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1485" windowWidth="19320" windowHeight="8475" tabRatio="729"/>
  </bookViews>
  <sheets>
    <sheet name="Zeg-IV-fpt" sheetId="91" r:id="rId1"/>
    <sheet name="ZEG-SZV-fpt" sheetId="110" r:id="rId2"/>
    <sheet name="Zeg-IV-ber" sheetId="111" r:id="rId3"/>
    <sheet name="Zeg-SZV-ber" sheetId="112" r:id="rId4"/>
  </sheets>
  <definedNames>
    <definedName name="_xlnm._FilterDatabase" localSheetId="1" hidden="1">'ZEG-SZV-fpt'!$11:$80</definedName>
    <definedName name="_xlnm.Print_Area" localSheetId="0">'Zeg-IV-fpt'!$A$1:$Y$153</definedName>
    <definedName name="_xlnm.Print_Area" localSheetId="1">'ZEG-SZV-fpt'!$A$1:$Y$188</definedName>
  </definedNames>
  <calcPr calcId="114210" fullCalcOnLoad="1"/>
</workbook>
</file>

<file path=xl/calcChain.xml><?xml version="1.0" encoding="utf-8"?>
<calcChain xmlns="http://schemas.openxmlformats.org/spreadsheetml/2006/main">
  <c r="J55" i="112"/>
  <c r="O55"/>
  <c r="P55"/>
  <c r="Q55"/>
  <c r="R55"/>
  <c r="S55"/>
  <c r="T55"/>
  <c r="U55"/>
  <c r="V55"/>
  <c r="W55"/>
  <c r="X55"/>
  <c r="Y55"/>
  <c r="Z55"/>
  <c r="AA55"/>
  <c r="AB55"/>
  <c r="AC55"/>
  <c r="C60"/>
  <c r="J20" i="111"/>
  <c r="J38"/>
  <c r="J60"/>
  <c r="O60"/>
  <c r="P60"/>
  <c r="Q60"/>
  <c r="R60"/>
  <c r="S60"/>
  <c r="T60"/>
  <c r="U60"/>
  <c r="V60"/>
  <c r="W60"/>
  <c r="X60"/>
  <c r="Y60"/>
  <c r="Z60"/>
  <c r="AA60"/>
  <c r="AB60"/>
  <c r="AC60"/>
  <c r="C64"/>
  <c r="C65"/>
  <c r="C66"/>
  <c r="F22" i="110"/>
  <c r="F21"/>
  <c r="F20"/>
  <c r="K12"/>
  <c r="L12"/>
  <c r="M12"/>
  <c r="N12"/>
  <c r="O12"/>
  <c r="P12"/>
  <c r="Q12"/>
  <c r="R12"/>
  <c r="S12"/>
  <c r="T12"/>
  <c r="U12"/>
  <c r="V12"/>
  <c r="W12"/>
  <c r="X12"/>
  <c r="Y12"/>
  <c r="F12"/>
  <c r="F15"/>
  <c r="F16"/>
  <c r="F17"/>
  <c r="F18"/>
  <c r="F19"/>
  <c r="F25"/>
  <c r="F26"/>
  <c r="F27"/>
  <c r="F28"/>
  <c r="F29"/>
  <c r="F30"/>
  <c r="F31"/>
  <c r="F32"/>
  <c r="F33"/>
  <c r="F34"/>
  <c r="F35"/>
  <c r="F36"/>
  <c r="F37"/>
  <c r="F38"/>
  <c r="F39"/>
  <c r="F40"/>
  <c r="F42"/>
  <c r="F43"/>
  <c r="F44"/>
  <c r="F45"/>
  <c r="F46"/>
  <c r="F47"/>
  <c r="F48"/>
  <c r="F49"/>
  <c r="F50"/>
  <c r="F51"/>
  <c r="F52"/>
  <c r="F53"/>
  <c r="F54"/>
  <c r="F55"/>
  <c r="F58"/>
  <c r="F59"/>
  <c r="F60"/>
  <c r="F61"/>
  <c r="F62"/>
  <c r="F63"/>
  <c r="F64"/>
  <c r="F66"/>
  <c r="F67"/>
  <c r="F68"/>
  <c r="F69"/>
  <c r="F70"/>
  <c r="F71"/>
  <c r="F72"/>
  <c r="F73"/>
  <c r="F75"/>
  <c r="F76"/>
  <c r="F77"/>
  <c r="F78"/>
  <c r="F79"/>
  <c r="F84"/>
  <c r="F85"/>
  <c r="F86"/>
  <c r="F87"/>
  <c r="F88"/>
  <c r="F89"/>
  <c r="F90"/>
  <c r="F91"/>
  <c r="F92"/>
  <c r="F93"/>
  <c r="F94"/>
  <c r="F95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6"/>
  <c r="F147"/>
  <c r="F148"/>
  <c r="F149"/>
  <c r="F150"/>
  <c r="F151"/>
  <c r="F152"/>
  <c r="F153"/>
  <c r="F154"/>
  <c r="F155"/>
  <c r="F156"/>
  <c r="F157"/>
  <c r="F158"/>
  <c r="F160"/>
  <c r="G160"/>
  <c r="K160"/>
  <c r="L160"/>
  <c r="M160"/>
  <c r="N160"/>
  <c r="O160"/>
  <c r="P160"/>
  <c r="Q160"/>
  <c r="R160"/>
  <c r="S160"/>
  <c r="T160"/>
  <c r="U160"/>
  <c r="V160"/>
  <c r="W160"/>
  <c r="X160"/>
  <c r="Y160"/>
  <c r="C166"/>
  <c r="C167"/>
  <c r="F83" i="91"/>
  <c r="K12"/>
  <c r="F92"/>
  <c r="F87"/>
  <c r="F106"/>
  <c r="F105"/>
  <c r="F104"/>
  <c r="F103"/>
  <c r="F102"/>
  <c r="Q12"/>
  <c r="R12"/>
  <c r="S12"/>
  <c r="T12"/>
  <c r="U12"/>
  <c r="V12"/>
  <c r="W12"/>
  <c r="X12"/>
  <c r="Y12"/>
  <c r="P12"/>
  <c r="M12"/>
  <c r="N12"/>
  <c r="O12"/>
  <c r="L12"/>
  <c r="F140"/>
  <c r="F110"/>
  <c r="F109"/>
  <c r="F124"/>
  <c r="F144"/>
  <c r="F139"/>
  <c r="F108"/>
  <c r="F68"/>
  <c r="F107"/>
  <c r="F48"/>
  <c r="F47"/>
  <c r="F46"/>
  <c r="F45"/>
  <c r="F44"/>
  <c r="F43"/>
  <c r="F42"/>
  <c r="F41"/>
  <c r="F40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01"/>
  <c r="F100"/>
  <c r="F99"/>
  <c r="F98"/>
  <c r="F97"/>
  <c r="F138"/>
  <c r="F96"/>
  <c r="F16"/>
  <c r="F15"/>
  <c r="F95"/>
  <c r="F62"/>
  <c r="F61"/>
  <c r="F128"/>
  <c r="F94"/>
  <c r="F60"/>
  <c r="F134"/>
  <c r="F39"/>
  <c r="F127"/>
  <c r="F90"/>
  <c r="F89"/>
  <c r="F88"/>
  <c r="F80"/>
  <c r="F79"/>
  <c r="F78"/>
  <c r="F93"/>
  <c r="F81"/>
  <c r="F91"/>
  <c r="F137"/>
  <c r="F143"/>
  <c r="C150"/>
  <c r="C153"/>
  <c r="F72"/>
  <c r="Q146"/>
  <c r="Y146"/>
  <c r="N146"/>
  <c r="K146"/>
  <c r="O146"/>
  <c r="S146"/>
  <c r="W146"/>
  <c r="L146"/>
  <c r="P146"/>
  <c r="T146"/>
  <c r="X146"/>
  <c r="M146"/>
  <c r="U146"/>
  <c r="F12"/>
  <c r="F50"/>
  <c r="R146"/>
  <c r="V146"/>
  <c r="F146"/>
  <c r="C152"/>
</calcChain>
</file>

<file path=xl/sharedStrings.xml><?xml version="1.0" encoding="utf-8"?>
<sst xmlns="http://schemas.openxmlformats.org/spreadsheetml/2006/main" count="1147" uniqueCount="300">
  <si>
    <t>Összesen:</t>
  </si>
  <si>
    <t>Épület, építmény</t>
  </si>
  <si>
    <t>Gép, berendezés</t>
  </si>
  <si>
    <t>Irányítástechnika, energiaellátás</t>
  </si>
  <si>
    <t>szakág</t>
  </si>
  <si>
    <t>beruházás megnevezése</t>
  </si>
  <si>
    <t>Helyszín</t>
  </si>
  <si>
    <t>A tervet benyújtó szervezet megnevezése:</t>
  </si>
  <si>
    <t>Víziközmű-szolgáltató megnevezése:</t>
  </si>
  <si>
    <t>Véleményeltérést megfogalmazó érintett fél megnevezése:</t>
  </si>
  <si>
    <t>Víziközmű-rendszer kódja: **</t>
  </si>
  <si>
    <t>Fontossági sorrend</t>
  </si>
  <si>
    <t>Az érintett ellátásért felelős(ök) megnevezése</t>
  </si>
  <si>
    <t>Tervezett nettó költség</t>
  </si>
  <si>
    <t>Megvalósítás időtartama</t>
  </si>
  <si>
    <t>Tervezett időtáv</t>
  </si>
  <si>
    <t xml:space="preserve">A beruházás ütemezése a tervezési időszak évei szerint </t>
  </si>
  <si>
    <t>(eFt)</t>
  </si>
  <si>
    <t>Kezdés</t>
  </si>
  <si>
    <t>Befejezés</t>
  </si>
  <si>
    <t>(rövid /  közép / hosszú)</t>
  </si>
  <si>
    <t xml:space="preserve">Víziközmű-szolgáltatási ágazat megnevezése: </t>
  </si>
  <si>
    <t>FELÚJÍTÁSOK ÉS PÓTLÁSOK ÖSSZEFOGLALÓ TÁBLÁZATA</t>
  </si>
  <si>
    <t>ÉSZAK ZALAI VÍZ- ÉS CSATORNAMŰ ZÁRTKÖRŰEN MŰKÖDŐ RÉSZVÉNYTÁRSASÁG</t>
  </si>
  <si>
    <t>rövid</t>
  </si>
  <si>
    <t>közép</t>
  </si>
  <si>
    <t>hosszú</t>
  </si>
  <si>
    <t>Felujítás és pótlás megnevezése</t>
  </si>
  <si>
    <t>Rendelkezésre álló források megnevezése</t>
  </si>
  <si>
    <t>Rendelkezésre álló források számszerűsített értéke a teljes ütem tekintetében (eFt)</t>
  </si>
  <si>
    <t>I. ütem</t>
  </si>
  <si>
    <t>II. ütem</t>
  </si>
  <si>
    <t>III. ütem</t>
  </si>
  <si>
    <t>IVÓVÍZ ÁGAZAT</t>
  </si>
  <si>
    <t>I. Felszín alatti vízkivétel</t>
  </si>
  <si>
    <t>III. Vízműtelep és vízkezelő létesítmények</t>
  </si>
  <si>
    <t>VÍZMŰTELEP</t>
  </si>
  <si>
    <t>MÉLYFÚRÁSÚ KÚT, HAGYOMÁNYOS ÁTMÉRŐVEL</t>
  </si>
  <si>
    <t>VÍZKEZELŐ LÉTESÍTMÉNYEK</t>
  </si>
  <si>
    <t>Összesen</t>
  </si>
  <si>
    <t>IV. Vízelosztás</t>
  </si>
  <si>
    <t>IVÓVÍZHÁLÓZAT</t>
  </si>
  <si>
    <t>VÍZTÁROLÓK</t>
  </si>
  <si>
    <t>NYOMÁSFOKOZÓK</t>
  </si>
  <si>
    <t>gépészeti rekonstrukció</t>
  </si>
  <si>
    <t>kútfelújítás</t>
  </si>
  <si>
    <t>építészeti rekonstrukció</t>
  </si>
  <si>
    <t>gerincvezeték csere</t>
  </si>
  <si>
    <t xml:space="preserve">gerincvezeték csere </t>
  </si>
  <si>
    <t>11-32054-1-010-00-14</t>
  </si>
  <si>
    <t>ZALAEGERSZEG</t>
  </si>
  <si>
    <t>ZALAEGERSZEG-IV</t>
  </si>
  <si>
    <t>Zalaegerszeg</t>
  </si>
  <si>
    <t>bekötővezetékek ütemezett cseréje</t>
  </si>
  <si>
    <t>gerinchálózat szerelvényeinek ütemezett cseréje</t>
  </si>
  <si>
    <t>Zalaegerszeg tulajdonközösség</t>
  </si>
  <si>
    <t>Zalaegerszeg tulajdonosközösség</t>
  </si>
  <si>
    <t>mechanikai tisztítási csomópontok kiépítése</t>
  </si>
  <si>
    <t>ivóvízvezeték rekonstrukcióhoz köthető tervezési feladatok</t>
  </si>
  <si>
    <t>Zalaegerszeg Keleti előtároló</t>
  </si>
  <si>
    <t>Zalaegerszeg Keleti kútcsoport</t>
  </si>
  <si>
    <t>GPRS kommunikációra történő átállás</t>
  </si>
  <si>
    <t>Zalaegerszeg II. átemelő</t>
  </si>
  <si>
    <t>szigetelés felújítás</t>
  </si>
  <si>
    <t>Zalaegerszeg Csertán - Landorhegyi - Űrhajós - Déryné utcák között vízvezeték rekonstrukció (d110 1077 fm)</t>
  </si>
  <si>
    <t>A vezeték állapota anyaga, kora, minősége miatt nem megfelelő, elavult.</t>
  </si>
  <si>
    <t>Zalaegerszeg vízműtelep</t>
  </si>
  <si>
    <t>PLC - PLC közti kommunikáció felújítása</t>
  </si>
  <si>
    <t>Zalaegerszeg 74 - 76. út</t>
  </si>
  <si>
    <t>csomópont rekonstrukció</t>
  </si>
  <si>
    <t>Zalaegerszeg Jánkahegyi víztároló</t>
  </si>
  <si>
    <t>Zalaegerszeg Erzsébethegyi nyomásfokozó</t>
  </si>
  <si>
    <t>Szivattyú csere (EMU K63-12) és teljes gépészeti rekonstrukció</t>
  </si>
  <si>
    <t>elektromos és irányítástechnikai szekrény csere</t>
  </si>
  <si>
    <t>URH alnokok megszűntetése</t>
  </si>
  <si>
    <t>Zalaegerszeg Nyugati vízműtelep</t>
  </si>
  <si>
    <t>Zalaegerszeg Keleti vízműtelep</t>
  </si>
  <si>
    <t>20 KV-os főelosztó felújítása, feszültségváltó, megszakító csere mindkét betáp oldalon</t>
  </si>
  <si>
    <t>Zalaegerszeg Juhász Gy. - Zrínyi út között</t>
  </si>
  <si>
    <t>gerincvezeték csere (D315 400 fm)</t>
  </si>
  <si>
    <t>Zalaegerszeg … kút</t>
  </si>
  <si>
    <t>Zalaegerszeg Dózsa iskola régi szennyvíztelep között</t>
  </si>
  <si>
    <t>gerincvezeték csere (D355 520 fm)</t>
  </si>
  <si>
    <t>Zalaegerszeg Keleti átemelő</t>
  </si>
  <si>
    <t>Szivattyú csere (EMU 980-2, Worthington 2 db), teljes gépészeti rekonstrukció</t>
  </si>
  <si>
    <t>Szivattyú csere 2 db</t>
  </si>
  <si>
    <t>Gépészeti felújítás 2 db</t>
  </si>
  <si>
    <t>elektromos és iráűnyítástechnikai szekrény csere (2 db)</t>
  </si>
  <si>
    <t>Bocfölde tároló töltő vezeték</t>
  </si>
  <si>
    <t>gerincvezeték csere (D250 1600 fm) I. ütem</t>
  </si>
  <si>
    <t>Zalaegerszeg Keleti vastalanító</t>
  </si>
  <si>
    <t>gépszeti rekonstrukció</t>
  </si>
  <si>
    <t>kimenő ág csere</t>
  </si>
  <si>
    <t>Nagykutasi átemelő</t>
  </si>
  <si>
    <t>Szivattyú csere (EMU K64-6 2 db), teljes gépészeti rekonstrukció</t>
  </si>
  <si>
    <t>Nagykutas átemelő</t>
  </si>
  <si>
    <t>Zalaegerszeg Bíró M. út (Berzsenyi - Petőfi u. között)</t>
  </si>
  <si>
    <t>gerincvezeték csere (D355 330 fm))</t>
  </si>
  <si>
    <t xml:space="preserve">Zalaegerszeg </t>
  </si>
  <si>
    <t>Teskánd Babosdöbrétei átemelő</t>
  </si>
  <si>
    <t>Szivattyú csere (EMU K64-10 2 db), teljes gépészeti rekonstrukció</t>
  </si>
  <si>
    <t>Gördülő fejlesztési terv a 2018 - 2032 időszakra</t>
  </si>
  <si>
    <t>Rendkívüli helyzetből adódó azonnali feladatok (max. 15%)</t>
  </si>
  <si>
    <t>Forrás       2018 évre</t>
  </si>
  <si>
    <t>2018 évre a fejlesztési forrás biztosított</t>
  </si>
  <si>
    <t>Használati díj (2018)</t>
  </si>
  <si>
    <t>Használati díj (2019-2022)</t>
  </si>
  <si>
    <t>Használati díj (2023-2032)</t>
  </si>
  <si>
    <t>ivóvízhálózat rekonstrukció</t>
  </si>
  <si>
    <t xml:space="preserve">tervezett gerincvezeték csere </t>
  </si>
  <si>
    <t>mechanikai tisztítási csomópontok kiépítése II. ütem</t>
  </si>
  <si>
    <t>Zalaegerszeg, Kosztolányi út ivóvízvezeték rekonstrukció</t>
  </si>
  <si>
    <t>Takarékköz III. ütem</t>
  </si>
  <si>
    <t>ivóvízvezeték rekonstrukció</t>
  </si>
  <si>
    <t>Csörge utca</t>
  </si>
  <si>
    <t>Közcélú ivókút telepítések</t>
  </si>
  <si>
    <t xml:space="preserve">A tervet benyújtó szervezet megnevezése:  </t>
  </si>
  <si>
    <t xml:space="preserve">Víziközmű-szolgáltató megnevezése: </t>
  </si>
  <si>
    <t>SZENNYVÍZ ÁGAZAT</t>
  </si>
  <si>
    <t>21-32054-1-048-01-10</t>
  </si>
  <si>
    <t>ZALAEGERSZEG-SZV</t>
  </si>
  <si>
    <t>V. szennyvízelvezetés</t>
  </si>
  <si>
    <t>SZENNYVÍZCSATORNA (GRAVITÁCIÓS)</t>
  </si>
  <si>
    <t>Zalaegerszeg, Arany János utca</t>
  </si>
  <si>
    <t>szennyvíz rekonstrukció</t>
  </si>
  <si>
    <t>Zalaegerszeg , Jókai-Arany J. u. I. ütem</t>
  </si>
  <si>
    <t xml:space="preserve"> szennyvíz vezeték kiváltás</t>
  </si>
  <si>
    <t>Zalaegerszeg , Jókai-Arany J. u. II. ütem</t>
  </si>
  <si>
    <t>Zalaegerszeg , Jókai-Arany J. u. III. ütem</t>
  </si>
  <si>
    <t>Zalaegerszeg , Jókai-Arany J. u. IV. ütem</t>
  </si>
  <si>
    <t>Zalaegerszeg Falumúzeum utca</t>
  </si>
  <si>
    <t xml:space="preserve"> szennyvíz vezeték kiváltás (DN200 gerinc 153 fm; DN160 bekötő 135 fm, 47 db akna)</t>
  </si>
  <si>
    <t>Gravitációs csatorna NA 150 rekonstrukció</t>
  </si>
  <si>
    <t>Gravitációs csatorna NA 200 rekonstrukció</t>
  </si>
  <si>
    <t>Gravitációs csatorna NA 250 rekonstrukció</t>
  </si>
  <si>
    <t>Gravitációs csatorna NA 300 rekonstrukció</t>
  </si>
  <si>
    <t>Gravitációs csatorna NA 400 rekonstrukció</t>
  </si>
  <si>
    <t>Gravitációs csatorna NA 500 rekonstrukció</t>
  </si>
  <si>
    <t>Gravitációs csatorna NA 600 rekonstrukció</t>
  </si>
  <si>
    <t>Gravitációs csatorna NA 800 rekonstrukció</t>
  </si>
  <si>
    <t>SZENNYVÍZVEZETÉKEK (KÉNYSZERÁRAMOLTATÁSÚ)</t>
  </si>
  <si>
    <t>Nyomott vezeték NA 50 rekonstrukció</t>
  </si>
  <si>
    <t>Nyomott vezeték NA 80 rekonstrukció</t>
  </si>
  <si>
    <t>Nyomott vezeték NA 100 rekonstrukció</t>
  </si>
  <si>
    <t>Nyomott vezeték NA 125 rekonstrukció</t>
  </si>
  <si>
    <t>Nyomott vezeték NA 150 rekonstrukció</t>
  </si>
  <si>
    <t>Nyomott vezeték NA 200 rekonstrukció</t>
  </si>
  <si>
    <t>Nyomott vezeték NA 250 rekonstrukció</t>
  </si>
  <si>
    <t>Nyomott vezeték NA 300 rekonstrukció</t>
  </si>
  <si>
    <t>SZENNYVÍZÁTEMELŐK</t>
  </si>
  <si>
    <t>Zalaegerszeg Régi szennyvíztelep átemelő</t>
  </si>
  <si>
    <t>átemelő akna bélelés</t>
  </si>
  <si>
    <t>Zalaegerszeg Új szennyvíztelep átemelő</t>
  </si>
  <si>
    <t>Zalaegerszeg Kabók L. úti átemelő</t>
  </si>
  <si>
    <t>gépészeti akna vízzárózása</t>
  </si>
  <si>
    <t>Zalaegerszeg Vágóhíd úti átemelő</t>
  </si>
  <si>
    <t>átemelő akna építészeti rekonstrukció</t>
  </si>
  <si>
    <t>Zalaegerszeg Damjanich úti átemelő</t>
  </si>
  <si>
    <r>
      <t>gépészeti felújítás</t>
    </r>
    <r>
      <rPr>
        <sz val="11"/>
        <rFont val="Calibri"/>
        <family val="2"/>
        <charset val="238"/>
      </rPr>
      <t>²</t>
    </r>
  </si>
  <si>
    <t>Zalaegerszeg Régi szennyvíz telepi átemelő</t>
  </si>
  <si>
    <t>szivattyú csere 1 db</t>
  </si>
  <si>
    <t>Zalaegerszeg Szenterzsébet hegy I. átemelő</t>
  </si>
  <si>
    <t>szivattyú csere 2 db</t>
  </si>
  <si>
    <t>Zalaegerszeg Andráshida I. átemelő</t>
  </si>
  <si>
    <t>Zalaegerszeg Hatháza I. átemelő</t>
  </si>
  <si>
    <t>Zalaegerszeg Jákum Ferenc úti átemelő</t>
  </si>
  <si>
    <t>gépészeti rekonstrukció (1-6)</t>
  </si>
  <si>
    <t>Zalaegerszeg Völgyi úti átemelő</t>
  </si>
  <si>
    <t>Villamos fogyasztásmérő hely felújítás</t>
  </si>
  <si>
    <t>Zalaegerszeg Balatoni úti átemelő</t>
  </si>
  <si>
    <t>Villamos fogyasztásmérő hely felújítás (kismegszakítók cseréje)</t>
  </si>
  <si>
    <t>erősáramú és irányítástechnikai rekonstrukció</t>
  </si>
  <si>
    <t>VI. Szennyvíztisztítás</t>
  </si>
  <si>
    <t>sorszám</t>
  </si>
  <si>
    <t>SZENNYVÍZTISZTÍTÓ-TELEP</t>
  </si>
  <si>
    <t>Zalaegerszeg szennyvíztelep kezelő épület</t>
  </si>
  <si>
    <t>Zalaegerszeg szennyvíztelep Iszapgépház</t>
  </si>
  <si>
    <t>Zalaegerszeg szennyvíztelep biológiai medence</t>
  </si>
  <si>
    <t>2 db biológiai medence építészeti felújítása</t>
  </si>
  <si>
    <t>Zalaegerszeg szennyvíztelep utóülepítő</t>
  </si>
  <si>
    <t xml:space="preserve">Zalaegerszeg szennyvíztelep elfolyó vályú </t>
  </si>
  <si>
    <t>építészeti rekonstrukció (lefedés)</t>
  </si>
  <si>
    <t>Zalaegerszeg szennyvíztelep rothasztó tornyok</t>
  </si>
  <si>
    <t>Zalaegerszeg szennyvíztelep Iszaptároló tartályok</t>
  </si>
  <si>
    <t>Zalaegerszeg szennyvíztelep mechanikai tisztító egység</t>
  </si>
  <si>
    <t>Zalaegerszeg szennyvíztelep NKÖHSZ szippantott szennyvízfogadó</t>
  </si>
  <si>
    <t>Zalaegerszeg szennyvíztelep csatornaiszapfogadó</t>
  </si>
  <si>
    <t>Zalaegerszeg szennyvíztelep Demon medencék</t>
  </si>
  <si>
    <t>Zalaegerszeg szennyvíztelep Iszapsűrítők</t>
  </si>
  <si>
    <t>Zalaegerszeg szennyvíztelep 2. biológia</t>
  </si>
  <si>
    <t>keverő felújítása 12 db</t>
  </si>
  <si>
    <t>Zalaegerszeg szennyvíztelep homokfogó</t>
  </si>
  <si>
    <t>homokleválasztó csere</t>
  </si>
  <si>
    <t>Zalaegerszeg szennyvíztelep</t>
  </si>
  <si>
    <t>03PU204 nitrát recirk szivattyú cseréje</t>
  </si>
  <si>
    <t xml:space="preserve">Zalaegerszeg szennyvíztelep iszapcentrifuga </t>
  </si>
  <si>
    <t>1 sz. centrifuga felújítása</t>
  </si>
  <si>
    <t>Zalaegerszeg szennyvíztelep dobsüritő</t>
  </si>
  <si>
    <t>2. dobsűrítő felújítása</t>
  </si>
  <si>
    <t>Dobsűrítő vegyszerbekeverő és adagolórendszerének cseréje </t>
  </si>
  <si>
    <t>Zalaegerszeg szennyvíztelep csatronaiszap fogadó</t>
  </si>
  <si>
    <t>Iszapcentrifuga felújítása</t>
  </si>
  <si>
    <t>Zalaegerszeg szennyvíztelep Demon technológia</t>
  </si>
  <si>
    <t>Gépészeti és vezérlési felújítás, ismételt üzembehelyezéssel</t>
  </si>
  <si>
    <t>Zalaegerszeg szennyvíztisztító rácsszemét kihordó csiga</t>
  </si>
  <si>
    <t>Zalaegerszeg szennyvíztisztító homokfogó légfúvói</t>
  </si>
  <si>
    <t>Zalaegerszeg szennyvíztisztító homokfogó gépészet (zagyszivattyúk, homokfogó híd és vezetékek)</t>
  </si>
  <si>
    <t>Zalaegerszeg szennyvíztisztító NKÖHSZ szippantott szennyvízfogadó</t>
  </si>
  <si>
    <t>Zalaegerszeg szennyvíztelep légfúvó</t>
  </si>
  <si>
    <t>4 db Robushi Légfúvó felújítása</t>
  </si>
  <si>
    <t>4 db AERZENER légfúvó cseréje</t>
  </si>
  <si>
    <t>Zalaegerszeg szennyvíztisztító biológiai műtárgyak</t>
  </si>
  <si>
    <t>levegőztető elemek cseréje</t>
  </si>
  <si>
    <t xml:space="preserve"> gépészete és csatlakozó vezetékek és elzárószerelvények felújítása (II.)</t>
  </si>
  <si>
    <t>Zalaegerszeg szennyvíztelep 2. biológiai műtárgy</t>
  </si>
  <si>
    <t xml:space="preserve"> keverők cseréje</t>
  </si>
  <si>
    <t>Zalaegerszeg szennyvíztelep utóülepítők</t>
  </si>
  <si>
    <t>Zalaegerszeg szennyvíztelep utószűrő berendezés</t>
  </si>
  <si>
    <t>Zalaegerszeg szennyvíztelep fertőtlenítő  berendezés</t>
  </si>
  <si>
    <t>Zalaegerszeg szennyvíztelep vegyszeradagolók</t>
  </si>
  <si>
    <t>gépészeti rekonstrukció (vegyszeradagolók cseréje)</t>
  </si>
  <si>
    <t>Zalaegerszeg szennyvíztelep recirkulációs gépház</t>
  </si>
  <si>
    <t>3 db Recirkulációs szivattyú cseréje</t>
  </si>
  <si>
    <t>3 db fölösiszap szivattyú cseréje</t>
  </si>
  <si>
    <t>3 db fölösizsap szivattyú cseréje</t>
  </si>
  <si>
    <t>Zalaegerszeg szennyvíztelep iszapsűrítő</t>
  </si>
  <si>
    <t>Zalaegerszeg szennyvíztelep macerátorok illetve iszapszűrő</t>
  </si>
  <si>
    <t>Zalaegerszeg szennyvíztelep dobsűrítők és vegyszerbekeverők</t>
  </si>
  <si>
    <t>iszapcentrifuga csere</t>
  </si>
  <si>
    <t xml:space="preserve">Zalaegerszeg szennyvíztelep rothasztó tornyok </t>
  </si>
  <si>
    <t>fütés gépészetének cseréje</t>
  </si>
  <si>
    <t xml:space="preserve">Zalaegerszeg szennyvíztisztító rothasztó tornyok </t>
  </si>
  <si>
    <t>keringető szivattyúk felújítása</t>
  </si>
  <si>
    <t>Zalaegerszeg szennyvíztisztító főátemelő</t>
  </si>
  <si>
    <t>szivattyúk felújítása és cseréje</t>
  </si>
  <si>
    <t xml:space="preserve"> Zalaegerszeg szennyvíztisztító Iszap szállító csigaszivattyúk</t>
  </si>
  <si>
    <t>csigaszivattyúk felújítása</t>
  </si>
  <si>
    <t>Zalaegerszeg szennyvíztelep ESCRUSOR</t>
  </si>
  <si>
    <t>Zalaegerszeg szennyvíztelep homogenizáló</t>
  </si>
  <si>
    <t>Zalaegerszeg szennyvíztelep homokosztályozó</t>
  </si>
  <si>
    <t>Zalaegerszeg szennyvíztelep on-line analizátorok</t>
  </si>
  <si>
    <t>Zalaegerszeg automata mintavevők</t>
  </si>
  <si>
    <t>Zalaegerszeg szennyvíztelep mennyiségmérők</t>
  </si>
  <si>
    <t>Zalaegerszeg  szennyvíztelep</t>
  </si>
  <si>
    <t>földgáz korlátozó rekonstrukció</t>
  </si>
  <si>
    <t>Térvilágítás részleges korszerűsítése</t>
  </si>
  <si>
    <t>UV vezérlés felújítása</t>
  </si>
  <si>
    <t>Térvilágítás fejlesztés</t>
  </si>
  <si>
    <t>Erősáramú hálózat, villamos szerelvények felújítása</t>
  </si>
  <si>
    <t>2 db Középfeszültségű transzformátor felújítása</t>
  </si>
  <si>
    <t>2 db Középfeszültségű transzformátor cseréje</t>
  </si>
  <si>
    <t>Fogyasztásmérőhely fejlesztése, mérő berendezés szekrénybe helyezése</t>
  </si>
  <si>
    <t>Villámvédelmi rendszer fejlesztése, gyengeáramú rendszerek villámvédelmi zónán kívül helyezése</t>
  </si>
  <si>
    <t>Nagyfeszültségű 20 kV hálózat felújítása</t>
  </si>
  <si>
    <t>EGYEDI SZENNYVÍZKEZELŐ LÉTESÍTMÉNY</t>
  </si>
  <si>
    <t>2017 évi áthúzódó forrás</t>
  </si>
  <si>
    <t>¹ Idegenvíz kizárás munkafolyamatai</t>
  </si>
  <si>
    <t>1. Törött szerkezeti elemek cseréje, aknában bekötések körbekenése, folyásfenék újra betonozása, hézag pótlása (vízbetörés javítás)</t>
  </si>
  <si>
    <t>2. Vízzáró réteg készítés, hosszútávú korrozíó és szerkezeti védelem (Szulfátálló réteg készítése)</t>
  </si>
  <si>
    <t>3. Fedlap és szűkítő csere DN 600 mm, terhelésnek megfelelően, üzemeltető előírása szerint</t>
  </si>
  <si>
    <t>4. Pontszerű hibahelyek javítása gerincvezetéken, és bekötésen</t>
  </si>
  <si>
    <t>1. szivattyú talpidon csere</t>
  </si>
  <si>
    <t>2. nyomócső csere</t>
  </si>
  <si>
    <t>3. nadrágidom csere</t>
  </si>
  <si>
    <t>4. visszacsapó szelep csere</t>
  </si>
  <si>
    <t>5. tolózár csere</t>
  </si>
  <si>
    <t>6. vezetőcső csere</t>
  </si>
  <si>
    <t>1. kerítés csere</t>
  </si>
  <si>
    <t>2. kapu csere</t>
  </si>
  <si>
    <t>3. aszfaltozás</t>
  </si>
  <si>
    <t>Fenyvesköz</t>
  </si>
  <si>
    <t xml:space="preserve">Mátyás Király u. </t>
  </si>
  <si>
    <t>Szennyvízvezeték rekonstrukcióhoz köthető tervezési feladatok</t>
  </si>
  <si>
    <t>TERV van</t>
  </si>
  <si>
    <t>bekötővezeték-csere</t>
  </si>
  <si>
    <t>gerincvezeték csomópont-csere</t>
  </si>
  <si>
    <t>Hegyalja u.</t>
  </si>
  <si>
    <t>tűzcsap-csere</t>
  </si>
  <si>
    <t>Kosztolányi út</t>
  </si>
  <si>
    <t>Idegenvíz-kizárás</t>
  </si>
  <si>
    <r>
      <t xml:space="preserve">ellátásért felelős / ellátásért felelősök képviselője / </t>
    </r>
    <r>
      <rPr>
        <u/>
        <sz val="11"/>
        <rFont val="Calibri"/>
        <family val="2"/>
        <charset val="238"/>
      </rPr>
      <t>víziközmű-szolgáltató</t>
    </r>
    <r>
      <rPr>
        <sz val="11"/>
        <rFont val="Calibri"/>
        <family val="2"/>
        <charset val="238"/>
      </rPr>
      <t xml:space="preserve"> *</t>
    </r>
  </si>
  <si>
    <t>²Gépészeti felújítás</t>
  </si>
  <si>
    <t>³Védterület felújítás</t>
  </si>
  <si>
    <t>ellátásért felelős / ellátásért felelősök képviselője / víziközmű-szolgáltató *</t>
  </si>
  <si>
    <t>BERUHÁZÁSOK ÖSSZEFOGLALÓ TÁBLÁZATA</t>
  </si>
  <si>
    <t>Műszaki állapot felmérés, szükségességi indoklás</t>
  </si>
  <si>
    <t>Vízjogi létesítési/elvi engedély száma</t>
  </si>
  <si>
    <t>Jelenlegi műszaki állapot</t>
  </si>
  <si>
    <t>Feladat szükségessége</t>
  </si>
  <si>
    <t>Megvalósítást követő várható műszaki állapot</t>
  </si>
  <si>
    <t>Fejlesztési díj (2018)</t>
  </si>
  <si>
    <t>Fejlesztési díj (2019-2022)</t>
  </si>
  <si>
    <t>Fejlesztési díj (2023-2032)</t>
  </si>
  <si>
    <r>
      <t>ellátásért felelős / ellátásért felelősök képviselője /</t>
    </r>
    <r>
      <rPr>
        <u/>
        <sz val="11"/>
        <color indexed="8"/>
        <rFont val="Calibri"/>
        <family val="2"/>
        <charset val="238"/>
      </rPr>
      <t xml:space="preserve"> 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</si>
  <si>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t>Zalaegerszeg-SZV</t>
  </si>
  <si>
    <t>V. Szennyvízelvezetés</t>
  </si>
  <si>
    <t>Beruházás megnevezése</t>
  </si>
  <si>
    <t>Napelemes rendszer kiépítése 2x245 kW teljesítménybe</t>
  </si>
  <si>
    <t>TERMÉSZETKÖZELI SZENNYVÍZTISZTÍTÓK</t>
  </si>
  <si>
    <t>EGYEDI ZÁRT SZENNYVÍZTÁROLÓ</t>
  </si>
</sst>
</file>

<file path=xl/styles.xml><?xml version="1.0" encoding="utf-8"?>
<styleSheet xmlns="http://schemas.openxmlformats.org/spreadsheetml/2006/main">
  <numFmts count="2">
    <numFmt numFmtId="6" formatCode="#,##0\ &quot;Ft&quot;;[Red]\-#,##0\ &quot;Ft&quot;"/>
    <numFmt numFmtId="164" formatCode="#,##0\ _F_t"/>
  </numFmts>
  <fonts count="25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sz val="10"/>
      <name val="Arial CE"/>
      <charset val="238"/>
    </font>
    <font>
      <sz val="8"/>
      <name val="Calibri"/>
      <family val="2"/>
      <charset val="238"/>
    </font>
    <font>
      <sz val="11"/>
      <name val="Calibri"/>
      <family val="2"/>
      <charset val="238"/>
    </font>
    <font>
      <b/>
      <sz val="11"/>
      <name val="Calibri"/>
      <family val="2"/>
      <charset val="238"/>
    </font>
    <font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b/>
      <i/>
      <sz val="11"/>
      <name val="Calibri"/>
      <family val="2"/>
      <charset val="238"/>
    </font>
    <font>
      <u/>
      <sz val="11"/>
      <name val="Calibri"/>
      <family val="2"/>
      <charset val="238"/>
    </font>
    <font>
      <sz val="11"/>
      <name val="Arial"/>
      <family val="2"/>
      <charset val="238"/>
    </font>
    <font>
      <b/>
      <sz val="12"/>
      <name val="Times New Roman"/>
      <family val="1"/>
      <charset val="238"/>
    </font>
    <font>
      <strike/>
      <sz val="11"/>
      <name val="Times New Roman"/>
      <family val="1"/>
      <charset val="238"/>
    </font>
    <font>
      <b/>
      <sz val="12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Times New Roman"/>
      <family val="1"/>
      <charset val="238"/>
    </font>
    <font>
      <u/>
      <sz val="11"/>
      <color indexed="8"/>
      <name val="Calibri"/>
      <family val="2"/>
      <charset val="238"/>
    </font>
    <font>
      <b/>
      <sz val="11"/>
      <color indexed="10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u/>
      <sz val="11"/>
      <color indexed="12"/>
      <name val="Calibri"/>
      <family val="2"/>
      <charset val="238"/>
    </font>
    <font>
      <b/>
      <sz val="16"/>
      <name val="Times New Roman"/>
      <family val="1"/>
      <charset val="238"/>
    </font>
    <font>
      <sz val="1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7">
    <xf numFmtId="0" fontId="0" fillId="0" borderId="0"/>
    <xf numFmtId="0" fontId="21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24" fillId="0" borderId="0"/>
    <xf numFmtId="0" fontId="1" fillId="0" borderId="0"/>
    <xf numFmtId="0" fontId="1" fillId="0" borderId="0"/>
    <xf numFmtId="0" fontId="2" fillId="0" borderId="0"/>
  </cellStyleXfs>
  <cellXfs count="556">
    <xf numFmtId="0" fontId="0" fillId="0" borderId="0" xfId="0"/>
    <xf numFmtId="3" fontId="5" fillId="2" borderId="1" xfId="0" applyNumberFormat="1" applyFont="1" applyFill="1" applyBorder="1" applyAlignment="1">
      <alignment vertical="center"/>
    </xf>
    <xf numFmtId="3" fontId="5" fillId="3" borderId="1" xfId="0" applyNumberFormat="1" applyFont="1" applyFill="1" applyBorder="1" applyAlignment="1">
      <alignment vertical="center"/>
    </xf>
    <xf numFmtId="3" fontId="5" fillId="4" borderId="1" xfId="0" applyNumberFormat="1" applyFont="1" applyFill="1" applyBorder="1" applyAlignment="1">
      <alignment vertical="center"/>
    </xf>
    <xf numFmtId="164" fontId="5" fillId="0" borderId="2" xfId="2" applyNumberFormat="1" applyFont="1" applyBorder="1" applyAlignment="1">
      <alignment horizontal="center" vertical="center"/>
    </xf>
    <xf numFmtId="164" fontId="6" fillId="0" borderId="1" xfId="2" applyNumberFormat="1" applyFont="1" applyFill="1" applyBorder="1" applyAlignment="1">
      <alignment horizontal="right"/>
    </xf>
    <xf numFmtId="164" fontId="5" fillId="0" borderId="1" xfId="2" applyNumberFormat="1" applyFont="1" applyFill="1" applyBorder="1"/>
    <xf numFmtId="164" fontId="5" fillId="0" borderId="1" xfId="2" applyNumberFormat="1" applyFont="1" applyFill="1" applyBorder="1" applyAlignment="1">
      <alignment wrapText="1"/>
    </xf>
    <xf numFmtId="164" fontId="5" fillId="0" borderId="1" xfId="0" applyNumberFormat="1" applyFont="1" applyFill="1" applyBorder="1" applyAlignment="1"/>
    <xf numFmtId="164" fontId="6" fillId="0" borderId="1" xfId="2" applyNumberFormat="1" applyFont="1" applyFill="1" applyBorder="1"/>
    <xf numFmtId="14" fontId="5" fillId="0" borderId="1" xfId="2" applyNumberFormat="1" applyFont="1" applyFill="1" applyBorder="1"/>
    <xf numFmtId="164" fontId="6" fillId="5" borderId="1" xfId="2" applyNumberFormat="1" applyFont="1" applyFill="1" applyBorder="1" applyAlignment="1">
      <alignment horizontal="left" vertical="center"/>
    </xf>
    <xf numFmtId="164" fontId="5" fillId="5" borderId="1" xfId="2" applyNumberFormat="1" applyFont="1" applyFill="1" applyBorder="1" applyAlignment="1">
      <alignment horizontal="left" vertical="center"/>
    </xf>
    <xf numFmtId="164" fontId="5" fillId="5" borderId="1" xfId="2" applyNumberFormat="1" applyFont="1" applyFill="1" applyBorder="1"/>
    <xf numFmtId="14" fontId="5" fillId="5" borderId="1" xfId="2" applyNumberFormat="1" applyFont="1" applyFill="1" applyBorder="1" applyAlignment="1">
      <alignment horizontal="right" vertical="center" wrapText="1"/>
    </xf>
    <xf numFmtId="14" fontId="5" fillId="5" borderId="1" xfId="2" applyNumberFormat="1" applyFont="1" applyFill="1" applyBorder="1"/>
    <xf numFmtId="164" fontId="6" fillId="5" borderId="1" xfId="2" applyNumberFormat="1" applyFont="1" applyFill="1" applyBorder="1" applyAlignment="1">
      <alignment horizontal="right"/>
    </xf>
    <xf numFmtId="164" fontId="6" fillId="5" borderId="1" xfId="2" applyNumberFormat="1" applyFont="1" applyFill="1" applyBorder="1"/>
    <xf numFmtId="164" fontId="6" fillId="0" borderId="1" xfId="2" applyNumberFormat="1" applyFont="1" applyFill="1" applyBorder="1" applyAlignment="1">
      <alignment horizontal="right" vertical="center"/>
    </xf>
    <xf numFmtId="164" fontId="5" fillId="0" borderId="1" xfId="0" applyNumberFormat="1" applyFont="1" applyFill="1" applyBorder="1" applyAlignment="1">
      <alignment vertical="center"/>
    </xf>
    <xf numFmtId="164" fontId="5" fillId="0" borderId="1" xfId="0" applyNumberFormat="1" applyFont="1" applyFill="1" applyBorder="1" applyAlignment="1">
      <alignment vertical="center" wrapText="1"/>
    </xf>
    <xf numFmtId="164" fontId="6" fillId="0" borderId="1" xfId="2" applyNumberFormat="1" applyFont="1" applyFill="1" applyBorder="1" applyAlignment="1">
      <alignment vertical="center"/>
    </xf>
    <xf numFmtId="164" fontId="5" fillId="0" borderId="1" xfId="2" applyNumberFormat="1" applyFont="1" applyFill="1" applyBorder="1" applyAlignment="1">
      <alignment vertical="center"/>
    </xf>
    <xf numFmtId="14" fontId="5" fillId="0" borderId="1" xfId="2" applyNumberFormat="1" applyFont="1" applyFill="1" applyBorder="1" applyAlignment="1">
      <alignment vertical="center"/>
    </xf>
    <xf numFmtId="164" fontId="6" fillId="0" borderId="1" xfId="2" applyNumberFormat="1" applyFont="1" applyBorder="1"/>
    <xf numFmtId="14" fontId="5" fillId="0" borderId="1" xfId="2" applyNumberFormat="1" applyFont="1" applyBorder="1" applyAlignment="1">
      <alignment horizontal="right" vertical="center" wrapText="1"/>
    </xf>
    <xf numFmtId="14" fontId="5" fillId="0" borderId="1" xfId="2" applyNumberFormat="1" applyFont="1" applyBorder="1"/>
    <xf numFmtId="164" fontId="6" fillId="5" borderId="3" xfId="2" applyNumberFormat="1" applyFont="1" applyFill="1" applyBorder="1"/>
    <xf numFmtId="164" fontId="5" fillId="0" borderId="2" xfId="2" applyNumberFormat="1" applyFont="1" applyFill="1" applyBorder="1" applyAlignment="1">
      <alignment horizontal="left" vertical="center"/>
    </xf>
    <xf numFmtId="164" fontId="5" fillId="0" borderId="2" xfId="2" applyNumberFormat="1" applyFont="1" applyFill="1" applyBorder="1" applyAlignment="1">
      <alignment horizontal="left" vertical="center" wrapText="1"/>
    </xf>
    <xf numFmtId="164" fontId="5" fillId="0" borderId="2" xfId="2" applyNumberFormat="1" applyFont="1" applyFill="1" applyBorder="1" applyAlignment="1">
      <alignment horizontal="left"/>
    </xf>
    <xf numFmtId="164" fontId="5" fillId="0" borderId="4" xfId="2" applyNumberFormat="1" applyFont="1" applyBorder="1"/>
    <xf numFmtId="164" fontId="6" fillId="0" borderId="5" xfId="2" applyNumberFormat="1" applyFont="1" applyBorder="1"/>
    <xf numFmtId="14" fontId="5" fillId="0" borderId="5" xfId="2" applyNumberFormat="1" applyFont="1" applyBorder="1"/>
    <xf numFmtId="164" fontId="5" fillId="0" borderId="0" xfId="2" applyNumberFormat="1" applyFont="1" applyBorder="1"/>
    <xf numFmtId="164" fontId="6" fillId="0" borderId="0" xfId="2" applyNumberFormat="1" applyFont="1" applyBorder="1"/>
    <xf numFmtId="164" fontId="5" fillId="0" borderId="0" xfId="2" applyNumberFormat="1" applyFont="1"/>
    <xf numFmtId="164" fontId="5" fillId="0" borderId="1" xfId="2" applyNumberFormat="1" applyFont="1" applyBorder="1" applyAlignment="1">
      <alignment horizontal="center" vertical="center" wrapText="1"/>
    </xf>
    <xf numFmtId="164" fontId="5" fillId="0" borderId="1" xfId="2" applyNumberFormat="1" applyFont="1" applyBorder="1" applyAlignment="1">
      <alignment horizontal="center"/>
    </xf>
    <xf numFmtId="14" fontId="5" fillId="0" borderId="1" xfId="2" applyNumberFormat="1" applyFont="1" applyBorder="1" applyAlignment="1">
      <alignment horizontal="center" vertical="center" wrapText="1"/>
    </xf>
    <xf numFmtId="14" fontId="5" fillId="0" borderId="1" xfId="2" applyNumberFormat="1" applyFont="1" applyBorder="1" applyAlignment="1">
      <alignment horizontal="center"/>
    </xf>
    <xf numFmtId="14" fontId="5" fillId="0" borderId="1" xfId="2" applyNumberFormat="1" applyFont="1" applyFill="1" applyBorder="1" applyAlignment="1">
      <alignment horizontal="right" vertical="center" wrapText="1"/>
    </xf>
    <xf numFmtId="0" fontId="5" fillId="0" borderId="1" xfId="2" applyFont="1" applyFill="1" applyBorder="1"/>
    <xf numFmtId="164" fontId="6" fillId="6" borderId="1" xfId="2" applyNumberFormat="1" applyFont="1" applyFill="1" applyBorder="1" applyAlignment="1">
      <alignment horizontal="right"/>
    </xf>
    <xf numFmtId="164" fontId="5" fillId="6" borderId="1" xfId="2" applyNumberFormat="1" applyFont="1" applyFill="1" applyBorder="1"/>
    <xf numFmtId="164" fontId="6" fillId="6" borderId="1" xfId="2" applyNumberFormat="1" applyFont="1" applyFill="1" applyBorder="1"/>
    <xf numFmtId="14" fontId="5" fillId="6" borderId="1" xfId="2" applyNumberFormat="1" applyFont="1" applyFill="1" applyBorder="1"/>
    <xf numFmtId="164" fontId="6" fillId="6" borderId="3" xfId="2" applyNumberFormat="1" applyFont="1" applyFill="1" applyBorder="1"/>
    <xf numFmtId="164" fontId="6" fillId="0" borderId="2" xfId="2" applyNumberFormat="1" applyFont="1" applyFill="1" applyBorder="1" applyAlignment="1">
      <alignment horizontal="right"/>
    </xf>
    <xf numFmtId="164" fontId="5" fillId="0" borderId="2" xfId="2" applyNumberFormat="1" applyFont="1" applyFill="1" applyBorder="1"/>
    <xf numFmtId="164" fontId="6" fillId="0" borderId="2" xfId="2" applyNumberFormat="1" applyFont="1" applyFill="1" applyBorder="1"/>
    <xf numFmtId="14" fontId="5" fillId="0" borderId="2" xfId="2" applyNumberFormat="1" applyFont="1" applyFill="1" applyBorder="1"/>
    <xf numFmtId="164" fontId="6" fillId="0" borderId="4" xfId="2" applyNumberFormat="1" applyFont="1" applyFill="1" applyBorder="1" applyAlignment="1">
      <alignment horizontal="center"/>
    </xf>
    <xf numFmtId="164" fontId="6" fillId="0" borderId="5" xfId="2" applyNumberFormat="1" applyFont="1" applyFill="1" applyBorder="1" applyAlignment="1">
      <alignment horizontal="left"/>
    </xf>
    <xf numFmtId="164" fontId="5" fillId="0" borderId="5" xfId="2" applyNumberFormat="1" applyFont="1" applyFill="1" applyBorder="1"/>
    <xf numFmtId="164" fontId="6" fillId="0" borderId="5" xfId="2" applyNumberFormat="1" applyFont="1" applyFill="1" applyBorder="1"/>
    <xf numFmtId="14" fontId="5" fillId="0" borderId="5" xfId="2" applyNumberFormat="1" applyFont="1" applyFill="1" applyBorder="1"/>
    <xf numFmtId="164" fontId="6" fillId="0" borderId="6" xfId="2" applyNumberFormat="1" applyFont="1" applyFill="1" applyBorder="1" applyAlignment="1">
      <alignment horizontal="right"/>
    </xf>
    <xf numFmtId="164" fontId="5" fillId="0" borderId="6" xfId="2" applyNumberFormat="1" applyFont="1" applyFill="1" applyBorder="1"/>
    <xf numFmtId="164" fontId="5" fillId="0" borderId="0" xfId="0" applyNumberFormat="1" applyFont="1" applyAlignment="1">
      <alignment vertical="center"/>
    </xf>
    <xf numFmtId="164" fontId="5" fillId="0" borderId="1" xfId="2" applyNumberFormat="1" applyFont="1" applyFill="1" applyBorder="1" applyAlignment="1">
      <alignment vertical="center" wrapText="1"/>
    </xf>
    <xf numFmtId="164" fontId="6" fillId="0" borderId="1" xfId="2" applyNumberFormat="1" applyFont="1" applyFill="1" applyBorder="1" applyAlignment="1">
      <alignment horizontal="left"/>
    </xf>
    <xf numFmtId="164" fontId="6" fillId="0" borderId="4" xfId="2" applyNumberFormat="1" applyFont="1" applyBorder="1"/>
    <xf numFmtId="164" fontId="6" fillId="0" borderId="7" xfId="2" applyNumberFormat="1" applyFont="1" applyFill="1" applyBorder="1" applyAlignment="1">
      <alignment horizontal="center"/>
    </xf>
    <xf numFmtId="164" fontId="6" fillId="5" borderId="7" xfId="2" applyNumberFormat="1" applyFont="1" applyFill="1" applyBorder="1" applyAlignment="1">
      <alignment horizontal="center" vertical="center"/>
    </xf>
    <xf numFmtId="164" fontId="5" fillId="5" borderId="3" xfId="2" applyNumberFormat="1" applyFont="1" applyFill="1" applyBorder="1"/>
    <xf numFmtId="164" fontId="6" fillId="5" borderId="7" xfId="2" applyNumberFormat="1" applyFont="1" applyFill="1" applyBorder="1" applyAlignment="1">
      <alignment horizontal="center"/>
    </xf>
    <xf numFmtId="164" fontId="6" fillId="0" borderId="7" xfId="2" applyNumberFormat="1" applyFont="1" applyFill="1" applyBorder="1" applyAlignment="1">
      <alignment horizontal="center" vertical="center"/>
    </xf>
    <xf numFmtId="164" fontId="5" fillId="0" borderId="8" xfId="2" applyNumberFormat="1" applyFont="1" applyBorder="1"/>
    <xf numFmtId="164" fontId="5" fillId="0" borderId="7" xfId="2" applyNumberFormat="1" applyFont="1" applyBorder="1" applyAlignment="1">
      <alignment horizontal="center" vertical="center"/>
    </xf>
    <xf numFmtId="164" fontId="6" fillId="6" borderId="7" xfId="2" applyNumberFormat="1" applyFont="1" applyFill="1" applyBorder="1" applyAlignment="1">
      <alignment horizontal="center"/>
    </xf>
    <xf numFmtId="164" fontId="6" fillId="0" borderId="9" xfId="2" applyNumberFormat="1" applyFont="1" applyFill="1" applyBorder="1" applyAlignment="1">
      <alignment horizontal="center"/>
    </xf>
    <xf numFmtId="164" fontId="6" fillId="0" borderId="10" xfId="2" applyNumberFormat="1" applyFont="1" applyFill="1" applyBorder="1" applyAlignment="1">
      <alignment horizontal="center"/>
    </xf>
    <xf numFmtId="164" fontId="6" fillId="5" borderId="1" xfId="2" applyNumberFormat="1" applyFont="1" applyFill="1" applyBorder="1" applyAlignment="1">
      <alignment horizontal="center" vertical="center" wrapText="1"/>
    </xf>
    <xf numFmtId="164" fontId="6" fillId="0" borderId="1" xfId="2" applyNumberFormat="1" applyFont="1" applyFill="1" applyBorder="1" applyAlignment="1">
      <alignment horizontal="center" vertical="center" wrapText="1"/>
    </xf>
    <xf numFmtId="164" fontId="5" fillId="0" borderId="1" xfId="2" applyNumberFormat="1" applyFont="1" applyFill="1" applyBorder="1" applyAlignment="1">
      <alignment horizontal="center" vertical="center" wrapText="1"/>
    </xf>
    <xf numFmtId="164" fontId="5" fillId="5" borderId="1" xfId="2" applyNumberFormat="1" applyFont="1" applyFill="1" applyBorder="1" applyAlignment="1">
      <alignment horizontal="center" vertical="center" wrapText="1"/>
    </xf>
    <xf numFmtId="164" fontId="6" fillId="0" borderId="1" xfId="2" applyNumberFormat="1" applyFont="1" applyBorder="1" applyAlignment="1">
      <alignment horizontal="center" vertical="center" wrapText="1"/>
    </xf>
    <xf numFmtId="164" fontId="6" fillId="0" borderId="5" xfId="2" applyNumberFormat="1" applyFont="1" applyBorder="1" applyAlignment="1">
      <alignment horizontal="center" vertical="center" wrapText="1"/>
    </xf>
    <xf numFmtId="164" fontId="5" fillId="0" borderId="0" xfId="2" applyNumberFormat="1" applyFont="1" applyBorder="1" applyAlignment="1">
      <alignment horizontal="center" vertical="center" wrapText="1"/>
    </xf>
    <xf numFmtId="164" fontId="6" fillId="6" borderId="1" xfId="2" applyNumberFormat="1" applyFont="1" applyFill="1" applyBorder="1" applyAlignment="1">
      <alignment horizontal="center" vertical="center" wrapText="1"/>
    </xf>
    <xf numFmtId="164" fontId="6" fillId="0" borderId="2" xfId="2" applyNumberFormat="1" applyFont="1" applyFill="1" applyBorder="1" applyAlignment="1">
      <alignment horizontal="center" vertical="center" wrapText="1"/>
    </xf>
    <xf numFmtId="164" fontId="6" fillId="0" borderId="5" xfId="2" applyNumberFormat="1" applyFont="1" applyFill="1" applyBorder="1" applyAlignment="1">
      <alignment horizontal="center" vertical="center" wrapText="1"/>
    </xf>
    <xf numFmtId="164" fontId="6" fillId="0" borderId="6" xfId="2" applyNumberFormat="1" applyFont="1" applyFill="1" applyBorder="1" applyAlignment="1">
      <alignment horizontal="center" vertical="center" wrapText="1"/>
    </xf>
    <xf numFmtId="164" fontId="5" fillId="6" borderId="1" xfId="2" applyNumberFormat="1" applyFont="1" applyFill="1" applyBorder="1" applyAlignment="1">
      <alignment horizontal="center" vertical="center" wrapText="1"/>
    </xf>
    <xf numFmtId="164" fontId="6" fillId="0" borderId="5" xfId="2" applyNumberFormat="1" applyFont="1" applyBorder="1" applyAlignment="1">
      <alignment horizontal="center"/>
    </xf>
    <xf numFmtId="164" fontId="7" fillId="0" borderId="2" xfId="2" applyNumberFormat="1" applyFont="1" applyBorder="1" applyAlignment="1">
      <alignment horizontal="center" vertical="center"/>
    </xf>
    <xf numFmtId="164" fontId="8" fillId="0" borderId="11" xfId="2" applyNumberFormat="1" applyFont="1" applyFill="1" applyBorder="1" applyAlignment="1">
      <alignment horizontal="center" vertical="center"/>
    </xf>
    <xf numFmtId="164" fontId="8" fillId="0" borderId="12" xfId="2" applyNumberFormat="1" applyFont="1" applyFill="1" applyBorder="1" applyAlignment="1">
      <alignment horizontal="right" vertical="center"/>
    </xf>
    <xf numFmtId="164" fontId="7" fillId="0" borderId="12" xfId="2" applyNumberFormat="1" applyFont="1" applyFill="1" applyBorder="1" applyAlignment="1">
      <alignment vertical="center"/>
    </xf>
    <xf numFmtId="164" fontId="5" fillId="0" borderId="12" xfId="0" applyNumberFormat="1" applyFont="1" applyBorder="1" applyAlignment="1">
      <alignment vertical="center" wrapText="1"/>
    </xf>
    <xf numFmtId="164" fontId="8" fillId="0" borderId="12" xfId="2" applyNumberFormat="1" applyFont="1" applyFill="1" applyBorder="1" applyAlignment="1">
      <alignment vertical="center"/>
    </xf>
    <xf numFmtId="14" fontId="8" fillId="0" borderId="12" xfId="2" applyNumberFormat="1" applyFont="1" applyFill="1" applyBorder="1" applyAlignment="1">
      <alignment vertical="center"/>
    </xf>
    <xf numFmtId="164" fontId="5" fillId="0" borderId="12" xfId="0" applyNumberFormat="1" applyFont="1" applyBorder="1" applyAlignment="1">
      <alignment horizontal="center" vertical="center"/>
    </xf>
    <xf numFmtId="3" fontId="5" fillId="3" borderId="12" xfId="0" applyNumberFormat="1" applyFont="1" applyFill="1" applyBorder="1" applyAlignment="1">
      <alignment vertical="center"/>
    </xf>
    <xf numFmtId="3" fontId="5" fillId="2" borderId="12" xfId="0" applyNumberFormat="1" applyFont="1" applyFill="1" applyBorder="1" applyAlignment="1">
      <alignment vertical="center"/>
    </xf>
    <xf numFmtId="3" fontId="5" fillId="4" borderId="12" xfId="0" applyNumberFormat="1" applyFont="1" applyFill="1" applyBorder="1" applyAlignment="1">
      <alignment vertical="center"/>
    </xf>
    <xf numFmtId="164" fontId="7" fillId="0" borderId="0" xfId="0" applyNumberFormat="1" applyFont="1" applyAlignment="1">
      <alignment vertical="center"/>
    </xf>
    <xf numFmtId="164" fontId="8" fillId="5" borderId="1" xfId="2" applyNumberFormat="1" applyFont="1" applyFill="1" applyBorder="1" applyAlignment="1">
      <alignment horizontal="center" vertical="center"/>
    </xf>
    <xf numFmtId="164" fontId="8" fillId="5" borderId="1" xfId="2" applyNumberFormat="1" applyFont="1" applyFill="1" applyBorder="1" applyAlignment="1">
      <alignment horizontal="right" vertical="center"/>
    </xf>
    <xf numFmtId="164" fontId="7" fillId="5" borderId="1" xfId="2" applyNumberFormat="1" applyFont="1" applyFill="1" applyBorder="1" applyAlignment="1">
      <alignment vertical="center"/>
    </xf>
    <xf numFmtId="164" fontId="7" fillId="5" borderId="1" xfId="2" applyNumberFormat="1" applyFont="1" applyFill="1" applyBorder="1" applyAlignment="1">
      <alignment vertical="center" wrapText="1"/>
    </xf>
    <xf numFmtId="164" fontId="8" fillId="5" borderId="1" xfId="2" applyNumberFormat="1" applyFont="1" applyFill="1" applyBorder="1" applyAlignment="1">
      <alignment horizontal="right" vertical="center" wrapText="1"/>
    </xf>
    <xf numFmtId="164" fontId="8" fillId="5" borderId="1" xfId="2" applyNumberFormat="1" applyFont="1" applyFill="1" applyBorder="1" applyAlignment="1">
      <alignment vertical="center"/>
    </xf>
    <xf numFmtId="14" fontId="8" fillId="5" borderId="1" xfId="2" applyNumberFormat="1" applyFont="1" applyFill="1" applyBorder="1" applyAlignment="1">
      <alignment vertical="center" wrapText="1"/>
    </xf>
    <xf numFmtId="14" fontId="8" fillId="5" borderId="1" xfId="2" applyNumberFormat="1" applyFont="1" applyFill="1" applyBorder="1" applyAlignment="1">
      <alignment vertical="center"/>
    </xf>
    <xf numFmtId="164" fontId="7" fillId="5" borderId="1" xfId="2" applyNumberFormat="1" applyFont="1" applyFill="1" applyBorder="1" applyAlignment="1">
      <alignment horizontal="center" vertical="center"/>
    </xf>
    <xf numFmtId="164" fontId="8" fillId="0" borderId="1" xfId="2" applyNumberFormat="1" applyFont="1" applyFill="1" applyBorder="1" applyAlignment="1">
      <alignment horizontal="center" vertical="center"/>
    </xf>
    <xf numFmtId="164" fontId="8" fillId="0" borderId="1" xfId="2" applyNumberFormat="1" applyFont="1" applyFill="1" applyBorder="1" applyAlignment="1">
      <alignment horizontal="right" vertical="center"/>
    </xf>
    <xf numFmtId="164" fontId="7" fillId="0" borderId="1" xfId="2" applyNumberFormat="1" applyFont="1" applyFill="1" applyBorder="1" applyAlignment="1">
      <alignment vertical="center" wrapText="1"/>
    </xf>
    <xf numFmtId="164" fontId="7" fillId="0" borderId="1" xfId="2" applyNumberFormat="1" applyFont="1" applyFill="1" applyBorder="1" applyAlignment="1">
      <alignment horizontal="left" vertical="center"/>
    </xf>
    <xf numFmtId="164" fontId="7" fillId="0" borderId="1" xfId="2" applyNumberFormat="1" applyFont="1" applyFill="1" applyBorder="1" applyAlignment="1">
      <alignment horizontal="left" vertical="center" wrapText="1"/>
    </xf>
    <xf numFmtId="164" fontId="8" fillId="0" borderId="1" xfId="2" applyNumberFormat="1" applyFont="1" applyFill="1" applyBorder="1" applyAlignment="1">
      <alignment horizontal="left" vertical="center"/>
    </xf>
    <xf numFmtId="164" fontId="7" fillId="0" borderId="1" xfId="2" applyNumberFormat="1" applyFont="1" applyBorder="1" applyAlignment="1">
      <alignment horizontal="right" vertical="center" wrapText="1"/>
    </xf>
    <xf numFmtId="164" fontId="8" fillId="0" borderId="1" xfId="2" applyNumberFormat="1" applyFont="1" applyBorder="1" applyAlignment="1">
      <alignment vertical="center"/>
    </xf>
    <xf numFmtId="14" fontId="8" fillId="0" borderId="1" xfId="2" applyNumberFormat="1" applyFont="1" applyBorder="1" applyAlignment="1">
      <alignment vertical="center" wrapText="1"/>
    </xf>
    <xf numFmtId="14" fontId="8" fillId="0" borderId="1" xfId="2" applyNumberFormat="1" applyFont="1" applyBorder="1" applyAlignment="1">
      <alignment vertical="center"/>
    </xf>
    <xf numFmtId="164" fontId="8" fillId="5" borderId="1" xfId="2" applyNumberFormat="1" applyFont="1" applyFill="1" applyBorder="1" applyAlignment="1">
      <alignment horizontal="left" vertical="center"/>
    </xf>
    <xf numFmtId="164" fontId="8" fillId="0" borderId="1" xfId="2" applyNumberFormat="1" applyFont="1" applyFill="1" applyBorder="1" applyAlignment="1">
      <alignment vertical="center"/>
    </xf>
    <xf numFmtId="14" fontId="8" fillId="0" borderId="1" xfId="2" applyNumberFormat="1" applyFont="1" applyFill="1" applyBorder="1" applyAlignment="1">
      <alignment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1" xfId="6" applyFont="1" applyFill="1" applyBorder="1" applyAlignment="1">
      <alignment horizontal="right" vertical="center"/>
    </xf>
    <xf numFmtId="0" fontId="7" fillId="0" borderId="1" xfId="6" applyFont="1" applyFill="1" applyBorder="1" applyAlignment="1">
      <alignment horizontal="left" vertical="center"/>
    </xf>
    <xf numFmtId="0" fontId="7" fillId="0" borderId="1" xfId="6" applyFont="1" applyFill="1" applyBorder="1" applyAlignment="1">
      <alignment vertical="center"/>
    </xf>
    <xf numFmtId="6" fontId="8" fillId="0" borderId="1" xfId="2" applyNumberFormat="1" applyFont="1" applyFill="1" applyBorder="1" applyAlignment="1">
      <alignment vertical="center"/>
    </xf>
    <xf numFmtId="0" fontId="7" fillId="0" borderId="1" xfId="6" applyFont="1" applyFill="1" applyBorder="1" applyAlignment="1">
      <alignment horizontal="right" vertical="center"/>
    </xf>
    <xf numFmtId="164" fontId="7" fillId="0" borderId="1" xfId="0" applyNumberFormat="1" applyFont="1" applyFill="1" applyBorder="1" applyAlignment="1">
      <alignment vertical="center"/>
    </xf>
    <xf numFmtId="164" fontId="7" fillId="0" borderId="1" xfId="2" applyNumberFormat="1" applyFont="1" applyFill="1" applyBorder="1" applyAlignment="1">
      <alignment horizontal="right" vertical="center" wrapText="1"/>
    </xf>
    <xf numFmtId="0" fontId="7" fillId="0" borderId="1" xfId="2" applyFont="1" applyFill="1" applyBorder="1" applyAlignment="1">
      <alignment horizontal="left" vertical="center"/>
    </xf>
    <xf numFmtId="164" fontId="8" fillId="0" borderId="13" xfId="2" applyNumberFormat="1" applyFont="1" applyFill="1" applyBorder="1" applyAlignment="1">
      <alignment horizontal="right" vertical="center"/>
    </xf>
    <xf numFmtId="0" fontId="7" fillId="0" borderId="13" xfId="2" applyFont="1" applyFill="1" applyBorder="1" applyAlignment="1">
      <alignment vertical="center"/>
    </xf>
    <xf numFmtId="164" fontId="7" fillId="0" borderId="1" xfId="2" applyNumberFormat="1" applyFont="1" applyFill="1" applyBorder="1" applyAlignment="1">
      <alignment vertical="center"/>
    </xf>
    <xf numFmtId="164" fontId="7" fillId="0" borderId="1" xfId="2" applyNumberFormat="1" applyFont="1" applyFill="1" applyBorder="1" applyAlignment="1">
      <alignment horizontal="center" vertical="center"/>
    </xf>
    <xf numFmtId="164" fontId="7" fillId="0" borderId="1" xfId="2" applyNumberFormat="1" applyFont="1" applyBorder="1" applyAlignment="1">
      <alignment vertical="center"/>
    </xf>
    <xf numFmtId="164" fontId="8" fillId="0" borderId="14" xfId="2" applyNumberFormat="1" applyFont="1" applyBorder="1" applyAlignment="1">
      <alignment vertical="center"/>
    </xf>
    <xf numFmtId="164" fontId="7" fillId="0" borderId="1" xfId="2" applyNumberFormat="1" applyFont="1" applyBorder="1" applyAlignment="1">
      <alignment horizontal="center" vertical="center"/>
    </xf>
    <xf numFmtId="164" fontId="8" fillId="0" borderId="0" xfId="2" applyNumberFormat="1" applyFont="1" applyAlignment="1">
      <alignment horizontal="center" vertical="center" wrapText="1"/>
    </xf>
    <xf numFmtId="164" fontId="7" fillId="0" borderId="1" xfId="2" applyNumberFormat="1" applyFont="1" applyBorder="1" applyAlignment="1">
      <alignment horizontal="center" vertical="center" wrapText="1"/>
    </xf>
    <xf numFmtId="164" fontId="7" fillId="0" borderId="15" xfId="2" applyNumberFormat="1" applyFont="1" applyFill="1" applyBorder="1" applyAlignment="1">
      <alignment vertical="center" wrapText="1"/>
    </xf>
    <xf numFmtId="0" fontId="7" fillId="0" borderId="1" xfId="2" applyFont="1" applyFill="1" applyBorder="1" applyAlignment="1">
      <alignment horizontal="left" vertical="center" wrapText="1"/>
    </xf>
    <xf numFmtId="164" fontId="7" fillId="0" borderId="0" xfId="6" applyNumberFormat="1" applyFont="1" applyAlignment="1">
      <alignment vertical="center"/>
    </xf>
    <xf numFmtId="0" fontId="7" fillId="0" borderId="1" xfId="2" applyFont="1" applyFill="1" applyBorder="1" applyAlignment="1">
      <alignment horizontal="center" vertical="center"/>
    </xf>
    <xf numFmtId="164" fontId="8" fillId="0" borderId="14" xfId="2" applyNumberFormat="1" applyFont="1" applyFill="1" applyBorder="1" applyAlignment="1">
      <alignment horizontal="center" vertical="center"/>
    </xf>
    <xf numFmtId="164" fontId="8" fillId="0" borderId="14" xfId="2" applyNumberFormat="1" applyFont="1" applyFill="1" applyBorder="1" applyAlignment="1">
      <alignment horizontal="right" vertical="center"/>
    </xf>
    <xf numFmtId="0" fontId="7" fillId="0" borderId="14" xfId="2" applyFont="1" applyFill="1" applyBorder="1" applyAlignment="1">
      <alignment horizontal="left" vertical="center" wrapText="1"/>
    </xf>
    <xf numFmtId="164" fontId="8" fillId="0" borderId="14" xfId="2" applyNumberFormat="1" applyFont="1" applyFill="1" applyBorder="1" applyAlignment="1">
      <alignment vertical="center"/>
    </xf>
    <xf numFmtId="14" fontId="8" fillId="0" borderId="14" xfId="2" applyNumberFormat="1" applyFont="1" applyFill="1" applyBorder="1" applyAlignment="1">
      <alignment vertical="center"/>
    </xf>
    <xf numFmtId="164" fontId="7" fillId="0" borderId="14" xfId="2" applyNumberFormat="1" applyFont="1" applyFill="1" applyBorder="1" applyAlignment="1">
      <alignment horizontal="center" vertical="center"/>
    </xf>
    <xf numFmtId="164" fontId="7" fillId="0" borderId="16" xfId="2" applyNumberFormat="1" applyFont="1" applyFill="1" applyBorder="1" applyAlignment="1">
      <alignment vertical="center" wrapText="1"/>
    </xf>
    <xf numFmtId="164" fontId="8" fillId="5" borderId="1" xfId="2" applyNumberFormat="1" applyFont="1" applyFill="1" applyBorder="1" applyAlignment="1">
      <alignment horizontal="center"/>
    </xf>
    <xf numFmtId="164" fontId="8" fillId="5" borderId="1" xfId="2" applyNumberFormat="1" applyFont="1" applyFill="1" applyBorder="1" applyAlignment="1">
      <alignment horizontal="right"/>
    </xf>
    <xf numFmtId="164" fontId="7" fillId="5" borderId="1" xfId="2" applyNumberFormat="1" applyFont="1" applyFill="1" applyBorder="1"/>
    <xf numFmtId="164" fontId="8" fillId="5" borderId="1" xfId="2" applyNumberFormat="1" applyFont="1" applyFill="1" applyBorder="1"/>
    <xf numFmtId="14" fontId="8" fillId="5" borderId="1" xfId="2" applyNumberFormat="1" applyFont="1" applyFill="1" applyBorder="1" applyAlignment="1"/>
    <xf numFmtId="164" fontId="7" fillId="5" borderId="1" xfId="2" applyNumberFormat="1" applyFont="1" applyFill="1" applyBorder="1" applyAlignment="1">
      <alignment horizontal="center"/>
    </xf>
    <xf numFmtId="164" fontId="8" fillId="0" borderId="4" xfId="2" applyNumberFormat="1" applyFont="1" applyBorder="1"/>
    <xf numFmtId="164" fontId="8" fillId="0" borderId="5" xfId="2" applyNumberFormat="1" applyFont="1" applyBorder="1"/>
    <xf numFmtId="14" fontId="8" fillId="0" borderId="5" xfId="2" applyNumberFormat="1" applyFont="1" applyBorder="1" applyAlignment="1"/>
    <xf numFmtId="164" fontId="7" fillId="0" borderId="0" xfId="6" applyNumberFormat="1" applyFont="1"/>
    <xf numFmtId="0" fontId="5" fillId="0" borderId="2" xfId="0" applyFont="1" applyFill="1" applyBorder="1" applyAlignment="1">
      <alignment vertical="center"/>
    </xf>
    <xf numFmtId="3" fontId="5" fillId="0" borderId="2" xfId="0" applyNumberFormat="1" applyFont="1" applyFill="1" applyBorder="1" applyAlignment="1">
      <alignment horizontal="center" vertical="center"/>
    </xf>
    <xf numFmtId="164" fontId="8" fillId="0" borderId="0" xfId="2" applyNumberFormat="1" applyFont="1" applyBorder="1" applyAlignment="1">
      <alignment vertical="center"/>
    </xf>
    <xf numFmtId="3" fontId="5" fillId="4" borderId="17" xfId="0" applyNumberFormat="1" applyFont="1" applyFill="1" applyBorder="1" applyAlignment="1">
      <alignment vertical="center"/>
    </xf>
    <xf numFmtId="164" fontId="8" fillId="5" borderId="13" xfId="2" applyNumberFormat="1" applyFont="1" applyFill="1" applyBorder="1" applyAlignment="1">
      <alignment vertical="center"/>
    </xf>
    <xf numFmtId="3" fontId="5" fillId="4" borderId="13" xfId="0" applyNumberFormat="1" applyFont="1" applyFill="1" applyBorder="1" applyAlignment="1">
      <alignment vertical="center"/>
    </xf>
    <xf numFmtId="164" fontId="8" fillId="5" borderId="13" xfId="2" applyNumberFormat="1" applyFont="1" applyFill="1" applyBorder="1"/>
    <xf numFmtId="0" fontId="7" fillId="0" borderId="1" xfId="2" applyFont="1" applyFill="1" applyBorder="1" applyAlignment="1">
      <alignment vertical="center"/>
    </xf>
    <xf numFmtId="164" fontId="8" fillId="0" borderId="1" xfId="2" applyNumberFormat="1" applyFont="1" applyFill="1" applyBorder="1" applyAlignment="1">
      <alignment horizontal="center" vertical="center" wrapText="1"/>
    </xf>
    <xf numFmtId="164" fontId="7" fillId="0" borderId="1" xfId="2" applyNumberFormat="1" applyFont="1" applyFill="1" applyBorder="1" applyAlignment="1">
      <alignment horizontal="center" vertical="center" wrapText="1"/>
    </xf>
    <xf numFmtId="14" fontId="7" fillId="0" borderId="1" xfId="2" applyNumberFormat="1" applyFont="1" applyFill="1" applyBorder="1" applyAlignment="1">
      <alignment vertical="center"/>
    </xf>
    <xf numFmtId="164" fontId="7" fillId="0" borderId="1" xfId="0" applyNumberFormat="1" applyFont="1" applyBorder="1" applyAlignment="1">
      <alignment horizontal="center" vertical="center"/>
    </xf>
    <xf numFmtId="3" fontId="7" fillId="3" borderId="1" xfId="0" applyNumberFormat="1" applyFont="1" applyFill="1" applyBorder="1" applyAlignment="1">
      <alignment vertical="center"/>
    </xf>
    <xf numFmtId="3" fontId="7" fillId="2" borderId="1" xfId="0" applyNumberFormat="1" applyFont="1" applyFill="1" applyBorder="1" applyAlignment="1">
      <alignment vertical="center"/>
    </xf>
    <xf numFmtId="3" fontId="7" fillId="4" borderId="1" xfId="0" applyNumberFormat="1" applyFont="1" applyFill="1" applyBorder="1" applyAlignment="1">
      <alignment vertical="center"/>
    </xf>
    <xf numFmtId="0" fontId="7" fillId="0" borderId="1" xfId="2" applyFont="1" applyFill="1" applyBorder="1" applyAlignment="1">
      <alignment vertical="center" wrapText="1"/>
    </xf>
    <xf numFmtId="3" fontId="7" fillId="0" borderId="1" xfId="0" applyNumberFormat="1" applyFont="1" applyFill="1" applyBorder="1" applyAlignment="1">
      <alignment vertical="center"/>
    </xf>
    <xf numFmtId="3" fontId="7" fillId="4" borderId="3" xfId="0" applyNumberFormat="1" applyFont="1" applyFill="1" applyBorder="1" applyAlignment="1">
      <alignment vertical="center"/>
    </xf>
    <xf numFmtId="164" fontId="7" fillId="0" borderId="1" xfId="2" applyNumberFormat="1" applyFont="1" applyFill="1" applyBorder="1"/>
    <xf numFmtId="164" fontId="8" fillId="0" borderId="1" xfId="2" applyNumberFormat="1" applyFont="1" applyFill="1" applyBorder="1"/>
    <xf numFmtId="14" fontId="7" fillId="0" borderId="1" xfId="2" applyNumberFormat="1" applyFont="1" applyFill="1" applyBorder="1" applyAlignment="1">
      <alignment horizontal="right" vertical="center" wrapText="1"/>
    </xf>
    <xf numFmtId="14" fontId="7" fillId="0" borderId="1" xfId="2" applyNumberFormat="1" applyFont="1" applyFill="1" applyBorder="1"/>
    <xf numFmtId="164" fontId="6" fillId="0" borderId="1" xfId="2" applyNumberFormat="1" applyFont="1" applyFill="1" applyBorder="1" applyAlignment="1">
      <alignment horizontal="center"/>
    </xf>
    <xf numFmtId="164" fontId="6" fillId="0" borderId="1" xfId="6" applyNumberFormat="1" applyFont="1" applyBorder="1" applyAlignment="1">
      <alignment horizontal="center" vertical="center" wrapText="1"/>
    </xf>
    <xf numFmtId="164" fontId="5" fillId="0" borderId="1" xfId="6" applyNumberFormat="1" applyFont="1" applyBorder="1" applyAlignment="1">
      <alignment horizontal="center" vertical="center" wrapText="1"/>
    </xf>
    <xf numFmtId="164" fontId="5" fillId="0" borderId="14" xfId="6" applyNumberFormat="1" applyFont="1" applyBorder="1" applyAlignment="1">
      <alignment horizontal="center" vertical="center"/>
    </xf>
    <xf numFmtId="164" fontId="5" fillId="0" borderId="1" xfId="6" applyNumberFormat="1" applyFont="1" applyBorder="1" applyAlignment="1">
      <alignment vertical="center"/>
    </xf>
    <xf numFmtId="164" fontId="5" fillId="0" borderId="1" xfId="6" applyNumberFormat="1" applyFont="1" applyBorder="1" applyAlignment="1">
      <alignment horizontal="center" vertical="center"/>
    </xf>
    <xf numFmtId="0" fontId="5" fillId="0" borderId="1" xfId="6" applyFont="1" applyBorder="1" applyAlignment="1">
      <alignment horizontal="center" vertical="center"/>
    </xf>
    <xf numFmtId="0" fontId="7" fillId="0" borderId="0" xfId="6" applyFont="1" applyAlignment="1">
      <alignment vertical="center"/>
    </xf>
    <xf numFmtId="0" fontId="5" fillId="0" borderId="1" xfId="6" applyFont="1" applyFill="1" applyBorder="1" applyAlignment="1">
      <alignment horizontal="center" vertical="center"/>
    </xf>
    <xf numFmtId="0" fontId="7" fillId="0" borderId="0" xfId="6" applyFont="1" applyFill="1" applyAlignment="1">
      <alignment vertical="center"/>
    </xf>
    <xf numFmtId="164" fontId="7" fillId="0" borderId="0" xfId="6" applyNumberFormat="1" applyFont="1" applyFill="1" applyAlignment="1">
      <alignment vertical="center"/>
    </xf>
    <xf numFmtId="3" fontId="5" fillId="0" borderId="1" xfId="0" applyNumberFormat="1" applyFont="1" applyFill="1" applyBorder="1" applyAlignment="1">
      <alignment vertical="center"/>
    </xf>
    <xf numFmtId="3" fontId="5" fillId="0" borderId="13" xfId="0" applyNumberFormat="1" applyFont="1" applyFill="1" applyBorder="1" applyAlignment="1">
      <alignment vertical="center"/>
    </xf>
    <xf numFmtId="0" fontId="11" fillId="0" borderId="1" xfId="0" applyFont="1" applyBorder="1" applyAlignment="1">
      <alignment vertical="center" wrapText="1"/>
    </xf>
    <xf numFmtId="164" fontId="7" fillId="0" borderId="14" xfId="6" applyNumberFormat="1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14" fontId="8" fillId="0" borderId="14" xfId="6" applyNumberFormat="1" applyFont="1" applyBorder="1" applyAlignment="1">
      <alignment vertical="center"/>
    </xf>
    <xf numFmtId="164" fontId="7" fillId="0" borderId="14" xfId="6" applyNumberFormat="1" applyFont="1" applyBorder="1" applyAlignment="1">
      <alignment horizontal="center" vertical="center"/>
    </xf>
    <xf numFmtId="3" fontId="5" fillId="3" borderId="14" xfId="0" applyNumberFormat="1" applyFont="1" applyFill="1" applyBorder="1" applyAlignment="1">
      <alignment vertical="center"/>
    </xf>
    <xf numFmtId="3" fontId="5" fillId="2" borderId="14" xfId="0" applyNumberFormat="1" applyFont="1" applyFill="1" applyBorder="1" applyAlignment="1">
      <alignment vertical="center"/>
    </xf>
    <xf numFmtId="3" fontId="5" fillId="4" borderId="14" xfId="0" applyNumberFormat="1" applyFont="1" applyFill="1" applyBorder="1" applyAlignment="1">
      <alignment vertical="center"/>
    </xf>
    <xf numFmtId="0" fontId="5" fillId="0" borderId="0" xfId="0" applyFont="1" applyAlignment="1">
      <alignment vertical="center" wrapText="1"/>
    </xf>
    <xf numFmtId="164" fontId="7" fillId="0" borderId="1" xfId="6" applyNumberFormat="1" applyFont="1" applyBorder="1" applyAlignment="1">
      <alignment vertical="center"/>
    </xf>
    <xf numFmtId="0" fontId="7" fillId="0" borderId="1" xfId="6" applyFont="1" applyBorder="1" applyAlignment="1">
      <alignment vertical="center"/>
    </xf>
    <xf numFmtId="164" fontId="7" fillId="0" borderId="0" xfId="0" applyNumberFormat="1" applyFont="1"/>
    <xf numFmtId="164" fontId="7" fillId="0" borderId="5" xfId="6" applyNumberFormat="1" applyFont="1" applyBorder="1" applyAlignment="1">
      <alignment horizontal="center"/>
    </xf>
    <xf numFmtId="3" fontId="5" fillId="3" borderId="5" xfId="0" applyNumberFormat="1" applyFont="1" applyFill="1" applyBorder="1" applyAlignment="1">
      <alignment horizontal="center" vertical="center"/>
    </xf>
    <xf numFmtId="3" fontId="6" fillId="2" borderId="5" xfId="0" applyNumberFormat="1" applyFont="1" applyFill="1" applyBorder="1" applyAlignment="1">
      <alignment horizontal="center" vertical="center"/>
    </xf>
    <xf numFmtId="3" fontId="6" fillId="4" borderId="5" xfId="0" applyNumberFormat="1" applyFont="1" applyFill="1" applyBorder="1" applyAlignment="1">
      <alignment horizontal="center" vertical="center"/>
    </xf>
    <xf numFmtId="3" fontId="6" fillId="4" borderId="18" xfId="0" applyNumberFormat="1" applyFont="1" applyFill="1" applyBorder="1" applyAlignment="1">
      <alignment horizontal="center" vertical="center"/>
    </xf>
    <xf numFmtId="164" fontId="8" fillId="0" borderId="0" xfId="6" applyNumberFormat="1" applyFont="1"/>
    <xf numFmtId="164" fontId="7" fillId="0" borderId="0" xfId="6" applyNumberFormat="1" applyFont="1" applyBorder="1"/>
    <xf numFmtId="164" fontId="12" fillId="0" borderId="0" xfId="6" applyNumberFormat="1" applyFont="1"/>
    <xf numFmtId="14" fontId="8" fillId="0" borderId="0" xfId="6" applyNumberFormat="1" applyFont="1" applyBorder="1" applyAlignment="1"/>
    <xf numFmtId="164" fontId="7" fillId="0" borderId="0" xfId="6" applyNumberFormat="1" applyFont="1" applyBorder="1" applyAlignment="1">
      <alignment horizontal="center"/>
    </xf>
    <xf numFmtId="14" fontId="8" fillId="0" borderId="0" xfId="6" applyNumberFormat="1" applyFont="1" applyAlignment="1"/>
    <xf numFmtId="164" fontId="7" fillId="0" borderId="0" xfId="6" applyNumberFormat="1" applyFont="1" applyAlignment="1">
      <alignment horizontal="center"/>
    </xf>
    <xf numFmtId="0" fontId="5" fillId="0" borderId="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/>
    </xf>
    <xf numFmtId="3" fontId="5" fillId="0" borderId="2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vertical="center"/>
    </xf>
    <xf numFmtId="3" fontId="5" fillId="0" borderId="2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164" fontId="8" fillId="0" borderId="0" xfId="6" applyNumberFormat="1" applyFont="1" applyAlignment="1">
      <alignment wrapText="1"/>
    </xf>
    <xf numFmtId="164" fontId="7" fillId="0" borderId="0" xfId="6" applyNumberFormat="1" applyFont="1" applyAlignment="1">
      <alignment wrapText="1"/>
    </xf>
    <xf numFmtId="164" fontId="5" fillId="0" borderId="0" xfId="0" applyNumberFormat="1" applyFont="1"/>
    <xf numFmtId="164" fontId="6" fillId="0" borderId="15" xfId="0" applyNumberFormat="1" applyFont="1" applyBorder="1" applyAlignment="1"/>
    <xf numFmtId="164" fontId="6" fillId="0" borderId="21" xfId="0" applyNumberFormat="1" applyFont="1" applyBorder="1" applyAlignment="1"/>
    <xf numFmtId="164" fontId="6" fillId="0" borderId="1" xfId="3" applyNumberFormat="1" applyFont="1" applyBorder="1" applyAlignment="1">
      <alignment horizontal="center" vertical="center" wrapText="1"/>
    </xf>
    <xf numFmtId="164" fontId="5" fillId="0" borderId="0" xfId="3" applyNumberFormat="1" applyFont="1"/>
    <xf numFmtId="164" fontId="5" fillId="0" borderId="1" xfId="0" applyNumberFormat="1" applyFont="1" applyBorder="1" applyAlignment="1">
      <alignment vertical="center"/>
    </xf>
    <xf numFmtId="164" fontId="5" fillId="0" borderId="1" xfId="0" applyNumberFormat="1" applyFont="1" applyBorder="1" applyAlignment="1">
      <alignment horizontal="center" vertical="center"/>
    </xf>
    <xf numFmtId="3" fontId="5" fillId="4" borderId="3" xfId="0" applyNumberFormat="1" applyFont="1" applyFill="1" applyBorder="1" applyAlignment="1">
      <alignment vertical="center"/>
    </xf>
    <xf numFmtId="164" fontId="5" fillId="0" borderId="14" xfId="0" applyNumberFormat="1" applyFont="1" applyBorder="1" applyAlignment="1">
      <alignment horizontal="center" vertical="center"/>
    </xf>
    <xf numFmtId="164" fontId="5" fillId="0" borderId="5" xfId="0" applyNumberFormat="1" applyFont="1" applyBorder="1"/>
    <xf numFmtId="3" fontId="6" fillId="3" borderId="5" xfId="0" applyNumberFormat="1" applyFont="1" applyFill="1" applyBorder="1" applyAlignment="1">
      <alignment vertical="center"/>
    </xf>
    <xf numFmtId="3" fontId="6" fillId="2" borderId="5" xfId="0" applyNumberFormat="1" applyFont="1" applyFill="1" applyBorder="1" applyAlignment="1">
      <alignment vertical="center"/>
    </xf>
    <xf numFmtId="3" fontId="6" fillId="4" borderId="5" xfId="0" applyNumberFormat="1" applyFont="1" applyFill="1" applyBorder="1" applyAlignment="1">
      <alignment vertical="center"/>
    </xf>
    <xf numFmtId="3" fontId="6" fillId="4" borderId="22" xfId="0" applyNumberFormat="1" applyFont="1" applyFill="1" applyBorder="1" applyAlignment="1">
      <alignment vertical="center"/>
    </xf>
    <xf numFmtId="164" fontId="5" fillId="0" borderId="0" xfId="0" applyNumberFormat="1" applyFont="1" applyBorder="1" applyAlignment="1">
      <alignment horizontal="center" vertical="center" wrapText="1"/>
    </xf>
    <xf numFmtId="164" fontId="5" fillId="0" borderId="0" xfId="0" applyNumberFormat="1" applyFont="1" applyBorder="1"/>
    <xf numFmtId="14" fontId="5" fillId="0" borderId="0" xfId="0" applyNumberFormat="1" applyFont="1" applyBorder="1"/>
    <xf numFmtId="3" fontId="5" fillId="0" borderId="0" xfId="0" applyNumberFormat="1" applyFont="1" applyFill="1" applyBorder="1" applyAlignment="1">
      <alignment vertical="center"/>
    </xf>
    <xf numFmtId="3" fontId="5" fillId="0" borderId="23" xfId="0" applyNumberFormat="1" applyFont="1" applyFill="1" applyBorder="1" applyAlignment="1">
      <alignment vertical="center"/>
    </xf>
    <xf numFmtId="164" fontId="5" fillId="0" borderId="1" xfId="0" applyNumberFormat="1" applyFont="1" applyBorder="1"/>
    <xf numFmtId="164" fontId="5" fillId="0" borderId="0" xfId="0" applyNumberFormat="1" applyFont="1" applyFill="1"/>
    <xf numFmtId="164" fontId="5" fillId="6" borderId="1" xfId="0" applyNumberFormat="1" applyFont="1" applyFill="1" applyBorder="1"/>
    <xf numFmtId="164" fontId="5" fillId="0" borderId="2" xfId="0" applyNumberFormat="1" applyFont="1" applyBorder="1"/>
    <xf numFmtId="3" fontId="5" fillId="3" borderId="2" xfId="0" applyNumberFormat="1" applyFont="1" applyFill="1" applyBorder="1" applyAlignment="1">
      <alignment vertical="center"/>
    </xf>
    <xf numFmtId="3" fontId="5" fillId="2" borderId="2" xfId="0" applyNumberFormat="1" applyFont="1" applyFill="1" applyBorder="1" applyAlignment="1">
      <alignment vertical="center"/>
    </xf>
    <xf numFmtId="3" fontId="5" fillId="4" borderId="2" xfId="0" applyNumberFormat="1" applyFont="1" applyFill="1" applyBorder="1" applyAlignment="1">
      <alignment vertical="center"/>
    </xf>
    <xf numFmtId="3" fontId="5" fillId="4" borderId="24" xfId="0" applyNumberFormat="1" applyFont="1" applyFill="1" applyBorder="1" applyAlignment="1">
      <alignment vertical="center"/>
    </xf>
    <xf numFmtId="3" fontId="5" fillId="3" borderId="5" xfId="0" applyNumberFormat="1" applyFont="1" applyFill="1" applyBorder="1" applyAlignment="1">
      <alignment vertical="center"/>
    </xf>
    <xf numFmtId="3" fontId="5" fillId="2" borderId="5" xfId="0" applyNumberFormat="1" applyFont="1" applyFill="1" applyBorder="1" applyAlignment="1">
      <alignment vertical="center"/>
    </xf>
    <xf numFmtId="3" fontId="5" fillId="4" borderId="5" xfId="0" applyNumberFormat="1" applyFont="1" applyFill="1" applyBorder="1" applyAlignment="1">
      <alignment vertical="center"/>
    </xf>
    <xf numFmtId="3" fontId="5" fillId="4" borderId="22" xfId="0" applyNumberFormat="1" applyFont="1" applyFill="1" applyBorder="1" applyAlignment="1">
      <alignment vertical="center"/>
    </xf>
    <xf numFmtId="164" fontId="5" fillId="0" borderId="6" xfId="0" applyNumberFormat="1" applyFont="1" applyFill="1" applyBorder="1" applyAlignment="1">
      <alignment horizontal="center" vertical="center" wrapText="1"/>
    </xf>
    <xf numFmtId="164" fontId="5" fillId="0" borderId="6" xfId="0" applyNumberFormat="1" applyFont="1" applyFill="1" applyBorder="1"/>
    <xf numFmtId="14" fontId="5" fillId="0" borderId="6" xfId="0" applyNumberFormat="1" applyFont="1" applyFill="1" applyBorder="1"/>
    <xf numFmtId="3" fontId="5" fillId="0" borderId="6" xfId="0" applyNumberFormat="1" applyFont="1" applyFill="1" applyBorder="1" applyAlignment="1">
      <alignment vertical="center"/>
    </xf>
    <xf numFmtId="3" fontId="5" fillId="0" borderId="21" xfId="0" applyNumberFormat="1" applyFont="1" applyFill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3" fontId="7" fillId="0" borderId="3" xfId="0" applyNumberFormat="1" applyFont="1" applyFill="1" applyBorder="1" applyAlignment="1">
      <alignment vertical="center"/>
    </xf>
    <xf numFmtId="164" fontId="13" fillId="0" borderId="1" xfId="2" applyNumberFormat="1" applyFont="1" applyFill="1" applyBorder="1"/>
    <xf numFmtId="164" fontId="6" fillId="0" borderId="5" xfId="3" applyNumberFormat="1" applyFont="1" applyBorder="1"/>
    <xf numFmtId="3" fontId="6" fillId="3" borderId="5" xfId="0" applyNumberFormat="1" applyFont="1" applyFill="1" applyBorder="1" applyAlignment="1">
      <alignment horizontal="center" vertical="center"/>
    </xf>
    <xf numFmtId="3" fontId="6" fillId="4" borderId="22" xfId="0" applyNumberFormat="1" applyFont="1" applyFill="1" applyBorder="1" applyAlignment="1">
      <alignment horizontal="center" vertical="center"/>
    </xf>
    <xf numFmtId="164" fontId="6" fillId="0" borderId="0" xfId="3" applyNumberFormat="1" applyFont="1"/>
    <xf numFmtId="164" fontId="14" fillId="0" borderId="0" xfId="0" applyNumberFormat="1" applyFont="1"/>
    <xf numFmtId="164" fontId="14" fillId="0" borderId="0" xfId="3" applyNumberFormat="1" applyFont="1"/>
    <xf numFmtId="164" fontId="5" fillId="0" borderId="0" xfId="3" applyNumberFormat="1" applyFont="1" applyFill="1"/>
    <xf numFmtId="164" fontId="14" fillId="0" borderId="0" xfId="3" applyNumberFormat="1" applyFont="1" applyFill="1" applyAlignment="1">
      <alignment vertical="center"/>
    </xf>
    <xf numFmtId="164" fontId="5" fillId="0" borderId="0" xfId="3" applyNumberFormat="1" applyFont="1" applyFill="1" applyAlignment="1">
      <alignment vertical="center"/>
    </xf>
    <xf numFmtId="164" fontId="14" fillId="0" borderId="0" xfId="3" applyNumberFormat="1" applyFont="1" applyFill="1"/>
    <xf numFmtId="164" fontId="6" fillId="0" borderId="0" xfId="0" applyNumberFormat="1" applyFont="1" applyAlignment="1">
      <alignment wrapText="1"/>
    </xf>
    <xf numFmtId="164" fontId="5" fillId="0" borderId="0" xfId="0" applyNumberFormat="1" applyFont="1" applyAlignment="1">
      <alignment wrapText="1"/>
    </xf>
    <xf numFmtId="164" fontId="6" fillId="0" borderId="0" xfId="0" applyNumberFormat="1" applyFont="1"/>
    <xf numFmtId="164" fontId="16" fillId="0" borderId="0" xfId="0" applyNumberFormat="1" applyFont="1"/>
    <xf numFmtId="164" fontId="15" fillId="0" borderId="15" xfId="0" applyNumberFormat="1" applyFont="1" applyBorder="1" applyAlignment="1"/>
    <xf numFmtId="164" fontId="15" fillId="0" borderId="21" xfId="0" applyNumberFormat="1" applyFont="1" applyBorder="1" applyAlignment="1"/>
    <xf numFmtId="164" fontId="15" fillId="0" borderId="1" xfId="5" applyNumberFormat="1" applyFont="1" applyBorder="1" applyAlignment="1">
      <alignment horizontal="center" vertical="center" wrapText="1"/>
    </xf>
    <xf numFmtId="164" fontId="16" fillId="0" borderId="0" xfId="5" applyNumberFormat="1" applyFont="1"/>
    <xf numFmtId="164" fontId="18" fillId="0" borderId="1" xfId="2" applyNumberFormat="1" applyFont="1" applyFill="1" applyBorder="1" applyAlignment="1">
      <alignment horizontal="center"/>
    </xf>
    <xf numFmtId="164" fontId="8" fillId="0" borderId="1" xfId="2" applyNumberFormat="1" applyFont="1" applyFill="1" applyBorder="1" applyAlignment="1">
      <alignment horizontal="right"/>
    </xf>
    <xf numFmtId="164" fontId="1" fillId="0" borderId="1" xfId="0" applyNumberFormat="1" applyFont="1" applyBorder="1" applyAlignment="1">
      <alignment vertical="center"/>
    </xf>
    <xf numFmtId="164" fontId="7" fillId="0" borderId="1" xfId="2" applyNumberFormat="1" applyFont="1" applyFill="1" applyBorder="1" applyAlignment="1">
      <alignment wrapText="1"/>
    </xf>
    <xf numFmtId="164" fontId="7" fillId="0" borderId="1" xfId="0" applyNumberFormat="1" applyFont="1" applyFill="1" applyBorder="1" applyAlignment="1">
      <alignment horizontal="left" wrapText="1"/>
    </xf>
    <xf numFmtId="164" fontId="7" fillId="0" borderId="1" xfId="0" applyNumberFormat="1" applyFont="1" applyFill="1" applyBorder="1" applyAlignment="1"/>
    <xf numFmtId="164" fontId="1" fillId="0" borderId="1" xfId="0" applyNumberFormat="1" applyFont="1" applyBorder="1" applyAlignment="1">
      <alignment horizontal="center" vertical="center"/>
    </xf>
    <xf numFmtId="3" fontId="0" fillId="3" borderId="1" xfId="0" applyNumberFormat="1" applyFont="1" applyFill="1" applyBorder="1" applyAlignment="1">
      <alignment vertical="center"/>
    </xf>
    <xf numFmtId="3" fontId="0" fillId="2" borderId="1" xfId="0" applyNumberFormat="1" applyFont="1" applyFill="1" applyBorder="1" applyAlignment="1">
      <alignment vertical="center"/>
    </xf>
    <xf numFmtId="3" fontId="0" fillId="4" borderId="1" xfId="0" applyNumberFormat="1" applyFont="1" applyFill="1" applyBorder="1" applyAlignment="1">
      <alignment vertical="center"/>
    </xf>
    <xf numFmtId="3" fontId="0" fillId="4" borderId="3" xfId="0" applyNumberFormat="1" applyFont="1" applyFill="1" applyBorder="1" applyAlignment="1">
      <alignment vertical="center"/>
    </xf>
    <xf numFmtId="164" fontId="7" fillId="5" borderId="1" xfId="2" applyNumberFormat="1" applyFont="1" applyFill="1" applyBorder="1" applyAlignment="1">
      <alignment horizontal="left" vertical="center"/>
    </xf>
    <xf numFmtId="14" fontId="7" fillId="5" borderId="1" xfId="2" applyNumberFormat="1" applyFont="1" applyFill="1" applyBorder="1" applyAlignment="1">
      <alignment horizontal="right" vertical="center" wrapText="1"/>
    </xf>
    <xf numFmtId="14" fontId="7" fillId="5" borderId="1" xfId="2" applyNumberFormat="1" applyFont="1" applyFill="1" applyBorder="1"/>
    <xf numFmtId="164" fontId="8" fillId="0" borderId="1" xfId="2" applyNumberFormat="1" applyFont="1" applyFill="1" applyBorder="1" applyAlignment="1">
      <alignment horizontal="center"/>
    </xf>
    <xf numFmtId="164" fontId="7" fillId="0" borderId="1" xfId="2" applyNumberFormat="1" applyFont="1" applyFill="1" applyBorder="1" applyAlignment="1">
      <alignment horizontal="left" wrapText="1"/>
    </xf>
    <xf numFmtId="164" fontId="8" fillId="0" borderId="1" xfId="2" applyNumberFormat="1" applyFont="1" applyBorder="1" applyAlignment="1">
      <alignment horizontal="right" vertical="center" wrapText="1"/>
    </xf>
    <xf numFmtId="164" fontId="8" fillId="0" borderId="1" xfId="2" applyNumberFormat="1" applyFont="1" applyBorder="1"/>
    <xf numFmtId="14" fontId="7" fillId="0" borderId="1" xfId="2" applyNumberFormat="1" applyFont="1" applyBorder="1" applyAlignment="1">
      <alignment horizontal="right" vertical="center" wrapText="1"/>
    </xf>
    <xf numFmtId="14" fontId="7" fillId="0" borderId="1" xfId="2" applyNumberFormat="1" applyFont="1" applyBorder="1"/>
    <xf numFmtId="164" fontId="1" fillId="0" borderId="14" xfId="0" applyNumberFormat="1" applyFont="1" applyBorder="1" applyAlignment="1">
      <alignment horizontal="center" vertical="center"/>
    </xf>
    <xf numFmtId="164" fontId="7" fillId="6" borderId="1" xfId="2" applyNumberFormat="1" applyFont="1" applyFill="1" applyBorder="1"/>
    <xf numFmtId="164" fontId="7" fillId="0" borderId="1" xfId="0" applyNumberFormat="1" applyFont="1" applyFill="1" applyBorder="1" applyAlignment="1">
      <alignment horizontal="left"/>
    </xf>
    <xf numFmtId="164" fontId="8" fillId="5" borderId="3" xfId="2" applyNumberFormat="1" applyFont="1" applyFill="1" applyBorder="1"/>
    <xf numFmtId="164" fontId="7" fillId="0" borderId="2" xfId="2" applyNumberFormat="1" applyFont="1" applyFill="1" applyBorder="1" applyAlignment="1">
      <alignment horizontal="left"/>
    </xf>
    <xf numFmtId="164" fontId="1" fillId="0" borderId="14" xfId="0" applyNumberFormat="1" applyFont="1" applyBorder="1" applyAlignment="1">
      <alignment horizontal="left" vertical="center"/>
    </xf>
    <xf numFmtId="164" fontId="7" fillId="0" borderId="4" xfId="2" applyNumberFormat="1" applyFont="1" applyBorder="1"/>
    <xf numFmtId="14" fontId="7" fillId="0" borderId="5" xfId="2" applyNumberFormat="1" applyFont="1" applyBorder="1"/>
    <xf numFmtId="164" fontId="16" fillId="0" borderId="5" xfId="0" applyNumberFormat="1" applyFont="1" applyBorder="1"/>
    <xf numFmtId="3" fontId="15" fillId="3" borderId="5" xfId="0" applyNumberFormat="1" applyFont="1" applyFill="1" applyBorder="1" applyAlignment="1">
      <alignment vertical="center"/>
    </xf>
    <xf numFmtId="3" fontId="15" fillId="2" borderId="5" xfId="0" applyNumberFormat="1" applyFont="1" applyFill="1" applyBorder="1" applyAlignment="1">
      <alignment vertical="center"/>
    </xf>
    <xf numFmtId="3" fontId="15" fillId="4" borderId="5" xfId="0" applyNumberFormat="1" applyFont="1" applyFill="1" applyBorder="1" applyAlignment="1">
      <alignment vertical="center"/>
    </xf>
    <xf numFmtId="3" fontId="15" fillId="4" borderId="22" xfId="0" applyNumberFormat="1" applyFont="1" applyFill="1" applyBorder="1" applyAlignment="1">
      <alignment vertical="center"/>
    </xf>
    <xf numFmtId="164" fontId="7" fillId="0" borderId="0" xfId="2" applyNumberFormat="1" applyFont="1" applyBorder="1"/>
    <xf numFmtId="164" fontId="8" fillId="0" borderId="0" xfId="2" applyNumberFormat="1" applyFont="1" applyBorder="1"/>
    <xf numFmtId="164" fontId="7" fillId="0" borderId="0" xfId="2" applyNumberFormat="1" applyFont="1"/>
    <xf numFmtId="14" fontId="16" fillId="0" borderId="0" xfId="0" applyNumberFormat="1" applyFont="1"/>
    <xf numFmtId="3" fontId="0" fillId="0" borderId="0" xfId="0" applyNumberFormat="1" applyFont="1" applyFill="1" applyBorder="1" applyAlignment="1">
      <alignment vertical="center"/>
    </xf>
    <xf numFmtId="164" fontId="8" fillId="0" borderId="0" xfId="2" applyNumberFormat="1" applyFont="1" applyAlignment="1">
      <alignment horizontal="center"/>
    </xf>
    <xf numFmtId="164" fontId="16" fillId="0" borderId="1" xfId="0" applyNumberFormat="1" applyFont="1" applyBorder="1"/>
    <xf numFmtId="164" fontId="7" fillId="0" borderId="1" xfId="2" applyNumberFormat="1" applyFont="1" applyBorder="1" applyAlignment="1">
      <alignment horizontal="center"/>
    </xf>
    <xf numFmtId="14" fontId="7" fillId="0" borderId="1" xfId="2" applyNumberFormat="1" applyFont="1" applyBorder="1" applyAlignment="1">
      <alignment horizontal="center" vertical="center" wrapText="1"/>
    </xf>
    <xf numFmtId="14" fontId="7" fillId="0" borderId="1" xfId="2" applyNumberFormat="1" applyFont="1" applyBorder="1" applyAlignment="1">
      <alignment horizontal="center"/>
    </xf>
    <xf numFmtId="164" fontId="8" fillId="0" borderId="1" xfId="2" applyNumberFormat="1" applyFont="1" applyFill="1" applyBorder="1" applyAlignment="1">
      <alignment horizontal="right" vertical="center" wrapText="1"/>
    </xf>
    <xf numFmtId="164" fontId="16" fillId="0" borderId="0" xfId="0" applyNumberFormat="1" applyFont="1" applyFill="1"/>
    <xf numFmtId="0" fontId="7" fillId="0" borderId="1" xfId="2" applyFont="1" applyFill="1" applyBorder="1"/>
    <xf numFmtId="0" fontId="1" fillId="0" borderId="1" xfId="0" applyFont="1" applyBorder="1" applyAlignment="1">
      <alignment vertical="center" wrapText="1"/>
    </xf>
    <xf numFmtId="164" fontId="8" fillId="6" borderId="1" xfId="2" applyNumberFormat="1" applyFont="1" applyFill="1" applyBorder="1" applyAlignment="1">
      <alignment horizontal="center"/>
    </xf>
    <xf numFmtId="164" fontId="8" fillId="6" borderId="1" xfId="2" applyNumberFormat="1" applyFont="1" applyFill="1" applyBorder="1" applyAlignment="1">
      <alignment horizontal="right"/>
    </xf>
    <xf numFmtId="164" fontId="8" fillId="6" borderId="1" xfId="2" applyNumberFormat="1" applyFont="1" applyFill="1" applyBorder="1"/>
    <xf numFmtId="14" fontId="7" fillId="6" borderId="1" xfId="2" applyNumberFormat="1" applyFont="1" applyFill="1" applyBorder="1"/>
    <xf numFmtId="164" fontId="8" fillId="6" borderId="3" xfId="2" applyNumberFormat="1" applyFont="1" applyFill="1" applyBorder="1"/>
    <xf numFmtId="164" fontId="16" fillId="6" borderId="1" xfId="0" applyNumberFormat="1" applyFont="1" applyFill="1" applyBorder="1"/>
    <xf numFmtId="164" fontId="8" fillId="0" borderId="2" xfId="2" applyNumberFormat="1" applyFont="1" applyFill="1" applyBorder="1" applyAlignment="1">
      <alignment horizontal="center"/>
    </xf>
    <xf numFmtId="164" fontId="8" fillId="0" borderId="2" xfId="2" applyNumberFormat="1" applyFont="1" applyFill="1" applyBorder="1" applyAlignment="1">
      <alignment horizontal="right"/>
    </xf>
    <xf numFmtId="164" fontId="7" fillId="0" borderId="2" xfId="2" applyNumberFormat="1" applyFont="1" applyFill="1" applyBorder="1"/>
    <xf numFmtId="164" fontId="8" fillId="0" borderId="2" xfId="2" applyNumberFormat="1" applyFont="1" applyFill="1" applyBorder="1"/>
    <xf numFmtId="14" fontId="7" fillId="0" borderId="2" xfId="2" applyNumberFormat="1" applyFont="1" applyFill="1" applyBorder="1"/>
    <xf numFmtId="164" fontId="16" fillId="0" borderId="2" xfId="0" applyNumberFormat="1" applyFont="1" applyBorder="1"/>
    <xf numFmtId="3" fontId="0" fillId="3" borderId="2" xfId="0" applyNumberFormat="1" applyFont="1" applyFill="1" applyBorder="1" applyAlignment="1">
      <alignment vertical="center"/>
    </xf>
    <xf numFmtId="3" fontId="0" fillId="2" borderId="2" xfId="0" applyNumberFormat="1" applyFont="1" applyFill="1" applyBorder="1" applyAlignment="1">
      <alignment vertical="center"/>
    </xf>
    <xf numFmtId="3" fontId="0" fillId="4" borderId="2" xfId="0" applyNumberFormat="1" applyFont="1" applyFill="1" applyBorder="1" applyAlignment="1">
      <alignment vertical="center"/>
    </xf>
    <xf numFmtId="3" fontId="0" fillId="4" borderId="24" xfId="0" applyNumberFormat="1" applyFont="1" applyFill="1" applyBorder="1" applyAlignment="1">
      <alignment vertical="center"/>
    </xf>
    <xf numFmtId="164" fontId="8" fillId="0" borderId="4" xfId="2" applyNumberFormat="1" applyFont="1" applyFill="1" applyBorder="1" applyAlignment="1">
      <alignment horizontal="center"/>
    </xf>
    <xf numFmtId="164" fontId="8" fillId="0" borderId="5" xfId="2" applyNumberFormat="1" applyFont="1" applyFill="1" applyBorder="1" applyAlignment="1">
      <alignment horizontal="left"/>
    </xf>
    <xf numFmtId="164" fontId="7" fillId="0" borderId="5" xfId="2" applyNumberFormat="1" applyFont="1" applyFill="1" applyBorder="1"/>
    <xf numFmtId="164" fontId="8" fillId="0" borderId="5" xfId="2" applyNumberFormat="1" applyFont="1" applyFill="1" applyBorder="1"/>
    <xf numFmtId="14" fontId="7" fillId="0" borderId="5" xfId="2" applyNumberFormat="1" applyFont="1" applyFill="1" applyBorder="1"/>
    <xf numFmtId="3" fontId="0" fillId="3" borderId="5" xfId="0" applyNumberFormat="1" applyFont="1" applyFill="1" applyBorder="1" applyAlignment="1">
      <alignment vertical="center"/>
    </xf>
    <xf numFmtId="3" fontId="0" fillId="2" borderId="5" xfId="0" applyNumberFormat="1" applyFont="1" applyFill="1" applyBorder="1" applyAlignment="1">
      <alignment vertical="center"/>
    </xf>
    <xf numFmtId="3" fontId="0" fillId="4" borderId="5" xfId="0" applyNumberFormat="1" applyFont="1" applyFill="1" applyBorder="1" applyAlignment="1">
      <alignment vertical="center"/>
    </xf>
    <xf numFmtId="3" fontId="0" fillId="4" borderId="22" xfId="0" applyNumberFormat="1" applyFont="1" applyFill="1" applyBorder="1" applyAlignment="1">
      <alignment vertical="center"/>
    </xf>
    <xf numFmtId="164" fontId="8" fillId="0" borderId="6" xfId="2" applyNumberFormat="1" applyFont="1" applyFill="1" applyBorder="1" applyAlignment="1">
      <alignment horizontal="center"/>
    </xf>
    <xf numFmtId="164" fontId="8" fillId="0" borderId="6" xfId="2" applyNumberFormat="1" applyFont="1" applyFill="1" applyBorder="1" applyAlignment="1">
      <alignment horizontal="right"/>
    </xf>
    <xf numFmtId="164" fontId="7" fillId="0" borderId="6" xfId="2" applyNumberFormat="1" applyFont="1" applyFill="1" applyBorder="1"/>
    <xf numFmtId="164" fontId="8" fillId="0" borderId="6" xfId="2" applyNumberFormat="1" applyFont="1" applyFill="1" applyBorder="1"/>
    <xf numFmtId="164" fontId="16" fillId="0" borderId="6" xfId="0" applyNumberFormat="1" applyFont="1" applyFill="1" applyBorder="1"/>
    <xf numFmtId="14" fontId="16" fillId="0" borderId="6" xfId="0" applyNumberFormat="1" applyFont="1" applyFill="1" applyBorder="1"/>
    <xf numFmtId="3" fontId="0" fillId="0" borderId="6" xfId="0" applyNumberFormat="1" applyFont="1" applyFill="1" applyBorder="1" applyAlignment="1">
      <alignment vertical="center"/>
    </xf>
    <xf numFmtId="3" fontId="0" fillId="0" borderId="25" xfId="0" applyNumberFormat="1" applyFont="1" applyFill="1" applyBorder="1" applyAlignment="1">
      <alignment vertical="center"/>
    </xf>
    <xf numFmtId="164" fontId="8" fillId="0" borderId="1" xfId="2" applyNumberFormat="1" applyFont="1" applyFill="1" applyBorder="1" applyAlignment="1">
      <alignment horizontal="left"/>
    </xf>
    <xf numFmtId="164" fontId="19" fillId="0" borderId="5" xfId="5" applyNumberFormat="1" applyFont="1" applyBorder="1"/>
    <xf numFmtId="3" fontId="15" fillId="3" borderId="5" xfId="0" applyNumberFormat="1" applyFont="1" applyFill="1" applyBorder="1" applyAlignment="1">
      <alignment horizontal="center" vertical="center"/>
    </xf>
    <xf numFmtId="3" fontId="15" fillId="2" borderId="5" xfId="0" applyNumberFormat="1" applyFont="1" applyFill="1" applyBorder="1" applyAlignment="1">
      <alignment horizontal="center" vertical="center"/>
    </xf>
    <xf numFmtId="3" fontId="15" fillId="4" borderId="5" xfId="0" applyNumberFormat="1" applyFont="1" applyFill="1" applyBorder="1" applyAlignment="1">
      <alignment horizontal="center" vertical="center"/>
    </xf>
    <xf numFmtId="3" fontId="15" fillId="4" borderId="22" xfId="0" applyNumberFormat="1" applyFont="1" applyFill="1" applyBorder="1" applyAlignment="1">
      <alignment horizontal="center" vertical="center"/>
    </xf>
    <xf numFmtId="164" fontId="19" fillId="0" borderId="0" xfId="5" applyNumberFormat="1" applyFont="1"/>
    <xf numFmtId="164" fontId="20" fillId="0" borderId="0" xfId="0" applyNumberFormat="1" applyFont="1"/>
    <xf numFmtId="164" fontId="20" fillId="0" borderId="0" xfId="5" applyNumberFormat="1" applyFont="1"/>
    <xf numFmtId="0" fontId="1" fillId="0" borderId="9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3" fontId="1" fillId="0" borderId="2" xfId="0" applyNumberFormat="1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vertical="center"/>
    </xf>
    <xf numFmtId="3" fontId="1" fillId="0" borderId="20" xfId="0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164" fontId="19" fillId="0" borderId="0" xfId="0" applyNumberFormat="1" applyFont="1" applyAlignment="1">
      <alignment wrapText="1"/>
    </xf>
    <xf numFmtId="164" fontId="16" fillId="0" borderId="0" xfId="0" applyNumberFormat="1" applyFont="1" applyAlignment="1">
      <alignment wrapText="1"/>
    </xf>
    <xf numFmtId="164" fontId="19" fillId="0" borderId="0" xfId="0" applyNumberFormat="1" applyFont="1"/>
    <xf numFmtId="164" fontId="21" fillId="0" borderId="0" xfId="1" applyNumberFormat="1" applyAlignment="1" applyProtection="1">
      <alignment horizontal="center"/>
    </xf>
    <xf numFmtId="164" fontId="22" fillId="0" borderId="0" xfId="2" applyNumberFormat="1" applyFont="1" applyAlignment="1">
      <alignment horizontal="center"/>
    </xf>
    <xf numFmtId="164" fontId="23" fillId="0" borderId="0" xfId="2" applyNumberFormat="1" applyFont="1"/>
    <xf numFmtId="164" fontId="16" fillId="0" borderId="0" xfId="4" applyNumberFormat="1" applyFont="1"/>
    <xf numFmtId="164" fontId="15" fillId="0" borderId="1" xfId="4" applyNumberFormat="1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164" fontId="1" fillId="0" borderId="14" xfId="4" applyNumberFormat="1" applyFont="1" applyBorder="1" applyAlignment="1">
      <alignment horizontal="center" vertical="center"/>
    </xf>
    <xf numFmtId="164" fontId="7" fillId="0" borderId="1" xfId="4" applyNumberFormat="1" applyFont="1" applyFill="1" applyBorder="1"/>
    <xf numFmtId="164" fontId="7" fillId="0" borderId="1" xfId="2" applyNumberFormat="1" applyFont="1" applyBorder="1"/>
    <xf numFmtId="164" fontId="8" fillId="0" borderId="14" xfId="2" applyNumberFormat="1" applyFont="1" applyBorder="1"/>
    <xf numFmtId="164" fontId="8" fillId="0" borderId="0" xfId="2" applyNumberFormat="1" applyFont="1" applyAlignment="1">
      <alignment horizontal="left"/>
    </xf>
    <xf numFmtId="164" fontId="8" fillId="0" borderId="0" xfId="2" applyNumberFormat="1" applyFont="1" applyBorder="1" applyAlignment="1">
      <alignment horizontal="center"/>
    </xf>
    <xf numFmtId="164" fontId="7" fillId="0" borderId="0" xfId="2" applyNumberFormat="1" applyFont="1" applyBorder="1" applyAlignment="1">
      <alignment horizontal="center" vertical="center" wrapText="1"/>
    </xf>
    <xf numFmtId="164" fontId="7" fillId="0" borderId="1" xfId="2" applyNumberFormat="1" applyFont="1" applyFill="1" applyBorder="1" applyAlignment="1">
      <alignment horizontal="left"/>
    </xf>
    <xf numFmtId="164" fontId="16" fillId="0" borderId="1" xfId="4" applyNumberFormat="1" applyFont="1" applyFill="1" applyBorder="1"/>
    <xf numFmtId="14" fontId="8" fillId="0" borderId="1" xfId="2" applyNumberFormat="1" applyFont="1" applyFill="1" applyBorder="1"/>
    <xf numFmtId="164" fontId="7" fillId="0" borderId="15" xfId="2" applyNumberFormat="1" applyFont="1" applyFill="1" applyBorder="1"/>
    <xf numFmtId="164" fontId="16" fillId="0" borderId="1" xfId="4" applyNumberFormat="1" applyFont="1" applyBorder="1"/>
    <xf numFmtId="164" fontId="7" fillId="0" borderId="16" xfId="2" applyNumberFormat="1" applyFont="1" applyFill="1" applyBorder="1"/>
    <xf numFmtId="164" fontId="8" fillId="0" borderId="26" xfId="2" applyNumberFormat="1" applyFont="1" applyFill="1" applyBorder="1" applyAlignment="1">
      <alignment horizontal="center"/>
    </xf>
    <xf numFmtId="164" fontId="8" fillId="0" borderId="26" xfId="2" applyNumberFormat="1" applyFont="1" applyFill="1" applyBorder="1" applyAlignment="1">
      <alignment horizontal="right"/>
    </xf>
    <xf numFmtId="164" fontId="8" fillId="0" borderId="27" xfId="2" applyNumberFormat="1" applyFont="1" applyFill="1" applyBorder="1" applyAlignment="1">
      <alignment horizontal="right"/>
    </xf>
    <xf numFmtId="164" fontId="7" fillId="0" borderId="27" xfId="2" applyNumberFormat="1" applyFont="1" applyFill="1" applyBorder="1"/>
    <xf numFmtId="164" fontId="7" fillId="0" borderId="28" xfId="2" applyNumberFormat="1" applyFont="1" applyFill="1" applyBorder="1"/>
    <xf numFmtId="164" fontId="20" fillId="0" borderId="0" xfId="4" applyNumberFormat="1" applyFont="1"/>
    <xf numFmtId="164" fontId="16" fillId="0" borderId="0" xfId="0" applyNumberFormat="1" applyFont="1" applyAlignment="1">
      <alignment horizontal="left" wrapText="1"/>
    </xf>
    <xf numFmtId="164" fontId="5" fillId="0" borderId="11" xfId="0" applyNumberFormat="1" applyFont="1" applyBorder="1" applyAlignment="1">
      <alignment horizontal="center"/>
    </xf>
    <xf numFmtId="164" fontId="5" fillId="0" borderId="12" xfId="0" applyNumberFormat="1" applyFont="1" applyBorder="1" applyAlignment="1">
      <alignment horizontal="center"/>
    </xf>
    <xf numFmtId="164" fontId="5" fillId="0" borderId="31" xfId="0" applyNumberFormat="1" applyFont="1" applyBorder="1" applyAlignment="1">
      <alignment horizontal="center"/>
    </xf>
    <xf numFmtId="164" fontId="6" fillId="0" borderId="7" xfId="0" applyNumberFormat="1" applyFont="1" applyBorder="1" applyAlignment="1">
      <alignment horizontal="center"/>
    </xf>
    <xf numFmtId="164" fontId="6" fillId="0" borderId="1" xfId="0" applyNumberFormat="1" applyFont="1" applyBorder="1" applyAlignment="1">
      <alignment horizontal="center"/>
    </xf>
    <xf numFmtId="164" fontId="6" fillId="0" borderId="3" xfId="0" applyNumberFormat="1" applyFont="1" applyBorder="1" applyAlignment="1">
      <alignment horizontal="center"/>
    </xf>
    <xf numFmtId="164" fontId="5" fillId="0" borderId="7" xfId="0" applyNumberFormat="1" applyFont="1" applyBorder="1" applyAlignment="1">
      <alignment horizontal="left"/>
    </xf>
    <xf numFmtId="164" fontId="5" fillId="0" borderId="1" xfId="0" applyNumberFormat="1" applyFont="1" applyBorder="1" applyAlignment="1">
      <alignment horizontal="left"/>
    </xf>
    <xf numFmtId="164" fontId="5" fillId="0" borderId="1" xfId="0" applyNumberFormat="1" applyFont="1" applyBorder="1" applyAlignment="1">
      <alignment horizontal="center"/>
    </xf>
    <xf numFmtId="164" fontId="5" fillId="0" borderId="3" xfId="0" applyNumberFormat="1" applyFont="1" applyBorder="1" applyAlignment="1">
      <alignment horizontal="center"/>
    </xf>
    <xf numFmtId="164" fontId="6" fillId="0" borderId="1" xfId="3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wrapText="1"/>
    </xf>
    <xf numFmtId="164" fontId="6" fillId="0" borderId="2" xfId="3" applyNumberFormat="1" applyFont="1" applyBorder="1" applyAlignment="1">
      <alignment horizontal="center" vertical="center" wrapText="1"/>
    </xf>
    <xf numFmtId="164" fontId="5" fillId="0" borderId="2" xfId="3" applyNumberFormat="1" applyFont="1" applyBorder="1" applyAlignment="1">
      <alignment horizontal="center" vertical="center" wrapText="1"/>
    </xf>
    <xf numFmtId="164" fontId="5" fillId="0" borderId="30" xfId="3" applyNumberFormat="1" applyFont="1" applyBorder="1" applyAlignment="1">
      <alignment horizontal="center" vertical="center" wrapText="1"/>
    </xf>
    <xf numFmtId="164" fontId="6" fillId="0" borderId="32" xfId="0" applyNumberFormat="1" applyFont="1" applyBorder="1" applyAlignment="1">
      <alignment horizontal="center"/>
    </xf>
    <xf numFmtId="164" fontId="6" fillId="0" borderId="15" xfId="0" applyNumberFormat="1" applyFont="1" applyBorder="1" applyAlignment="1">
      <alignment horizontal="center"/>
    </xf>
    <xf numFmtId="164" fontId="6" fillId="0" borderId="9" xfId="3" applyNumberFormat="1" applyFont="1" applyBorder="1" applyAlignment="1">
      <alignment horizontal="center" vertical="center" wrapText="1"/>
    </xf>
    <xf numFmtId="164" fontId="6" fillId="0" borderId="33" xfId="3" applyNumberFormat="1" applyFont="1" applyBorder="1" applyAlignment="1">
      <alignment horizontal="center" vertical="center" wrapText="1"/>
    </xf>
    <xf numFmtId="164" fontId="6" fillId="0" borderId="34" xfId="3" applyNumberFormat="1" applyFont="1" applyBorder="1" applyAlignment="1">
      <alignment horizontal="center" vertical="center" wrapText="1"/>
    </xf>
    <xf numFmtId="164" fontId="6" fillId="0" borderId="28" xfId="3" applyNumberFormat="1" applyFont="1" applyBorder="1" applyAlignment="1">
      <alignment horizontal="center" vertical="center" wrapText="1"/>
    </xf>
    <xf numFmtId="164" fontId="6" fillId="0" borderId="16" xfId="3" applyNumberFormat="1" applyFont="1" applyBorder="1" applyAlignment="1">
      <alignment horizontal="center" vertical="center" wrapText="1"/>
    </xf>
    <xf numFmtId="164" fontId="6" fillId="0" borderId="35" xfId="3" applyNumberFormat="1" applyFont="1" applyBorder="1" applyAlignment="1">
      <alignment horizontal="center" vertical="center" wrapText="1"/>
    </xf>
    <xf numFmtId="164" fontId="6" fillId="0" borderId="36" xfId="3" applyNumberFormat="1" applyFont="1" applyBorder="1" applyAlignment="1">
      <alignment horizontal="center" vertical="center" wrapText="1"/>
    </xf>
    <xf numFmtId="164" fontId="6" fillId="0" borderId="0" xfId="3" applyNumberFormat="1" applyFont="1" applyBorder="1" applyAlignment="1">
      <alignment horizontal="center" vertical="center" wrapText="1"/>
    </xf>
    <xf numFmtId="164" fontId="6" fillId="0" borderId="37" xfId="3" applyNumberFormat="1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164" fontId="6" fillId="0" borderId="3" xfId="3" applyNumberFormat="1" applyFont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/>
    </xf>
    <xf numFmtId="0" fontId="5" fillId="4" borderId="24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164" fontId="6" fillId="0" borderId="9" xfId="2" applyNumberFormat="1" applyFont="1" applyFill="1" applyBorder="1" applyAlignment="1">
      <alignment horizontal="center" vertical="center"/>
    </xf>
    <xf numFmtId="164" fontId="6" fillId="0" borderId="29" xfId="2" applyNumberFormat="1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164" fontId="6" fillId="0" borderId="8" xfId="2" applyNumberFormat="1" applyFont="1" applyBorder="1" applyAlignment="1">
      <alignment horizontal="center"/>
    </xf>
    <xf numFmtId="164" fontId="6" fillId="0" borderId="0" xfId="2" applyNumberFormat="1" applyFont="1" applyBorder="1" applyAlignment="1">
      <alignment horizontal="center"/>
    </xf>
    <xf numFmtId="164" fontId="5" fillId="0" borderId="1" xfId="3" applyNumberFormat="1" applyFont="1" applyBorder="1" applyAlignment="1">
      <alignment horizontal="center" vertical="center"/>
    </xf>
    <xf numFmtId="164" fontId="5" fillId="0" borderId="2" xfId="3" applyNumberFormat="1" applyFont="1" applyBorder="1" applyAlignment="1">
      <alignment horizontal="center" vertical="center"/>
    </xf>
    <xf numFmtId="164" fontId="5" fillId="0" borderId="1" xfId="6" applyNumberFormat="1" applyFont="1" applyBorder="1" applyAlignment="1">
      <alignment horizontal="center"/>
    </xf>
    <xf numFmtId="164" fontId="5" fillId="0" borderId="3" xfId="6" applyNumberFormat="1" applyFont="1" applyBorder="1" applyAlignment="1">
      <alignment horizontal="center"/>
    </xf>
    <xf numFmtId="164" fontId="5" fillId="0" borderId="7" xfId="6" applyNumberFormat="1" applyFont="1" applyBorder="1" applyAlignment="1">
      <alignment horizontal="left"/>
    </xf>
    <xf numFmtId="164" fontId="5" fillId="0" borderId="1" xfId="6" applyNumberFormat="1" applyFont="1" applyBorder="1" applyAlignment="1">
      <alignment horizontal="left"/>
    </xf>
    <xf numFmtId="164" fontId="6" fillId="0" borderId="35" xfId="6" applyNumberFormat="1" applyFont="1" applyBorder="1" applyAlignment="1">
      <alignment horizontal="center" vertical="center" wrapText="1"/>
    </xf>
    <xf numFmtId="164" fontId="6" fillId="0" borderId="37" xfId="6" applyNumberFormat="1" applyFont="1" applyBorder="1" applyAlignment="1">
      <alignment horizontal="center" vertical="center" wrapText="1"/>
    </xf>
    <xf numFmtId="164" fontId="6" fillId="0" borderId="25" xfId="6" applyNumberFormat="1" applyFont="1" applyBorder="1" applyAlignment="1">
      <alignment horizontal="center" vertical="center" wrapText="1"/>
    </xf>
    <xf numFmtId="164" fontId="8" fillId="0" borderId="0" xfId="2" applyNumberFormat="1" applyFont="1" applyBorder="1" applyAlignment="1">
      <alignment horizontal="center" vertical="center"/>
    </xf>
    <xf numFmtId="164" fontId="6" fillId="0" borderId="1" xfId="6" applyNumberFormat="1" applyFont="1" applyBorder="1" applyAlignment="1">
      <alignment horizontal="center" vertical="center" wrapText="1"/>
    </xf>
    <xf numFmtId="164" fontId="6" fillId="0" borderId="2" xfId="6" applyNumberFormat="1" applyFont="1" applyBorder="1" applyAlignment="1">
      <alignment horizontal="center" vertical="center" wrapText="1"/>
    </xf>
    <xf numFmtId="14" fontId="6" fillId="0" borderId="1" xfId="6" applyNumberFormat="1" applyFont="1" applyBorder="1" applyAlignment="1">
      <alignment vertical="center" wrapText="1"/>
    </xf>
    <xf numFmtId="164" fontId="5" fillId="0" borderId="2" xfId="6" applyNumberFormat="1" applyFont="1" applyBorder="1" applyAlignment="1">
      <alignment horizontal="center" vertical="center" wrapText="1"/>
    </xf>
    <xf numFmtId="164" fontId="5" fillId="0" borderId="30" xfId="6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164" fontId="7" fillId="0" borderId="36" xfId="6" applyNumberFormat="1" applyFont="1" applyBorder="1" applyAlignment="1">
      <alignment horizontal="center"/>
    </xf>
    <xf numFmtId="164" fontId="8" fillId="0" borderId="0" xfId="2" applyNumberFormat="1" applyFont="1" applyAlignment="1">
      <alignment horizontal="center" vertical="center"/>
    </xf>
    <xf numFmtId="164" fontId="6" fillId="0" borderId="28" xfId="6" applyNumberFormat="1" applyFont="1" applyBorder="1" applyAlignment="1">
      <alignment horizontal="center" vertical="center" wrapText="1"/>
    </xf>
    <xf numFmtId="164" fontId="6" fillId="0" borderId="16" xfId="6" applyNumberFormat="1" applyFont="1" applyBorder="1" applyAlignment="1">
      <alignment horizontal="center" vertical="center" wrapText="1"/>
    </xf>
    <xf numFmtId="164" fontId="6" fillId="0" borderId="36" xfId="6" applyNumberFormat="1" applyFont="1" applyBorder="1" applyAlignment="1">
      <alignment horizontal="center" vertical="center" wrapText="1"/>
    </xf>
    <xf numFmtId="164" fontId="6" fillId="0" borderId="0" xfId="6" applyNumberFormat="1" applyFont="1" applyBorder="1" applyAlignment="1">
      <alignment horizontal="center" vertical="center" wrapText="1"/>
    </xf>
    <xf numFmtId="164" fontId="6" fillId="0" borderId="3" xfId="6" applyNumberFormat="1" applyFont="1" applyBorder="1" applyAlignment="1">
      <alignment horizontal="center" vertical="center" wrapText="1"/>
    </xf>
    <xf numFmtId="164" fontId="5" fillId="0" borderId="3" xfId="6" applyNumberFormat="1" applyFont="1" applyBorder="1" applyAlignment="1">
      <alignment horizontal="left"/>
    </xf>
    <xf numFmtId="164" fontId="5" fillId="0" borderId="1" xfId="6" applyNumberFormat="1" applyFont="1" applyBorder="1" applyAlignment="1">
      <alignment horizontal="center" wrapText="1"/>
    </xf>
    <xf numFmtId="164" fontId="5" fillId="0" borderId="11" xfId="6" applyNumberFormat="1" applyFont="1" applyBorder="1" applyAlignment="1">
      <alignment horizontal="center"/>
    </xf>
    <xf numFmtId="164" fontId="5" fillId="0" borderId="12" xfId="6" applyNumberFormat="1" applyFont="1" applyBorder="1" applyAlignment="1">
      <alignment horizontal="center"/>
    </xf>
    <xf numFmtId="164" fontId="5" fillId="0" borderId="31" xfId="6" applyNumberFormat="1" applyFont="1" applyBorder="1" applyAlignment="1">
      <alignment horizontal="center"/>
    </xf>
    <xf numFmtId="164" fontId="9" fillId="0" borderId="7" xfId="6" applyNumberFormat="1" applyFont="1" applyBorder="1" applyAlignment="1">
      <alignment horizontal="center"/>
    </xf>
    <xf numFmtId="164" fontId="9" fillId="0" borderId="1" xfId="6" applyNumberFormat="1" applyFont="1" applyBorder="1" applyAlignment="1">
      <alignment horizontal="center"/>
    </xf>
    <xf numFmtId="164" fontId="9" fillId="0" borderId="3" xfId="6" applyNumberFormat="1" applyFont="1" applyBorder="1" applyAlignment="1">
      <alignment horizontal="center"/>
    </xf>
    <xf numFmtId="14" fontId="6" fillId="0" borderId="1" xfId="6" applyNumberFormat="1" applyFont="1" applyBorder="1" applyAlignment="1">
      <alignment vertical="center"/>
    </xf>
    <xf numFmtId="14" fontId="6" fillId="0" borderId="2" xfId="6" applyNumberFormat="1" applyFont="1" applyBorder="1" applyAlignment="1">
      <alignment vertical="center"/>
    </xf>
    <xf numFmtId="14" fontId="8" fillId="0" borderId="0" xfId="2" applyNumberFormat="1" applyFont="1" applyBorder="1" applyAlignment="1">
      <alignment vertical="center"/>
    </xf>
    <xf numFmtId="164" fontId="8" fillId="0" borderId="0" xfId="2" applyNumberFormat="1" applyFont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164" fontId="15" fillId="0" borderId="35" xfId="5" applyNumberFormat="1" applyFont="1" applyBorder="1" applyAlignment="1">
      <alignment horizontal="center" vertical="center" wrapText="1"/>
    </xf>
    <xf numFmtId="164" fontId="15" fillId="0" borderId="37" xfId="5" applyNumberFormat="1" applyFont="1" applyBorder="1" applyAlignment="1">
      <alignment horizontal="center" vertical="center" wrapText="1"/>
    </xf>
    <xf numFmtId="164" fontId="15" fillId="0" borderId="25" xfId="5" applyNumberFormat="1" applyFont="1" applyBorder="1" applyAlignment="1">
      <alignment horizontal="center" vertical="center" wrapText="1"/>
    </xf>
    <xf numFmtId="164" fontId="15" fillId="0" borderId="28" xfId="5" applyNumberFormat="1" applyFont="1" applyBorder="1" applyAlignment="1">
      <alignment horizontal="center" vertical="center" wrapText="1"/>
    </xf>
    <xf numFmtId="164" fontId="15" fillId="0" borderId="16" xfId="5" applyNumberFormat="1" applyFont="1" applyBorder="1" applyAlignment="1">
      <alignment horizontal="center" vertical="center" wrapText="1"/>
    </xf>
    <xf numFmtId="164" fontId="15" fillId="0" borderId="36" xfId="5" applyNumberFormat="1" applyFont="1" applyBorder="1" applyAlignment="1">
      <alignment horizontal="center" vertical="center" wrapText="1"/>
    </xf>
    <xf numFmtId="164" fontId="15" fillId="0" borderId="0" xfId="5" applyNumberFormat="1" applyFont="1" applyBorder="1" applyAlignment="1">
      <alignment horizontal="center" vertical="center" wrapText="1"/>
    </xf>
    <xf numFmtId="164" fontId="15" fillId="0" borderId="28" xfId="0" applyNumberFormat="1" applyFont="1" applyBorder="1" applyAlignment="1">
      <alignment horizontal="center" vertical="center" wrapText="1"/>
    </xf>
    <xf numFmtId="164" fontId="15" fillId="0" borderId="16" xfId="0" applyNumberFormat="1" applyFont="1" applyBorder="1" applyAlignment="1">
      <alignment horizontal="center" vertical="center" wrapText="1"/>
    </xf>
    <xf numFmtId="164" fontId="15" fillId="0" borderId="35" xfId="0" applyNumberFormat="1" applyFont="1" applyBorder="1" applyAlignment="1">
      <alignment horizontal="center" vertical="center" wrapText="1"/>
    </xf>
    <xf numFmtId="164" fontId="15" fillId="0" borderId="1" xfId="5" applyNumberFormat="1" applyFont="1" applyBorder="1" applyAlignment="1">
      <alignment horizontal="center" vertical="center" wrapText="1"/>
    </xf>
    <xf numFmtId="164" fontId="15" fillId="0" borderId="2" xfId="5" applyNumberFormat="1" applyFont="1" applyBorder="1" applyAlignment="1">
      <alignment horizontal="center" vertical="center" wrapText="1"/>
    </xf>
    <xf numFmtId="164" fontId="15" fillId="0" borderId="36" xfId="0" applyNumberFormat="1" applyFont="1" applyBorder="1" applyAlignment="1">
      <alignment horizontal="center" vertical="center" wrapText="1"/>
    </xf>
    <xf numFmtId="164" fontId="1" fillId="0" borderId="2" xfId="5" applyNumberFormat="1" applyFont="1" applyBorder="1" applyAlignment="1">
      <alignment horizontal="center" vertical="center" wrapText="1"/>
    </xf>
    <xf numFmtId="164" fontId="1" fillId="0" borderId="30" xfId="5" applyNumberFormat="1" applyFont="1" applyBorder="1" applyAlignment="1">
      <alignment horizontal="center" vertical="center" wrapText="1"/>
    </xf>
    <xf numFmtId="164" fontId="15" fillId="0" borderId="3" xfId="5" applyNumberFormat="1" applyFont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2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164" fontId="0" fillId="0" borderId="7" xfId="0" applyNumberFormat="1" applyBorder="1" applyAlignment="1">
      <alignment horizontal="left"/>
    </xf>
    <xf numFmtId="164" fontId="0" fillId="0" borderId="1" xfId="0" applyNumberFormat="1" applyBorder="1" applyAlignment="1">
      <alignment horizontal="left"/>
    </xf>
    <xf numFmtId="164" fontId="0" fillId="0" borderId="1" xfId="0" applyNumberForma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64" fontId="15" fillId="0" borderId="32" xfId="0" applyNumberFormat="1" applyFont="1" applyBorder="1" applyAlignment="1">
      <alignment horizontal="center"/>
    </xf>
    <xf numFmtId="164" fontId="15" fillId="0" borderId="15" xfId="0" applyNumberFormat="1" applyFont="1" applyBorder="1" applyAlignment="1">
      <alignment horizontal="center"/>
    </xf>
    <xf numFmtId="164" fontId="1" fillId="0" borderId="1" xfId="5" applyNumberFormat="1" applyFont="1" applyBorder="1" applyAlignment="1">
      <alignment horizontal="center" vertical="center"/>
    </xf>
    <xf numFmtId="164" fontId="1" fillId="0" borderId="2" xfId="5" applyNumberFormat="1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wrapText="1"/>
    </xf>
    <xf numFmtId="164" fontId="0" fillId="0" borderId="11" xfId="0" applyNumberFormat="1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164" fontId="0" fillId="0" borderId="31" xfId="0" applyNumberFormat="1" applyBorder="1" applyAlignment="1">
      <alignment horizontal="center"/>
    </xf>
    <xf numFmtId="164" fontId="15" fillId="0" borderId="7" xfId="0" applyNumberFormat="1" applyFont="1" applyBorder="1" applyAlignment="1">
      <alignment horizontal="center"/>
    </xf>
    <xf numFmtId="164" fontId="15" fillId="0" borderId="1" xfId="0" applyNumberFormat="1" applyFont="1" applyBorder="1" applyAlignment="1">
      <alignment horizontal="center"/>
    </xf>
    <xf numFmtId="164" fontId="15" fillId="0" borderId="3" xfId="0" applyNumberFormat="1" applyFont="1" applyBorder="1" applyAlignment="1">
      <alignment horizontal="center"/>
    </xf>
    <xf numFmtId="164" fontId="1" fillId="0" borderId="1" xfId="4" applyNumberFormat="1" applyFont="1" applyBorder="1" applyAlignment="1">
      <alignment horizontal="center" vertical="center"/>
    </xf>
    <xf numFmtId="164" fontId="1" fillId="0" borderId="2" xfId="4" applyNumberFormat="1" applyFont="1" applyBorder="1" applyAlignment="1">
      <alignment horizontal="center" vertical="center"/>
    </xf>
    <xf numFmtId="164" fontId="1" fillId="0" borderId="2" xfId="4" applyNumberFormat="1" applyFont="1" applyBorder="1" applyAlignment="1">
      <alignment horizontal="center" vertical="center" wrapText="1"/>
    </xf>
    <xf numFmtId="164" fontId="1" fillId="0" borderId="30" xfId="4" applyNumberFormat="1" applyFont="1" applyBorder="1" applyAlignment="1">
      <alignment horizontal="center" vertical="center" wrapText="1"/>
    </xf>
    <xf numFmtId="164" fontId="1" fillId="0" borderId="7" xfId="4" applyNumberFormat="1" applyBorder="1" applyAlignment="1">
      <alignment horizontal="center"/>
    </xf>
    <xf numFmtId="164" fontId="1" fillId="0" borderId="1" xfId="4" applyNumberFormat="1" applyBorder="1" applyAlignment="1">
      <alignment horizontal="center"/>
    </xf>
    <xf numFmtId="164" fontId="1" fillId="0" borderId="3" xfId="4" applyNumberFormat="1" applyBorder="1" applyAlignment="1">
      <alignment horizontal="center"/>
    </xf>
    <xf numFmtId="164" fontId="15" fillId="0" borderId="7" xfId="4" applyNumberFormat="1" applyFont="1" applyBorder="1" applyAlignment="1">
      <alignment horizontal="center" vertical="center" wrapText="1"/>
    </xf>
    <xf numFmtId="164" fontId="15" fillId="0" borderId="9" xfId="4" applyNumberFormat="1" applyFont="1" applyBorder="1" applyAlignment="1">
      <alignment horizontal="center" vertical="center" wrapText="1"/>
    </xf>
    <xf numFmtId="164" fontId="15" fillId="0" borderId="1" xfId="4" applyNumberFormat="1" applyFont="1" applyBorder="1" applyAlignment="1">
      <alignment horizontal="center" vertical="center" wrapText="1"/>
    </xf>
    <xf numFmtId="164" fontId="15" fillId="0" borderId="2" xfId="4" applyNumberFormat="1" applyFont="1" applyBorder="1" applyAlignment="1">
      <alignment horizontal="center" vertical="center" wrapText="1"/>
    </xf>
    <xf numFmtId="164" fontId="15" fillId="0" borderId="3" xfId="4" applyNumberFormat="1" applyFont="1" applyBorder="1" applyAlignment="1">
      <alignment horizontal="center" vertical="center" wrapText="1"/>
    </xf>
    <xf numFmtId="164" fontId="1" fillId="0" borderId="7" xfId="4" applyNumberFormat="1" applyBorder="1" applyAlignment="1">
      <alignment horizontal="left"/>
    </xf>
    <xf numFmtId="164" fontId="1" fillId="0" borderId="1" xfId="4" applyNumberFormat="1" applyBorder="1" applyAlignment="1">
      <alignment horizontal="left"/>
    </xf>
    <xf numFmtId="164" fontId="1" fillId="0" borderId="11" xfId="4" applyNumberFormat="1" applyFont="1" applyBorder="1" applyAlignment="1">
      <alignment horizontal="center"/>
    </xf>
    <xf numFmtId="164" fontId="1" fillId="0" borderId="12" xfId="4" applyNumberFormat="1" applyBorder="1" applyAlignment="1">
      <alignment horizontal="center"/>
    </xf>
    <xf numFmtId="164" fontId="1" fillId="0" borderId="31" xfId="4" applyNumberFormat="1" applyBorder="1" applyAlignment="1">
      <alignment horizontal="center"/>
    </xf>
    <xf numFmtId="0" fontId="15" fillId="0" borderId="32" xfId="4" applyFont="1" applyBorder="1" applyAlignment="1">
      <alignment horizontal="center"/>
    </xf>
    <xf numFmtId="0" fontId="15" fillId="0" borderId="15" xfId="4" applyFont="1" applyBorder="1" applyAlignment="1">
      <alignment horizontal="center"/>
    </xf>
    <xf numFmtId="0" fontId="15" fillId="0" borderId="21" xfId="4" applyFont="1" applyBorder="1" applyAlignment="1">
      <alignment horizontal="center"/>
    </xf>
  </cellXfs>
  <cellStyles count="7">
    <cellStyle name="Hyperlink" xfId="1" builtinId="8"/>
    <cellStyle name="Normal" xfId="0" builtinId="0"/>
    <cellStyle name="Normál 2" xfId="2"/>
    <cellStyle name="Normál 3" xfId="3"/>
    <cellStyle name="Normál 3_2018_Beruhási terv_54_Zalaegerszeg-SZV" xfId="4"/>
    <cellStyle name="Normál 3_Ivóvíz_Beruházási terv_2018_Zalaegerszeg-IV" xfId="5"/>
    <cellStyle name="Normál 3_Szennyvíz_Fpt_2018_Zeg-SZV" xfId="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170"/>
  <sheetViews>
    <sheetView tabSelected="1" view="pageBreakPreview" zoomScale="40" zoomScaleNormal="70" workbookViewId="0">
      <pane ySplit="11" topLeftCell="A12" activePane="bottomLeft" state="frozen"/>
      <selection activeCell="K8" sqref="K8"/>
      <selection pane="bottomLeft" activeCell="G26" sqref="G26"/>
    </sheetView>
  </sheetViews>
  <sheetFormatPr defaultRowHeight="15"/>
  <cols>
    <col min="1" max="1" width="8.7109375" style="231" customWidth="1"/>
    <col min="2" max="2" width="42.7109375" style="231" customWidth="1"/>
    <col min="3" max="3" width="28.42578125" style="231" customWidth="1"/>
    <col min="4" max="4" width="42.7109375" style="231" customWidth="1"/>
    <col min="5" max="5" width="14.28515625" style="231" customWidth="1"/>
    <col min="6" max="6" width="14" style="231" customWidth="1"/>
    <col min="7" max="7" width="12.7109375" style="231" bestFit="1" customWidth="1"/>
    <col min="8" max="9" width="14" style="231" customWidth="1"/>
    <col min="10" max="10" width="22.5703125" style="231" customWidth="1"/>
    <col min="11" max="11" width="12.140625" style="231" bestFit="1" customWidth="1"/>
    <col min="12" max="16384" width="9.140625" style="231"/>
  </cols>
  <sheetData>
    <row r="1" spans="1:25">
      <c r="A1" s="420" t="s">
        <v>101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2"/>
    </row>
    <row r="2" spans="1:25">
      <c r="A2" s="423" t="s">
        <v>22</v>
      </c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5"/>
    </row>
    <row r="3" spans="1:25">
      <c r="A3" s="426" t="s">
        <v>7</v>
      </c>
      <c r="B3" s="427"/>
      <c r="C3" s="427"/>
      <c r="D3" s="427"/>
      <c r="E3" s="427"/>
      <c r="F3" s="427"/>
      <c r="G3" s="428" t="s">
        <v>50</v>
      </c>
      <c r="H3" s="428"/>
      <c r="I3" s="428"/>
      <c r="J3" s="428"/>
      <c r="K3" s="428"/>
      <c r="L3" s="428"/>
      <c r="M3" s="428"/>
      <c r="N3" s="428" t="s">
        <v>283</v>
      </c>
      <c r="O3" s="428"/>
      <c r="P3" s="428"/>
      <c r="Q3" s="428"/>
      <c r="R3" s="428"/>
      <c r="S3" s="428"/>
      <c r="T3" s="428"/>
      <c r="U3" s="428"/>
      <c r="V3" s="428"/>
      <c r="W3" s="428"/>
      <c r="X3" s="428"/>
      <c r="Y3" s="429"/>
    </row>
    <row r="4" spans="1:25">
      <c r="A4" s="426" t="s">
        <v>8</v>
      </c>
      <c r="B4" s="427"/>
      <c r="C4" s="427"/>
      <c r="D4" s="427"/>
      <c r="E4" s="427"/>
      <c r="F4" s="427"/>
      <c r="G4" s="431" t="s">
        <v>23</v>
      </c>
      <c r="H4" s="428"/>
      <c r="I4" s="428"/>
      <c r="J4" s="428"/>
      <c r="K4" s="428"/>
      <c r="L4" s="428"/>
      <c r="M4" s="428"/>
      <c r="N4" s="428"/>
      <c r="O4" s="428"/>
      <c r="P4" s="428"/>
      <c r="Q4" s="428"/>
      <c r="R4" s="428"/>
      <c r="S4" s="428"/>
      <c r="T4" s="428"/>
      <c r="U4" s="428"/>
      <c r="V4" s="428"/>
      <c r="W4" s="428"/>
      <c r="X4" s="428"/>
      <c r="Y4" s="429"/>
    </row>
    <row r="5" spans="1:25">
      <c r="A5" s="426" t="s">
        <v>21</v>
      </c>
      <c r="B5" s="427"/>
      <c r="C5" s="427"/>
      <c r="D5" s="427"/>
      <c r="E5" s="427"/>
      <c r="F5" s="427"/>
      <c r="G5" s="428" t="s">
        <v>33</v>
      </c>
      <c r="H5" s="428"/>
      <c r="I5" s="428"/>
      <c r="J5" s="428"/>
      <c r="K5" s="428"/>
      <c r="L5" s="428"/>
      <c r="M5" s="428"/>
      <c r="N5" s="428"/>
      <c r="O5" s="428"/>
      <c r="P5" s="428"/>
      <c r="Q5" s="428"/>
      <c r="R5" s="428"/>
      <c r="S5" s="428"/>
      <c r="T5" s="428"/>
      <c r="U5" s="428"/>
      <c r="V5" s="428"/>
      <c r="W5" s="428"/>
      <c r="X5" s="428"/>
      <c r="Y5" s="429"/>
    </row>
    <row r="6" spans="1:25">
      <c r="A6" s="426" t="s">
        <v>9</v>
      </c>
      <c r="B6" s="427"/>
      <c r="C6" s="427"/>
      <c r="D6" s="427"/>
      <c r="E6" s="427"/>
      <c r="F6" s="427"/>
      <c r="G6" s="428"/>
      <c r="H6" s="428"/>
      <c r="I6" s="428"/>
      <c r="J6" s="428"/>
      <c r="K6" s="428"/>
      <c r="L6" s="428"/>
      <c r="M6" s="428"/>
      <c r="N6" s="428"/>
      <c r="O6" s="428"/>
      <c r="P6" s="428"/>
      <c r="Q6" s="428"/>
      <c r="R6" s="428"/>
      <c r="S6" s="428"/>
      <c r="T6" s="428"/>
      <c r="U6" s="428"/>
      <c r="V6" s="428"/>
      <c r="W6" s="428"/>
      <c r="X6" s="428"/>
      <c r="Y6" s="429"/>
    </row>
    <row r="7" spans="1:25">
      <c r="A7" s="426" t="s">
        <v>10</v>
      </c>
      <c r="B7" s="427"/>
      <c r="C7" s="427"/>
      <c r="D7" s="427"/>
      <c r="E7" s="427"/>
      <c r="F7" s="427"/>
      <c r="G7" s="428" t="s">
        <v>49</v>
      </c>
      <c r="H7" s="428"/>
      <c r="I7" s="428"/>
      <c r="J7" s="428"/>
      <c r="K7" s="428"/>
      <c r="L7" s="428"/>
      <c r="M7" s="428"/>
      <c r="N7" s="428" t="s">
        <v>51</v>
      </c>
      <c r="O7" s="428"/>
      <c r="P7" s="428"/>
      <c r="Q7" s="428"/>
      <c r="R7" s="428"/>
      <c r="S7" s="428"/>
      <c r="T7" s="428"/>
      <c r="U7" s="428"/>
      <c r="V7" s="428"/>
      <c r="W7" s="428"/>
      <c r="X7" s="428"/>
      <c r="Y7" s="429"/>
    </row>
    <row r="8" spans="1:25">
      <c r="A8" s="435" t="s">
        <v>34</v>
      </c>
      <c r="B8" s="436"/>
      <c r="C8" s="436"/>
      <c r="D8" s="232"/>
      <c r="E8" s="232"/>
      <c r="F8" s="232"/>
      <c r="G8" s="232"/>
      <c r="H8" s="232"/>
      <c r="I8" s="232"/>
      <c r="J8" s="232"/>
      <c r="K8" s="232"/>
      <c r="L8" s="232"/>
      <c r="M8" s="232"/>
      <c r="N8" s="232"/>
      <c r="O8" s="232"/>
      <c r="P8" s="232"/>
      <c r="Q8" s="232"/>
      <c r="R8" s="232"/>
      <c r="S8" s="232"/>
      <c r="T8" s="232"/>
      <c r="U8" s="232"/>
      <c r="V8" s="232"/>
      <c r="W8" s="232"/>
      <c r="X8" s="232"/>
      <c r="Y8" s="233"/>
    </row>
    <row r="9" spans="1:25" s="235" customFormat="1" ht="30" customHeight="1">
      <c r="A9" s="437" t="s">
        <v>11</v>
      </c>
      <c r="B9" s="440" t="s">
        <v>27</v>
      </c>
      <c r="C9" s="441"/>
      <c r="D9" s="442"/>
      <c r="E9" s="430" t="s">
        <v>12</v>
      </c>
      <c r="F9" s="234" t="s">
        <v>13</v>
      </c>
      <c r="G9" s="430" t="s">
        <v>103</v>
      </c>
      <c r="H9" s="430" t="s">
        <v>14</v>
      </c>
      <c r="I9" s="430"/>
      <c r="J9" s="234" t="s">
        <v>15</v>
      </c>
      <c r="K9" s="430" t="s">
        <v>16</v>
      </c>
      <c r="L9" s="430"/>
      <c r="M9" s="430"/>
      <c r="N9" s="430"/>
      <c r="O9" s="430"/>
      <c r="P9" s="430"/>
      <c r="Q9" s="430"/>
      <c r="R9" s="430"/>
      <c r="S9" s="430"/>
      <c r="T9" s="430"/>
      <c r="U9" s="430"/>
      <c r="V9" s="430"/>
      <c r="W9" s="430"/>
      <c r="X9" s="430"/>
      <c r="Y9" s="450"/>
    </row>
    <row r="10" spans="1:25" s="235" customFormat="1" ht="30" customHeight="1">
      <c r="A10" s="438"/>
      <c r="B10" s="443"/>
      <c r="C10" s="444"/>
      <c r="D10" s="445"/>
      <c r="E10" s="430"/>
      <c r="F10" s="433" t="s">
        <v>17</v>
      </c>
      <c r="G10" s="430"/>
      <c r="H10" s="461" t="s">
        <v>18</v>
      </c>
      <c r="I10" s="461" t="s">
        <v>19</v>
      </c>
      <c r="J10" s="433" t="s">
        <v>20</v>
      </c>
      <c r="K10" s="453">
        <v>1</v>
      </c>
      <c r="L10" s="448">
        <v>2</v>
      </c>
      <c r="M10" s="448">
        <v>3</v>
      </c>
      <c r="N10" s="448">
        <v>4</v>
      </c>
      <c r="O10" s="448">
        <v>5</v>
      </c>
      <c r="P10" s="446">
        <v>6</v>
      </c>
      <c r="Q10" s="446">
        <v>7</v>
      </c>
      <c r="R10" s="446">
        <v>8</v>
      </c>
      <c r="S10" s="446">
        <v>9</v>
      </c>
      <c r="T10" s="446">
        <v>10</v>
      </c>
      <c r="U10" s="446">
        <v>11</v>
      </c>
      <c r="V10" s="446">
        <v>12</v>
      </c>
      <c r="W10" s="446">
        <v>13</v>
      </c>
      <c r="X10" s="446">
        <v>14</v>
      </c>
      <c r="Y10" s="451">
        <v>15</v>
      </c>
    </row>
    <row r="11" spans="1:25" s="235" customFormat="1" ht="15.75" customHeight="1" thickBot="1">
      <c r="A11" s="439"/>
      <c r="B11" s="4" t="s">
        <v>4</v>
      </c>
      <c r="C11" s="4" t="s">
        <v>6</v>
      </c>
      <c r="D11" s="4" t="s">
        <v>5</v>
      </c>
      <c r="E11" s="432"/>
      <c r="F11" s="434"/>
      <c r="G11" s="432"/>
      <c r="H11" s="462"/>
      <c r="I11" s="462"/>
      <c r="J11" s="434"/>
      <c r="K11" s="454"/>
      <c r="L11" s="449"/>
      <c r="M11" s="449"/>
      <c r="N11" s="449"/>
      <c r="O11" s="449"/>
      <c r="P11" s="447"/>
      <c r="Q11" s="447"/>
      <c r="R11" s="447"/>
      <c r="S11" s="447"/>
      <c r="T11" s="447"/>
      <c r="U11" s="447"/>
      <c r="V11" s="447"/>
      <c r="W11" s="447"/>
      <c r="X11" s="447"/>
      <c r="Y11" s="452"/>
    </row>
    <row r="12" spans="1:25">
      <c r="A12" s="63">
        <v>1</v>
      </c>
      <c r="B12" s="5"/>
      <c r="C12" s="6"/>
      <c r="D12" s="236" t="s">
        <v>102</v>
      </c>
      <c r="E12" s="74" t="s">
        <v>52</v>
      </c>
      <c r="F12" s="75">
        <f>SUM(K12:Y12)</f>
        <v>255740.79999999999</v>
      </c>
      <c r="G12" s="9"/>
      <c r="H12" s="10">
        <v>43101</v>
      </c>
      <c r="I12" s="10">
        <v>48579</v>
      </c>
      <c r="J12" s="237"/>
      <c r="K12" s="2">
        <f>0.14*$G$146</f>
        <v>15983.800000000001</v>
      </c>
      <c r="L12" s="1">
        <f t="shared" ref="L12:Y12" si="0">0.15*$G$146</f>
        <v>17125.5</v>
      </c>
      <c r="M12" s="1">
        <f t="shared" si="0"/>
        <v>17125.5</v>
      </c>
      <c r="N12" s="1">
        <f t="shared" si="0"/>
        <v>17125.5</v>
      </c>
      <c r="O12" s="1">
        <f t="shared" si="0"/>
        <v>17125.5</v>
      </c>
      <c r="P12" s="3">
        <f t="shared" si="0"/>
        <v>17125.5</v>
      </c>
      <c r="Q12" s="3">
        <f t="shared" si="0"/>
        <v>17125.5</v>
      </c>
      <c r="R12" s="3">
        <f t="shared" si="0"/>
        <v>17125.5</v>
      </c>
      <c r="S12" s="3">
        <f t="shared" si="0"/>
        <v>17125.5</v>
      </c>
      <c r="T12" s="3">
        <f t="shared" si="0"/>
        <v>17125.5</v>
      </c>
      <c r="U12" s="3">
        <f t="shared" si="0"/>
        <v>17125.5</v>
      </c>
      <c r="V12" s="3">
        <f t="shared" si="0"/>
        <v>17125.5</v>
      </c>
      <c r="W12" s="3">
        <f t="shared" si="0"/>
        <v>17125.5</v>
      </c>
      <c r="X12" s="3">
        <f t="shared" si="0"/>
        <v>17125.5</v>
      </c>
      <c r="Y12" s="238">
        <f t="shared" si="0"/>
        <v>17125.5</v>
      </c>
    </row>
    <row r="13" spans="1:25">
      <c r="A13" s="64"/>
      <c r="B13" s="11" t="s">
        <v>37</v>
      </c>
      <c r="C13" s="12"/>
      <c r="D13" s="12"/>
      <c r="E13" s="76"/>
      <c r="F13" s="73"/>
      <c r="G13" s="13"/>
      <c r="H13" s="14"/>
      <c r="I13" s="15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65"/>
    </row>
    <row r="14" spans="1:25" ht="15" customHeight="1">
      <c r="A14" s="66"/>
      <c r="B14" s="16" t="s">
        <v>1</v>
      </c>
      <c r="C14" s="13"/>
      <c r="D14" s="13"/>
      <c r="E14" s="73"/>
      <c r="F14" s="73"/>
      <c r="G14" s="17"/>
      <c r="H14" s="14"/>
      <c r="I14" s="15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27"/>
    </row>
    <row r="15" spans="1:25" s="59" customFormat="1" ht="45">
      <c r="A15" s="67">
        <v>48</v>
      </c>
      <c r="B15" s="18"/>
      <c r="C15" s="19" t="s">
        <v>80</v>
      </c>
      <c r="D15" s="19" t="s">
        <v>45</v>
      </c>
      <c r="E15" s="74" t="s">
        <v>56</v>
      </c>
      <c r="F15" s="75">
        <f>SUM(K15:Y15)</f>
        <v>5610</v>
      </c>
      <c r="G15" s="21"/>
      <c r="H15" s="23">
        <v>44562</v>
      </c>
      <c r="I15" s="23">
        <v>44926</v>
      </c>
      <c r="J15" s="239" t="s">
        <v>25</v>
      </c>
      <c r="K15" s="2"/>
      <c r="L15" s="1"/>
      <c r="M15" s="1"/>
      <c r="N15" s="1"/>
      <c r="O15" s="1">
        <v>5610</v>
      </c>
      <c r="P15" s="3"/>
      <c r="Q15" s="3"/>
      <c r="R15" s="3"/>
      <c r="S15" s="3"/>
      <c r="T15" s="3"/>
      <c r="U15" s="3"/>
      <c r="V15" s="3"/>
      <c r="W15" s="3"/>
      <c r="X15" s="3"/>
      <c r="Y15" s="238"/>
    </row>
    <row r="16" spans="1:25" s="59" customFormat="1" ht="45">
      <c r="A16" s="67">
        <v>79</v>
      </c>
      <c r="B16" s="18"/>
      <c r="C16" s="19" t="s">
        <v>80</v>
      </c>
      <c r="D16" s="19" t="s">
        <v>45</v>
      </c>
      <c r="E16" s="74" t="s">
        <v>56</v>
      </c>
      <c r="F16" s="75">
        <f>SUM(K16:Y16)</f>
        <v>5610</v>
      </c>
      <c r="G16" s="21"/>
      <c r="H16" s="23">
        <v>46388</v>
      </c>
      <c r="I16" s="23">
        <v>46752</v>
      </c>
      <c r="J16" s="239" t="s">
        <v>26</v>
      </c>
      <c r="K16" s="2"/>
      <c r="L16" s="1"/>
      <c r="M16" s="1"/>
      <c r="N16" s="1"/>
      <c r="O16" s="1"/>
      <c r="P16" s="3"/>
      <c r="Q16" s="3"/>
      <c r="R16" s="3"/>
      <c r="S16" s="3"/>
      <c r="T16" s="3">
        <v>5610</v>
      </c>
      <c r="U16" s="3"/>
      <c r="V16" s="3"/>
      <c r="W16" s="3"/>
      <c r="X16" s="3"/>
      <c r="Y16" s="238"/>
    </row>
    <row r="17" spans="1:25">
      <c r="A17" s="63"/>
      <c r="B17" s="5"/>
      <c r="C17" s="6"/>
      <c r="D17" s="7"/>
      <c r="E17" s="77"/>
      <c r="F17" s="75"/>
      <c r="G17" s="24"/>
      <c r="H17" s="25"/>
      <c r="I17" s="26"/>
      <c r="J17" s="239"/>
      <c r="K17" s="2"/>
      <c r="L17" s="1"/>
      <c r="M17" s="1"/>
      <c r="N17" s="1"/>
      <c r="O17" s="1"/>
      <c r="P17" s="3"/>
      <c r="Q17" s="3"/>
      <c r="R17" s="3"/>
      <c r="S17" s="3"/>
      <c r="T17" s="3"/>
      <c r="U17" s="3"/>
      <c r="V17" s="3"/>
      <c r="W17" s="3"/>
      <c r="X17" s="3"/>
      <c r="Y17" s="238"/>
    </row>
    <row r="18" spans="1:25">
      <c r="A18" s="66"/>
      <c r="B18" s="16" t="s">
        <v>2</v>
      </c>
      <c r="C18" s="13"/>
      <c r="D18" s="13"/>
      <c r="E18" s="73"/>
      <c r="F18" s="84"/>
      <c r="G18" s="17"/>
      <c r="H18" s="15"/>
      <c r="I18" s="15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27"/>
    </row>
    <row r="19" spans="1:25" s="59" customFormat="1" ht="45">
      <c r="A19" s="455">
        <v>66</v>
      </c>
      <c r="B19" s="18"/>
      <c r="C19" s="19" t="s">
        <v>80</v>
      </c>
      <c r="D19" s="19" t="s">
        <v>85</v>
      </c>
      <c r="E19" s="74" t="s">
        <v>56</v>
      </c>
      <c r="F19" s="75">
        <f t="shared" ref="F19:F36" si="1">SUM(K19:Y19)</f>
        <v>561</v>
      </c>
      <c r="G19" s="21"/>
      <c r="H19" s="23">
        <v>44927</v>
      </c>
      <c r="I19" s="23">
        <v>45291</v>
      </c>
      <c r="J19" s="239" t="s">
        <v>26</v>
      </c>
      <c r="K19" s="2"/>
      <c r="L19" s="1"/>
      <c r="M19" s="1"/>
      <c r="N19" s="1"/>
      <c r="O19" s="1"/>
      <c r="P19" s="3">
        <v>561</v>
      </c>
      <c r="Q19" s="3"/>
      <c r="R19" s="3"/>
      <c r="S19" s="3"/>
      <c r="T19" s="3"/>
      <c r="U19" s="3"/>
      <c r="V19" s="3"/>
      <c r="W19" s="3"/>
      <c r="X19" s="3"/>
      <c r="Y19" s="238"/>
    </row>
    <row r="20" spans="1:25" s="59" customFormat="1" ht="45">
      <c r="A20" s="456"/>
      <c r="B20" s="18"/>
      <c r="C20" s="19" t="s">
        <v>80</v>
      </c>
      <c r="D20" s="19" t="s">
        <v>86</v>
      </c>
      <c r="E20" s="74" t="s">
        <v>56</v>
      </c>
      <c r="F20" s="75">
        <f t="shared" si="1"/>
        <v>1870</v>
      </c>
      <c r="G20" s="21"/>
      <c r="H20" s="23">
        <v>44927</v>
      </c>
      <c r="I20" s="23">
        <v>45291</v>
      </c>
      <c r="J20" s="239" t="s">
        <v>26</v>
      </c>
      <c r="K20" s="2"/>
      <c r="L20" s="1"/>
      <c r="M20" s="1"/>
      <c r="N20" s="1"/>
      <c r="O20" s="1"/>
      <c r="P20" s="3">
        <v>1870</v>
      </c>
      <c r="Q20" s="3"/>
      <c r="R20" s="3"/>
      <c r="S20" s="3"/>
      <c r="T20" s="3"/>
      <c r="U20" s="3"/>
      <c r="V20" s="3"/>
      <c r="W20" s="3"/>
      <c r="X20" s="3"/>
      <c r="Y20" s="238"/>
    </row>
    <row r="21" spans="1:25" s="59" customFormat="1" ht="45">
      <c r="A21" s="455">
        <v>70</v>
      </c>
      <c r="B21" s="18"/>
      <c r="C21" s="19" t="s">
        <v>80</v>
      </c>
      <c r="D21" s="19" t="s">
        <v>85</v>
      </c>
      <c r="E21" s="74" t="s">
        <v>56</v>
      </c>
      <c r="F21" s="75">
        <f t="shared" si="1"/>
        <v>561</v>
      </c>
      <c r="G21" s="21"/>
      <c r="H21" s="23">
        <v>45292</v>
      </c>
      <c r="I21" s="23">
        <v>45657</v>
      </c>
      <c r="J21" s="239" t="s">
        <v>26</v>
      </c>
      <c r="K21" s="2"/>
      <c r="L21" s="1"/>
      <c r="M21" s="1"/>
      <c r="N21" s="1"/>
      <c r="O21" s="1"/>
      <c r="P21" s="3"/>
      <c r="Q21" s="3">
        <v>561</v>
      </c>
      <c r="R21" s="3"/>
      <c r="S21" s="3"/>
      <c r="T21" s="3"/>
      <c r="U21" s="3"/>
      <c r="V21" s="3"/>
      <c r="W21" s="3"/>
      <c r="X21" s="3"/>
      <c r="Y21" s="238"/>
    </row>
    <row r="22" spans="1:25" s="59" customFormat="1" ht="45">
      <c r="A22" s="456"/>
      <c r="B22" s="18"/>
      <c r="C22" s="19" t="s">
        <v>80</v>
      </c>
      <c r="D22" s="19" t="s">
        <v>86</v>
      </c>
      <c r="E22" s="74" t="s">
        <v>56</v>
      </c>
      <c r="F22" s="75">
        <f t="shared" si="1"/>
        <v>1870</v>
      </c>
      <c r="G22" s="21"/>
      <c r="H22" s="23">
        <v>45292</v>
      </c>
      <c r="I22" s="23">
        <v>45657</v>
      </c>
      <c r="J22" s="239" t="s">
        <v>26</v>
      </c>
      <c r="K22" s="2"/>
      <c r="L22" s="1"/>
      <c r="M22" s="1"/>
      <c r="N22" s="1"/>
      <c r="O22" s="1"/>
      <c r="P22" s="3"/>
      <c r="Q22" s="3">
        <v>1870</v>
      </c>
      <c r="R22" s="3"/>
      <c r="S22" s="3"/>
      <c r="T22" s="3"/>
      <c r="U22" s="3"/>
      <c r="V22" s="3"/>
      <c r="W22" s="3"/>
      <c r="X22" s="3"/>
      <c r="Y22" s="238"/>
    </row>
    <row r="23" spans="1:25" s="59" customFormat="1" ht="45">
      <c r="A23" s="455">
        <v>72</v>
      </c>
      <c r="B23" s="18"/>
      <c r="C23" s="19" t="s">
        <v>80</v>
      </c>
      <c r="D23" s="19" t="s">
        <v>85</v>
      </c>
      <c r="E23" s="74" t="s">
        <v>56</v>
      </c>
      <c r="F23" s="75">
        <f t="shared" si="1"/>
        <v>561</v>
      </c>
      <c r="G23" s="21"/>
      <c r="H23" s="23">
        <v>45658</v>
      </c>
      <c r="I23" s="23">
        <v>46022</v>
      </c>
      <c r="J23" s="239" t="s">
        <v>26</v>
      </c>
      <c r="K23" s="2"/>
      <c r="L23" s="1"/>
      <c r="M23" s="1"/>
      <c r="N23" s="1"/>
      <c r="O23" s="1"/>
      <c r="P23" s="3"/>
      <c r="Q23" s="3"/>
      <c r="R23" s="3">
        <v>561</v>
      </c>
      <c r="S23" s="3"/>
      <c r="T23" s="3"/>
      <c r="U23" s="3"/>
      <c r="V23" s="3"/>
      <c r="W23" s="3"/>
      <c r="X23" s="3"/>
      <c r="Y23" s="238"/>
    </row>
    <row r="24" spans="1:25" s="59" customFormat="1" ht="45">
      <c r="A24" s="456"/>
      <c r="B24" s="18"/>
      <c r="C24" s="19" t="s">
        <v>80</v>
      </c>
      <c r="D24" s="19" t="s">
        <v>86</v>
      </c>
      <c r="E24" s="74" t="s">
        <v>56</v>
      </c>
      <c r="F24" s="75">
        <f t="shared" si="1"/>
        <v>1870</v>
      </c>
      <c r="G24" s="21"/>
      <c r="H24" s="23">
        <v>45658</v>
      </c>
      <c r="I24" s="23">
        <v>46022</v>
      </c>
      <c r="J24" s="239" t="s">
        <v>26</v>
      </c>
      <c r="K24" s="2"/>
      <c r="L24" s="1"/>
      <c r="M24" s="1"/>
      <c r="N24" s="1"/>
      <c r="O24" s="1"/>
      <c r="P24" s="3"/>
      <c r="Q24" s="3"/>
      <c r="R24" s="3">
        <v>1870</v>
      </c>
      <c r="S24" s="3"/>
      <c r="T24" s="3"/>
      <c r="U24" s="3"/>
      <c r="V24" s="3"/>
      <c r="W24" s="3"/>
      <c r="X24" s="3"/>
      <c r="Y24" s="238"/>
    </row>
    <row r="25" spans="1:25" s="59" customFormat="1" ht="45">
      <c r="A25" s="455">
        <v>75</v>
      </c>
      <c r="B25" s="18"/>
      <c r="C25" s="19" t="s">
        <v>80</v>
      </c>
      <c r="D25" s="19" t="s">
        <v>85</v>
      </c>
      <c r="E25" s="74" t="s">
        <v>56</v>
      </c>
      <c r="F25" s="75">
        <f t="shared" si="1"/>
        <v>561</v>
      </c>
      <c r="G25" s="21"/>
      <c r="H25" s="23">
        <v>46023</v>
      </c>
      <c r="I25" s="23">
        <v>46387</v>
      </c>
      <c r="J25" s="239" t="s">
        <v>26</v>
      </c>
      <c r="K25" s="2"/>
      <c r="L25" s="1"/>
      <c r="M25" s="1"/>
      <c r="N25" s="1"/>
      <c r="O25" s="1"/>
      <c r="P25" s="3"/>
      <c r="Q25" s="3"/>
      <c r="R25" s="3"/>
      <c r="S25" s="3">
        <v>561</v>
      </c>
      <c r="T25" s="3"/>
      <c r="U25" s="3"/>
      <c r="V25" s="3"/>
      <c r="W25" s="3"/>
      <c r="X25" s="3"/>
      <c r="Y25" s="238"/>
    </row>
    <row r="26" spans="1:25" s="59" customFormat="1" ht="45">
      <c r="A26" s="456"/>
      <c r="B26" s="18"/>
      <c r="C26" s="19" t="s">
        <v>80</v>
      </c>
      <c r="D26" s="19" t="s">
        <v>86</v>
      </c>
      <c r="E26" s="74" t="s">
        <v>56</v>
      </c>
      <c r="F26" s="75">
        <f t="shared" si="1"/>
        <v>1870</v>
      </c>
      <c r="G26" s="21"/>
      <c r="H26" s="23">
        <v>46023</v>
      </c>
      <c r="I26" s="23">
        <v>46387</v>
      </c>
      <c r="J26" s="239" t="s">
        <v>26</v>
      </c>
      <c r="K26" s="2"/>
      <c r="L26" s="1"/>
      <c r="M26" s="1"/>
      <c r="N26" s="1"/>
      <c r="O26" s="1"/>
      <c r="P26" s="3"/>
      <c r="Q26" s="3"/>
      <c r="R26" s="3"/>
      <c r="S26" s="3">
        <v>1870</v>
      </c>
      <c r="T26" s="3"/>
      <c r="U26" s="3"/>
      <c r="V26" s="3"/>
      <c r="W26" s="3"/>
      <c r="X26" s="3"/>
      <c r="Y26" s="238"/>
    </row>
    <row r="27" spans="1:25" s="59" customFormat="1" ht="45">
      <c r="A27" s="455">
        <v>80</v>
      </c>
      <c r="B27" s="18"/>
      <c r="C27" s="19" t="s">
        <v>80</v>
      </c>
      <c r="D27" s="19" t="s">
        <v>85</v>
      </c>
      <c r="E27" s="74" t="s">
        <v>56</v>
      </c>
      <c r="F27" s="75">
        <f t="shared" si="1"/>
        <v>561</v>
      </c>
      <c r="G27" s="21"/>
      <c r="H27" s="23">
        <v>46388</v>
      </c>
      <c r="I27" s="23">
        <v>46752</v>
      </c>
      <c r="J27" s="239" t="s">
        <v>26</v>
      </c>
      <c r="K27" s="2"/>
      <c r="L27" s="1"/>
      <c r="M27" s="1"/>
      <c r="N27" s="1"/>
      <c r="O27" s="1"/>
      <c r="P27" s="3"/>
      <c r="Q27" s="3"/>
      <c r="R27" s="3"/>
      <c r="S27" s="3"/>
      <c r="T27" s="3">
        <v>561</v>
      </c>
      <c r="U27" s="3"/>
      <c r="V27" s="3"/>
      <c r="W27" s="3"/>
      <c r="X27" s="3"/>
      <c r="Y27" s="238"/>
    </row>
    <row r="28" spans="1:25" s="59" customFormat="1" ht="45">
      <c r="A28" s="456"/>
      <c r="B28" s="18"/>
      <c r="C28" s="19" t="s">
        <v>80</v>
      </c>
      <c r="D28" s="19" t="s">
        <v>86</v>
      </c>
      <c r="E28" s="74" t="s">
        <v>56</v>
      </c>
      <c r="F28" s="75">
        <f t="shared" si="1"/>
        <v>1870</v>
      </c>
      <c r="G28" s="21"/>
      <c r="H28" s="23">
        <v>46388</v>
      </c>
      <c r="I28" s="23">
        <v>46752</v>
      </c>
      <c r="J28" s="239" t="s">
        <v>26</v>
      </c>
      <c r="K28" s="2"/>
      <c r="L28" s="1"/>
      <c r="M28" s="1"/>
      <c r="N28" s="1"/>
      <c r="O28" s="1"/>
      <c r="P28" s="3"/>
      <c r="Q28" s="3"/>
      <c r="R28" s="3"/>
      <c r="S28" s="3"/>
      <c r="T28" s="3">
        <v>1870</v>
      </c>
      <c r="U28" s="3"/>
      <c r="V28" s="3"/>
      <c r="W28" s="3"/>
      <c r="X28" s="3"/>
      <c r="Y28" s="238"/>
    </row>
    <row r="29" spans="1:25" s="59" customFormat="1" ht="45">
      <c r="A29" s="455">
        <v>85</v>
      </c>
      <c r="B29" s="18"/>
      <c r="C29" s="19" t="s">
        <v>80</v>
      </c>
      <c r="D29" s="19" t="s">
        <v>85</v>
      </c>
      <c r="E29" s="74" t="s">
        <v>56</v>
      </c>
      <c r="F29" s="75">
        <f t="shared" si="1"/>
        <v>561</v>
      </c>
      <c r="G29" s="21"/>
      <c r="H29" s="23">
        <v>46753</v>
      </c>
      <c r="I29" s="23">
        <v>47118</v>
      </c>
      <c r="J29" s="239" t="s">
        <v>26</v>
      </c>
      <c r="K29" s="2"/>
      <c r="L29" s="1"/>
      <c r="M29" s="1"/>
      <c r="N29" s="1"/>
      <c r="O29" s="1"/>
      <c r="P29" s="3"/>
      <c r="Q29" s="3"/>
      <c r="R29" s="3"/>
      <c r="S29" s="3"/>
      <c r="T29" s="3"/>
      <c r="U29" s="3">
        <v>561</v>
      </c>
      <c r="V29" s="3"/>
      <c r="W29" s="3"/>
      <c r="X29" s="3"/>
      <c r="Y29" s="238"/>
    </row>
    <row r="30" spans="1:25" s="59" customFormat="1" ht="45">
      <c r="A30" s="456"/>
      <c r="B30" s="18"/>
      <c r="C30" s="19" t="s">
        <v>80</v>
      </c>
      <c r="D30" s="19" t="s">
        <v>86</v>
      </c>
      <c r="E30" s="74" t="s">
        <v>56</v>
      </c>
      <c r="F30" s="75">
        <f t="shared" si="1"/>
        <v>1870</v>
      </c>
      <c r="G30" s="21"/>
      <c r="H30" s="23">
        <v>46753</v>
      </c>
      <c r="I30" s="23">
        <v>47118</v>
      </c>
      <c r="J30" s="239" t="s">
        <v>26</v>
      </c>
      <c r="K30" s="2"/>
      <c r="L30" s="1"/>
      <c r="M30" s="1"/>
      <c r="N30" s="1"/>
      <c r="O30" s="1"/>
      <c r="P30" s="3"/>
      <c r="Q30" s="3"/>
      <c r="R30" s="3"/>
      <c r="S30" s="3"/>
      <c r="T30" s="3"/>
      <c r="U30" s="3">
        <v>1870</v>
      </c>
      <c r="V30" s="3"/>
      <c r="W30" s="3"/>
      <c r="X30" s="3"/>
      <c r="Y30" s="238"/>
    </row>
    <row r="31" spans="1:25" s="59" customFormat="1" ht="45">
      <c r="A31" s="455">
        <v>88</v>
      </c>
      <c r="B31" s="18"/>
      <c r="C31" s="19" t="s">
        <v>80</v>
      </c>
      <c r="D31" s="19" t="s">
        <v>85</v>
      </c>
      <c r="E31" s="74" t="s">
        <v>56</v>
      </c>
      <c r="F31" s="75">
        <f t="shared" si="1"/>
        <v>561</v>
      </c>
      <c r="G31" s="21"/>
      <c r="H31" s="23">
        <v>47119</v>
      </c>
      <c r="I31" s="23">
        <v>47483</v>
      </c>
      <c r="J31" s="239" t="s">
        <v>26</v>
      </c>
      <c r="K31" s="2"/>
      <c r="L31" s="1"/>
      <c r="M31" s="1"/>
      <c r="N31" s="1"/>
      <c r="O31" s="1"/>
      <c r="P31" s="3"/>
      <c r="Q31" s="3"/>
      <c r="R31" s="3"/>
      <c r="S31" s="3"/>
      <c r="T31" s="3"/>
      <c r="U31" s="3"/>
      <c r="V31" s="3">
        <v>561</v>
      </c>
      <c r="W31" s="3"/>
      <c r="X31" s="3"/>
      <c r="Y31" s="238"/>
    </row>
    <row r="32" spans="1:25" s="59" customFormat="1" ht="45">
      <c r="A32" s="456"/>
      <c r="B32" s="18"/>
      <c r="C32" s="19" t="s">
        <v>80</v>
      </c>
      <c r="D32" s="19" t="s">
        <v>86</v>
      </c>
      <c r="E32" s="74" t="s">
        <v>56</v>
      </c>
      <c r="F32" s="75">
        <f t="shared" si="1"/>
        <v>1870</v>
      </c>
      <c r="G32" s="21"/>
      <c r="H32" s="23">
        <v>47119</v>
      </c>
      <c r="I32" s="23">
        <v>47483</v>
      </c>
      <c r="J32" s="239" t="s">
        <v>26</v>
      </c>
      <c r="K32" s="2"/>
      <c r="L32" s="1"/>
      <c r="M32" s="1"/>
      <c r="N32" s="1"/>
      <c r="O32" s="1"/>
      <c r="P32" s="3"/>
      <c r="Q32" s="3"/>
      <c r="R32" s="3"/>
      <c r="S32" s="3"/>
      <c r="T32" s="3"/>
      <c r="U32" s="3"/>
      <c r="V32" s="3">
        <v>1870</v>
      </c>
      <c r="W32" s="3"/>
      <c r="X32" s="3"/>
      <c r="Y32" s="238"/>
    </row>
    <row r="33" spans="1:25" s="59" customFormat="1" ht="45">
      <c r="A33" s="455">
        <v>90</v>
      </c>
      <c r="B33" s="18"/>
      <c r="C33" s="19" t="s">
        <v>80</v>
      </c>
      <c r="D33" s="19" t="s">
        <v>85</v>
      </c>
      <c r="E33" s="74" t="s">
        <v>56</v>
      </c>
      <c r="F33" s="75">
        <f t="shared" si="1"/>
        <v>561</v>
      </c>
      <c r="G33" s="21"/>
      <c r="H33" s="23">
        <v>47484</v>
      </c>
      <c r="I33" s="23">
        <v>47848</v>
      </c>
      <c r="J33" s="239" t="s">
        <v>26</v>
      </c>
      <c r="K33" s="2"/>
      <c r="L33" s="1"/>
      <c r="M33" s="1"/>
      <c r="N33" s="1"/>
      <c r="O33" s="1"/>
      <c r="P33" s="3"/>
      <c r="Q33" s="3"/>
      <c r="R33" s="3"/>
      <c r="S33" s="3"/>
      <c r="T33" s="3"/>
      <c r="U33" s="3"/>
      <c r="V33" s="3"/>
      <c r="W33" s="3">
        <v>561</v>
      </c>
      <c r="X33" s="3"/>
      <c r="Y33" s="238"/>
    </row>
    <row r="34" spans="1:25" s="59" customFormat="1" ht="45">
      <c r="A34" s="456"/>
      <c r="B34" s="18"/>
      <c r="C34" s="19" t="s">
        <v>80</v>
      </c>
      <c r="D34" s="19" t="s">
        <v>86</v>
      </c>
      <c r="E34" s="74" t="s">
        <v>56</v>
      </c>
      <c r="F34" s="75">
        <f t="shared" si="1"/>
        <v>1870</v>
      </c>
      <c r="G34" s="21"/>
      <c r="H34" s="23">
        <v>47484</v>
      </c>
      <c r="I34" s="23">
        <v>47848</v>
      </c>
      <c r="J34" s="239" t="s">
        <v>26</v>
      </c>
      <c r="K34" s="2"/>
      <c r="L34" s="1"/>
      <c r="M34" s="1"/>
      <c r="N34" s="1"/>
      <c r="O34" s="1"/>
      <c r="P34" s="3"/>
      <c r="Q34" s="3"/>
      <c r="R34" s="3"/>
      <c r="S34" s="3"/>
      <c r="T34" s="3"/>
      <c r="U34" s="3"/>
      <c r="V34" s="3"/>
      <c r="W34" s="3">
        <v>1870</v>
      </c>
      <c r="X34" s="3"/>
      <c r="Y34" s="238"/>
    </row>
    <row r="35" spans="1:25" s="59" customFormat="1" ht="45">
      <c r="A35" s="455">
        <v>92</v>
      </c>
      <c r="B35" s="18"/>
      <c r="C35" s="19" t="s">
        <v>80</v>
      </c>
      <c r="D35" s="19" t="s">
        <v>85</v>
      </c>
      <c r="E35" s="74" t="s">
        <v>56</v>
      </c>
      <c r="F35" s="75">
        <f t="shared" si="1"/>
        <v>561</v>
      </c>
      <c r="G35" s="21"/>
      <c r="H35" s="23">
        <v>47849</v>
      </c>
      <c r="I35" s="23">
        <v>48213</v>
      </c>
      <c r="J35" s="239" t="s">
        <v>26</v>
      </c>
      <c r="K35" s="2"/>
      <c r="L35" s="1"/>
      <c r="M35" s="1"/>
      <c r="N35" s="1"/>
      <c r="O35" s="1"/>
      <c r="P35" s="3"/>
      <c r="Q35" s="3"/>
      <c r="R35" s="3"/>
      <c r="S35" s="3"/>
      <c r="T35" s="3"/>
      <c r="U35" s="3"/>
      <c r="V35" s="3"/>
      <c r="W35" s="3"/>
      <c r="X35" s="3">
        <v>561</v>
      </c>
      <c r="Y35" s="238"/>
    </row>
    <row r="36" spans="1:25" s="59" customFormat="1" ht="45">
      <c r="A36" s="456"/>
      <c r="B36" s="18"/>
      <c r="C36" s="19" t="s">
        <v>80</v>
      </c>
      <c r="D36" s="19" t="s">
        <v>86</v>
      </c>
      <c r="E36" s="74" t="s">
        <v>56</v>
      </c>
      <c r="F36" s="75">
        <f t="shared" si="1"/>
        <v>1870</v>
      </c>
      <c r="G36" s="21"/>
      <c r="H36" s="23">
        <v>47849</v>
      </c>
      <c r="I36" s="23">
        <v>48213</v>
      </c>
      <c r="J36" s="239" t="s">
        <v>26</v>
      </c>
      <c r="K36" s="2"/>
      <c r="L36" s="1"/>
      <c r="M36" s="1"/>
      <c r="N36" s="1"/>
      <c r="O36" s="1"/>
      <c r="P36" s="3"/>
      <c r="Q36" s="3"/>
      <c r="R36" s="3"/>
      <c r="S36" s="3"/>
      <c r="T36" s="3"/>
      <c r="U36" s="3"/>
      <c r="V36" s="3"/>
      <c r="W36" s="3"/>
      <c r="X36" s="3">
        <v>1870</v>
      </c>
      <c r="Y36" s="238"/>
    </row>
    <row r="37" spans="1:25">
      <c r="A37" s="63"/>
      <c r="B37" s="5"/>
      <c r="C37" s="8"/>
      <c r="D37" s="8"/>
      <c r="E37" s="74"/>
      <c r="F37" s="75"/>
      <c r="G37" s="9"/>
      <c r="H37" s="10"/>
      <c r="I37" s="10"/>
      <c r="J37" s="239"/>
      <c r="K37" s="2"/>
      <c r="L37" s="1"/>
      <c r="M37" s="1"/>
      <c r="N37" s="1"/>
      <c r="O37" s="1"/>
      <c r="P37" s="3"/>
      <c r="Q37" s="3"/>
      <c r="R37" s="3"/>
      <c r="S37" s="3"/>
      <c r="T37" s="3"/>
      <c r="U37" s="3"/>
      <c r="V37" s="3"/>
      <c r="W37" s="3"/>
      <c r="X37" s="3"/>
      <c r="Y37" s="238"/>
    </row>
    <row r="38" spans="1:25">
      <c r="A38" s="66"/>
      <c r="B38" s="16" t="s">
        <v>3</v>
      </c>
      <c r="C38" s="13"/>
      <c r="D38" s="13"/>
      <c r="E38" s="73"/>
      <c r="F38" s="84"/>
      <c r="G38" s="17"/>
      <c r="H38" s="15"/>
      <c r="I38" s="15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27"/>
    </row>
    <row r="39" spans="1:25" s="59" customFormat="1" ht="45">
      <c r="A39" s="67">
        <v>26</v>
      </c>
      <c r="B39" s="18"/>
      <c r="C39" s="19" t="s">
        <v>60</v>
      </c>
      <c r="D39" s="28" t="s">
        <v>61</v>
      </c>
      <c r="E39" s="74" t="s">
        <v>56</v>
      </c>
      <c r="F39" s="75">
        <f t="shared" ref="F39:F48" si="2">SUM(K39:Y39)</f>
        <v>5685</v>
      </c>
      <c r="G39" s="21"/>
      <c r="H39" s="23">
        <v>43466</v>
      </c>
      <c r="I39" s="23">
        <v>43830</v>
      </c>
      <c r="J39" s="239" t="s">
        <v>25</v>
      </c>
      <c r="K39" s="2"/>
      <c r="L39" s="1">
        <v>5685</v>
      </c>
      <c r="M39" s="1"/>
      <c r="N39" s="1"/>
      <c r="O39" s="1"/>
      <c r="P39" s="3"/>
      <c r="Q39" s="3"/>
      <c r="R39" s="3"/>
      <c r="S39" s="3"/>
      <c r="T39" s="3"/>
      <c r="U39" s="3"/>
      <c r="V39" s="3"/>
      <c r="W39" s="3"/>
      <c r="X39" s="3"/>
      <c r="Y39" s="238"/>
    </row>
    <row r="40" spans="1:25" s="59" customFormat="1" ht="45">
      <c r="A40" s="67">
        <v>67</v>
      </c>
      <c r="B40" s="18"/>
      <c r="C40" s="19" t="s">
        <v>80</v>
      </c>
      <c r="D40" s="29" t="s">
        <v>87</v>
      </c>
      <c r="E40" s="74" t="s">
        <v>56</v>
      </c>
      <c r="F40" s="75">
        <f t="shared" si="2"/>
        <v>5610</v>
      </c>
      <c r="G40" s="21"/>
      <c r="H40" s="23">
        <v>44927</v>
      </c>
      <c r="I40" s="23">
        <v>45291</v>
      </c>
      <c r="J40" s="239" t="s">
        <v>26</v>
      </c>
      <c r="K40" s="2"/>
      <c r="L40" s="1"/>
      <c r="M40" s="1"/>
      <c r="N40" s="1"/>
      <c r="O40" s="1"/>
      <c r="P40" s="3">
        <v>5610</v>
      </c>
      <c r="Q40" s="3"/>
      <c r="R40" s="3"/>
      <c r="S40" s="3"/>
      <c r="T40" s="3"/>
      <c r="U40" s="3"/>
      <c r="V40" s="3"/>
      <c r="W40" s="3"/>
      <c r="X40" s="3"/>
      <c r="Y40" s="238"/>
    </row>
    <row r="41" spans="1:25" s="59" customFormat="1" ht="45">
      <c r="A41" s="67">
        <v>71</v>
      </c>
      <c r="B41" s="18"/>
      <c r="C41" s="19" t="s">
        <v>80</v>
      </c>
      <c r="D41" s="29" t="s">
        <v>87</v>
      </c>
      <c r="E41" s="74" t="s">
        <v>56</v>
      </c>
      <c r="F41" s="75">
        <f t="shared" si="2"/>
        <v>5610</v>
      </c>
      <c r="G41" s="21"/>
      <c r="H41" s="23">
        <v>45292</v>
      </c>
      <c r="I41" s="23">
        <v>45657</v>
      </c>
      <c r="J41" s="239" t="s">
        <v>26</v>
      </c>
      <c r="K41" s="2"/>
      <c r="L41" s="1"/>
      <c r="M41" s="1"/>
      <c r="N41" s="1"/>
      <c r="O41" s="1"/>
      <c r="P41" s="3"/>
      <c r="Q41" s="3">
        <v>5610</v>
      </c>
      <c r="R41" s="3"/>
      <c r="S41" s="3"/>
      <c r="T41" s="3"/>
      <c r="U41" s="3"/>
      <c r="V41" s="3"/>
      <c r="W41" s="3"/>
      <c r="X41" s="3"/>
      <c r="Y41" s="238"/>
    </row>
    <row r="42" spans="1:25" s="59" customFormat="1" ht="45">
      <c r="A42" s="67">
        <v>73</v>
      </c>
      <c r="B42" s="18"/>
      <c r="C42" s="19" t="s">
        <v>80</v>
      </c>
      <c r="D42" s="29" t="s">
        <v>87</v>
      </c>
      <c r="E42" s="74" t="s">
        <v>56</v>
      </c>
      <c r="F42" s="75">
        <f t="shared" si="2"/>
        <v>5610</v>
      </c>
      <c r="G42" s="21"/>
      <c r="H42" s="23">
        <v>45658</v>
      </c>
      <c r="I42" s="23">
        <v>46022</v>
      </c>
      <c r="J42" s="239" t="s">
        <v>26</v>
      </c>
      <c r="K42" s="2"/>
      <c r="L42" s="1"/>
      <c r="M42" s="1"/>
      <c r="N42" s="1"/>
      <c r="O42" s="1"/>
      <c r="P42" s="3"/>
      <c r="Q42" s="3"/>
      <c r="R42" s="3">
        <v>5610</v>
      </c>
      <c r="S42" s="3"/>
      <c r="T42" s="3"/>
      <c r="U42" s="3"/>
      <c r="V42" s="3"/>
      <c r="W42" s="3"/>
      <c r="X42" s="3"/>
      <c r="Y42" s="238"/>
    </row>
    <row r="43" spans="1:25" s="59" customFormat="1" ht="45">
      <c r="A43" s="67">
        <v>76</v>
      </c>
      <c r="B43" s="18"/>
      <c r="C43" s="19" t="s">
        <v>80</v>
      </c>
      <c r="D43" s="29" t="s">
        <v>87</v>
      </c>
      <c r="E43" s="74" t="s">
        <v>56</v>
      </c>
      <c r="F43" s="75">
        <f t="shared" si="2"/>
        <v>5610</v>
      </c>
      <c r="G43" s="21"/>
      <c r="H43" s="23">
        <v>46023</v>
      </c>
      <c r="I43" s="23">
        <v>46387</v>
      </c>
      <c r="J43" s="239" t="s">
        <v>26</v>
      </c>
      <c r="K43" s="2"/>
      <c r="L43" s="1"/>
      <c r="M43" s="1"/>
      <c r="N43" s="1"/>
      <c r="O43" s="1"/>
      <c r="P43" s="3"/>
      <c r="Q43" s="3"/>
      <c r="R43" s="3"/>
      <c r="S43" s="3">
        <v>5610</v>
      </c>
      <c r="T43" s="3"/>
      <c r="U43" s="3"/>
      <c r="V43" s="3"/>
      <c r="W43" s="3"/>
      <c r="X43" s="3"/>
      <c r="Y43" s="238"/>
    </row>
    <row r="44" spans="1:25" s="59" customFormat="1" ht="45">
      <c r="A44" s="67">
        <v>81</v>
      </c>
      <c r="B44" s="18"/>
      <c r="C44" s="19" t="s">
        <v>80</v>
      </c>
      <c r="D44" s="29" t="s">
        <v>87</v>
      </c>
      <c r="E44" s="74" t="s">
        <v>56</v>
      </c>
      <c r="F44" s="75">
        <f t="shared" si="2"/>
        <v>5610</v>
      </c>
      <c r="G44" s="21"/>
      <c r="H44" s="23">
        <v>46388</v>
      </c>
      <c r="I44" s="23">
        <v>46752</v>
      </c>
      <c r="J44" s="239" t="s">
        <v>26</v>
      </c>
      <c r="K44" s="2"/>
      <c r="L44" s="1"/>
      <c r="M44" s="1"/>
      <c r="N44" s="1"/>
      <c r="O44" s="1"/>
      <c r="P44" s="3"/>
      <c r="Q44" s="3"/>
      <c r="R44" s="3"/>
      <c r="S44" s="3"/>
      <c r="T44" s="3">
        <v>5610</v>
      </c>
      <c r="U44" s="3"/>
      <c r="V44" s="3"/>
      <c r="W44" s="3"/>
      <c r="X44" s="3"/>
      <c r="Y44" s="238"/>
    </row>
    <row r="45" spans="1:25" s="59" customFormat="1" ht="45">
      <c r="A45" s="67">
        <v>86</v>
      </c>
      <c r="B45" s="18"/>
      <c r="C45" s="19" t="s">
        <v>80</v>
      </c>
      <c r="D45" s="29" t="s">
        <v>87</v>
      </c>
      <c r="E45" s="74" t="s">
        <v>56</v>
      </c>
      <c r="F45" s="75">
        <f t="shared" si="2"/>
        <v>5610</v>
      </c>
      <c r="G45" s="21"/>
      <c r="H45" s="23">
        <v>46753</v>
      </c>
      <c r="I45" s="23">
        <v>47118</v>
      </c>
      <c r="J45" s="239" t="s">
        <v>26</v>
      </c>
      <c r="K45" s="2"/>
      <c r="L45" s="1"/>
      <c r="M45" s="1"/>
      <c r="N45" s="1"/>
      <c r="O45" s="1"/>
      <c r="P45" s="3"/>
      <c r="Q45" s="3"/>
      <c r="R45" s="3"/>
      <c r="S45" s="3"/>
      <c r="T45" s="3"/>
      <c r="U45" s="3">
        <v>5610</v>
      </c>
      <c r="V45" s="3"/>
      <c r="W45" s="3"/>
      <c r="X45" s="3"/>
      <c r="Y45" s="238"/>
    </row>
    <row r="46" spans="1:25" s="59" customFormat="1" ht="45">
      <c r="A46" s="67">
        <v>89</v>
      </c>
      <c r="B46" s="18"/>
      <c r="C46" s="19" t="s">
        <v>80</v>
      </c>
      <c r="D46" s="29" t="s">
        <v>87</v>
      </c>
      <c r="E46" s="74" t="s">
        <v>56</v>
      </c>
      <c r="F46" s="75">
        <f t="shared" si="2"/>
        <v>5610</v>
      </c>
      <c r="G46" s="21"/>
      <c r="H46" s="23">
        <v>47119</v>
      </c>
      <c r="I46" s="23">
        <v>47483</v>
      </c>
      <c r="J46" s="239" t="s">
        <v>26</v>
      </c>
      <c r="K46" s="2"/>
      <c r="L46" s="1"/>
      <c r="M46" s="1"/>
      <c r="N46" s="1"/>
      <c r="O46" s="1"/>
      <c r="P46" s="3"/>
      <c r="Q46" s="3"/>
      <c r="R46" s="3"/>
      <c r="S46" s="3"/>
      <c r="T46" s="3"/>
      <c r="U46" s="3"/>
      <c r="V46" s="3">
        <v>5610</v>
      </c>
      <c r="W46" s="3"/>
      <c r="X46" s="3"/>
      <c r="Y46" s="238"/>
    </row>
    <row r="47" spans="1:25" s="59" customFormat="1" ht="45">
      <c r="A47" s="67">
        <v>91</v>
      </c>
      <c r="B47" s="18"/>
      <c r="C47" s="19" t="s">
        <v>80</v>
      </c>
      <c r="D47" s="29" t="s">
        <v>87</v>
      </c>
      <c r="E47" s="74" t="s">
        <v>56</v>
      </c>
      <c r="F47" s="75">
        <f t="shared" si="2"/>
        <v>5610</v>
      </c>
      <c r="G47" s="21"/>
      <c r="H47" s="23">
        <v>47484</v>
      </c>
      <c r="I47" s="23">
        <v>47848</v>
      </c>
      <c r="J47" s="239" t="s">
        <v>26</v>
      </c>
      <c r="K47" s="2"/>
      <c r="L47" s="1"/>
      <c r="M47" s="1"/>
      <c r="N47" s="1"/>
      <c r="O47" s="1"/>
      <c r="P47" s="3"/>
      <c r="Q47" s="3"/>
      <c r="R47" s="3"/>
      <c r="S47" s="3"/>
      <c r="T47" s="3"/>
      <c r="U47" s="3"/>
      <c r="V47" s="3"/>
      <c r="W47" s="3">
        <v>5610</v>
      </c>
      <c r="X47" s="3"/>
      <c r="Y47" s="238"/>
    </row>
    <row r="48" spans="1:25" s="59" customFormat="1" ht="45">
      <c r="A48" s="67">
        <v>93</v>
      </c>
      <c r="B48" s="18"/>
      <c r="C48" s="19" t="s">
        <v>80</v>
      </c>
      <c r="D48" s="29" t="s">
        <v>87</v>
      </c>
      <c r="E48" s="74" t="s">
        <v>56</v>
      </c>
      <c r="F48" s="75">
        <f t="shared" si="2"/>
        <v>5610</v>
      </c>
      <c r="G48" s="21"/>
      <c r="H48" s="23">
        <v>47849</v>
      </c>
      <c r="I48" s="23">
        <v>48213</v>
      </c>
      <c r="J48" s="239" t="s">
        <v>26</v>
      </c>
      <c r="K48" s="2"/>
      <c r="L48" s="1"/>
      <c r="M48" s="1"/>
      <c r="N48" s="1"/>
      <c r="O48" s="1"/>
      <c r="P48" s="3"/>
      <c r="Q48" s="3"/>
      <c r="R48" s="3"/>
      <c r="S48" s="3"/>
      <c r="T48" s="3"/>
      <c r="U48" s="3"/>
      <c r="V48" s="3"/>
      <c r="W48" s="3"/>
      <c r="X48" s="3">
        <v>5610</v>
      </c>
      <c r="Y48" s="238"/>
    </row>
    <row r="49" spans="1:25" ht="15.75" thickBot="1">
      <c r="A49" s="63"/>
      <c r="B49" s="5"/>
      <c r="C49" s="8"/>
      <c r="D49" s="30"/>
      <c r="E49" s="74"/>
      <c r="F49" s="75"/>
      <c r="G49" s="9"/>
      <c r="H49" s="10"/>
      <c r="I49" s="10"/>
      <c r="J49" s="239"/>
      <c r="K49" s="2"/>
      <c r="L49" s="1"/>
      <c r="M49" s="1"/>
      <c r="N49" s="1"/>
      <c r="O49" s="1"/>
      <c r="P49" s="3"/>
      <c r="Q49" s="3"/>
      <c r="R49" s="3"/>
      <c r="S49" s="3"/>
      <c r="T49" s="3"/>
      <c r="U49" s="3"/>
      <c r="V49" s="3"/>
      <c r="W49" s="3"/>
      <c r="X49" s="3"/>
      <c r="Y49" s="238"/>
    </row>
    <row r="50" spans="1:25" ht="15.75" thickBot="1">
      <c r="A50" s="31"/>
      <c r="B50" s="32" t="s">
        <v>0</v>
      </c>
      <c r="C50" s="32"/>
      <c r="D50" s="32"/>
      <c r="E50" s="78"/>
      <c r="F50" s="78">
        <f>SUM(F12:F38)</f>
        <v>288839.8</v>
      </c>
      <c r="G50" s="32"/>
      <c r="H50" s="33"/>
      <c r="I50" s="33"/>
      <c r="J50" s="240"/>
      <c r="K50" s="241"/>
      <c r="L50" s="242"/>
      <c r="M50" s="242"/>
      <c r="N50" s="242"/>
      <c r="O50" s="242"/>
      <c r="P50" s="243"/>
      <c r="Q50" s="243"/>
      <c r="R50" s="243"/>
      <c r="S50" s="243"/>
      <c r="T50" s="243"/>
      <c r="U50" s="243"/>
      <c r="V50" s="243"/>
      <c r="W50" s="243"/>
      <c r="X50" s="243"/>
      <c r="Y50" s="244"/>
    </row>
    <row r="51" spans="1:25">
      <c r="A51" s="68"/>
      <c r="B51" s="35"/>
      <c r="C51" s="35"/>
      <c r="D51" s="35"/>
      <c r="E51" s="79"/>
      <c r="F51" s="245"/>
      <c r="G51" s="246"/>
      <c r="H51" s="247"/>
      <c r="I51" s="247"/>
      <c r="J51" s="246"/>
      <c r="K51" s="248"/>
      <c r="L51" s="248"/>
      <c r="M51" s="248"/>
      <c r="N51" s="248"/>
      <c r="O51" s="248"/>
      <c r="P51" s="248"/>
      <c r="Q51" s="248"/>
      <c r="R51" s="248"/>
      <c r="S51" s="248"/>
      <c r="T51" s="248"/>
      <c r="U51" s="248"/>
      <c r="V51" s="248"/>
      <c r="W51" s="248"/>
      <c r="X51" s="248"/>
      <c r="Y51" s="249"/>
    </row>
    <row r="52" spans="1:25">
      <c r="A52" s="459" t="s">
        <v>35</v>
      </c>
      <c r="B52" s="460"/>
      <c r="C52" s="460"/>
      <c r="D52" s="35"/>
      <c r="E52" s="79"/>
      <c r="F52" s="245"/>
      <c r="G52" s="246"/>
      <c r="H52" s="247"/>
      <c r="I52" s="247"/>
      <c r="J52" s="246"/>
      <c r="K52" s="248"/>
      <c r="L52" s="248"/>
      <c r="M52" s="248"/>
      <c r="N52" s="248"/>
      <c r="O52" s="248"/>
      <c r="P52" s="248"/>
      <c r="Q52" s="248"/>
      <c r="R52" s="248"/>
      <c r="S52" s="248"/>
      <c r="T52" s="248"/>
      <c r="U52" s="248"/>
      <c r="V52" s="248"/>
      <c r="W52" s="248"/>
      <c r="X52" s="248"/>
      <c r="Y52" s="249"/>
    </row>
    <row r="53" spans="1:25">
      <c r="A53" s="69"/>
      <c r="B53" s="250"/>
      <c r="C53" s="4" t="s">
        <v>6</v>
      </c>
      <c r="D53" s="4" t="s">
        <v>5</v>
      </c>
      <c r="E53" s="37"/>
      <c r="F53" s="37"/>
      <c r="G53" s="38"/>
      <c r="H53" s="39"/>
      <c r="I53" s="40"/>
      <c r="J53" s="250"/>
      <c r="K53" s="2"/>
      <c r="L53" s="1"/>
      <c r="M53" s="1"/>
      <c r="N53" s="1"/>
      <c r="O53" s="1"/>
      <c r="P53" s="3"/>
      <c r="Q53" s="3"/>
      <c r="R53" s="3"/>
      <c r="S53" s="3"/>
      <c r="T53" s="3"/>
      <c r="U53" s="3"/>
      <c r="V53" s="3"/>
      <c r="W53" s="3"/>
      <c r="X53" s="3"/>
      <c r="Y53" s="238"/>
    </row>
    <row r="54" spans="1:25">
      <c r="A54" s="64"/>
      <c r="B54" s="11" t="s">
        <v>36</v>
      </c>
      <c r="C54" s="12"/>
      <c r="D54" s="12"/>
      <c r="E54" s="76"/>
      <c r="F54" s="73"/>
      <c r="G54" s="13"/>
      <c r="H54" s="14"/>
      <c r="I54" s="15"/>
      <c r="J54" s="13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27"/>
    </row>
    <row r="55" spans="1:25">
      <c r="A55" s="66"/>
      <c r="B55" s="16" t="s">
        <v>1</v>
      </c>
      <c r="C55" s="13"/>
      <c r="D55" s="13"/>
      <c r="E55" s="73"/>
      <c r="F55" s="73"/>
      <c r="G55" s="17"/>
      <c r="H55" s="14"/>
      <c r="I55" s="15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27"/>
    </row>
    <row r="56" spans="1:25" s="251" customFormat="1">
      <c r="A56" s="63"/>
      <c r="B56" s="5"/>
      <c r="C56" s="6"/>
      <c r="D56" s="6"/>
      <c r="E56" s="74"/>
      <c r="F56" s="74"/>
      <c r="G56" s="9"/>
      <c r="H56" s="41"/>
      <c r="I56" s="10"/>
      <c r="J56" s="9"/>
      <c r="K56" s="2"/>
      <c r="L56" s="1"/>
      <c r="M56" s="1"/>
      <c r="N56" s="1"/>
      <c r="O56" s="1"/>
      <c r="P56" s="3"/>
      <c r="Q56" s="3"/>
      <c r="R56" s="3"/>
      <c r="S56" s="3"/>
      <c r="T56" s="3"/>
      <c r="U56" s="3"/>
      <c r="V56" s="3"/>
      <c r="W56" s="3"/>
      <c r="X56" s="3"/>
      <c r="Y56" s="238"/>
    </row>
    <row r="57" spans="1:25">
      <c r="A57" s="66"/>
      <c r="B57" s="16" t="s">
        <v>2</v>
      </c>
      <c r="C57" s="13"/>
      <c r="D57" s="13"/>
      <c r="E57" s="73"/>
      <c r="F57" s="73"/>
      <c r="G57" s="17"/>
      <c r="H57" s="15"/>
      <c r="I57" s="15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27"/>
    </row>
    <row r="58" spans="1:25">
      <c r="A58" s="63"/>
      <c r="B58" s="5"/>
      <c r="C58" s="42"/>
      <c r="D58" s="6"/>
      <c r="E58" s="74"/>
      <c r="F58" s="75"/>
      <c r="G58" s="9"/>
      <c r="H58" s="10"/>
      <c r="I58" s="10"/>
      <c r="J58" s="237"/>
      <c r="K58" s="2"/>
      <c r="L58" s="1"/>
      <c r="M58" s="1"/>
      <c r="N58" s="1"/>
      <c r="O58" s="1"/>
      <c r="P58" s="3"/>
      <c r="Q58" s="3"/>
      <c r="R58" s="3"/>
      <c r="S58" s="3"/>
      <c r="T58" s="3"/>
      <c r="U58" s="3"/>
      <c r="V58" s="3"/>
      <c r="W58" s="3"/>
      <c r="X58" s="3"/>
      <c r="Y58" s="238"/>
    </row>
    <row r="59" spans="1:25">
      <c r="A59" s="66"/>
      <c r="B59" s="16" t="s">
        <v>3</v>
      </c>
      <c r="C59" s="13"/>
      <c r="D59" s="13"/>
      <c r="E59" s="73"/>
      <c r="F59" s="84"/>
      <c r="G59" s="17"/>
      <c r="H59" s="15"/>
      <c r="I59" s="15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27"/>
    </row>
    <row r="60" spans="1:25" s="59" customFormat="1" ht="45">
      <c r="A60" s="67">
        <v>40</v>
      </c>
      <c r="B60" s="18"/>
      <c r="C60" s="19" t="s">
        <v>66</v>
      </c>
      <c r="D60" s="29" t="s">
        <v>67</v>
      </c>
      <c r="E60" s="74" t="s">
        <v>56</v>
      </c>
      <c r="F60" s="75">
        <f>SUM(K60:Y60)</f>
        <v>935</v>
      </c>
      <c r="G60" s="21"/>
      <c r="H60" s="23">
        <v>43556</v>
      </c>
      <c r="I60" s="23">
        <v>43830</v>
      </c>
      <c r="J60" s="239" t="s">
        <v>25</v>
      </c>
      <c r="K60" s="2"/>
      <c r="L60" s="1">
        <v>935</v>
      </c>
      <c r="M60" s="1"/>
      <c r="N60" s="1"/>
      <c r="O60" s="1"/>
      <c r="P60" s="3"/>
      <c r="Q60" s="3"/>
      <c r="R60" s="3"/>
      <c r="S60" s="3"/>
      <c r="T60" s="3"/>
      <c r="U60" s="3"/>
      <c r="V60" s="3"/>
      <c r="W60" s="3"/>
      <c r="X60" s="3"/>
      <c r="Y60" s="238"/>
    </row>
    <row r="61" spans="1:25" s="59" customFormat="1" ht="45">
      <c r="A61" s="67">
        <v>45</v>
      </c>
      <c r="B61" s="18"/>
      <c r="C61" s="19" t="s">
        <v>76</v>
      </c>
      <c r="D61" s="29" t="s">
        <v>74</v>
      </c>
      <c r="E61" s="74" t="s">
        <v>56</v>
      </c>
      <c r="F61" s="75">
        <f>SUM(K61:Y61)</f>
        <v>6377</v>
      </c>
      <c r="G61" s="21"/>
      <c r="H61" s="23">
        <v>43922</v>
      </c>
      <c r="I61" s="23">
        <v>44196</v>
      </c>
      <c r="J61" s="239" t="s">
        <v>25</v>
      </c>
      <c r="K61" s="2"/>
      <c r="L61" s="1"/>
      <c r="M61" s="1">
        <v>6377</v>
      </c>
      <c r="N61" s="1"/>
      <c r="O61" s="1"/>
      <c r="P61" s="3"/>
      <c r="Q61" s="3"/>
      <c r="R61" s="3"/>
      <c r="S61" s="3"/>
      <c r="T61" s="3"/>
      <c r="U61" s="3"/>
      <c r="V61" s="3"/>
      <c r="W61" s="3"/>
      <c r="X61" s="3"/>
      <c r="Y61" s="238"/>
    </row>
    <row r="62" spans="1:25" s="59" customFormat="1" ht="45">
      <c r="A62" s="67">
        <v>46</v>
      </c>
      <c r="B62" s="18"/>
      <c r="C62" s="19" t="s">
        <v>75</v>
      </c>
      <c r="D62" s="29" t="s">
        <v>77</v>
      </c>
      <c r="E62" s="74" t="s">
        <v>56</v>
      </c>
      <c r="F62" s="75">
        <f>SUM(K62:Y62)</f>
        <v>19635</v>
      </c>
      <c r="G62" s="21"/>
      <c r="H62" s="23">
        <v>43922</v>
      </c>
      <c r="I62" s="23">
        <v>44196</v>
      </c>
      <c r="J62" s="239" t="s">
        <v>25</v>
      </c>
      <c r="K62" s="2"/>
      <c r="L62" s="1"/>
      <c r="M62" s="1">
        <v>19635</v>
      </c>
      <c r="N62" s="1"/>
      <c r="O62" s="1"/>
      <c r="P62" s="3"/>
      <c r="Q62" s="3"/>
      <c r="R62" s="3"/>
      <c r="S62" s="3"/>
      <c r="T62" s="3"/>
      <c r="U62" s="3"/>
      <c r="V62" s="3"/>
      <c r="W62" s="3"/>
      <c r="X62" s="3"/>
      <c r="Y62" s="238"/>
    </row>
    <row r="63" spans="1:25">
      <c r="A63" s="63"/>
      <c r="B63" s="5"/>
      <c r="C63" s="42"/>
      <c r="D63" s="6"/>
      <c r="E63" s="74"/>
      <c r="F63" s="75"/>
      <c r="G63" s="9"/>
      <c r="H63" s="10"/>
      <c r="I63" s="10"/>
      <c r="J63" s="237"/>
      <c r="K63" s="2"/>
      <c r="L63" s="1"/>
      <c r="M63" s="1"/>
      <c r="N63" s="1"/>
      <c r="O63" s="1"/>
      <c r="P63" s="3"/>
      <c r="Q63" s="3"/>
      <c r="R63" s="3"/>
      <c r="S63" s="3"/>
      <c r="T63" s="3"/>
      <c r="U63" s="3"/>
      <c r="V63" s="3"/>
      <c r="W63" s="3"/>
      <c r="X63" s="3"/>
      <c r="Y63" s="238"/>
    </row>
    <row r="64" spans="1:25">
      <c r="A64" s="66"/>
      <c r="B64" s="17" t="s">
        <v>38</v>
      </c>
      <c r="C64" s="13"/>
      <c r="D64" s="13"/>
      <c r="E64" s="73"/>
      <c r="F64" s="73"/>
      <c r="G64" s="17"/>
      <c r="H64" s="15"/>
      <c r="I64" s="15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27"/>
    </row>
    <row r="65" spans="1:25" s="251" customFormat="1">
      <c r="A65" s="70"/>
      <c r="B65" s="43" t="s">
        <v>1</v>
      </c>
      <c r="C65" s="44"/>
      <c r="D65" s="44"/>
      <c r="E65" s="80"/>
      <c r="F65" s="80"/>
      <c r="G65" s="45"/>
      <c r="H65" s="46"/>
      <c r="I65" s="46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7"/>
    </row>
    <row r="66" spans="1:25">
      <c r="A66" s="63"/>
      <c r="B66" s="5"/>
      <c r="C66" s="6"/>
      <c r="D66" s="6"/>
      <c r="E66" s="74"/>
      <c r="F66" s="74"/>
      <c r="G66" s="9"/>
      <c r="H66" s="10"/>
      <c r="I66" s="10"/>
      <c r="J66" s="250"/>
      <c r="K66" s="2"/>
      <c r="L66" s="1"/>
      <c r="M66" s="1"/>
      <c r="N66" s="1"/>
      <c r="O66" s="1"/>
      <c r="P66" s="3"/>
      <c r="Q66" s="3"/>
      <c r="R66" s="3"/>
      <c r="S66" s="3"/>
      <c r="T66" s="3"/>
      <c r="U66" s="3"/>
      <c r="V66" s="3"/>
      <c r="W66" s="3"/>
      <c r="X66" s="3"/>
      <c r="Y66" s="238"/>
    </row>
    <row r="67" spans="1:25" s="251" customFormat="1">
      <c r="A67" s="70"/>
      <c r="B67" s="43" t="s">
        <v>2</v>
      </c>
      <c r="C67" s="44"/>
      <c r="D67" s="44"/>
      <c r="E67" s="80"/>
      <c r="F67" s="80"/>
      <c r="G67" s="45"/>
      <c r="H67" s="46"/>
      <c r="I67" s="46"/>
      <c r="J67" s="252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7"/>
    </row>
    <row r="68" spans="1:25" s="59" customFormat="1" ht="45">
      <c r="A68" s="67">
        <v>69</v>
      </c>
      <c r="B68" s="18"/>
      <c r="C68" s="22" t="s">
        <v>90</v>
      </c>
      <c r="D68" s="22" t="s">
        <v>91</v>
      </c>
      <c r="E68" s="74" t="s">
        <v>56</v>
      </c>
      <c r="F68" s="75">
        <f>SUM(K68:Y68)</f>
        <v>93500</v>
      </c>
      <c r="G68" s="21"/>
      <c r="H68" s="23">
        <v>45383</v>
      </c>
      <c r="I68" s="23">
        <v>46022</v>
      </c>
      <c r="J68" s="237" t="s">
        <v>26</v>
      </c>
      <c r="K68" s="2"/>
      <c r="L68" s="1"/>
      <c r="M68" s="1"/>
      <c r="N68" s="1"/>
      <c r="O68" s="1"/>
      <c r="P68" s="3"/>
      <c r="Q68" s="3">
        <v>46750</v>
      </c>
      <c r="R68" s="3">
        <v>46750</v>
      </c>
      <c r="S68" s="3"/>
      <c r="T68" s="3"/>
      <c r="U68" s="3"/>
      <c r="V68" s="3"/>
      <c r="W68" s="3"/>
      <c r="X68" s="3"/>
      <c r="Y68" s="238"/>
    </row>
    <row r="69" spans="1:25">
      <c r="A69" s="63"/>
      <c r="B69" s="5"/>
      <c r="C69" s="6"/>
      <c r="D69" s="6"/>
      <c r="E69" s="74"/>
      <c r="F69" s="74"/>
      <c r="G69" s="9"/>
      <c r="H69" s="10"/>
      <c r="I69" s="10"/>
      <c r="J69" s="250"/>
      <c r="K69" s="2"/>
      <c r="L69" s="1"/>
      <c r="M69" s="1"/>
      <c r="N69" s="1"/>
      <c r="O69" s="1"/>
      <c r="P69" s="3"/>
      <c r="Q69" s="3"/>
      <c r="R69" s="3"/>
      <c r="S69" s="3"/>
      <c r="T69" s="3"/>
      <c r="U69" s="3"/>
      <c r="V69" s="3"/>
      <c r="W69" s="3"/>
      <c r="X69" s="3"/>
      <c r="Y69" s="238"/>
    </row>
    <row r="70" spans="1:25" s="251" customFormat="1">
      <c r="A70" s="70"/>
      <c r="B70" s="43" t="s">
        <v>3</v>
      </c>
      <c r="C70" s="44"/>
      <c r="D70" s="44"/>
      <c r="E70" s="80"/>
      <c r="F70" s="80"/>
      <c r="G70" s="45"/>
      <c r="H70" s="46"/>
      <c r="I70" s="46"/>
      <c r="J70" s="252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7"/>
    </row>
    <row r="71" spans="1:25" ht="15.75" thickBot="1">
      <c r="A71" s="71"/>
      <c r="B71" s="48"/>
      <c r="C71" s="49"/>
      <c r="D71" s="49"/>
      <c r="E71" s="81"/>
      <c r="F71" s="81"/>
      <c r="G71" s="50"/>
      <c r="H71" s="51"/>
      <c r="I71" s="51"/>
      <c r="J71" s="253"/>
      <c r="K71" s="254"/>
      <c r="L71" s="255"/>
      <c r="M71" s="255"/>
      <c r="N71" s="255"/>
      <c r="O71" s="255"/>
      <c r="P71" s="256"/>
      <c r="Q71" s="256"/>
      <c r="R71" s="256"/>
      <c r="S71" s="256"/>
      <c r="T71" s="256"/>
      <c r="U71" s="256"/>
      <c r="V71" s="256"/>
      <c r="W71" s="256"/>
      <c r="X71" s="256"/>
      <c r="Y71" s="257"/>
    </row>
    <row r="72" spans="1:25" ht="15.75" thickBot="1">
      <c r="A72" s="52"/>
      <c r="B72" s="53" t="s">
        <v>39</v>
      </c>
      <c r="C72" s="54"/>
      <c r="D72" s="54"/>
      <c r="E72" s="82"/>
      <c r="F72" s="82">
        <f>SUM(F54:F71)</f>
        <v>120447</v>
      </c>
      <c r="G72" s="55"/>
      <c r="H72" s="56"/>
      <c r="I72" s="56"/>
      <c r="J72" s="240"/>
      <c r="K72" s="258"/>
      <c r="L72" s="259"/>
      <c r="M72" s="259"/>
      <c r="N72" s="259"/>
      <c r="O72" s="259"/>
      <c r="P72" s="260"/>
      <c r="Q72" s="260"/>
      <c r="R72" s="260"/>
      <c r="S72" s="260"/>
      <c r="T72" s="260"/>
      <c r="U72" s="260"/>
      <c r="V72" s="260"/>
      <c r="W72" s="260"/>
      <c r="X72" s="260"/>
      <c r="Y72" s="261"/>
    </row>
    <row r="73" spans="1:25">
      <c r="A73" s="72"/>
      <c r="B73" s="57"/>
      <c r="C73" s="58"/>
      <c r="D73" s="58"/>
      <c r="E73" s="83"/>
      <c r="F73" s="262"/>
      <c r="G73" s="263"/>
      <c r="H73" s="264"/>
      <c r="I73" s="264"/>
      <c r="J73" s="263"/>
      <c r="K73" s="265"/>
      <c r="L73" s="265"/>
      <c r="M73" s="265"/>
      <c r="N73" s="265"/>
      <c r="O73" s="265"/>
      <c r="P73" s="265"/>
      <c r="Q73" s="265"/>
      <c r="R73" s="265"/>
      <c r="S73" s="265"/>
      <c r="T73" s="265"/>
      <c r="U73" s="265"/>
      <c r="V73" s="265"/>
      <c r="W73" s="265"/>
      <c r="X73" s="265"/>
      <c r="Y73" s="249"/>
    </row>
    <row r="74" spans="1:25">
      <c r="A74" s="459" t="s">
        <v>40</v>
      </c>
      <c r="B74" s="460"/>
      <c r="C74" s="460"/>
      <c r="D74" s="35"/>
      <c r="E74" s="79"/>
      <c r="F74" s="245"/>
      <c r="G74" s="246"/>
      <c r="H74" s="247"/>
      <c r="I74" s="247"/>
      <c r="J74" s="246"/>
      <c r="K74" s="248"/>
      <c r="L74" s="248"/>
      <c r="M74" s="248"/>
      <c r="N74" s="248"/>
      <c r="O74" s="248"/>
      <c r="P74" s="248"/>
      <c r="Q74" s="248"/>
      <c r="R74" s="248"/>
      <c r="S74" s="248"/>
      <c r="T74" s="248"/>
      <c r="U74" s="248"/>
      <c r="V74" s="248"/>
      <c r="W74" s="248"/>
      <c r="X74" s="248"/>
      <c r="Y74" s="266"/>
    </row>
    <row r="75" spans="1:25">
      <c r="A75" s="69"/>
      <c r="B75" s="250"/>
      <c r="C75" s="4" t="s">
        <v>6</v>
      </c>
      <c r="D75" s="4" t="s">
        <v>5</v>
      </c>
      <c r="E75" s="37"/>
      <c r="F75" s="37"/>
      <c r="G75" s="38"/>
      <c r="H75" s="39"/>
      <c r="I75" s="40"/>
      <c r="J75" s="250"/>
      <c r="K75" s="2"/>
      <c r="L75" s="1"/>
      <c r="M75" s="1"/>
      <c r="N75" s="1"/>
      <c r="O75" s="1"/>
      <c r="P75" s="3"/>
      <c r="Q75" s="3"/>
      <c r="R75" s="3"/>
      <c r="S75" s="3"/>
      <c r="T75" s="3"/>
      <c r="U75" s="3"/>
      <c r="V75" s="3"/>
      <c r="W75" s="3"/>
      <c r="X75" s="3"/>
      <c r="Y75" s="238"/>
    </row>
    <row r="76" spans="1:25">
      <c r="A76" s="64"/>
      <c r="B76" s="11" t="s">
        <v>41</v>
      </c>
      <c r="C76" s="12"/>
      <c r="D76" s="12"/>
      <c r="E76" s="76"/>
      <c r="F76" s="73"/>
      <c r="G76" s="13"/>
      <c r="H76" s="14"/>
      <c r="I76" s="15"/>
      <c r="J76" s="13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27"/>
    </row>
    <row r="77" spans="1:25">
      <c r="A77" s="66"/>
      <c r="B77" s="16" t="s">
        <v>1</v>
      </c>
      <c r="C77" s="13"/>
      <c r="D77" s="13"/>
      <c r="E77" s="73"/>
      <c r="F77" s="73"/>
      <c r="G77" s="17"/>
      <c r="H77" s="14"/>
      <c r="I77" s="15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27"/>
    </row>
    <row r="78" spans="1:25" s="59" customFormat="1">
      <c r="A78" s="67">
        <v>2</v>
      </c>
      <c r="B78" s="18"/>
      <c r="C78" s="166" t="s">
        <v>52</v>
      </c>
      <c r="D78" s="131" t="s">
        <v>53</v>
      </c>
      <c r="E78" s="167" t="s">
        <v>52</v>
      </c>
      <c r="F78" s="168">
        <f>SUM(K78:Y78)</f>
        <v>8936</v>
      </c>
      <c r="G78" s="118"/>
      <c r="H78" s="169">
        <v>43191</v>
      </c>
      <c r="I78" s="169">
        <v>43465</v>
      </c>
      <c r="J78" s="170" t="s">
        <v>24</v>
      </c>
      <c r="K78" s="171">
        <v>8936</v>
      </c>
      <c r="L78" s="172"/>
      <c r="M78" s="172"/>
      <c r="N78" s="172"/>
      <c r="O78" s="172"/>
      <c r="P78" s="173"/>
      <c r="Q78" s="173"/>
      <c r="R78" s="173"/>
      <c r="S78" s="173"/>
      <c r="T78" s="173"/>
      <c r="U78" s="173"/>
      <c r="V78" s="173"/>
      <c r="W78" s="173"/>
      <c r="X78" s="173"/>
      <c r="Y78" s="176"/>
    </row>
    <row r="79" spans="1:25" s="59" customFormat="1">
      <c r="A79" s="67">
        <v>3</v>
      </c>
      <c r="B79" s="18"/>
      <c r="C79" s="166" t="s">
        <v>52</v>
      </c>
      <c r="D79" s="131" t="s">
        <v>54</v>
      </c>
      <c r="E79" s="167" t="s">
        <v>52</v>
      </c>
      <c r="F79" s="168">
        <f>SUM(K79:Y79)</f>
        <v>8936</v>
      </c>
      <c r="G79" s="118"/>
      <c r="H79" s="169">
        <v>43191</v>
      </c>
      <c r="I79" s="169">
        <v>43465</v>
      </c>
      <c r="J79" s="170" t="s">
        <v>24</v>
      </c>
      <c r="K79" s="171">
        <v>8936</v>
      </c>
      <c r="L79" s="172"/>
      <c r="M79" s="172"/>
      <c r="N79" s="172"/>
      <c r="O79" s="172"/>
      <c r="P79" s="173"/>
      <c r="Q79" s="173"/>
      <c r="R79" s="173"/>
      <c r="S79" s="173"/>
      <c r="T79" s="173"/>
      <c r="U79" s="173"/>
      <c r="V79" s="173"/>
      <c r="W79" s="173"/>
      <c r="X79" s="173"/>
      <c r="Y79" s="176"/>
    </row>
    <row r="80" spans="1:25" s="59" customFormat="1">
      <c r="A80" s="67">
        <v>4</v>
      </c>
      <c r="B80" s="18"/>
      <c r="C80" s="166" t="s">
        <v>52</v>
      </c>
      <c r="D80" s="131" t="s">
        <v>109</v>
      </c>
      <c r="E80" s="167" t="s">
        <v>52</v>
      </c>
      <c r="F80" s="168">
        <f>SUM(K80:Y80)</f>
        <v>43781</v>
      </c>
      <c r="G80" s="118"/>
      <c r="H80" s="169">
        <v>43191</v>
      </c>
      <c r="I80" s="169">
        <v>43465</v>
      </c>
      <c r="J80" s="170" t="s">
        <v>24</v>
      </c>
      <c r="K80" s="171">
        <v>43781</v>
      </c>
      <c r="L80" s="172"/>
      <c r="M80" s="172"/>
      <c r="N80" s="172"/>
      <c r="O80" s="172"/>
      <c r="P80" s="173"/>
      <c r="Q80" s="173"/>
      <c r="R80" s="173"/>
      <c r="S80" s="173"/>
      <c r="T80" s="173"/>
      <c r="U80" s="173"/>
      <c r="V80" s="173"/>
      <c r="W80" s="173"/>
      <c r="X80" s="173"/>
      <c r="Y80" s="176"/>
    </row>
    <row r="81" spans="1:25" s="59" customFormat="1" ht="30">
      <c r="A81" s="67">
        <v>29</v>
      </c>
      <c r="B81" s="18"/>
      <c r="C81" s="166" t="s">
        <v>52</v>
      </c>
      <c r="D81" s="109" t="s">
        <v>110</v>
      </c>
      <c r="E81" s="167" t="s">
        <v>52</v>
      </c>
      <c r="F81" s="168">
        <f>SUM(K81:Y81)</f>
        <v>10000</v>
      </c>
      <c r="G81" s="118"/>
      <c r="H81" s="169">
        <v>43191</v>
      </c>
      <c r="I81" s="169">
        <v>43465</v>
      </c>
      <c r="J81" s="170" t="s">
        <v>24</v>
      </c>
      <c r="K81" s="171">
        <v>10000</v>
      </c>
      <c r="L81" s="172"/>
      <c r="M81" s="172"/>
      <c r="N81" s="172"/>
      <c r="O81" s="172"/>
      <c r="P81" s="173"/>
      <c r="Q81" s="173"/>
      <c r="R81" s="173"/>
      <c r="S81" s="173"/>
      <c r="T81" s="173"/>
      <c r="U81" s="173"/>
      <c r="V81" s="173"/>
      <c r="W81" s="173"/>
      <c r="X81" s="173"/>
      <c r="Y81" s="176"/>
    </row>
    <row r="82" spans="1:25" s="59" customFormat="1" ht="30">
      <c r="A82" s="67"/>
      <c r="B82" s="18"/>
      <c r="C82" s="174" t="s">
        <v>111</v>
      </c>
      <c r="D82" s="109" t="s">
        <v>113</v>
      </c>
      <c r="E82" s="167" t="s">
        <v>52</v>
      </c>
      <c r="F82" s="168">
        <v>13000</v>
      </c>
      <c r="G82" s="118"/>
      <c r="H82" s="169">
        <v>43191</v>
      </c>
      <c r="I82" s="169">
        <v>43465</v>
      </c>
      <c r="J82" s="170" t="s">
        <v>24</v>
      </c>
      <c r="K82" s="171">
        <v>13000</v>
      </c>
      <c r="L82" s="172"/>
      <c r="M82" s="172"/>
      <c r="N82" s="172"/>
      <c r="O82" s="172"/>
      <c r="P82" s="173"/>
      <c r="Q82" s="173"/>
      <c r="R82" s="173"/>
      <c r="S82" s="173"/>
      <c r="T82" s="173"/>
      <c r="U82" s="173"/>
      <c r="V82" s="173"/>
      <c r="W82" s="173"/>
      <c r="X82" s="173"/>
      <c r="Y82" s="176"/>
    </row>
    <row r="83" spans="1:25" s="59" customFormat="1">
      <c r="A83" s="67"/>
      <c r="B83" s="107"/>
      <c r="C83" s="174" t="s">
        <v>112</v>
      </c>
      <c r="D83" s="131" t="s">
        <v>113</v>
      </c>
      <c r="E83" s="167" t="s">
        <v>52</v>
      </c>
      <c r="F83" s="168">
        <f t="shared" ref="F83:F95" si="3">SUM(K83:Y83)</f>
        <v>2000</v>
      </c>
      <c r="G83" s="118"/>
      <c r="H83" s="169">
        <v>43191</v>
      </c>
      <c r="I83" s="169">
        <v>43465</v>
      </c>
      <c r="J83" s="170" t="s">
        <v>24</v>
      </c>
      <c r="K83" s="171">
        <v>2000</v>
      </c>
      <c r="L83" s="172"/>
      <c r="M83" s="172"/>
      <c r="N83" s="172"/>
      <c r="O83" s="172"/>
      <c r="P83" s="173"/>
      <c r="Q83" s="173"/>
      <c r="R83" s="173"/>
      <c r="S83" s="173"/>
      <c r="T83" s="173"/>
      <c r="U83" s="173"/>
      <c r="V83" s="173"/>
      <c r="W83" s="173"/>
      <c r="X83" s="173"/>
      <c r="Y83" s="176"/>
    </row>
    <row r="84" spans="1:25" s="59" customFormat="1">
      <c r="A84" s="67"/>
      <c r="B84" s="18"/>
      <c r="C84" s="174" t="s">
        <v>114</v>
      </c>
      <c r="D84" s="131" t="s">
        <v>274</v>
      </c>
      <c r="E84" s="167" t="s">
        <v>52</v>
      </c>
      <c r="F84" s="168">
        <v>1100</v>
      </c>
      <c r="G84" s="118"/>
      <c r="H84" s="169">
        <v>43191</v>
      </c>
      <c r="I84" s="169">
        <v>43465</v>
      </c>
      <c r="J84" s="170" t="s">
        <v>24</v>
      </c>
      <c r="K84" s="171">
        <v>1100</v>
      </c>
      <c r="L84" s="172"/>
      <c r="M84" s="172"/>
      <c r="N84" s="172"/>
      <c r="O84" s="172"/>
      <c r="P84" s="173"/>
      <c r="Q84" s="173"/>
      <c r="R84" s="173"/>
      <c r="S84" s="173"/>
      <c r="T84" s="173"/>
      <c r="U84" s="173"/>
      <c r="V84" s="173"/>
      <c r="W84" s="173"/>
      <c r="X84" s="173"/>
      <c r="Y84" s="176"/>
    </row>
    <row r="85" spans="1:25" s="59" customFormat="1">
      <c r="A85" s="67"/>
      <c r="B85" s="18"/>
      <c r="C85" s="174" t="s">
        <v>114</v>
      </c>
      <c r="D85" s="131" t="s">
        <v>275</v>
      </c>
      <c r="E85" s="167" t="s">
        <v>52</v>
      </c>
      <c r="F85" s="168">
        <v>1900</v>
      </c>
      <c r="G85" s="118"/>
      <c r="H85" s="169">
        <v>43191</v>
      </c>
      <c r="I85" s="169">
        <v>43465</v>
      </c>
      <c r="J85" s="170" t="s">
        <v>24</v>
      </c>
      <c r="K85" s="171">
        <v>1900</v>
      </c>
      <c r="L85" s="172"/>
      <c r="M85" s="172"/>
      <c r="N85" s="172"/>
      <c r="O85" s="172"/>
      <c r="P85" s="173"/>
      <c r="Q85" s="173"/>
      <c r="R85" s="173"/>
      <c r="S85" s="173"/>
      <c r="T85" s="173"/>
      <c r="U85" s="173"/>
      <c r="V85" s="173"/>
      <c r="W85" s="173"/>
      <c r="X85" s="173"/>
      <c r="Y85" s="176"/>
    </row>
    <row r="86" spans="1:25" s="59" customFormat="1">
      <c r="A86" s="67"/>
      <c r="B86" s="18"/>
      <c r="C86" s="166" t="s">
        <v>115</v>
      </c>
      <c r="D86" s="109"/>
      <c r="E86" s="167" t="s">
        <v>52</v>
      </c>
      <c r="F86" s="168">
        <v>2000</v>
      </c>
      <c r="G86" s="118"/>
      <c r="H86" s="169">
        <v>43191</v>
      </c>
      <c r="I86" s="169">
        <v>43465</v>
      </c>
      <c r="J86" s="170" t="s">
        <v>24</v>
      </c>
      <c r="K86" s="171">
        <v>2000</v>
      </c>
      <c r="L86" s="172"/>
      <c r="M86" s="172"/>
      <c r="N86" s="172"/>
      <c r="O86" s="172"/>
      <c r="P86" s="173"/>
      <c r="Q86" s="173"/>
      <c r="R86" s="173"/>
      <c r="S86" s="173"/>
      <c r="T86" s="173"/>
      <c r="U86" s="173"/>
      <c r="V86" s="173"/>
      <c r="W86" s="173"/>
      <c r="X86" s="173"/>
      <c r="Y86" s="176"/>
    </row>
    <row r="87" spans="1:25" s="59" customFormat="1" ht="42.75">
      <c r="A87" s="67">
        <v>10</v>
      </c>
      <c r="B87" s="18"/>
      <c r="C87" s="166" t="s">
        <v>52</v>
      </c>
      <c r="D87" s="109" t="s">
        <v>58</v>
      </c>
      <c r="E87" s="167" t="s">
        <v>55</v>
      </c>
      <c r="F87" s="168">
        <f>SUM(K87:Y87)</f>
        <v>2500</v>
      </c>
      <c r="G87" s="118"/>
      <c r="H87" s="169">
        <v>43191</v>
      </c>
      <c r="I87" s="169">
        <v>43465</v>
      </c>
      <c r="J87" s="170" t="s">
        <v>24</v>
      </c>
      <c r="K87" s="171">
        <v>2500</v>
      </c>
      <c r="L87" s="172"/>
      <c r="M87" s="172"/>
      <c r="N87" s="172"/>
      <c r="O87" s="172"/>
      <c r="P87" s="173"/>
      <c r="Q87" s="173"/>
      <c r="R87" s="173"/>
      <c r="S87" s="173"/>
      <c r="T87" s="173"/>
      <c r="U87" s="173"/>
      <c r="V87" s="173"/>
      <c r="W87" s="173"/>
      <c r="X87" s="173"/>
      <c r="Y87" s="176"/>
    </row>
    <row r="88" spans="1:25" s="59" customFormat="1">
      <c r="A88" s="67">
        <v>22</v>
      </c>
      <c r="B88" s="18"/>
      <c r="C88" s="166" t="s">
        <v>52</v>
      </c>
      <c r="D88" s="131" t="s">
        <v>53</v>
      </c>
      <c r="E88" s="167" t="s">
        <v>52</v>
      </c>
      <c r="F88" s="168">
        <f t="shared" si="3"/>
        <v>32000</v>
      </c>
      <c r="G88" s="118"/>
      <c r="H88" s="169">
        <v>43466</v>
      </c>
      <c r="I88" s="169">
        <v>44926</v>
      </c>
      <c r="J88" s="170" t="s">
        <v>25</v>
      </c>
      <c r="K88" s="171"/>
      <c r="L88" s="172">
        <v>8000</v>
      </c>
      <c r="M88" s="172">
        <v>8000</v>
      </c>
      <c r="N88" s="172">
        <v>8000</v>
      </c>
      <c r="O88" s="172">
        <v>8000</v>
      </c>
      <c r="P88" s="173"/>
      <c r="Q88" s="173"/>
      <c r="R88" s="173"/>
      <c r="S88" s="173"/>
      <c r="T88" s="173"/>
      <c r="U88" s="173"/>
      <c r="V88" s="173"/>
      <c r="W88" s="173"/>
      <c r="X88" s="173"/>
      <c r="Y88" s="176"/>
    </row>
    <row r="89" spans="1:25" s="59" customFormat="1">
      <c r="A89" s="67">
        <v>23</v>
      </c>
      <c r="B89" s="18"/>
      <c r="C89" s="166" t="s">
        <v>52</v>
      </c>
      <c r="D89" s="131" t="s">
        <v>54</v>
      </c>
      <c r="E89" s="167" t="s">
        <v>52</v>
      </c>
      <c r="F89" s="168">
        <f t="shared" si="3"/>
        <v>22700</v>
      </c>
      <c r="G89" s="118"/>
      <c r="H89" s="169">
        <v>43466</v>
      </c>
      <c r="I89" s="169">
        <v>44926</v>
      </c>
      <c r="J89" s="170" t="s">
        <v>25</v>
      </c>
      <c r="K89" s="171"/>
      <c r="L89" s="172">
        <v>5675</v>
      </c>
      <c r="M89" s="172">
        <v>5675</v>
      </c>
      <c r="N89" s="172">
        <v>5675</v>
      </c>
      <c r="O89" s="172">
        <v>5675</v>
      </c>
      <c r="P89" s="173"/>
      <c r="Q89" s="173"/>
      <c r="R89" s="173"/>
      <c r="S89" s="173"/>
      <c r="T89" s="173"/>
      <c r="U89" s="173"/>
      <c r="V89" s="173"/>
      <c r="W89" s="173"/>
      <c r="X89" s="173"/>
      <c r="Y89" s="176"/>
    </row>
    <row r="90" spans="1:25" s="59" customFormat="1">
      <c r="A90" s="67">
        <v>24</v>
      </c>
      <c r="B90" s="18"/>
      <c r="C90" s="166" t="s">
        <v>52</v>
      </c>
      <c r="D90" s="131" t="s">
        <v>108</v>
      </c>
      <c r="E90" s="167" t="s">
        <v>52</v>
      </c>
      <c r="F90" s="168">
        <f t="shared" si="3"/>
        <v>1287468</v>
      </c>
      <c r="G90" s="118"/>
      <c r="H90" s="169">
        <v>43466</v>
      </c>
      <c r="I90" s="169">
        <v>44926</v>
      </c>
      <c r="J90" s="170" t="s">
        <v>25</v>
      </c>
      <c r="K90" s="171"/>
      <c r="L90" s="172">
        <v>321867</v>
      </c>
      <c r="M90" s="172">
        <v>321867</v>
      </c>
      <c r="N90" s="172">
        <v>321867</v>
      </c>
      <c r="O90" s="172">
        <v>321867</v>
      </c>
      <c r="P90" s="173"/>
      <c r="Q90" s="173"/>
      <c r="R90" s="173"/>
      <c r="S90" s="173"/>
      <c r="T90" s="173"/>
      <c r="U90" s="173"/>
      <c r="V90" s="173"/>
      <c r="W90" s="173"/>
      <c r="X90" s="173"/>
      <c r="Y90" s="176"/>
    </row>
    <row r="91" spans="1:25" s="59" customFormat="1" ht="60">
      <c r="A91" s="67">
        <v>28</v>
      </c>
      <c r="B91" s="18"/>
      <c r="C91" s="267" t="s">
        <v>64</v>
      </c>
      <c r="D91" s="267" t="s">
        <v>65</v>
      </c>
      <c r="E91" s="167" t="s">
        <v>52</v>
      </c>
      <c r="F91" s="168">
        <f t="shared" si="3"/>
        <v>21000</v>
      </c>
      <c r="G91" s="118"/>
      <c r="H91" s="169">
        <v>43556</v>
      </c>
      <c r="I91" s="169">
        <v>43830</v>
      </c>
      <c r="J91" s="170" t="s">
        <v>25</v>
      </c>
      <c r="K91" s="171"/>
      <c r="L91" s="172">
        <v>21000</v>
      </c>
      <c r="M91" s="172"/>
      <c r="N91" s="172"/>
      <c r="O91" s="172"/>
      <c r="P91" s="173"/>
      <c r="Q91" s="173"/>
      <c r="R91" s="173"/>
      <c r="S91" s="173"/>
      <c r="T91" s="173"/>
      <c r="U91" s="173"/>
      <c r="V91" s="173"/>
      <c r="W91" s="173"/>
      <c r="X91" s="173"/>
      <c r="Y91" s="176"/>
    </row>
    <row r="92" spans="1:25" s="59" customFormat="1">
      <c r="A92" s="67">
        <v>29</v>
      </c>
      <c r="B92" s="18"/>
      <c r="C92" s="166" t="s">
        <v>52</v>
      </c>
      <c r="D92" s="131" t="s">
        <v>57</v>
      </c>
      <c r="E92" s="167" t="s">
        <v>52</v>
      </c>
      <c r="F92" s="168">
        <f>SUM(K92:Y92)</f>
        <v>24000</v>
      </c>
      <c r="G92" s="118"/>
      <c r="H92" s="169">
        <v>43556</v>
      </c>
      <c r="I92" s="169">
        <v>44561</v>
      </c>
      <c r="J92" s="170" t="s">
        <v>25</v>
      </c>
      <c r="K92" s="171"/>
      <c r="L92" s="172">
        <v>8000</v>
      </c>
      <c r="M92" s="172">
        <v>8000</v>
      </c>
      <c r="N92" s="172">
        <v>8000</v>
      </c>
      <c r="O92" s="172"/>
      <c r="P92" s="173"/>
      <c r="Q92" s="173"/>
      <c r="R92" s="173"/>
      <c r="S92" s="173"/>
      <c r="T92" s="173"/>
      <c r="U92" s="173"/>
      <c r="V92" s="173"/>
      <c r="W92" s="173"/>
      <c r="X92" s="173"/>
      <c r="Y92" s="176"/>
    </row>
    <row r="93" spans="1:25" s="59" customFormat="1" ht="30">
      <c r="A93" s="67">
        <v>30</v>
      </c>
      <c r="B93" s="18"/>
      <c r="C93" s="166" t="s">
        <v>52</v>
      </c>
      <c r="D93" s="109" t="s">
        <v>58</v>
      </c>
      <c r="E93" s="167" t="s">
        <v>52</v>
      </c>
      <c r="F93" s="168">
        <f t="shared" si="3"/>
        <v>12000</v>
      </c>
      <c r="G93" s="118"/>
      <c r="H93" s="169">
        <v>43556</v>
      </c>
      <c r="I93" s="169">
        <v>44926</v>
      </c>
      <c r="J93" s="170" t="s">
        <v>25</v>
      </c>
      <c r="K93" s="171"/>
      <c r="L93" s="172">
        <v>3000</v>
      </c>
      <c r="M93" s="172">
        <v>3000</v>
      </c>
      <c r="N93" s="172">
        <v>3000</v>
      </c>
      <c r="O93" s="172">
        <v>3000</v>
      </c>
      <c r="P93" s="173"/>
      <c r="Q93" s="173"/>
      <c r="R93" s="173"/>
      <c r="S93" s="173"/>
      <c r="T93" s="173"/>
      <c r="U93" s="173"/>
      <c r="V93" s="173"/>
      <c r="W93" s="173"/>
      <c r="X93" s="173"/>
      <c r="Y93" s="176"/>
    </row>
    <row r="94" spans="1:25" s="59" customFormat="1" ht="42.75">
      <c r="A94" s="67">
        <v>41</v>
      </c>
      <c r="B94" s="18"/>
      <c r="C94" s="166" t="s">
        <v>68</v>
      </c>
      <c r="D94" s="131" t="s">
        <v>69</v>
      </c>
      <c r="E94" s="167" t="s">
        <v>55</v>
      </c>
      <c r="F94" s="168">
        <f t="shared" si="3"/>
        <v>9350</v>
      </c>
      <c r="G94" s="118"/>
      <c r="H94" s="169">
        <v>43556</v>
      </c>
      <c r="I94" s="169">
        <v>43585</v>
      </c>
      <c r="J94" s="170" t="s">
        <v>25</v>
      </c>
      <c r="K94" s="171"/>
      <c r="L94" s="172">
        <v>9350</v>
      </c>
      <c r="M94" s="172"/>
      <c r="N94" s="172"/>
      <c r="O94" s="172"/>
      <c r="P94" s="173"/>
      <c r="Q94" s="173"/>
      <c r="R94" s="173"/>
      <c r="S94" s="173"/>
      <c r="T94" s="173"/>
      <c r="U94" s="173"/>
      <c r="V94" s="173"/>
      <c r="W94" s="173"/>
      <c r="X94" s="173"/>
      <c r="Y94" s="176"/>
    </row>
    <row r="95" spans="1:25" s="59" customFormat="1" ht="42.75">
      <c r="A95" s="67">
        <v>47</v>
      </c>
      <c r="B95" s="18"/>
      <c r="C95" s="174" t="s">
        <v>78</v>
      </c>
      <c r="D95" s="131" t="s">
        <v>79</v>
      </c>
      <c r="E95" s="167" t="s">
        <v>55</v>
      </c>
      <c r="F95" s="168">
        <f t="shared" si="3"/>
        <v>19635</v>
      </c>
      <c r="G95" s="118"/>
      <c r="H95" s="169">
        <v>44287</v>
      </c>
      <c r="I95" s="169">
        <v>44316</v>
      </c>
      <c r="J95" s="170" t="s">
        <v>25</v>
      </c>
      <c r="K95" s="171"/>
      <c r="L95" s="172"/>
      <c r="M95" s="172"/>
      <c r="N95" s="172">
        <v>19635</v>
      </c>
      <c r="O95" s="172"/>
      <c r="P95" s="173"/>
      <c r="Q95" s="173"/>
      <c r="R95" s="173"/>
      <c r="S95" s="173"/>
      <c r="T95" s="173"/>
      <c r="U95" s="173"/>
      <c r="V95" s="173"/>
      <c r="W95" s="173"/>
      <c r="X95" s="173"/>
      <c r="Y95" s="176"/>
    </row>
    <row r="96" spans="1:25" s="59" customFormat="1" ht="42.75">
      <c r="A96" s="67">
        <v>49</v>
      </c>
      <c r="B96" s="18"/>
      <c r="C96" s="174" t="s">
        <v>81</v>
      </c>
      <c r="D96" s="131" t="s">
        <v>82</v>
      </c>
      <c r="E96" s="167" t="s">
        <v>55</v>
      </c>
      <c r="F96" s="168">
        <f t="shared" ref="F96:F110" si="4">SUM(K96:Y96)</f>
        <v>20570</v>
      </c>
      <c r="G96" s="118"/>
      <c r="H96" s="169">
        <v>44652</v>
      </c>
      <c r="I96" s="169">
        <v>44926</v>
      </c>
      <c r="J96" s="170" t="s">
        <v>25</v>
      </c>
      <c r="K96" s="171"/>
      <c r="L96" s="172"/>
      <c r="M96" s="172"/>
      <c r="N96" s="172"/>
      <c r="O96" s="172">
        <v>20570</v>
      </c>
      <c r="P96" s="173"/>
      <c r="Q96" s="173"/>
      <c r="R96" s="173"/>
      <c r="S96" s="173"/>
      <c r="T96" s="173"/>
      <c r="U96" s="173"/>
      <c r="V96" s="173"/>
      <c r="W96" s="173"/>
      <c r="X96" s="173"/>
      <c r="Y96" s="176"/>
    </row>
    <row r="97" spans="1:25" s="59" customFormat="1">
      <c r="A97" s="67">
        <v>61</v>
      </c>
      <c r="B97" s="18"/>
      <c r="C97" s="166" t="s">
        <v>52</v>
      </c>
      <c r="D97" s="131" t="s">
        <v>53</v>
      </c>
      <c r="E97" s="167" t="s">
        <v>52</v>
      </c>
      <c r="F97" s="168">
        <f t="shared" si="4"/>
        <v>8000</v>
      </c>
      <c r="G97" s="118"/>
      <c r="H97" s="169">
        <v>44562</v>
      </c>
      <c r="I97" s="169">
        <v>44926</v>
      </c>
      <c r="J97" s="170" t="s">
        <v>25</v>
      </c>
      <c r="K97" s="171"/>
      <c r="L97" s="172"/>
      <c r="M97" s="172"/>
      <c r="N97" s="172"/>
      <c r="O97" s="172">
        <v>8000</v>
      </c>
      <c r="P97" s="173"/>
      <c r="Q97" s="173"/>
      <c r="R97" s="173"/>
      <c r="S97" s="173"/>
      <c r="T97" s="173"/>
      <c r="U97" s="173"/>
      <c r="V97" s="173"/>
      <c r="W97" s="173"/>
      <c r="X97" s="173"/>
      <c r="Y97" s="176"/>
    </row>
    <row r="98" spans="1:25" s="59" customFormat="1">
      <c r="A98" s="67">
        <v>62</v>
      </c>
      <c r="B98" s="18"/>
      <c r="C98" s="166" t="s">
        <v>52</v>
      </c>
      <c r="D98" s="131" t="s">
        <v>54</v>
      </c>
      <c r="E98" s="167" t="s">
        <v>52</v>
      </c>
      <c r="F98" s="168">
        <f t="shared" si="4"/>
        <v>5675</v>
      </c>
      <c r="G98" s="118"/>
      <c r="H98" s="169">
        <v>44562</v>
      </c>
      <c r="I98" s="169">
        <v>44926</v>
      </c>
      <c r="J98" s="170" t="s">
        <v>25</v>
      </c>
      <c r="K98" s="171"/>
      <c r="L98" s="172"/>
      <c r="M98" s="172"/>
      <c r="N98" s="172"/>
      <c r="O98" s="172">
        <v>5675</v>
      </c>
      <c r="P98" s="173"/>
      <c r="Q98" s="173"/>
      <c r="R98" s="173"/>
      <c r="S98" s="173"/>
      <c r="T98" s="173"/>
      <c r="U98" s="173"/>
      <c r="V98" s="173"/>
      <c r="W98" s="173"/>
      <c r="X98" s="173"/>
      <c r="Y98" s="176"/>
    </row>
    <row r="99" spans="1:25" s="59" customFormat="1">
      <c r="A99" s="67">
        <v>63</v>
      </c>
      <c r="B99" s="18"/>
      <c r="C99" s="166" t="s">
        <v>52</v>
      </c>
      <c r="D99" s="131" t="s">
        <v>48</v>
      </c>
      <c r="E99" s="167" t="s">
        <v>52</v>
      </c>
      <c r="F99" s="168">
        <f t="shared" si="4"/>
        <v>35181</v>
      </c>
      <c r="G99" s="118"/>
      <c r="H99" s="169">
        <v>44562</v>
      </c>
      <c r="I99" s="169">
        <v>44926</v>
      </c>
      <c r="J99" s="170" t="s">
        <v>25</v>
      </c>
      <c r="K99" s="171"/>
      <c r="L99" s="172"/>
      <c r="M99" s="172"/>
      <c r="N99" s="172"/>
      <c r="O99" s="172">
        <v>35181</v>
      </c>
      <c r="P99" s="173"/>
      <c r="Q99" s="173"/>
      <c r="R99" s="173"/>
      <c r="S99" s="173"/>
      <c r="T99" s="173"/>
      <c r="U99" s="173"/>
      <c r="V99" s="173"/>
      <c r="W99" s="173"/>
      <c r="X99" s="173"/>
      <c r="Y99" s="176"/>
    </row>
    <row r="100" spans="1:25" s="59" customFormat="1">
      <c r="A100" s="67">
        <v>64</v>
      </c>
      <c r="B100" s="18"/>
      <c r="C100" s="166" t="s">
        <v>52</v>
      </c>
      <c r="D100" s="131" t="s">
        <v>57</v>
      </c>
      <c r="E100" s="167" t="s">
        <v>52</v>
      </c>
      <c r="F100" s="168">
        <f t="shared" si="4"/>
        <v>8000</v>
      </c>
      <c r="G100" s="118"/>
      <c r="H100" s="169">
        <v>44562</v>
      </c>
      <c r="I100" s="169">
        <v>44926</v>
      </c>
      <c r="J100" s="170" t="s">
        <v>25</v>
      </c>
      <c r="K100" s="171"/>
      <c r="L100" s="172"/>
      <c r="M100" s="172"/>
      <c r="N100" s="172"/>
      <c r="O100" s="172">
        <v>8000</v>
      </c>
      <c r="P100" s="173"/>
      <c r="Q100" s="173"/>
      <c r="R100" s="173"/>
      <c r="S100" s="173"/>
      <c r="T100" s="173"/>
      <c r="U100" s="173"/>
      <c r="V100" s="173"/>
      <c r="W100" s="173"/>
      <c r="X100" s="173"/>
      <c r="Y100" s="176"/>
    </row>
    <row r="101" spans="1:25" s="59" customFormat="1" ht="30">
      <c r="A101" s="67">
        <v>65</v>
      </c>
      <c r="B101" s="18"/>
      <c r="C101" s="166" t="s">
        <v>52</v>
      </c>
      <c r="D101" s="109" t="s">
        <v>58</v>
      </c>
      <c r="E101" s="167" t="s">
        <v>52</v>
      </c>
      <c r="F101" s="168">
        <f t="shared" si="4"/>
        <v>3000</v>
      </c>
      <c r="G101" s="118"/>
      <c r="H101" s="169">
        <v>44562</v>
      </c>
      <c r="I101" s="169">
        <v>44926</v>
      </c>
      <c r="J101" s="170" t="s">
        <v>25</v>
      </c>
      <c r="K101" s="171"/>
      <c r="L101" s="172"/>
      <c r="M101" s="172"/>
      <c r="N101" s="172"/>
      <c r="O101" s="172">
        <v>3000</v>
      </c>
      <c r="P101" s="173"/>
      <c r="Q101" s="173"/>
      <c r="R101" s="173"/>
      <c r="S101" s="173"/>
      <c r="T101" s="173"/>
      <c r="U101" s="173"/>
      <c r="V101" s="173"/>
      <c r="W101" s="173"/>
      <c r="X101" s="173"/>
      <c r="Y101" s="176"/>
    </row>
    <row r="102" spans="1:25" s="59" customFormat="1">
      <c r="A102" s="67">
        <v>61</v>
      </c>
      <c r="B102" s="18"/>
      <c r="C102" s="166" t="s">
        <v>52</v>
      </c>
      <c r="D102" s="131" t="s">
        <v>108</v>
      </c>
      <c r="E102" s="167" t="s">
        <v>52</v>
      </c>
      <c r="F102" s="168">
        <f t="shared" si="4"/>
        <v>3490520</v>
      </c>
      <c r="G102" s="118"/>
      <c r="H102" s="169">
        <v>44927</v>
      </c>
      <c r="I102" s="169">
        <v>48579</v>
      </c>
      <c r="J102" s="170" t="s">
        <v>26</v>
      </c>
      <c r="K102" s="171"/>
      <c r="L102" s="172"/>
      <c r="M102" s="172"/>
      <c r="N102" s="172"/>
      <c r="O102" s="172"/>
      <c r="P102" s="173">
        <v>349052</v>
      </c>
      <c r="Q102" s="173">
        <v>349052</v>
      </c>
      <c r="R102" s="173">
        <v>349052</v>
      </c>
      <c r="S102" s="173">
        <v>349052</v>
      </c>
      <c r="T102" s="173">
        <v>349052</v>
      </c>
      <c r="U102" s="173">
        <v>349052</v>
      </c>
      <c r="V102" s="173">
        <v>349052</v>
      </c>
      <c r="W102" s="173">
        <v>349052</v>
      </c>
      <c r="X102" s="173">
        <v>349052</v>
      </c>
      <c r="Y102" s="176">
        <v>349052</v>
      </c>
    </row>
    <row r="103" spans="1:25" s="59" customFormat="1">
      <c r="A103" s="67">
        <v>62</v>
      </c>
      <c r="B103" s="18"/>
      <c r="C103" s="166" t="s">
        <v>52</v>
      </c>
      <c r="D103" s="131" t="s">
        <v>54</v>
      </c>
      <c r="E103" s="167" t="s">
        <v>52</v>
      </c>
      <c r="F103" s="168">
        <f t="shared" si="4"/>
        <v>51075</v>
      </c>
      <c r="G103" s="118"/>
      <c r="H103" s="169">
        <v>44927</v>
      </c>
      <c r="I103" s="169">
        <v>48213</v>
      </c>
      <c r="J103" s="170" t="s">
        <v>26</v>
      </c>
      <c r="K103" s="171"/>
      <c r="L103" s="172"/>
      <c r="M103" s="172"/>
      <c r="N103" s="172"/>
      <c r="O103" s="172"/>
      <c r="P103" s="173">
        <v>5675</v>
      </c>
      <c r="Q103" s="173">
        <v>5675</v>
      </c>
      <c r="R103" s="173">
        <v>5675</v>
      </c>
      <c r="S103" s="173">
        <v>5675</v>
      </c>
      <c r="T103" s="173">
        <v>5675</v>
      </c>
      <c r="U103" s="173">
        <v>5675</v>
      </c>
      <c r="V103" s="173">
        <v>5675</v>
      </c>
      <c r="W103" s="173">
        <v>5675</v>
      </c>
      <c r="X103" s="173">
        <v>5675</v>
      </c>
      <c r="Y103" s="176"/>
    </row>
    <row r="104" spans="1:25" s="59" customFormat="1">
      <c r="A104" s="67">
        <v>63</v>
      </c>
      <c r="B104" s="18"/>
      <c r="C104" s="166" t="s">
        <v>52</v>
      </c>
      <c r="D104" s="131" t="s">
        <v>48</v>
      </c>
      <c r="E104" s="167" t="s">
        <v>52</v>
      </c>
      <c r="F104" s="168">
        <f t="shared" si="4"/>
        <v>283530</v>
      </c>
      <c r="G104" s="118"/>
      <c r="H104" s="169">
        <v>44927</v>
      </c>
      <c r="I104" s="169">
        <v>48213</v>
      </c>
      <c r="J104" s="170" t="s">
        <v>26</v>
      </c>
      <c r="K104" s="171"/>
      <c r="L104" s="172"/>
      <c r="M104" s="172"/>
      <c r="N104" s="172"/>
      <c r="O104" s="172"/>
      <c r="P104" s="173">
        <v>27140</v>
      </c>
      <c r="Q104" s="173">
        <v>29945</v>
      </c>
      <c r="R104" s="173">
        <v>29945</v>
      </c>
      <c r="S104" s="173">
        <v>31815</v>
      </c>
      <c r="T104" s="173">
        <v>24335</v>
      </c>
      <c r="U104" s="173">
        <v>50515</v>
      </c>
      <c r="V104" s="173">
        <v>29945</v>
      </c>
      <c r="W104" s="173">
        <v>29945</v>
      </c>
      <c r="X104" s="173">
        <v>29945</v>
      </c>
      <c r="Y104" s="176"/>
    </row>
    <row r="105" spans="1:25" s="59" customFormat="1">
      <c r="A105" s="67">
        <v>64</v>
      </c>
      <c r="B105" s="18"/>
      <c r="C105" s="166" t="s">
        <v>52</v>
      </c>
      <c r="D105" s="131" t="s">
        <v>57</v>
      </c>
      <c r="E105" s="167" t="s">
        <v>52</v>
      </c>
      <c r="F105" s="168">
        <f t="shared" si="4"/>
        <v>72000</v>
      </c>
      <c r="G105" s="118"/>
      <c r="H105" s="169">
        <v>44927</v>
      </c>
      <c r="I105" s="169">
        <v>48213</v>
      </c>
      <c r="J105" s="170" t="s">
        <v>26</v>
      </c>
      <c r="K105" s="171"/>
      <c r="L105" s="172"/>
      <c r="M105" s="172"/>
      <c r="N105" s="172"/>
      <c r="O105" s="172"/>
      <c r="P105" s="173">
        <v>8000</v>
      </c>
      <c r="Q105" s="173">
        <v>8000</v>
      </c>
      <c r="R105" s="173">
        <v>8000</v>
      </c>
      <c r="S105" s="173">
        <v>8000</v>
      </c>
      <c r="T105" s="173">
        <v>8000</v>
      </c>
      <c r="U105" s="173">
        <v>8000</v>
      </c>
      <c r="V105" s="173">
        <v>8000</v>
      </c>
      <c r="W105" s="173">
        <v>8000</v>
      </c>
      <c r="X105" s="173">
        <v>8000</v>
      </c>
      <c r="Y105" s="176"/>
    </row>
    <row r="106" spans="1:25" s="59" customFormat="1" ht="30">
      <c r="A106" s="67">
        <v>65</v>
      </c>
      <c r="B106" s="18"/>
      <c r="C106" s="166" t="s">
        <v>52</v>
      </c>
      <c r="D106" s="109" t="s">
        <v>58</v>
      </c>
      <c r="E106" s="167" t="s">
        <v>52</v>
      </c>
      <c r="F106" s="168">
        <f t="shared" si="4"/>
        <v>27000</v>
      </c>
      <c r="G106" s="118"/>
      <c r="H106" s="169">
        <v>44927</v>
      </c>
      <c r="I106" s="169">
        <v>48213</v>
      </c>
      <c r="J106" s="170" t="s">
        <v>26</v>
      </c>
      <c r="K106" s="171"/>
      <c r="L106" s="172"/>
      <c r="M106" s="172"/>
      <c r="N106" s="172"/>
      <c r="O106" s="172"/>
      <c r="P106" s="173">
        <v>3000</v>
      </c>
      <c r="Q106" s="173">
        <v>3000</v>
      </c>
      <c r="R106" s="173">
        <v>3000</v>
      </c>
      <c r="S106" s="173">
        <v>3000</v>
      </c>
      <c r="T106" s="173">
        <v>3000</v>
      </c>
      <c r="U106" s="173">
        <v>3000</v>
      </c>
      <c r="V106" s="173">
        <v>3000</v>
      </c>
      <c r="W106" s="173">
        <v>3000</v>
      </c>
      <c r="X106" s="173">
        <v>3000</v>
      </c>
      <c r="Y106" s="176"/>
    </row>
    <row r="107" spans="1:25" s="59" customFormat="1" ht="42.75">
      <c r="A107" s="67">
        <v>68</v>
      </c>
      <c r="B107" s="18"/>
      <c r="C107" s="166" t="s">
        <v>88</v>
      </c>
      <c r="D107" s="131" t="s">
        <v>89</v>
      </c>
      <c r="E107" s="167" t="s">
        <v>55</v>
      </c>
      <c r="F107" s="168">
        <f t="shared" si="4"/>
        <v>53000</v>
      </c>
      <c r="G107" s="118"/>
      <c r="H107" s="169">
        <v>45017</v>
      </c>
      <c r="I107" s="169">
        <v>45046</v>
      </c>
      <c r="J107" s="170" t="s">
        <v>26</v>
      </c>
      <c r="K107" s="171"/>
      <c r="L107" s="172"/>
      <c r="M107" s="172"/>
      <c r="N107" s="172"/>
      <c r="O107" s="172"/>
      <c r="P107" s="173">
        <v>53000</v>
      </c>
      <c r="Q107" s="173"/>
      <c r="R107" s="173"/>
      <c r="S107" s="173"/>
      <c r="T107" s="173"/>
      <c r="U107" s="173"/>
      <c r="V107" s="173"/>
      <c r="W107" s="173"/>
      <c r="X107" s="173"/>
      <c r="Y107" s="176"/>
    </row>
    <row r="108" spans="1:25" s="59" customFormat="1" ht="42.75">
      <c r="A108" s="67">
        <v>74</v>
      </c>
      <c r="B108" s="18"/>
      <c r="C108" s="166" t="s">
        <v>83</v>
      </c>
      <c r="D108" s="131" t="s">
        <v>92</v>
      </c>
      <c r="E108" s="167" t="s">
        <v>55</v>
      </c>
      <c r="F108" s="168">
        <f t="shared" si="4"/>
        <v>39270</v>
      </c>
      <c r="G108" s="118"/>
      <c r="H108" s="169">
        <v>46113</v>
      </c>
      <c r="I108" s="169">
        <v>46142</v>
      </c>
      <c r="J108" s="170" t="s">
        <v>26</v>
      </c>
      <c r="K108" s="171"/>
      <c r="L108" s="172"/>
      <c r="M108" s="172"/>
      <c r="N108" s="172"/>
      <c r="O108" s="172"/>
      <c r="P108" s="173"/>
      <c r="Q108" s="173"/>
      <c r="R108" s="173"/>
      <c r="S108" s="173">
        <v>39270</v>
      </c>
      <c r="T108" s="173"/>
      <c r="U108" s="173"/>
      <c r="V108" s="173"/>
      <c r="W108" s="173"/>
      <c r="X108" s="173"/>
      <c r="Y108" s="176"/>
    </row>
    <row r="109" spans="1:25" s="59" customFormat="1" ht="42.75">
      <c r="A109" s="67">
        <v>83</v>
      </c>
      <c r="B109" s="18"/>
      <c r="C109" s="174" t="s">
        <v>96</v>
      </c>
      <c r="D109" s="131" t="s">
        <v>97</v>
      </c>
      <c r="E109" s="167" t="s">
        <v>55</v>
      </c>
      <c r="F109" s="168">
        <f t="shared" si="4"/>
        <v>23375</v>
      </c>
      <c r="G109" s="118"/>
      <c r="H109" s="169">
        <v>46844</v>
      </c>
      <c r="I109" s="169">
        <v>46873</v>
      </c>
      <c r="J109" s="170" t="s">
        <v>26</v>
      </c>
      <c r="K109" s="171"/>
      <c r="L109" s="172"/>
      <c r="M109" s="172"/>
      <c r="N109" s="172"/>
      <c r="O109" s="172"/>
      <c r="P109" s="173"/>
      <c r="Q109" s="173"/>
      <c r="R109" s="173"/>
      <c r="S109" s="173"/>
      <c r="T109" s="173"/>
      <c r="U109" s="173">
        <v>23375</v>
      </c>
      <c r="V109" s="173"/>
      <c r="W109" s="173"/>
      <c r="X109" s="173"/>
      <c r="Y109" s="176"/>
    </row>
    <row r="110" spans="1:25" s="59" customFormat="1" ht="42.75">
      <c r="A110" s="67">
        <v>87</v>
      </c>
      <c r="B110" s="18"/>
      <c r="C110" s="174" t="s">
        <v>98</v>
      </c>
      <c r="D110" s="131" t="s">
        <v>47</v>
      </c>
      <c r="E110" s="167" t="s">
        <v>55</v>
      </c>
      <c r="F110" s="168">
        <f t="shared" si="4"/>
        <v>140250</v>
      </c>
      <c r="G110" s="118"/>
      <c r="H110" s="169">
        <v>47209</v>
      </c>
      <c r="I110" s="169">
        <v>47968</v>
      </c>
      <c r="J110" s="170" t="s">
        <v>26</v>
      </c>
      <c r="K110" s="171"/>
      <c r="L110" s="172"/>
      <c r="M110" s="172"/>
      <c r="N110" s="172"/>
      <c r="O110" s="172"/>
      <c r="P110" s="173"/>
      <c r="Q110" s="173"/>
      <c r="R110" s="173"/>
      <c r="S110" s="173"/>
      <c r="T110" s="173"/>
      <c r="U110" s="173"/>
      <c r="V110" s="173">
        <v>46750</v>
      </c>
      <c r="W110" s="173">
        <v>46750</v>
      </c>
      <c r="X110" s="173">
        <v>46750</v>
      </c>
      <c r="Y110" s="176"/>
    </row>
    <row r="111" spans="1:25" s="251" customFormat="1">
      <c r="A111" s="63"/>
      <c r="B111" s="5"/>
      <c r="C111" s="177"/>
      <c r="D111" s="177"/>
      <c r="E111" s="167"/>
      <c r="F111" s="167"/>
      <c r="G111" s="178"/>
      <c r="H111" s="179"/>
      <c r="I111" s="180"/>
      <c r="J111" s="178"/>
      <c r="K111" s="171"/>
      <c r="L111" s="172"/>
      <c r="M111" s="172"/>
      <c r="N111" s="172"/>
      <c r="O111" s="172"/>
      <c r="P111" s="173"/>
      <c r="Q111" s="173"/>
      <c r="R111" s="173"/>
      <c r="S111" s="173"/>
      <c r="T111" s="173"/>
      <c r="U111" s="173"/>
      <c r="V111" s="173"/>
      <c r="W111" s="173"/>
      <c r="X111" s="173"/>
      <c r="Y111" s="176"/>
    </row>
    <row r="112" spans="1:25" s="251" customFormat="1">
      <c r="A112" s="63"/>
      <c r="B112" s="181"/>
      <c r="C112" s="177" t="s">
        <v>271</v>
      </c>
      <c r="D112" s="177" t="s">
        <v>113</v>
      </c>
      <c r="E112" s="167" t="s">
        <v>52</v>
      </c>
      <c r="F112" s="168">
        <v>5000</v>
      </c>
      <c r="G112" s="178"/>
      <c r="H112" s="179">
        <v>43191</v>
      </c>
      <c r="I112" s="180">
        <v>43465</v>
      </c>
      <c r="J112" s="170" t="s">
        <v>24</v>
      </c>
      <c r="K112" s="171">
        <v>5000</v>
      </c>
      <c r="L112" s="172"/>
      <c r="M112" s="172"/>
      <c r="N112" s="172"/>
      <c r="O112" s="172"/>
      <c r="P112" s="175"/>
      <c r="Q112" s="175"/>
      <c r="R112" s="175"/>
      <c r="S112" s="175"/>
      <c r="T112" s="175"/>
      <c r="U112" s="175"/>
      <c r="V112" s="175"/>
      <c r="W112" s="175"/>
      <c r="X112" s="175"/>
      <c r="Y112" s="268"/>
    </row>
    <row r="113" spans="1:25" s="251" customFormat="1">
      <c r="A113" s="63"/>
      <c r="B113" s="5"/>
      <c r="C113" s="177" t="s">
        <v>276</v>
      </c>
      <c r="D113" s="131" t="s">
        <v>277</v>
      </c>
      <c r="E113" s="167" t="s">
        <v>52</v>
      </c>
      <c r="F113" s="168">
        <v>1500</v>
      </c>
      <c r="G113" s="178"/>
      <c r="H113" s="179">
        <v>43191</v>
      </c>
      <c r="I113" s="180">
        <v>43465</v>
      </c>
      <c r="J113" s="170" t="s">
        <v>24</v>
      </c>
      <c r="K113" s="171">
        <v>1500</v>
      </c>
      <c r="L113" s="172"/>
      <c r="M113" s="172"/>
      <c r="N113" s="172"/>
      <c r="O113" s="172"/>
      <c r="P113" s="173"/>
      <c r="Q113" s="173"/>
      <c r="R113" s="173"/>
      <c r="S113" s="173"/>
      <c r="T113" s="173"/>
      <c r="U113" s="173"/>
      <c r="V113" s="173"/>
      <c r="W113" s="173"/>
      <c r="X113" s="173"/>
      <c r="Y113" s="176"/>
    </row>
    <row r="114" spans="1:25" s="251" customFormat="1">
      <c r="A114" s="63"/>
      <c r="B114" s="5"/>
      <c r="C114" s="177" t="s">
        <v>276</v>
      </c>
      <c r="D114" s="131" t="s">
        <v>274</v>
      </c>
      <c r="E114" s="167" t="s">
        <v>52</v>
      </c>
      <c r="F114" s="168">
        <v>2500</v>
      </c>
      <c r="G114" s="178"/>
      <c r="H114" s="179">
        <v>43191</v>
      </c>
      <c r="I114" s="180">
        <v>43465</v>
      </c>
      <c r="J114" s="170" t="s">
        <v>24</v>
      </c>
      <c r="K114" s="171">
        <v>2500</v>
      </c>
      <c r="L114" s="172"/>
      <c r="M114" s="172"/>
      <c r="N114" s="172"/>
      <c r="O114" s="172"/>
      <c r="P114" s="173"/>
      <c r="Q114" s="173"/>
      <c r="R114" s="173"/>
      <c r="S114" s="173"/>
      <c r="T114" s="173"/>
      <c r="U114" s="173"/>
      <c r="V114" s="173"/>
      <c r="W114" s="173"/>
      <c r="X114" s="173"/>
      <c r="Y114" s="176"/>
    </row>
    <row r="115" spans="1:25" s="251" customFormat="1">
      <c r="A115" s="63"/>
      <c r="B115" s="107"/>
      <c r="C115" s="177"/>
      <c r="D115" s="131"/>
      <c r="E115" s="167"/>
      <c r="F115" s="167"/>
      <c r="G115" s="178"/>
      <c r="H115" s="179"/>
      <c r="I115" s="180"/>
      <c r="J115" s="178"/>
      <c r="K115" s="171"/>
      <c r="L115" s="172"/>
      <c r="M115" s="172"/>
      <c r="N115" s="172"/>
      <c r="O115" s="172"/>
      <c r="P115" s="173"/>
      <c r="Q115" s="173"/>
      <c r="R115" s="173"/>
      <c r="S115" s="173"/>
      <c r="T115" s="173"/>
      <c r="U115" s="173"/>
      <c r="V115" s="173"/>
      <c r="W115" s="173"/>
      <c r="X115" s="173"/>
      <c r="Y115" s="176"/>
    </row>
    <row r="116" spans="1:25" s="251" customFormat="1">
      <c r="A116" s="63"/>
      <c r="B116" s="5"/>
      <c r="C116" s="269"/>
      <c r="D116" s="269"/>
      <c r="E116" s="167"/>
      <c r="F116" s="167"/>
      <c r="G116" s="178"/>
      <c r="H116" s="179"/>
      <c r="I116" s="180"/>
      <c r="J116" s="178"/>
      <c r="K116" s="171"/>
      <c r="L116" s="172"/>
      <c r="M116" s="172"/>
      <c r="N116" s="172"/>
      <c r="O116" s="172"/>
      <c r="P116" s="173"/>
      <c r="Q116" s="173"/>
      <c r="R116" s="173"/>
      <c r="S116" s="173"/>
      <c r="T116" s="173"/>
      <c r="U116" s="173"/>
      <c r="V116" s="173"/>
      <c r="W116" s="173"/>
      <c r="X116" s="173"/>
      <c r="Y116" s="176"/>
    </row>
    <row r="117" spans="1:25" s="251" customFormat="1">
      <c r="A117" s="63"/>
      <c r="B117" s="5"/>
      <c r="C117" s="6"/>
      <c r="D117" s="6"/>
      <c r="E117" s="74"/>
      <c r="F117" s="74"/>
      <c r="G117" s="9"/>
      <c r="H117" s="41"/>
      <c r="I117" s="10"/>
      <c r="J117" s="9"/>
      <c r="K117" s="2"/>
      <c r="L117" s="1"/>
      <c r="M117" s="1"/>
      <c r="N117" s="1"/>
      <c r="O117" s="1"/>
      <c r="P117" s="3"/>
      <c r="Q117" s="3"/>
      <c r="R117" s="3"/>
      <c r="S117" s="3"/>
      <c r="T117" s="3"/>
      <c r="U117" s="3"/>
      <c r="V117" s="3"/>
      <c r="W117" s="3"/>
      <c r="X117" s="3"/>
      <c r="Y117" s="238"/>
    </row>
    <row r="118" spans="1:25">
      <c r="A118" s="66"/>
      <c r="B118" s="16" t="s">
        <v>2</v>
      </c>
      <c r="C118" s="13"/>
      <c r="D118" s="13"/>
      <c r="E118" s="73"/>
      <c r="F118" s="73"/>
      <c r="G118" s="17"/>
      <c r="H118" s="15"/>
      <c r="I118" s="15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27"/>
    </row>
    <row r="119" spans="1:25">
      <c r="A119" s="63"/>
      <c r="B119" s="5"/>
      <c r="C119" s="42"/>
      <c r="D119" s="6"/>
      <c r="E119" s="74"/>
      <c r="F119" s="75"/>
      <c r="G119" s="9"/>
      <c r="H119" s="10"/>
      <c r="I119" s="10"/>
      <c r="J119" s="237"/>
      <c r="K119" s="2"/>
      <c r="L119" s="1"/>
      <c r="M119" s="1"/>
      <c r="N119" s="1"/>
      <c r="O119" s="1"/>
      <c r="P119" s="3"/>
      <c r="Q119" s="3"/>
      <c r="R119" s="3"/>
      <c r="S119" s="3"/>
      <c r="T119" s="3"/>
      <c r="U119" s="3"/>
      <c r="V119" s="3"/>
      <c r="W119" s="3"/>
      <c r="X119" s="3"/>
      <c r="Y119" s="238"/>
    </row>
    <row r="120" spans="1:25">
      <c r="A120" s="66"/>
      <c r="B120" s="16" t="s">
        <v>3</v>
      </c>
      <c r="C120" s="13"/>
      <c r="D120" s="13"/>
      <c r="E120" s="73"/>
      <c r="F120" s="84"/>
      <c r="G120" s="17"/>
      <c r="H120" s="15"/>
      <c r="I120" s="15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27"/>
    </row>
    <row r="121" spans="1:25">
      <c r="A121" s="63"/>
      <c r="B121" s="5"/>
      <c r="C121" s="42"/>
      <c r="D121" s="6"/>
      <c r="E121" s="74"/>
      <c r="F121" s="75"/>
      <c r="G121" s="9"/>
      <c r="H121" s="10"/>
      <c r="I121" s="10"/>
      <c r="J121" s="237"/>
      <c r="K121" s="2"/>
      <c r="L121" s="1"/>
      <c r="M121" s="1"/>
      <c r="N121" s="1"/>
      <c r="O121" s="1"/>
      <c r="P121" s="3"/>
      <c r="Q121" s="3"/>
      <c r="R121" s="3"/>
      <c r="S121" s="3"/>
      <c r="T121" s="3"/>
      <c r="U121" s="3"/>
      <c r="V121" s="3"/>
      <c r="W121" s="3"/>
      <c r="X121" s="3"/>
      <c r="Y121" s="238"/>
    </row>
    <row r="122" spans="1:25">
      <c r="A122" s="66"/>
      <c r="B122" s="17" t="s">
        <v>42</v>
      </c>
      <c r="C122" s="13"/>
      <c r="D122" s="13"/>
      <c r="E122" s="73"/>
      <c r="F122" s="73"/>
      <c r="G122" s="17"/>
      <c r="H122" s="15"/>
      <c r="I122" s="15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27"/>
    </row>
    <row r="123" spans="1:25" s="251" customFormat="1">
      <c r="A123" s="70"/>
      <c r="B123" s="43" t="s">
        <v>1</v>
      </c>
      <c r="C123" s="44"/>
      <c r="D123" s="44"/>
      <c r="E123" s="80"/>
      <c r="F123" s="80"/>
      <c r="G123" s="45"/>
      <c r="H123" s="46"/>
      <c r="I123" s="46"/>
      <c r="J123" s="45"/>
      <c r="K123" s="45"/>
      <c r="L123" s="45"/>
      <c r="M123" s="45"/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5"/>
      <c r="Y123" s="47"/>
    </row>
    <row r="124" spans="1:25" s="59" customFormat="1" ht="45">
      <c r="A124" s="67">
        <v>82</v>
      </c>
      <c r="B124" s="18"/>
      <c r="C124" s="19" t="s">
        <v>70</v>
      </c>
      <c r="D124" s="29" t="s">
        <v>46</v>
      </c>
      <c r="E124" s="74" t="s">
        <v>56</v>
      </c>
      <c r="F124" s="75">
        <f>SUM(K124:Y124)</f>
        <v>46750</v>
      </c>
      <c r="G124" s="21"/>
      <c r="H124" s="23">
        <v>46388</v>
      </c>
      <c r="I124" s="23">
        <v>46752</v>
      </c>
      <c r="J124" s="239" t="s">
        <v>26</v>
      </c>
      <c r="K124" s="2"/>
      <c r="L124" s="1"/>
      <c r="M124" s="1"/>
      <c r="N124" s="1"/>
      <c r="O124" s="1"/>
      <c r="P124" s="3"/>
      <c r="Q124" s="3"/>
      <c r="R124" s="3"/>
      <c r="S124" s="3"/>
      <c r="T124" s="3">
        <v>46750</v>
      </c>
      <c r="U124" s="3"/>
      <c r="V124" s="3"/>
      <c r="W124" s="3"/>
      <c r="X124" s="3"/>
      <c r="Y124" s="238"/>
    </row>
    <row r="125" spans="1:25">
      <c r="A125" s="63"/>
      <c r="B125" s="5"/>
      <c r="C125" s="6"/>
      <c r="D125" s="6"/>
      <c r="E125" s="74"/>
      <c r="F125" s="74"/>
      <c r="G125" s="9"/>
      <c r="H125" s="10"/>
      <c r="I125" s="10"/>
      <c r="J125" s="250"/>
      <c r="K125" s="2"/>
      <c r="L125" s="1"/>
      <c r="M125" s="1"/>
      <c r="N125" s="1"/>
      <c r="O125" s="1"/>
      <c r="P125" s="3"/>
      <c r="Q125" s="3"/>
      <c r="R125" s="3"/>
      <c r="S125" s="3"/>
      <c r="T125" s="3"/>
      <c r="U125" s="3"/>
      <c r="V125" s="3"/>
      <c r="W125" s="3"/>
      <c r="X125" s="3"/>
      <c r="Y125" s="238"/>
    </row>
    <row r="126" spans="1:25" s="251" customFormat="1">
      <c r="A126" s="70"/>
      <c r="B126" s="43" t="s">
        <v>2</v>
      </c>
      <c r="C126" s="44"/>
      <c r="D126" s="44"/>
      <c r="E126" s="80"/>
      <c r="F126" s="80"/>
      <c r="G126" s="45"/>
      <c r="H126" s="46"/>
      <c r="I126" s="46"/>
      <c r="J126" s="252"/>
      <c r="K126" s="45"/>
      <c r="L126" s="45"/>
      <c r="M126" s="45"/>
      <c r="N126" s="45"/>
      <c r="O126" s="45"/>
      <c r="P126" s="45"/>
      <c r="Q126" s="45"/>
      <c r="R126" s="45"/>
      <c r="S126" s="45"/>
      <c r="T126" s="45"/>
      <c r="U126" s="45"/>
      <c r="V126" s="45"/>
      <c r="W126" s="45"/>
      <c r="X126" s="45"/>
      <c r="Y126" s="47"/>
    </row>
    <row r="127" spans="1:25" s="59" customFormat="1" ht="45">
      <c r="A127" s="67">
        <v>25</v>
      </c>
      <c r="B127" s="18"/>
      <c r="C127" s="19" t="s">
        <v>59</v>
      </c>
      <c r="D127" s="29" t="s">
        <v>44</v>
      </c>
      <c r="E127" s="74" t="s">
        <v>56</v>
      </c>
      <c r="F127" s="75">
        <f>SUM(K127:Y127)</f>
        <v>14025</v>
      </c>
      <c r="G127" s="21"/>
      <c r="H127" s="23">
        <v>43556</v>
      </c>
      <c r="I127" s="23">
        <v>43830</v>
      </c>
      <c r="J127" s="239" t="s">
        <v>25</v>
      </c>
      <c r="K127" s="2"/>
      <c r="L127" s="1">
        <v>14025</v>
      </c>
      <c r="M127" s="1"/>
      <c r="N127" s="1"/>
      <c r="O127" s="1"/>
      <c r="P127" s="3"/>
      <c r="Q127" s="3"/>
      <c r="R127" s="3"/>
      <c r="S127" s="3"/>
      <c r="T127" s="3"/>
      <c r="U127" s="3"/>
      <c r="V127" s="3"/>
      <c r="W127" s="3"/>
      <c r="X127" s="3"/>
      <c r="Y127" s="238"/>
    </row>
    <row r="128" spans="1:25" s="59" customFormat="1" ht="45">
      <c r="A128" s="67">
        <v>42</v>
      </c>
      <c r="B128" s="18"/>
      <c r="C128" s="19" t="s">
        <v>70</v>
      </c>
      <c r="D128" s="29" t="s">
        <v>44</v>
      </c>
      <c r="E128" s="74" t="s">
        <v>56</v>
      </c>
      <c r="F128" s="75">
        <f>SUM(K128:Y128)</f>
        <v>14025</v>
      </c>
      <c r="G128" s="21"/>
      <c r="H128" s="23">
        <v>43466</v>
      </c>
      <c r="I128" s="23">
        <v>43830</v>
      </c>
      <c r="J128" s="239" t="s">
        <v>25</v>
      </c>
      <c r="K128" s="2"/>
      <c r="L128" s="1">
        <v>14025</v>
      </c>
      <c r="M128" s="1"/>
      <c r="N128" s="1"/>
      <c r="O128" s="1"/>
      <c r="P128" s="3"/>
      <c r="Q128" s="3"/>
      <c r="R128" s="3"/>
      <c r="S128" s="3"/>
      <c r="T128" s="3"/>
      <c r="U128" s="3"/>
      <c r="V128" s="3"/>
      <c r="W128" s="3"/>
      <c r="X128" s="3"/>
      <c r="Y128" s="238"/>
    </row>
    <row r="129" spans="1:25">
      <c r="A129" s="63"/>
      <c r="B129" s="5"/>
      <c r="C129" s="6"/>
      <c r="D129" s="6"/>
      <c r="E129" s="74"/>
      <c r="F129" s="74"/>
      <c r="G129" s="9"/>
      <c r="H129" s="10"/>
      <c r="I129" s="10"/>
      <c r="J129" s="250"/>
      <c r="K129" s="2"/>
      <c r="L129" s="1"/>
      <c r="M129" s="1"/>
      <c r="N129" s="1"/>
      <c r="O129" s="1"/>
      <c r="P129" s="3"/>
      <c r="Q129" s="3"/>
      <c r="R129" s="3"/>
      <c r="S129" s="3"/>
      <c r="T129" s="3"/>
      <c r="U129" s="3"/>
      <c r="V129" s="3"/>
      <c r="W129" s="3"/>
      <c r="X129" s="3"/>
      <c r="Y129" s="238"/>
    </row>
    <row r="130" spans="1:25" s="251" customFormat="1">
      <c r="A130" s="70"/>
      <c r="B130" s="43" t="s">
        <v>3</v>
      </c>
      <c r="C130" s="44"/>
      <c r="D130" s="44"/>
      <c r="E130" s="80"/>
      <c r="F130" s="80"/>
      <c r="G130" s="45"/>
      <c r="H130" s="46"/>
      <c r="I130" s="46"/>
      <c r="J130" s="252"/>
      <c r="K130" s="45"/>
      <c r="L130" s="45"/>
      <c r="M130" s="45"/>
      <c r="N130" s="45"/>
      <c r="O130" s="45"/>
      <c r="P130" s="45"/>
      <c r="Q130" s="45"/>
      <c r="R130" s="45"/>
      <c r="S130" s="45"/>
      <c r="T130" s="45"/>
      <c r="U130" s="45"/>
      <c r="V130" s="45"/>
      <c r="W130" s="45"/>
      <c r="X130" s="45"/>
      <c r="Y130" s="47"/>
    </row>
    <row r="131" spans="1:25">
      <c r="A131" s="63"/>
      <c r="B131" s="5"/>
      <c r="C131" s="6"/>
      <c r="D131" s="6"/>
      <c r="E131" s="74"/>
      <c r="F131" s="74"/>
      <c r="G131" s="9"/>
      <c r="H131" s="10"/>
      <c r="I131" s="10"/>
      <c r="J131" s="250"/>
      <c r="K131" s="2"/>
      <c r="L131" s="1"/>
      <c r="M131" s="1"/>
      <c r="N131" s="1"/>
      <c r="O131" s="1"/>
      <c r="P131" s="3"/>
      <c r="Q131" s="3"/>
      <c r="R131" s="3"/>
      <c r="S131" s="3"/>
      <c r="T131" s="3"/>
      <c r="U131" s="3"/>
      <c r="V131" s="3"/>
      <c r="W131" s="3"/>
      <c r="X131" s="3"/>
      <c r="Y131" s="238"/>
    </row>
    <row r="132" spans="1:25">
      <c r="A132" s="66"/>
      <c r="B132" s="17" t="s">
        <v>43</v>
      </c>
      <c r="C132" s="13"/>
      <c r="D132" s="13"/>
      <c r="E132" s="73"/>
      <c r="F132" s="73"/>
      <c r="G132" s="17"/>
      <c r="H132" s="15"/>
      <c r="I132" s="15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27"/>
    </row>
    <row r="133" spans="1:25" s="251" customFormat="1">
      <c r="A133" s="70"/>
      <c r="B133" s="43" t="s">
        <v>1</v>
      </c>
      <c r="C133" s="44"/>
      <c r="D133" s="44"/>
      <c r="E133" s="80"/>
      <c r="F133" s="80"/>
      <c r="G133" s="45"/>
      <c r="H133" s="46"/>
      <c r="I133" s="46"/>
      <c r="J133" s="45"/>
      <c r="K133" s="45"/>
      <c r="L133" s="45"/>
      <c r="M133" s="45"/>
      <c r="N133" s="45"/>
      <c r="O133" s="45"/>
      <c r="P133" s="45"/>
      <c r="Q133" s="45"/>
      <c r="R133" s="45"/>
      <c r="S133" s="45"/>
      <c r="T133" s="45"/>
      <c r="U133" s="45"/>
      <c r="V133" s="45"/>
      <c r="W133" s="45"/>
      <c r="X133" s="45"/>
      <c r="Y133" s="47"/>
    </row>
    <row r="134" spans="1:25" s="59" customFormat="1" ht="45">
      <c r="A134" s="67">
        <v>27</v>
      </c>
      <c r="B134" s="18"/>
      <c r="C134" s="19" t="s">
        <v>62</v>
      </c>
      <c r="D134" s="29" t="s">
        <v>63</v>
      </c>
      <c r="E134" s="74" t="s">
        <v>56</v>
      </c>
      <c r="F134" s="75">
        <f>SUM(K134:Y134)</f>
        <v>6545</v>
      </c>
      <c r="G134" s="21"/>
      <c r="H134" s="23">
        <v>43466</v>
      </c>
      <c r="I134" s="23">
        <v>43830</v>
      </c>
      <c r="J134" s="239" t="s">
        <v>25</v>
      </c>
      <c r="K134" s="2"/>
      <c r="L134" s="1">
        <v>6545</v>
      </c>
      <c r="M134" s="1"/>
      <c r="N134" s="1"/>
      <c r="O134" s="1"/>
      <c r="P134" s="3"/>
      <c r="Q134" s="3"/>
      <c r="R134" s="3"/>
      <c r="S134" s="3"/>
      <c r="T134" s="3"/>
      <c r="U134" s="3"/>
      <c r="V134" s="3"/>
      <c r="W134" s="3"/>
      <c r="X134" s="3"/>
      <c r="Y134" s="238"/>
    </row>
    <row r="135" spans="1:25">
      <c r="A135" s="63"/>
      <c r="B135" s="5"/>
      <c r="C135" s="6"/>
      <c r="D135" s="6"/>
      <c r="E135" s="74"/>
      <c r="F135" s="74"/>
      <c r="G135" s="9"/>
      <c r="H135" s="10"/>
      <c r="I135" s="10"/>
      <c r="J135" s="250"/>
      <c r="K135" s="2"/>
      <c r="L135" s="1"/>
      <c r="M135" s="1"/>
      <c r="N135" s="1"/>
      <c r="O135" s="1"/>
      <c r="P135" s="3"/>
      <c r="Q135" s="3"/>
      <c r="R135" s="3"/>
      <c r="S135" s="3"/>
      <c r="T135" s="3"/>
      <c r="U135" s="3"/>
      <c r="V135" s="3"/>
      <c r="W135" s="3"/>
      <c r="X135" s="3"/>
      <c r="Y135" s="238"/>
    </row>
    <row r="136" spans="1:25" s="251" customFormat="1">
      <c r="A136" s="70"/>
      <c r="B136" s="43" t="s">
        <v>2</v>
      </c>
      <c r="C136" s="44"/>
      <c r="D136" s="44"/>
      <c r="E136" s="80"/>
      <c r="F136" s="80"/>
      <c r="G136" s="45"/>
      <c r="H136" s="46"/>
      <c r="I136" s="46"/>
      <c r="J136" s="252"/>
      <c r="K136" s="45"/>
      <c r="L136" s="45"/>
      <c r="M136" s="45"/>
      <c r="N136" s="45"/>
      <c r="O136" s="45"/>
      <c r="P136" s="45"/>
      <c r="Q136" s="45"/>
      <c r="R136" s="45"/>
      <c r="S136" s="45"/>
      <c r="T136" s="45"/>
      <c r="U136" s="45"/>
      <c r="V136" s="45"/>
      <c r="W136" s="45"/>
      <c r="X136" s="45"/>
      <c r="Y136" s="47"/>
    </row>
    <row r="137" spans="1:25" s="59" customFormat="1" ht="30">
      <c r="A137" s="67">
        <v>44</v>
      </c>
      <c r="B137" s="18"/>
      <c r="C137" s="20" t="s">
        <v>71</v>
      </c>
      <c r="D137" s="20" t="s">
        <v>72</v>
      </c>
      <c r="E137" s="74" t="s">
        <v>52</v>
      </c>
      <c r="F137" s="75">
        <f>SUM(K137:Y137)</f>
        <v>3000</v>
      </c>
      <c r="G137" s="21"/>
      <c r="H137" s="23">
        <v>43556</v>
      </c>
      <c r="I137" s="23">
        <v>43830</v>
      </c>
      <c r="J137" s="239" t="s">
        <v>25</v>
      </c>
      <c r="K137" s="2"/>
      <c r="L137" s="1">
        <v>3000</v>
      </c>
      <c r="M137" s="1"/>
      <c r="N137" s="1"/>
      <c r="O137" s="1"/>
      <c r="P137" s="3"/>
      <c r="Q137" s="3"/>
      <c r="R137" s="3"/>
      <c r="S137" s="3"/>
      <c r="T137" s="3"/>
      <c r="U137" s="3"/>
      <c r="V137" s="3"/>
      <c r="W137" s="3"/>
      <c r="X137" s="3"/>
      <c r="Y137" s="238"/>
    </row>
    <row r="138" spans="1:25" s="59" customFormat="1" ht="45">
      <c r="A138" s="67">
        <v>50</v>
      </c>
      <c r="B138" s="18"/>
      <c r="C138" s="19" t="s">
        <v>83</v>
      </c>
      <c r="D138" s="20" t="s">
        <v>84</v>
      </c>
      <c r="E138" s="74" t="s">
        <v>56</v>
      </c>
      <c r="F138" s="75">
        <f>SUM(K138:Y138)</f>
        <v>23375</v>
      </c>
      <c r="G138" s="21"/>
      <c r="H138" s="23">
        <v>44562</v>
      </c>
      <c r="I138" s="23">
        <v>44926</v>
      </c>
      <c r="J138" s="239" t="s">
        <v>25</v>
      </c>
      <c r="K138" s="2"/>
      <c r="L138" s="1"/>
      <c r="M138" s="1"/>
      <c r="N138" s="1"/>
      <c r="O138" s="1">
        <v>23375</v>
      </c>
      <c r="P138" s="3"/>
      <c r="Q138" s="3"/>
      <c r="R138" s="3"/>
      <c r="S138" s="3"/>
      <c r="T138" s="3"/>
      <c r="U138" s="3"/>
      <c r="V138" s="3"/>
      <c r="W138" s="3"/>
      <c r="X138" s="3"/>
      <c r="Y138" s="238"/>
    </row>
    <row r="139" spans="1:25" s="59" customFormat="1" ht="45">
      <c r="A139" s="67">
        <v>77</v>
      </c>
      <c r="B139" s="18"/>
      <c r="C139" s="19" t="s">
        <v>93</v>
      </c>
      <c r="D139" s="20" t="s">
        <v>94</v>
      </c>
      <c r="E139" s="74" t="s">
        <v>56</v>
      </c>
      <c r="F139" s="75">
        <f>SUM(K139:Y139)</f>
        <v>2805</v>
      </c>
      <c r="G139" s="21"/>
      <c r="H139" s="23">
        <v>46023</v>
      </c>
      <c r="I139" s="23">
        <v>46387</v>
      </c>
      <c r="J139" s="239" t="s">
        <v>26</v>
      </c>
      <c r="K139" s="2"/>
      <c r="L139" s="1"/>
      <c r="M139" s="1"/>
      <c r="N139" s="1"/>
      <c r="O139" s="1"/>
      <c r="P139" s="3"/>
      <c r="Q139" s="3"/>
      <c r="R139" s="3"/>
      <c r="S139" s="3">
        <v>2805</v>
      </c>
      <c r="T139" s="3"/>
      <c r="U139" s="3"/>
      <c r="V139" s="3"/>
      <c r="W139" s="3"/>
      <c r="X139" s="3"/>
      <c r="Y139" s="238"/>
    </row>
    <row r="140" spans="1:25" s="59" customFormat="1" ht="45">
      <c r="A140" s="67">
        <v>84</v>
      </c>
      <c r="B140" s="18"/>
      <c r="C140" s="19" t="s">
        <v>99</v>
      </c>
      <c r="D140" s="20" t="s">
        <v>100</v>
      </c>
      <c r="E140" s="74" t="s">
        <v>56</v>
      </c>
      <c r="F140" s="75">
        <f>SUM(K140:Y140)</f>
        <v>2805</v>
      </c>
      <c r="G140" s="21"/>
      <c r="H140" s="23">
        <v>46753</v>
      </c>
      <c r="I140" s="23">
        <v>47118</v>
      </c>
      <c r="J140" s="239" t="s">
        <v>26</v>
      </c>
      <c r="K140" s="2"/>
      <c r="L140" s="1"/>
      <c r="M140" s="1"/>
      <c r="N140" s="1"/>
      <c r="O140" s="1"/>
      <c r="P140" s="3"/>
      <c r="Q140" s="3"/>
      <c r="R140" s="3"/>
      <c r="S140" s="3"/>
      <c r="T140" s="3"/>
      <c r="U140" s="3">
        <v>2805</v>
      </c>
      <c r="V140" s="3"/>
      <c r="W140" s="3"/>
      <c r="X140" s="3"/>
      <c r="Y140" s="238"/>
    </row>
    <row r="141" spans="1:25">
      <c r="A141" s="63"/>
      <c r="B141" s="5"/>
      <c r="C141" s="6"/>
      <c r="D141" s="6"/>
      <c r="E141" s="74"/>
      <c r="F141" s="74"/>
      <c r="G141" s="9"/>
      <c r="H141" s="10"/>
      <c r="I141" s="10"/>
      <c r="J141" s="250"/>
      <c r="K141" s="2"/>
      <c r="L141" s="1"/>
      <c r="M141" s="1"/>
      <c r="N141" s="1"/>
      <c r="O141" s="1"/>
      <c r="P141" s="3"/>
      <c r="Q141" s="3"/>
      <c r="R141" s="3"/>
      <c r="S141" s="3"/>
      <c r="T141" s="3"/>
      <c r="U141" s="3"/>
      <c r="V141" s="3"/>
      <c r="W141" s="3"/>
      <c r="X141" s="3"/>
      <c r="Y141" s="238"/>
    </row>
    <row r="142" spans="1:25" s="251" customFormat="1">
      <c r="A142" s="70"/>
      <c r="B142" s="43" t="s">
        <v>3</v>
      </c>
      <c r="C142" s="44"/>
      <c r="D142" s="44"/>
      <c r="E142" s="80"/>
      <c r="F142" s="80"/>
      <c r="G142" s="45"/>
      <c r="H142" s="46"/>
      <c r="I142" s="46"/>
      <c r="J142" s="252"/>
      <c r="K142" s="45"/>
      <c r="L142" s="45"/>
      <c r="M142" s="45"/>
      <c r="N142" s="45"/>
      <c r="O142" s="45"/>
      <c r="P142" s="45"/>
      <c r="Q142" s="45"/>
      <c r="R142" s="45"/>
      <c r="S142" s="45"/>
      <c r="T142" s="45"/>
      <c r="U142" s="45"/>
      <c r="V142" s="45"/>
      <c r="W142" s="45"/>
      <c r="X142" s="45"/>
      <c r="Y142" s="47"/>
    </row>
    <row r="143" spans="1:25" s="59" customFormat="1" ht="30">
      <c r="A143" s="67">
        <v>44</v>
      </c>
      <c r="B143" s="18"/>
      <c r="C143" s="20" t="s">
        <v>71</v>
      </c>
      <c r="D143" s="29" t="s">
        <v>73</v>
      </c>
      <c r="E143" s="74" t="s">
        <v>52</v>
      </c>
      <c r="F143" s="75">
        <f>SUM(K143:Y143)</f>
        <v>3000</v>
      </c>
      <c r="G143" s="21"/>
      <c r="H143" s="23">
        <v>43556</v>
      </c>
      <c r="I143" s="23">
        <v>43830</v>
      </c>
      <c r="J143" s="239" t="s">
        <v>25</v>
      </c>
      <c r="K143" s="2"/>
      <c r="L143" s="1">
        <v>3000</v>
      </c>
      <c r="M143" s="1"/>
      <c r="N143" s="1"/>
      <c r="O143" s="1"/>
      <c r="P143" s="3"/>
      <c r="Q143" s="3"/>
      <c r="R143" s="3"/>
      <c r="S143" s="3"/>
      <c r="T143" s="3"/>
      <c r="U143" s="3"/>
      <c r="V143" s="3"/>
      <c r="W143" s="3"/>
      <c r="X143" s="3"/>
      <c r="Y143" s="238"/>
    </row>
    <row r="144" spans="1:25" s="59" customFormat="1" ht="45">
      <c r="A144" s="67">
        <v>78</v>
      </c>
      <c r="B144" s="18"/>
      <c r="C144" s="19" t="s">
        <v>95</v>
      </c>
      <c r="D144" s="29" t="s">
        <v>73</v>
      </c>
      <c r="E144" s="74" t="s">
        <v>56</v>
      </c>
      <c r="F144" s="75">
        <f>SUM(K144:Y144)</f>
        <v>2805</v>
      </c>
      <c r="G144" s="21"/>
      <c r="H144" s="23">
        <v>46113</v>
      </c>
      <c r="I144" s="23">
        <v>46387</v>
      </c>
      <c r="J144" s="239" t="s">
        <v>26</v>
      </c>
      <c r="K144" s="2"/>
      <c r="L144" s="1"/>
      <c r="M144" s="1"/>
      <c r="N144" s="1"/>
      <c r="O144" s="1"/>
      <c r="P144" s="3"/>
      <c r="Q144" s="3"/>
      <c r="R144" s="3"/>
      <c r="S144" s="3">
        <v>2805</v>
      </c>
      <c r="T144" s="3"/>
      <c r="U144" s="3"/>
      <c r="V144" s="3"/>
      <c r="W144" s="3"/>
      <c r="X144" s="3"/>
      <c r="Y144" s="238"/>
    </row>
    <row r="145" spans="1:25" ht="15.75" thickBot="1">
      <c r="A145" s="63"/>
      <c r="B145" s="61"/>
      <c r="C145" s="6"/>
      <c r="D145" s="6"/>
      <c r="E145" s="74"/>
      <c r="F145" s="74"/>
      <c r="G145" s="9"/>
      <c r="H145" s="10"/>
      <c r="I145" s="10"/>
      <c r="J145" s="250"/>
      <c r="K145" s="2"/>
      <c r="L145" s="1"/>
      <c r="M145" s="1"/>
      <c r="N145" s="1"/>
      <c r="O145" s="1"/>
      <c r="P145" s="3"/>
      <c r="Q145" s="3"/>
      <c r="R145" s="3"/>
      <c r="S145" s="3"/>
      <c r="T145" s="3"/>
      <c r="U145" s="3"/>
      <c r="V145" s="3"/>
      <c r="W145" s="3"/>
      <c r="X145" s="3"/>
      <c r="Y145" s="257"/>
    </row>
    <row r="146" spans="1:25" s="273" customFormat="1" ht="15.75" thickBot="1">
      <c r="A146" s="62"/>
      <c r="B146" s="32" t="s">
        <v>0</v>
      </c>
      <c r="C146" s="32"/>
      <c r="D146" s="32"/>
      <c r="E146" s="78"/>
      <c r="F146" s="78">
        <f>SUM(F76:F145)</f>
        <v>5910887</v>
      </c>
      <c r="G146" s="85">
        <v>114170</v>
      </c>
      <c r="H146" s="32"/>
      <c r="I146" s="32"/>
      <c r="J146" s="270"/>
      <c r="K146" s="271">
        <f t="shared" ref="K146:Y146" si="5">SUM(K12:K145)</f>
        <v>119136.8</v>
      </c>
      <c r="L146" s="208">
        <f t="shared" si="5"/>
        <v>441232.5</v>
      </c>
      <c r="M146" s="208">
        <f t="shared" si="5"/>
        <v>389679.5</v>
      </c>
      <c r="N146" s="208">
        <f t="shared" si="5"/>
        <v>383302.5</v>
      </c>
      <c r="O146" s="208">
        <f t="shared" si="5"/>
        <v>465078.5</v>
      </c>
      <c r="P146" s="209">
        <f t="shared" si="5"/>
        <v>471033.5</v>
      </c>
      <c r="Q146" s="209">
        <f t="shared" si="5"/>
        <v>467588.5</v>
      </c>
      <c r="R146" s="209">
        <f t="shared" si="5"/>
        <v>467588.5</v>
      </c>
      <c r="S146" s="209">
        <f t="shared" si="5"/>
        <v>467588.5</v>
      </c>
      <c r="T146" s="209">
        <f t="shared" si="5"/>
        <v>467588.5</v>
      </c>
      <c r="U146" s="209">
        <f t="shared" si="5"/>
        <v>467588.5</v>
      </c>
      <c r="V146" s="209">
        <f t="shared" si="5"/>
        <v>467588.5</v>
      </c>
      <c r="W146" s="209">
        <f t="shared" si="5"/>
        <v>467588.5</v>
      </c>
      <c r="X146" s="209">
        <f t="shared" si="5"/>
        <v>467588.5</v>
      </c>
      <c r="Y146" s="272">
        <f t="shared" si="5"/>
        <v>366177.5</v>
      </c>
    </row>
    <row r="147" spans="1:25" ht="15.75">
      <c r="A147" s="34"/>
      <c r="B147" s="35"/>
      <c r="C147" s="35"/>
      <c r="D147" s="35"/>
      <c r="E147" s="36"/>
      <c r="G147" s="274" t="s">
        <v>104</v>
      </c>
    </row>
    <row r="148" spans="1:25" s="235" customFormat="1" ht="15.75">
      <c r="G148" s="275"/>
    </row>
    <row r="149" spans="1:25" s="235" customFormat="1" ht="60">
      <c r="A149" s="218"/>
      <c r="B149" s="219" t="s">
        <v>28</v>
      </c>
      <c r="C149" s="220" t="s">
        <v>29</v>
      </c>
      <c r="E149" s="276"/>
      <c r="F149" s="276"/>
      <c r="G149" s="277"/>
      <c r="H149" s="276"/>
      <c r="I149" s="276"/>
      <c r="J149" s="276"/>
      <c r="K149" s="278"/>
    </row>
    <row r="150" spans="1:25" s="235" customFormat="1" ht="15.75">
      <c r="A150" s="457" t="s">
        <v>30</v>
      </c>
      <c r="B150" s="221" t="s">
        <v>105</v>
      </c>
      <c r="C150" s="222">
        <f>G146</f>
        <v>114170</v>
      </c>
      <c r="E150" s="276"/>
      <c r="F150" s="276"/>
      <c r="G150" s="279"/>
      <c r="H150" s="276"/>
      <c r="I150" s="276"/>
      <c r="J150" s="276"/>
      <c r="K150" s="276"/>
    </row>
    <row r="151" spans="1:25" s="235" customFormat="1" ht="15.75">
      <c r="A151" s="458"/>
      <c r="B151" s="159" t="s">
        <v>255</v>
      </c>
      <c r="C151" s="222">
        <v>5000</v>
      </c>
      <c r="E151" s="276"/>
      <c r="F151" s="276"/>
      <c r="G151" s="279"/>
      <c r="H151" s="276"/>
      <c r="I151" s="276"/>
      <c r="J151" s="276"/>
      <c r="K151" s="276"/>
    </row>
    <row r="152" spans="1:25" s="235" customFormat="1" ht="15.75">
      <c r="A152" s="223" t="s">
        <v>31</v>
      </c>
      <c r="B152" s="221" t="s">
        <v>106</v>
      </c>
      <c r="C152" s="222">
        <f>C150*4</f>
        <v>456680</v>
      </c>
      <c r="E152" s="276"/>
      <c r="F152" s="276"/>
      <c r="G152" s="279"/>
      <c r="H152" s="276"/>
      <c r="I152" s="276"/>
      <c r="J152" s="276"/>
      <c r="K152" s="276"/>
    </row>
    <row r="153" spans="1:25" s="235" customFormat="1" ht="15.75" thickBot="1">
      <c r="A153" s="224" t="s">
        <v>32</v>
      </c>
      <c r="B153" s="225" t="s">
        <v>107</v>
      </c>
      <c r="C153" s="226">
        <f>C150*10</f>
        <v>1141700</v>
      </c>
    </row>
    <row r="154" spans="1:25" s="235" customFormat="1">
      <c r="A154" s="227"/>
      <c r="B154" s="228"/>
      <c r="C154" s="228"/>
    </row>
    <row r="156" spans="1:25">
      <c r="B156" s="280"/>
    </row>
    <row r="157" spans="1:25">
      <c r="B157" s="281"/>
    </row>
    <row r="158" spans="1:25">
      <c r="B158" s="281"/>
    </row>
    <row r="159" spans="1:25">
      <c r="B159" s="281"/>
    </row>
    <row r="160" spans="1:25">
      <c r="B160" s="281"/>
    </row>
    <row r="162" spans="2:2">
      <c r="B162" s="282"/>
    </row>
    <row r="170" spans="2:2">
      <c r="B170" s="282"/>
    </row>
  </sheetData>
  <mergeCells count="55">
    <mergeCell ref="A150:A151"/>
    <mergeCell ref="A74:C74"/>
    <mergeCell ref="I10:I11"/>
    <mergeCell ref="Q10:Q11"/>
    <mergeCell ref="H10:H11"/>
    <mergeCell ref="J10:J11"/>
    <mergeCell ref="A52:C52"/>
    <mergeCell ref="A35:A36"/>
    <mergeCell ref="A19:A20"/>
    <mergeCell ref="A21:A22"/>
    <mergeCell ref="R10:R11"/>
    <mergeCell ref="S10:S11"/>
    <mergeCell ref="K10:K11"/>
    <mergeCell ref="X10:X11"/>
    <mergeCell ref="A33:A34"/>
    <mergeCell ref="A23:A24"/>
    <mergeCell ref="A25:A26"/>
    <mergeCell ref="A27:A28"/>
    <mergeCell ref="A31:A32"/>
    <mergeCell ref="A29:A30"/>
    <mergeCell ref="V10:V11"/>
    <mergeCell ref="M10:M11"/>
    <mergeCell ref="N10:N11"/>
    <mergeCell ref="P10:P11"/>
    <mergeCell ref="T10:T11"/>
    <mergeCell ref="K9:Y9"/>
    <mergeCell ref="Y10:Y11"/>
    <mergeCell ref="W10:W11"/>
    <mergeCell ref="U10:U11"/>
    <mergeCell ref="O10:O11"/>
    <mergeCell ref="N7:Y7"/>
    <mergeCell ref="N5:Y5"/>
    <mergeCell ref="A6:F6"/>
    <mergeCell ref="G6:M6"/>
    <mergeCell ref="N6:Y6"/>
    <mergeCell ref="A5:F5"/>
    <mergeCell ref="G5:M5"/>
    <mergeCell ref="F10:F11"/>
    <mergeCell ref="G9:G11"/>
    <mergeCell ref="A8:C8"/>
    <mergeCell ref="A9:A11"/>
    <mergeCell ref="B9:D10"/>
    <mergeCell ref="A7:F7"/>
    <mergeCell ref="G7:M7"/>
    <mergeCell ref="L10:L11"/>
    <mergeCell ref="A1:Y1"/>
    <mergeCell ref="A2:Y2"/>
    <mergeCell ref="A3:F3"/>
    <mergeCell ref="G3:M3"/>
    <mergeCell ref="N3:Y3"/>
    <mergeCell ref="H9:I9"/>
    <mergeCell ref="A4:F4"/>
    <mergeCell ref="G4:M4"/>
    <mergeCell ref="N4:Y4"/>
    <mergeCell ref="E9:E11"/>
  </mergeCells>
  <phoneticPr fontId="4" type="noConversion"/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Q188"/>
  <sheetViews>
    <sheetView view="pageBreakPreview" zoomScale="40" zoomScaleNormal="85" workbookViewId="0">
      <pane ySplit="11" topLeftCell="A12" activePane="bottomLeft" state="frozen"/>
      <selection pane="bottomLeft" activeCell="C164" sqref="C164:C165"/>
    </sheetView>
  </sheetViews>
  <sheetFormatPr defaultRowHeight="15"/>
  <cols>
    <col min="1" max="1" width="9.140625" style="158"/>
    <col min="2" max="2" width="42.85546875" style="158" customWidth="1"/>
    <col min="3" max="3" width="40.5703125" style="158" customWidth="1"/>
    <col min="4" max="4" width="42.85546875" style="158" customWidth="1"/>
    <col min="5" max="5" width="23" style="158" customWidth="1"/>
    <col min="6" max="6" width="17.28515625" style="158" customWidth="1"/>
    <col min="7" max="7" width="12.140625" style="158" customWidth="1"/>
    <col min="8" max="9" width="11.28515625" style="216" customWidth="1"/>
    <col min="10" max="10" width="13.42578125" style="217" customWidth="1"/>
    <col min="11" max="11" width="12.42578125" style="158" customWidth="1"/>
    <col min="12" max="12" width="11.85546875" style="158" customWidth="1"/>
    <col min="13" max="21" width="11.140625" style="158" customWidth="1"/>
    <col min="22" max="22" width="12.85546875" style="158" customWidth="1"/>
    <col min="23" max="25" width="11.140625" style="158" customWidth="1"/>
    <col min="26" max="16384" width="9.140625" style="158"/>
  </cols>
  <sheetData>
    <row r="1" spans="1:25">
      <c r="A1" s="487" t="s">
        <v>101</v>
      </c>
      <c r="B1" s="488"/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488"/>
      <c r="O1" s="488"/>
      <c r="P1" s="488"/>
      <c r="Q1" s="488"/>
      <c r="R1" s="488"/>
      <c r="S1" s="488"/>
      <c r="T1" s="488"/>
      <c r="U1" s="488"/>
      <c r="V1" s="488"/>
      <c r="W1" s="488"/>
      <c r="X1" s="488"/>
      <c r="Y1" s="489"/>
    </row>
    <row r="2" spans="1:25">
      <c r="A2" s="490" t="s">
        <v>22</v>
      </c>
      <c r="B2" s="491"/>
      <c r="C2" s="491"/>
      <c r="D2" s="491"/>
      <c r="E2" s="491"/>
      <c r="F2" s="491"/>
      <c r="G2" s="491"/>
      <c r="H2" s="491"/>
      <c r="I2" s="491"/>
      <c r="J2" s="491"/>
      <c r="K2" s="491"/>
      <c r="L2" s="491"/>
      <c r="M2" s="491"/>
      <c r="N2" s="491"/>
      <c r="O2" s="491"/>
      <c r="P2" s="491"/>
      <c r="Q2" s="491"/>
      <c r="R2" s="491"/>
      <c r="S2" s="491"/>
      <c r="T2" s="491"/>
      <c r="U2" s="491"/>
      <c r="V2" s="491"/>
      <c r="W2" s="491"/>
      <c r="X2" s="491"/>
      <c r="Y2" s="492"/>
    </row>
    <row r="3" spans="1:25">
      <c r="A3" s="465" t="s">
        <v>116</v>
      </c>
      <c r="B3" s="466"/>
      <c r="C3" s="466"/>
      <c r="D3" s="466"/>
      <c r="E3" s="466"/>
      <c r="F3" s="466"/>
      <c r="G3" s="463" t="s">
        <v>50</v>
      </c>
      <c r="H3" s="463"/>
      <c r="I3" s="463"/>
      <c r="J3" s="463"/>
      <c r="K3" s="463"/>
      <c r="L3" s="463"/>
      <c r="M3" s="463"/>
      <c r="N3" s="463" t="s">
        <v>280</v>
      </c>
      <c r="O3" s="463"/>
      <c r="P3" s="463"/>
      <c r="Q3" s="463"/>
      <c r="R3" s="463"/>
      <c r="S3" s="463"/>
      <c r="T3" s="463"/>
      <c r="U3" s="463"/>
      <c r="V3" s="463"/>
      <c r="W3" s="463"/>
      <c r="X3" s="463"/>
      <c r="Y3" s="464"/>
    </row>
    <row r="4" spans="1:25">
      <c r="A4" s="465" t="s">
        <v>117</v>
      </c>
      <c r="B4" s="466"/>
      <c r="C4" s="466"/>
      <c r="D4" s="466"/>
      <c r="E4" s="466"/>
      <c r="F4" s="466"/>
      <c r="G4" s="486" t="s">
        <v>23</v>
      </c>
      <c r="H4" s="463"/>
      <c r="I4" s="463"/>
      <c r="J4" s="463"/>
      <c r="K4" s="463"/>
      <c r="L4" s="463"/>
      <c r="M4" s="463"/>
      <c r="N4" s="463"/>
      <c r="O4" s="463"/>
      <c r="P4" s="463"/>
      <c r="Q4" s="463"/>
      <c r="R4" s="463"/>
      <c r="S4" s="463"/>
      <c r="T4" s="463"/>
      <c r="U4" s="463"/>
      <c r="V4" s="463"/>
      <c r="W4" s="463"/>
      <c r="X4" s="463"/>
      <c r="Y4" s="464"/>
    </row>
    <row r="5" spans="1:25">
      <c r="A5" s="465" t="s">
        <v>21</v>
      </c>
      <c r="B5" s="466"/>
      <c r="C5" s="466"/>
      <c r="D5" s="466"/>
      <c r="E5" s="466"/>
      <c r="F5" s="466"/>
      <c r="G5" s="463" t="s">
        <v>118</v>
      </c>
      <c r="H5" s="463"/>
      <c r="I5" s="463"/>
      <c r="J5" s="463"/>
      <c r="K5" s="463"/>
      <c r="L5" s="463"/>
      <c r="M5" s="463"/>
      <c r="N5" s="463"/>
      <c r="O5" s="463"/>
      <c r="P5" s="463"/>
      <c r="Q5" s="463"/>
      <c r="R5" s="463"/>
      <c r="S5" s="463"/>
      <c r="T5" s="463"/>
      <c r="U5" s="463"/>
      <c r="V5" s="463"/>
      <c r="W5" s="463"/>
      <c r="X5" s="463"/>
      <c r="Y5" s="464"/>
    </row>
    <row r="6" spans="1:25">
      <c r="A6" s="465" t="s">
        <v>9</v>
      </c>
      <c r="B6" s="466"/>
      <c r="C6" s="466"/>
      <c r="D6" s="466"/>
      <c r="E6" s="466"/>
      <c r="F6" s="466"/>
      <c r="G6" s="463"/>
      <c r="H6" s="463"/>
      <c r="I6" s="463"/>
      <c r="J6" s="463"/>
      <c r="K6" s="463"/>
      <c r="L6" s="463"/>
      <c r="M6" s="463"/>
      <c r="N6" s="463"/>
      <c r="O6" s="463"/>
      <c r="P6" s="463"/>
      <c r="Q6" s="463"/>
      <c r="R6" s="463"/>
      <c r="S6" s="463"/>
      <c r="T6" s="463"/>
      <c r="U6" s="463"/>
      <c r="V6" s="463"/>
      <c r="W6" s="463"/>
      <c r="X6" s="463"/>
      <c r="Y6" s="464"/>
    </row>
    <row r="7" spans="1:25">
      <c r="A7" s="465" t="s">
        <v>10</v>
      </c>
      <c r="B7" s="466"/>
      <c r="C7" s="466"/>
      <c r="D7" s="466"/>
      <c r="E7" s="466"/>
      <c r="F7" s="466"/>
      <c r="G7" s="463" t="s">
        <v>119</v>
      </c>
      <c r="H7" s="463"/>
      <c r="I7" s="463"/>
      <c r="J7" s="463"/>
      <c r="K7" s="463"/>
      <c r="L7" s="463"/>
      <c r="M7" s="463"/>
      <c r="N7" s="463" t="s">
        <v>120</v>
      </c>
      <c r="O7" s="463"/>
      <c r="P7" s="463"/>
      <c r="Q7" s="463"/>
      <c r="R7" s="463"/>
      <c r="S7" s="463"/>
      <c r="T7" s="463"/>
      <c r="U7" s="463"/>
      <c r="V7" s="463"/>
      <c r="W7" s="463"/>
      <c r="X7" s="463"/>
      <c r="Y7" s="464"/>
    </row>
    <row r="8" spans="1:25">
      <c r="A8" s="465" t="s">
        <v>121</v>
      </c>
      <c r="B8" s="466"/>
      <c r="C8" s="466"/>
      <c r="D8" s="466"/>
      <c r="E8" s="466"/>
      <c r="F8" s="466"/>
      <c r="G8" s="466"/>
      <c r="H8" s="466"/>
      <c r="I8" s="466"/>
      <c r="J8" s="466"/>
      <c r="K8" s="466"/>
      <c r="L8" s="466"/>
      <c r="M8" s="466"/>
      <c r="N8" s="466"/>
      <c r="O8" s="466"/>
      <c r="P8" s="466"/>
      <c r="Q8" s="466"/>
      <c r="R8" s="466"/>
      <c r="S8" s="466"/>
      <c r="T8" s="466"/>
      <c r="U8" s="466"/>
      <c r="V8" s="466"/>
      <c r="W8" s="466"/>
      <c r="X8" s="466"/>
      <c r="Y8" s="485"/>
    </row>
    <row r="9" spans="1:25" ht="30" customHeight="1">
      <c r="A9" s="467" t="s">
        <v>11</v>
      </c>
      <c r="B9" s="480" t="s">
        <v>27</v>
      </c>
      <c r="C9" s="481"/>
      <c r="D9" s="467"/>
      <c r="E9" s="471" t="s">
        <v>12</v>
      </c>
      <c r="F9" s="182" t="s">
        <v>13</v>
      </c>
      <c r="G9" s="471" t="s">
        <v>103</v>
      </c>
      <c r="H9" s="473" t="s">
        <v>14</v>
      </c>
      <c r="I9" s="473"/>
      <c r="J9" s="183" t="s">
        <v>15</v>
      </c>
      <c r="K9" s="471" t="s">
        <v>16</v>
      </c>
      <c r="L9" s="471"/>
      <c r="M9" s="471"/>
      <c r="N9" s="471"/>
      <c r="O9" s="471"/>
      <c r="P9" s="471"/>
      <c r="Q9" s="471"/>
      <c r="R9" s="471"/>
      <c r="S9" s="471"/>
      <c r="T9" s="471"/>
      <c r="U9" s="471"/>
      <c r="V9" s="471"/>
      <c r="W9" s="471"/>
      <c r="X9" s="471"/>
      <c r="Y9" s="484"/>
    </row>
    <row r="10" spans="1:25" ht="15" customHeight="1">
      <c r="A10" s="468"/>
      <c r="B10" s="482"/>
      <c r="C10" s="483"/>
      <c r="D10" s="468"/>
      <c r="E10" s="471"/>
      <c r="F10" s="474" t="s">
        <v>17</v>
      </c>
      <c r="G10" s="471"/>
      <c r="H10" s="493" t="s">
        <v>18</v>
      </c>
      <c r="I10" s="493" t="s">
        <v>19</v>
      </c>
      <c r="J10" s="474" t="s">
        <v>20</v>
      </c>
      <c r="K10" s="453">
        <v>1</v>
      </c>
      <c r="L10" s="448">
        <v>2</v>
      </c>
      <c r="M10" s="448">
        <v>3</v>
      </c>
      <c r="N10" s="448">
        <v>4</v>
      </c>
      <c r="O10" s="448">
        <v>5</v>
      </c>
      <c r="P10" s="446">
        <v>6</v>
      </c>
      <c r="Q10" s="446">
        <v>7</v>
      </c>
      <c r="R10" s="446">
        <v>8</v>
      </c>
      <c r="S10" s="446">
        <v>9</v>
      </c>
      <c r="T10" s="446">
        <v>10</v>
      </c>
      <c r="U10" s="446">
        <v>11</v>
      </c>
      <c r="V10" s="446">
        <v>12</v>
      </c>
      <c r="W10" s="446">
        <v>13</v>
      </c>
      <c r="X10" s="446">
        <v>14</v>
      </c>
      <c r="Y10" s="451">
        <v>15</v>
      </c>
    </row>
    <row r="11" spans="1:25" ht="15.75" thickBot="1">
      <c r="A11" s="469"/>
      <c r="B11" s="86" t="s">
        <v>4</v>
      </c>
      <c r="C11" s="86" t="s">
        <v>6</v>
      </c>
      <c r="D11" s="86" t="s">
        <v>5</v>
      </c>
      <c r="E11" s="472"/>
      <c r="F11" s="475"/>
      <c r="G11" s="472"/>
      <c r="H11" s="494"/>
      <c r="I11" s="494"/>
      <c r="J11" s="475"/>
      <c r="K11" s="454"/>
      <c r="L11" s="449"/>
      <c r="M11" s="449"/>
      <c r="N11" s="449"/>
      <c r="O11" s="449"/>
      <c r="P11" s="447"/>
      <c r="Q11" s="447"/>
      <c r="R11" s="447"/>
      <c r="S11" s="447"/>
      <c r="T11" s="447"/>
      <c r="U11" s="447"/>
      <c r="V11" s="447"/>
      <c r="W11" s="447"/>
      <c r="X11" s="447"/>
      <c r="Y11" s="452"/>
    </row>
    <row r="12" spans="1:25" s="97" customFormat="1" ht="30">
      <c r="A12" s="87">
        <v>1</v>
      </c>
      <c r="B12" s="88"/>
      <c r="C12" s="89"/>
      <c r="D12" s="90" t="s">
        <v>102</v>
      </c>
      <c r="E12" s="91" t="s">
        <v>52</v>
      </c>
      <c r="F12" s="89">
        <f>SUM(K12:Y12)</f>
        <v>593158.50000000012</v>
      </c>
      <c r="G12" s="91"/>
      <c r="H12" s="92">
        <v>43101</v>
      </c>
      <c r="I12" s="92">
        <v>48579</v>
      </c>
      <c r="J12" s="93"/>
      <c r="K12" s="94">
        <f t="shared" ref="K12:Y12" si="0">$C$164*0.15</f>
        <v>39543.9</v>
      </c>
      <c r="L12" s="95">
        <f t="shared" si="0"/>
        <v>39543.9</v>
      </c>
      <c r="M12" s="95">
        <f t="shared" si="0"/>
        <v>39543.9</v>
      </c>
      <c r="N12" s="95">
        <f t="shared" si="0"/>
        <v>39543.9</v>
      </c>
      <c r="O12" s="95">
        <f t="shared" si="0"/>
        <v>39543.9</v>
      </c>
      <c r="P12" s="96">
        <f t="shared" si="0"/>
        <v>39543.9</v>
      </c>
      <c r="Q12" s="96">
        <f t="shared" si="0"/>
        <v>39543.9</v>
      </c>
      <c r="R12" s="96">
        <f t="shared" si="0"/>
        <v>39543.9</v>
      </c>
      <c r="S12" s="96">
        <f t="shared" si="0"/>
        <v>39543.9</v>
      </c>
      <c r="T12" s="96">
        <f t="shared" si="0"/>
        <v>39543.9</v>
      </c>
      <c r="U12" s="96">
        <f t="shared" si="0"/>
        <v>39543.9</v>
      </c>
      <c r="V12" s="96">
        <f t="shared" si="0"/>
        <v>39543.9</v>
      </c>
      <c r="W12" s="96">
        <f t="shared" si="0"/>
        <v>39543.9</v>
      </c>
      <c r="X12" s="96">
        <f t="shared" si="0"/>
        <v>39543.9</v>
      </c>
      <c r="Y12" s="162">
        <f t="shared" si="0"/>
        <v>39543.9</v>
      </c>
    </row>
    <row r="13" spans="1:25" s="97" customFormat="1">
      <c r="A13" s="98"/>
      <c r="B13" s="99" t="s">
        <v>122</v>
      </c>
      <c r="C13" s="100"/>
      <c r="D13" s="100"/>
      <c r="E13" s="103"/>
      <c r="F13" s="102"/>
      <c r="G13" s="103"/>
      <c r="H13" s="104"/>
      <c r="I13" s="105"/>
      <c r="J13" s="106"/>
      <c r="K13" s="100"/>
      <c r="L13" s="103"/>
      <c r="M13" s="103"/>
      <c r="N13" s="103"/>
      <c r="O13" s="103"/>
      <c r="P13" s="103"/>
      <c r="Q13" s="103"/>
      <c r="R13" s="103"/>
      <c r="S13" s="103"/>
      <c r="T13" s="103"/>
      <c r="U13" s="103"/>
      <c r="V13" s="103"/>
      <c r="W13" s="103"/>
      <c r="X13" s="103"/>
      <c r="Y13" s="163"/>
    </row>
    <row r="14" spans="1:25" s="97" customFormat="1">
      <c r="A14" s="98"/>
      <c r="B14" s="99" t="s">
        <v>1</v>
      </c>
      <c r="C14" s="100"/>
      <c r="D14" s="100"/>
      <c r="E14" s="103"/>
      <c r="F14" s="102"/>
      <c r="G14" s="103"/>
      <c r="H14" s="104"/>
      <c r="I14" s="105"/>
      <c r="J14" s="106"/>
      <c r="K14" s="100"/>
      <c r="L14" s="103"/>
      <c r="M14" s="103"/>
      <c r="N14" s="103"/>
      <c r="O14" s="103"/>
      <c r="P14" s="103"/>
      <c r="Q14" s="103"/>
      <c r="R14" s="103"/>
      <c r="S14" s="103"/>
      <c r="T14" s="103"/>
      <c r="U14" s="103"/>
      <c r="V14" s="103"/>
      <c r="W14" s="103"/>
      <c r="X14" s="103"/>
      <c r="Y14" s="163"/>
    </row>
    <row r="15" spans="1:25" s="140" customFormat="1">
      <c r="A15" s="107"/>
      <c r="B15" s="181"/>
      <c r="C15" s="109" t="s">
        <v>123</v>
      </c>
      <c r="D15" s="110" t="s">
        <v>124</v>
      </c>
      <c r="E15" s="112" t="s">
        <v>52</v>
      </c>
      <c r="F15" s="113">
        <f t="shared" ref="F15:F40" si="1">SUM(K15:Y15)</f>
        <v>120000</v>
      </c>
      <c r="G15" s="114"/>
      <c r="H15" s="115">
        <v>43101</v>
      </c>
      <c r="I15" s="116">
        <v>43465</v>
      </c>
      <c r="J15" s="184" t="s">
        <v>24</v>
      </c>
      <c r="K15" s="2">
        <v>120000</v>
      </c>
      <c r="L15" s="1"/>
      <c r="M15" s="1"/>
      <c r="N15" s="1"/>
      <c r="O15" s="1"/>
      <c r="P15" s="3"/>
      <c r="Q15" s="3"/>
      <c r="R15" s="3"/>
      <c r="S15" s="3"/>
      <c r="T15" s="3"/>
      <c r="U15" s="3"/>
      <c r="V15" s="3"/>
      <c r="W15" s="3"/>
      <c r="X15" s="3"/>
      <c r="Y15" s="164"/>
    </row>
    <row r="16" spans="1:25" s="140" customFormat="1">
      <c r="A16" s="107"/>
      <c r="B16" s="181"/>
      <c r="C16" s="109" t="s">
        <v>125</v>
      </c>
      <c r="D16" s="110" t="s">
        <v>126</v>
      </c>
      <c r="E16" s="112" t="s">
        <v>52</v>
      </c>
      <c r="F16" s="113">
        <f t="shared" si="1"/>
        <v>11000</v>
      </c>
      <c r="G16" s="114"/>
      <c r="H16" s="115">
        <v>43101</v>
      </c>
      <c r="I16" s="116">
        <v>43465</v>
      </c>
      <c r="J16" s="184" t="s">
        <v>24</v>
      </c>
      <c r="K16" s="2">
        <v>11000</v>
      </c>
      <c r="L16" s="1"/>
      <c r="M16" s="1"/>
      <c r="N16" s="1"/>
      <c r="O16" s="1"/>
      <c r="P16" s="3"/>
      <c r="Q16" s="3"/>
      <c r="R16" s="3"/>
      <c r="S16" s="3"/>
      <c r="T16" s="3"/>
      <c r="U16" s="3"/>
      <c r="V16" s="3"/>
      <c r="W16" s="3"/>
      <c r="X16" s="3"/>
      <c r="Y16" s="164"/>
    </row>
    <row r="17" spans="1:25" s="140" customFormat="1">
      <c r="A17" s="107"/>
      <c r="B17" s="108"/>
      <c r="C17" s="109" t="s">
        <v>127</v>
      </c>
      <c r="D17" s="110" t="s">
        <v>126</v>
      </c>
      <c r="E17" s="112" t="s">
        <v>52</v>
      </c>
      <c r="F17" s="113">
        <f t="shared" si="1"/>
        <v>23000</v>
      </c>
      <c r="G17" s="114"/>
      <c r="H17" s="115">
        <v>43101</v>
      </c>
      <c r="I17" s="116">
        <v>43465</v>
      </c>
      <c r="J17" s="184" t="s">
        <v>24</v>
      </c>
      <c r="K17" s="2">
        <v>23000</v>
      </c>
      <c r="L17" s="1"/>
      <c r="M17" s="1"/>
      <c r="N17" s="1"/>
      <c r="O17" s="1"/>
      <c r="P17" s="3"/>
      <c r="Q17" s="3"/>
      <c r="R17" s="3"/>
      <c r="S17" s="3"/>
      <c r="T17" s="3"/>
      <c r="U17" s="3"/>
      <c r="V17" s="3"/>
      <c r="W17" s="3"/>
      <c r="X17" s="3"/>
      <c r="Y17" s="164"/>
    </row>
    <row r="18" spans="1:25" s="140" customFormat="1">
      <c r="A18" s="107"/>
      <c r="B18" s="108"/>
      <c r="C18" s="109" t="s">
        <v>128</v>
      </c>
      <c r="D18" s="110" t="s">
        <v>126</v>
      </c>
      <c r="E18" s="112" t="s">
        <v>52</v>
      </c>
      <c r="F18" s="113">
        <f t="shared" si="1"/>
        <v>25000</v>
      </c>
      <c r="G18" s="114"/>
      <c r="H18" s="115">
        <v>43101</v>
      </c>
      <c r="I18" s="116">
        <v>43465</v>
      </c>
      <c r="J18" s="184" t="s">
        <v>24</v>
      </c>
      <c r="K18" s="2">
        <v>25000</v>
      </c>
      <c r="L18" s="1"/>
      <c r="M18" s="1"/>
      <c r="N18" s="1"/>
      <c r="O18" s="1"/>
      <c r="P18" s="3"/>
      <c r="Q18" s="3"/>
      <c r="R18" s="3"/>
      <c r="S18" s="3"/>
      <c r="T18" s="3"/>
      <c r="U18" s="3"/>
      <c r="V18" s="3"/>
      <c r="W18" s="3"/>
      <c r="X18" s="3"/>
      <c r="Y18" s="164"/>
    </row>
    <row r="19" spans="1:25" s="140" customFormat="1">
      <c r="A19" s="107"/>
      <c r="B19" s="108"/>
      <c r="C19" s="109" t="s">
        <v>129</v>
      </c>
      <c r="D19" s="110" t="s">
        <v>126</v>
      </c>
      <c r="E19" s="112" t="s">
        <v>52</v>
      </c>
      <c r="F19" s="113">
        <f t="shared" si="1"/>
        <v>24500</v>
      </c>
      <c r="G19" s="114"/>
      <c r="H19" s="115">
        <v>43101</v>
      </c>
      <c r="I19" s="116">
        <v>43465</v>
      </c>
      <c r="J19" s="184" t="s">
        <v>24</v>
      </c>
      <c r="K19" s="2">
        <v>24500</v>
      </c>
      <c r="L19" s="1"/>
      <c r="M19" s="1"/>
      <c r="N19" s="1"/>
      <c r="O19" s="1"/>
      <c r="P19" s="3"/>
      <c r="Q19" s="3"/>
      <c r="R19" s="3"/>
      <c r="S19" s="3"/>
      <c r="T19" s="3"/>
      <c r="U19" s="3"/>
      <c r="V19" s="3"/>
      <c r="W19" s="3"/>
      <c r="X19" s="3"/>
      <c r="Y19" s="164"/>
    </row>
    <row r="20" spans="1:25" s="140" customFormat="1">
      <c r="A20" s="107"/>
      <c r="B20" s="108"/>
      <c r="C20" s="109" t="s">
        <v>52</v>
      </c>
      <c r="D20" s="110" t="s">
        <v>279</v>
      </c>
      <c r="E20" s="112" t="s">
        <v>52</v>
      </c>
      <c r="F20" s="113">
        <f t="shared" si="1"/>
        <v>20000</v>
      </c>
      <c r="G20" s="114"/>
      <c r="H20" s="115">
        <v>43101</v>
      </c>
      <c r="I20" s="116">
        <v>43465</v>
      </c>
      <c r="J20" s="184" t="s">
        <v>24</v>
      </c>
      <c r="K20" s="2">
        <v>20000</v>
      </c>
      <c r="L20" s="1"/>
      <c r="M20" s="1"/>
      <c r="N20" s="1"/>
      <c r="O20" s="1"/>
      <c r="P20" s="3"/>
      <c r="Q20" s="3"/>
      <c r="R20" s="3"/>
      <c r="S20" s="3"/>
      <c r="T20" s="3"/>
      <c r="U20" s="3"/>
      <c r="V20" s="3"/>
      <c r="W20" s="3"/>
      <c r="X20" s="3"/>
      <c r="Y20" s="164"/>
    </row>
    <row r="21" spans="1:25" s="140" customFormat="1">
      <c r="A21" s="107"/>
      <c r="B21" s="108"/>
      <c r="C21" s="109" t="s">
        <v>278</v>
      </c>
      <c r="D21" s="110" t="s">
        <v>124</v>
      </c>
      <c r="E21" s="112" t="s">
        <v>52</v>
      </c>
      <c r="F21" s="113">
        <f t="shared" si="1"/>
        <v>10000</v>
      </c>
      <c r="G21" s="114"/>
      <c r="H21" s="115">
        <v>43101</v>
      </c>
      <c r="I21" s="116">
        <v>43465</v>
      </c>
      <c r="J21" s="184" t="s">
        <v>24</v>
      </c>
      <c r="K21" s="2">
        <v>10000</v>
      </c>
      <c r="L21" s="1"/>
      <c r="M21" s="1"/>
      <c r="N21" s="1"/>
      <c r="O21" s="1"/>
      <c r="P21" s="3"/>
      <c r="Q21" s="3"/>
      <c r="R21" s="3"/>
      <c r="S21" s="3"/>
      <c r="T21" s="3"/>
      <c r="U21" s="3"/>
      <c r="V21" s="3"/>
      <c r="W21" s="3"/>
      <c r="X21" s="3"/>
      <c r="Y21" s="164"/>
    </row>
    <row r="22" spans="1:25" s="140" customFormat="1">
      <c r="A22" s="107"/>
      <c r="B22" s="107"/>
      <c r="C22" s="109" t="s">
        <v>112</v>
      </c>
      <c r="D22" s="110" t="s">
        <v>124</v>
      </c>
      <c r="E22" s="112" t="s">
        <v>52</v>
      </c>
      <c r="F22" s="113">
        <f t="shared" si="1"/>
        <v>10000</v>
      </c>
      <c r="G22" s="114"/>
      <c r="H22" s="115">
        <v>43101</v>
      </c>
      <c r="I22" s="116">
        <v>43465</v>
      </c>
      <c r="J22" s="184" t="s">
        <v>24</v>
      </c>
      <c r="K22" s="2">
        <v>10000</v>
      </c>
      <c r="L22" s="1"/>
      <c r="M22" s="1"/>
      <c r="N22" s="1"/>
      <c r="O22" s="1"/>
      <c r="P22" s="3"/>
      <c r="Q22" s="3"/>
      <c r="R22" s="3"/>
      <c r="S22" s="3"/>
      <c r="T22" s="3"/>
      <c r="U22" s="3"/>
      <c r="V22" s="3"/>
      <c r="W22" s="3"/>
      <c r="X22" s="3"/>
      <c r="Y22" s="164"/>
    </row>
    <row r="23" spans="1:25" s="140" customFormat="1">
      <c r="A23" s="107"/>
      <c r="B23" s="107" t="s">
        <v>273</v>
      </c>
      <c r="C23" s="109" t="s">
        <v>270</v>
      </c>
      <c r="D23" s="110" t="s">
        <v>124</v>
      </c>
      <c r="E23" s="112" t="s">
        <v>52</v>
      </c>
      <c r="F23" s="113">
        <v>12000</v>
      </c>
      <c r="G23" s="114"/>
      <c r="H23" s="115">
        <v>43101</v>
      </c>
      <c r="I23" s="116">
        <v>43465</v>
      </c>
      <c r="J23" s="184" t="s">
        <v>24</v>
      </c>
      <c r="K23" s="2">
        <v>12000</v>
      </c>
      <c r="L23" s="1"/>
      <c r="M23" s="1"/>
      <c r="N23" s="1"/>
      <c r="O23" s="1"/>
      <c r="P23" s="3"/>
      <c r="Q23" s="3"/>
      <c r="R23" s="3"/>
      <c r="S23" s="3"/>
      <c r="T23" s="3"/>
      <c r="U23" s="3"/>
      <c r="V23" s="3"/>
      <c r="W23" s="3"/>
      <c r="X23" s="3"/>
      <c r="Y23" s="164"/>
    </row>
    <row r="24" spans="1:25" s="140" customFormat="1" ht="30">
      <c r="A24" s="107"/>
      <c r="B24" s="108"/>
      <c r="C24" s="60"/>
      <c r="D24" s="109" t="s">
        <v>272</v>
      </c>
      <c r="E24" s="112" t="s">
        <v>52</v>
      </c>
      <c r="F24" s="113">
        <v>3000</v>
      </c>
      <c r="G24" s="114"/>
      <c r="H24" s="115">
        <v>43101</v>
      </c>
      <c r="I24" s="116">
        <v>43465</v>
      </c>
      <c r="J24" s="184" t="s">
        <v>24</v>
      </c>
      <c r="K24" s="2">
        <v>3000</v>
      </c>
      <c r="L24" s="1"/>
      <c r="M24" s="1"/>
      <c r="N24" s="1"/>
      <c r="O24" s="1"/>
      <c r="P24" s="3"/>
      <c r="Q24" s="3"/>
      <c r="R24" s="3"/>
      <c r="S24" s="3"/>
      <c r="T24" s="3"/>
      <c r="U24" s="3"/>
      <c r="V24" s="3"/>
      <c r="W24" s="3"/>
      <c r="X24" s="3"/>
      <c r="Y24" s="164"/>
    </row>
    <row r="25" spans="1:25" s="140" customFormat="1" ht="30">
      <c r="A25" s="107"/>
      <c r="B25" s="108"/>
      <c r="C25" s="109" t="s">
        <v>130</v>
      </c>
      <c r="D25" s="111" t="s">
        <v>131</v>
      </c>
      <c r="E25" s="112" t="s">
        <v>52</v>
      </c>
      <c r="F25" s="113">
        <f t="shared" si="1"/>
        <v>13000</v>
      </c>
      <c r="G25" s="114"/>
      <c r="H25" s="115">
        <v>43101</v>
      </c>
      <c r="I25" s="116">
        <v>43465</v>
      </c>
      <c r="J25" s="184" t="s">
        <v>24</v>
      </c>
      <c r="K25" s="2">
        <v>13000</v>
      </c>
      <c r="L25" s="1"/>
      <c r="M25" s="1"/>
      <c r="N25" s="1"/>
      <c r="O25" s="1"/>
      <c r="P25" s="3"/>
      <c r="Q25" s="3"/>
      <c r="R25" s="3"/>
      <c r="S25" s="3"/>
      <c r="T25" s="3"/>
      <c r="U25" s="3"/>
      <c r="V25" s="3"/>
      <c r="W25" s="3"/>
      <c r="X25" s="3"/>
      <c r="Y25" s="164"/>
    </row>
    <row r="26" spans="1:25" s="140" customFormat="1" hidden="1">
      <c r="A26" s="107"/>
      <c r="B26" s="108"/>
      <c r="C26" s="109" t="s">
        <v>52</v>
      </c>
      <c r="D26" s="185" t="s">
        <v>132</v>
      </c>
      <c r="E26" s="112" t="s">
        <v>52</v>
      </c>
      <c r="F26" s="113">
        <f t="shared" si="1"/>
        <v>40620</v>
      </c>
      <c r="G26" s="114"/>
      <c r="H26" s="115">
        <v>43831</v>
      </c>
      <c r="I26" s="116">
        <v>44926</v>
      </c>
      <c r="J26" s="186" t="s">
        <v>25</v>
      </c>
      <c r="K26" s="2"/>
      <c r="L26" s="1"/>
      <c r="M26" s="1">
        <v>20310</v>
      </c>
      <c r="N26" s="1"/>
      <c r="O26" s="1">
        <v>20310</v>
      </c>
      <c r="P26" s="3"/>
      <c r="Q26" s="3"/>
      <c r="R26" s="3"/>
      <c r="S26" s="3"/>
      <c r="T26" s="3"/>
      <c r="U26" s="3"/>
      <c r="V26" s="3"/>
      <c r="W26" s="3"/>
      <c r="X26" s="3"/>
      <c r="Y26" s="164"/>
    </row>
    <row r="27" spans="1:25" s="140" customFormat="1" hidden="1">
      <c r="A27" s="107"/>
      <c r="B27" s="108"/>
      <c r="C27" s="109" t="s">
        <v>52</v>
      </c>
      <c r="D27" s="185" t="s">
        <v>132</v>
      </c>
      <c r="E27" s="112" t="s">
        <v>52</v>
      </c>
      <c r="F27" s="113">
        <f t="shared" si="1"/>
        <v>101550</v>
      </c>
      <c r="G27" s="114"/>
      <c r="H27" s="115">
        <v>45292</v>
      </c>
      <c r="I27" s="116">
        <v>48579</v>
      </c>
      <c r="J27" s="186" t="s">
        <v>26</v>
      </c>
      <c r="K27" s="2"/>
      <c r="L27" s="1"/>
      <c r="M27" s="1"/>
      <c r="N27" s="1"/>
      <c r="O27" s="1"/>
      <c r="P27" s="3"/>
      <c r="Q27" s="3">
        <v>20310</v>
      </c>
      <c r="R27" s="3"/>
      <c r="S27" s="3">
        <v>20310</v>
      </c>
      <c r="T27" s="3"/>
      <c r="U27" s="3">
        <v>20310</v>
      </c>
      <c r="V27" s="3"/>
      <c r="W27" s="3">
        <v>20310</v>
      </c>
      <c r="X27" s="3"/>
      <c r="Y27" s="164">
        <v>20310</v>
      </c>
    </row>
    <row r="28" spans="1:25" s="140" customFormat="1" hidden="1">
      <c r="A28" s="107"/>
      <c r="B28" s="108"/>
      <c r="C28" s="109" t="s">
        <v>52</v>
      </c>
      <c r="D28" s="185" t="s">
        <v>133</v>
      </c>
      <c r="E28" s="112" t="s">
        <v>52</v>
      </c>
      <c r="F28" s="113">
        <f t="shared" si="1"/>
        <v>472000</v>
      </c>
      <c r="G28" s="114"/>
      <c r="H28" s="115">
        <v>43831</v>
      </c>
      <c r="I28" s="116">
        <v>44926</v>
      </c>
      <c r="J28" s="186" t="s">
        <v>25</v>
      </c>
      <c r="K28" s="2"/>
      <c r="L28" s="1"/>
      <c r="M28" s="1">
        <v>236000</v>
      </c>
      <c r="N28" s="1"/>
      <c r="O28" s="1">
        <v>236000</v>
      </c>
      <c r="P28" s="3"/>
      <c r="Q28" s="3"/>
      <c r="R28" s="3"/>
      <c r="S28" s="3"/>
      <c r="T28" s="3"/>
      <c r="U28" s="3"/>
      <c r="V28" s="3"/>
      <c r="W28" s="3"/>
      <c r="X28" s="3"/>
      <c r="Y28" s="164"/>
    </row>
    <row r="29" spans="1:25" s="140" customFormat="1" hidden="1">
      <c r="A29" s="107"/>
      <c r="B29" s="108"/>
      <c r="C29" s="109" t="s">
        <v>52</v>
      </c>
      <c r="D29" s="185" t="s">
        <v>133</v>
      </c>
      <c r="E29" s="112" t="s">
        <v>52</v>
      </c>
      <c r="F29" s="113">
        <f t="shared" si="1"/>
        <v>1180000</v>
      </c>
      <c r="G29" s="114"/>
      <c r="H29" s="115">
        <v>45292</v>
      </c>
      <c r="I29" s="116">
        <v>48579</v>
      </c>
      <c r="J29" s="186" t="s">
        <v>26</v>
      </c>
      <c r="K29" s="2"/>
      <c r="L29" s="1"/>
      <c r="M29" s="1"/>
      <c r="N29" s="1"/>
      <c r="O29" s="1"/>
      <c r="P29" s="3"/>
      <c r="Q29" s="3">
        <v>236000</v>
      </c>
      <c r="R29" s="3"/>
      <c r="S29" s="3">
        <v>236000</v>
      </c>
      <c r="T29" s="3"/>
      <c r="U29" s="3">
        <v>236000</v>
      </c>
      <c r="V29" s="3"/>
      <c r="W29" s="3">
        <v>236000</v>
      </c>
      <c r="X29" s="3"/>
      <c r="Y29" s="164">
        <v>236000</v>
      </c>
    </row>
    <row r="30" spans="1:25" s="140" customFormat="1" hidden="1">
      <c r="A30" s="107"/>
      <c r="B30" s="108"/>
      <c r="C30" s="109" t="s">
        <v>52</v>
      </c>
      <c r="D30" s="185" t="s">
        <v>134</v>
      </c>
      <c r="E30" s="112" t="s">
        <v>52</v>
      </c>
      <c r="F30" s="113">
        <f t="shared" si="1"/>
        <v>2200</v>
      </c>
      <c r="G30" s="114"/>
      <c r="H30" s="115">
        <v>47484</v>
      </c>
      <c r="I30" s="116">
        <v>47848</v>
      </c>
      <c r="J30" s="186" t="s">
        <v>26</v>
      </c>
      <c r="K30" s="2"/>
      <c r="L30" s="1"/>
      <c r="M30" s="1"/>
      <c r="N30" s="1"/>
      <c r="O30" s="1"/>
      <c r="P30" s="3"/>
      <c r="Q30" s="3"/>
      <c r="R30" s="3"/>
      <c r="S30" s="3"/>
      <c r="T30" s="3"/>
      <c r="U30" s="3"/>
      <c r="V30" s="3"/>
      <c r="W30" s="3">
        <v>2200</v>
      </c>
      <c r="X30" s="3"/>
      <c r="Y30" s="164"/>
    </row>
    <row r="31" spans="1:25" s="140" customFormat="1" hidden="1">
      <c r="A31" s="107"/>
      <c r="B31" s="108"/>
      <c r="C31" s="109" t="s">
        <v>52</v>
      </c>
      <c r="D31" s="185" t="s">
        <v>135</v>
      </c>
      <c r="E31" s="112" t="s">
        <v>52</v>
      </c>
      <c r="F31" s="113">
        <f t="shared" si="1"/>
        <v>22400</v>
      </c>
      <c r="G31" s="114"/>
      <c r="H31" s="115">
        <v>43831</v>
      </c>
      <c r="I31" s="116">
        <v>44926</v>
      </c>
      <c r="J31" s="186" t="s">
        <v>25</v>
      </c>
      <c r="K31" s="2"/>
      <c r="L31" s="1"/>
      <c r="M31" s="1">
        <v>11200</v>
      </c>
      <c r="N31" s="1"/>
      <c r="O31" s="1">
        <v>11200</v>
      </c>
      <c r="P31" s="3"/>
      <c r="Q31" s="3"/>
      <c r="R31" s="3"/>
      <c r="S31" s="3"/>
      <c r="T31" s="3"/>
      <c r="U31" s="3"/>
      <c r="V31" s="3"/>
      <c r="W31" s="3"/>
      <c r="X31" s="3"/>
      <c r="Y31" s="164"/>
    </row>
    <row r="32" spans="1:25" s="140" customFormat="1" hidden="1">
      <c r="A32" s="107"/>
      <c r="B32" s="108"/>
      <c r="C32" s="109" t="s">
        <v>52</v>
      </c>
      <c r="D32" s="185" t="s">
        <v>135</v>
      </c>
      <c r="E32" s="112" t="s">
        <v>52</v>
      </c>
      <c r="F32" s="113">
        <f t="shared" si="1"/>
        <v>56000</v>
      </c>
      <c r="G32" s="114"/>
      <c r="H32" s="115">
        <v>45292</v>
      </c>
      <c r="I32" s="116">
        <v>48579</v>
      </c>
      <c r="J32" s="186" t="s">
        <v>26</v>
      </c>
      <c r="K32" s="2"/>
      <c r="L32" s="1"/>
      <c r="M32" s="1"/>
      <c r="N32" s="1"/>
      <c r="O32" s="1"/>
      <c r="P32" s="3"/>
      <c r="Q32" s="3">
        <v>11200</v>
      </c>
      <c r="R32" s="3"/>
      <c r="S32" s="3">
        <v>11200</v>
      </c>
      <c r="T32" s="3"/>
      <c r="U32" s="3">
        <v>11200</v>
      </c>
      <c r="V32" s="3"/>
      <c r="W32" s="3">
        <v>11200</v>
      </c>
      <c r="X32" s="3"/>
      <c r="Y32" s="164">
        <v>11200</v>
      </c>
    </row>
    <row r="33" spans="1:25" s="140" customFormat="1" hidden="1">
      <c r="A33" s="107"/>
      <c r="B33" s="108"/>
      <c r="C33" s="109" t="s">
        <v>52</v>
      </c>
      <c r="D33" s="185" t="s">
        <v>136</v>
      </c>
      <c r="E33" s="112" t="s">
        <v>52</v>
      </c>
      <c r="F33" s="113">
        <f t="shared" si="1"/>
        <v>8400</v>
      </c>
      <c r="G33" s="114"/>
      <c r="H33" s="115">
        <v>43831</v>
      </c>
      <c r="I33" s="116">
        <v>44926</v>
      </c>
      <c r="J33" s="186" t="s">
        <v>25</v>
      </c>
      <c r="K33" s="2"/>
      <c r="L33" s="1"/>
      <c r="M33" s="1">
        <v>4200</v>
      </c>
      <c r="N33" s="1"/>
      <c r="O33" s="1">
        <v>4200</v>
      </c>
      <c r="P33" s="3"/>
      <c r="Q33" s="3"/>
      <c r="R33" s="3"/>
      <c r="S33" s="3"/>
      <c r="T33" s="3"/>
      <c r="U33" s="3"/>
      <c r="V33" s="3"/>
      <c r="W33" s="3"/>
      <c r="X33" s="3"/>
      <c r="Y33" s="164"/>
    </row>
    <row r="34" spans="1:25" s="140" customFormat="1" hidden="1">
      <c r="A34" s="107"/>
      <c r="B34" s="108"/>
      <c r="C34" s="109" t="s">
        <v>52</v>
      </c>
      <c r="D34" s="185" t="s">
        <v>136</v>
      </c>
      <c r="E34" s="112" t="s">
        <v>52</v>
      </c>
      <c r="F34" s="113">
        <f t="shared" si="1"/>
        <v>21000</v>
      </c>
      <c r="G34" s="114"/>
      <c r="H34" s="115">
        <v>45292</v>
      </c>
      <c r="I34" s="116">
        <v>48579</v>
      </c>
      <c r="J34" s="186" t="s">
        <v>26</v>
      </c>
      <c r="K34" s="2"/>
      <c r="L34" s="1"/>
      <c r="M34" s="1"/>
      <c r="N34" s="1"/>
      <c r="O34" s="1"/>
      <c r="P34" s="3"/>
      <c r="Q34" s="3">
        <v>4200</v>
      </c>
      <c r="R34" s="3"/>
      <c r="S34" s="3">
        <v>4200</v>
      </c>
      <c r="T34" s="3"/>
      <c r="U34" s="3">
        <v>4200</v>
      </c>
      <c r="V34" s="3"/>
      <c r="W34" s="3">
        <v>4200</v>
      </c>
      <c r="X34" s="3"/>
      <c r="Y34" s="164">
        <v>4200</v>
      </c>
    </row>
    <row r="35" spans="1:25" s="140" customFormat="1" hidden="1">
      <c r="A35" s="107"/>
      <c r="B35" s="108"/>
      <c r="C35" s="109" t="s">
        <v>52</v>
      </c>
      <c r="D35" s="185" t="s">
        <v>137</v>
      </c>
      <c r="E35" s="112" t="s">
        <v>52</v>
      </c>
      <c r="F35" s="113">
        <f t="shared" si="1"/>
        <v>8800</v>
      </c>
      <c r="G35" s="114"/>
      <c r="H35" s="115">
        <v>43831</v>
      </c>
      <c r="I35" s="116">
        <v>44926</v>
      </c>
      <c r="J35" s="186" t="s">
        <v>25</v>
      </c>
      <c r="K35" s="2"/>
      <c r="L35" s="1"/>
      <c r="M35" s="1">
        <v>4400</v>
      </c>
      <c r="N35" s="1"/>
      <c r="O35" s="1">
        <v>4400</v>
      </c>
      <c r="P35" s="3"/>
      <c r="Q35" s="3"/>
      <c r="R35" s="3"/>
      <c r="S35" s="3"/>
      <c r="T35" s="3"/>
      <c r="U35" s="3"/>
      <c r="V35" s="3"/>
      <c r="W35" s="3"/>
      <c r="X35" s="3"/>
      <c r="Y35" s="164"/>
    </row>
    <row r="36" spans="1:25" s="140" customFormat="1" hidden="1">
      <c r="A36" s="107"/>
      <c r="B36" s="108"/>
      <c r="C36" s="109" t="s">
        <v>52</v>
      </c>
      <c r="D36" s="185" t="s">
        <v>137</v>
      </c>
      <c r="E36" s="112" t="s">
        <v>52</v>
      </c>
      <c r="F36" s="113">
        <f t="shared" si="1"/>
        <v>22000</v>
      </c>
      <c r="G36" s="114"/>
      <c r="H36" s="115">
        <v>45292</v>
      </c>
      <c r="I36" s="116">
        <v>48579</v>
      </c>
      <c r="J36" s="186" t="s">
        <v>26</v>
      </c>
      <c r="K36" s="2"/>
      <c r="L36" s="1"/>
      <c r="M36" s="1"/>
      <c r="N36" s="1"/>
      <c r="O36" s="1"/>
      <c r="P36" s="3"/>
      <c r="Q36" s="3">
        <v>4400</v>
      </c>
      <c r="R36" s="3"/>
      <c r="S36" s="3">
        <v>4400</v>
      </c>
      <c r="T36" s="3"/>
      <c r="U36" s="3">
        <v>4400</v>
      </c>
      <c r="V36" s="3"/>
      <c r="W36" s="3">
        <v>4400</v>
      </c>
      <c r="X36" s="3"/>
      <c r="Y36" s="164">
        <v>4400</v>
      </c>
    </row>
    <row r="37" spans="1:25" s="140" customFormat="1" hidden="1">
      <c r="A37" s="107"/>
      <c r="B37" s="108"/>
      <c r="C37" s="109" t="s">
        <v>52</v>
      </c>
      <c r="D37" s="185" t="s">
        <v>138</v>
      </c>
      <c r="E37" s="112" t="s">
        <v>52</v>
      </c>
      <c r="F37" s="113">
        <f t="shared" si="1"/>
        <v>4600</v>
      </c>
      <c r="G37" s="114"/>
      <c r="H37" s="115">
        <v>43831</v>
      </c>
      <c r="I37" s="116">
        <v>44926</v>
      </c>
      <c r="J37" s="186" t="s">
        <v>25</v>
      </c>
      <c r="K37" s="2"/>
      <c r="L37" s="1"/>
      <c r="M37" s="1">
        <v>2300</v>
      </c>
      <c r="N37" s="1"/>
      <c r="O37" s="1">
        <v>2300</v>
      </c>
      <c r="P37" s="3"/>
      <c r="Q37" s="3"/>
      <c r="R37" s="3"/>
      <c r="S37" s="3"/>
      <c r="T37" s="3"/>
      <c r="U37" s="3"/>
      <c r="V37" s="3"/>
      <c r="W37" s="3"/>
      <c r="X37" s="3"/>
      <c r="Y37" s="164"/>
    </row>
    <row r="38" spans="1:25" s="140" customFormat="1" hidden="1">
      <c r="A38" s="107"/>
      <c r="B38" s="108"/>
      <c r="C38" s="109" t="s">
        <v>52</v>
      </c>
      <c r="D38" s="185" t="s">
        <v>138</v>
      </c>
      <c r="E38" s="112" t="s">
        <v>52</v>
      </c>
      <c r="F38" s="113">
        <f t="shared" si="1"/>
        <v>11500</v>
      </c>
      <c r="G38" s="114"/>
      <c r="H38" s="115">
        <v>45292</v>
      </c>
      <c r="I38" s="116">
        <v>48579</v>
      </c>
      <c r="J38" s="186" t="s">
        <v>26</v>
      </c>
      <c r="K38" s="2"/>
      <c r="L38" s="1"/>
      <c r="M38" s="1"/>
      <c r="N38" s="1"/>
      <c r="O38" s="1"/>
      <c r="P38" s="3"/>
      <c r="Q38" s="3">
        <v>2300</v>
      </c>
      <c r="R38" s="3"/>
      <c r="S38" s="3">
        <v>2300</v>
      </c>
      <c r="T38" s="3"/>
      <c r="U38" s="3">
        <v>2300</v>
      </c>
      <c r="V38" s="3"/>
      <c r="W38" s="3">
        <v>2300</v>
      </c>
      <c r="X38" s="3"/>
      <c r="Y38" s="164">
        <v>2300</v>
      </c>
    </row>
    <row r="39" spans="1:25" s="140" customFormat="1" hidden="1">
      <c r="A39" s="107"/>
      <c r="B39" s="108"/>
      <c r="C39" s="109" t="s">
        <v>52</v>
      </c>
      <c r="D39" s="185" t="s">
        <v>139</v>
      </c>
      <c r="E39" s="112" t="s">
        <v>52</v>
      </c>
      <c r="F39" s="113">
        <f t="shared" si="1"/>
        <v>5200</v>
      </c>
      <c r="G39" s="114"/>
      <c r="H39" s="115">
        <v>43466</v>
      </c>
      <c r="I39" s="116">
        <v>44561</v>
      </c>
      <c r="J39" s="186" t="s">
        <v>25</v>
      </c>
      <c r="K39" s="2"/>
      <c r="L39" s="1">
        <v>2600</v>
      </c>
      <c r="M39" s="1"/>
      <c r="N39" s="1">
        <v>2600</v>
      </c>
      <c r="O39" s="1"/>
      <c r="P39" s="3"/>
      <c r="Q39" s="3"/>
      <c r="R39" s="3"/>
      <c r="S39" s="3"/>
      <c r="T39" s="3"/>
      <c r="U39" s="3"/>
      <c r="V39" s="3"/>
      <c r="W39" s="3"/>
      <c r="X39" s="3"/>
      <c r="Y39" s="164"/>
    </row>
    <row r="40" spans="1:25" s="140" customFormat="1" hidden="1">
      <c r="A40" s="107"/>
      <c r="B40" s="108"/>
      <c r="C40" s="109" t="s">
        <v>52</v>
      </c>
      <c r="D40" s="185" t="s">
        <v>139</v>
      </c>
      <c r="E40" s="112" t="s">
        <v>52</v>
      </c>
      <c r="F40" s="113">
        <f t="shared" si="1"/>
        <v>13000</v>
      </c>
      <c r="G40" s="114"/>
      <c r="H40" s="115">
        <v>44927</v>
      </c>
      <c r="I40" s="116">
        <v>48213</v>
      </c>
      <c r="J40" s="186" t="s">
        <v>26</v>
      </c>
      <c r="K40" s="2"/>
      <c r="L40" s="1"/>
      <c r="M40" s="1"/>
      <c r="N40" s="1"/>
      <c r="O40" s="1"/>
      <c r="P40" s="3">
        <v>2600</v>
      </c>
      <c r="Q40" s="3"/>
      <c r="R40" s="3">
        <v>2600</v>
      </c>
      <c r="S40" s="3"/>
      <c r="T40" s="3">
        <v>2600</v>
      </c>
      <c r="U40" s="3"/>
      <c r="V40" s="3">
        <v>2600</v>
      </c>
      <c r="W40" s="3"/>
      <c r="X40" s="3">
        <v>2600</v>
      </c>
      <c r="Y40" s="164"/>
    </row>
    <row r="41" spans="1:25" s="97" customFormat="1">
      <c r="A41" s="98"/>
      <c r="B41" s="117" t="s">
        <v>140</v>
      </c>
      <c r="C41" s="100"/>
      <c r="D41" s="100"/>
      <c r="E41" s="101"/>
      <c r="F41" s="102"/>
      <c r="G41" s="103"/>
      <c r="H41" s="104"/>
      <c r="I41" s="105"/>
      <c r="J41" s="106"/>
      <c r="K41" s="100"/>
      <c r="L41" s="103"/>
      <c r="M41" s="103"/>
      <c r="N41" s="103"/>
      <c r="O41" s="103"/>
      <c r="P41" s="103"/>
      <c r="Q41" s="103"/>
      <c r="R41" s="103"/>
      <c r="S41" s="103"/>
      <c r="T41" s="103"/>
      <c r="U41" s="103"/>
      <c r="V41" s="103"/>
      <c r="W41" s="103"/>
      <c r="X41" s="103"/>
      <c r="Y41" s="163"/>
    </row>
    <row r="42" spans="1:25" s="140" customFormat="1" hidden="1">
      <c r="A42" s="107"/>
      <c r="B42" s="108"/>
      <c r="C42" s="109" t="s">
        <v>52</v>
      </c>
      <c r="D42" s="185" t="s">
        <v>141</v>
      </c>
      <c r="E42" s="112" t="s">
        <v>52</v>
      </c>
      <c r="F42" s="113">
        <f t="shared" ref="F42:F55" si="2">SUM(K42:Y42)</f>
        <v>12000</v>
      </c>
      <c r="G42" s="118"/>
      <c r="H42" s="119">
        <v>43831</v>
      </c>
      <c r="I42" s="119">
        <v>44926</v>
      </c>
      <c r="J42" s="186" t="s">
        <v>25</v>
      </c>
      <c r="K42" s="2"/>
      <c r="L42" s="1"/>
      <c r="M42" s="1">
        <v>6000</v>
      </c>
      <c r="N42" s="1"/>
      <c r="O42" s="1">
        <v>6000</v>
      </c>
      <c r="P42" s="3"/>
      <c r="Q42" s="3"/>
      <c r="R42" s="3"/>
      <c r="S42" s="3"/>
      <c r="T42" s="3"/>
      <c r="U42" s="3"/>
      <c r="V42" s="3"/>
      <c r="W42" s="3"/>
      <c r="X42" s="3"/>
      <c r="Y42" s="164"/>
    </row>
    <row r="43" spans="1:25" s="140" customFormat="1" hidden="1">
      <c r="A43" s="107"/>
      <c r="B43" s="108"/>
      <c r="C43" s="109" t="s">
        <v>52</v>
      </c>
      <c r="D43" s="185" t="s">
        <v>141</v>
      </c>
      <c r="E43" s="112" t="s">
        <v>52</v>
      </c>
      <c r="F43" s="113">
        <f t="shared" si="2"/>
        <v>30000</v>
      </c>
      <c r="G43" s="118"/>
      <c r="H43" s="119">
        <v>45292</v>
      </c>
      <c r="I43" s="119">
        <v>48579</v>
      </c>
      <c r="J43" s="186" t="s">
        <v>26</v>
      </c>
      <c r="K43" s="2"/>
      <c r="L43" s="1"/>
      <c r="M43" s="1"/>
      <c r="N43" s="1"/>
      <c r="O43" s="1"/>
      <c r="P43" s="3"/>
      <c r="Q43" s="3">
        <v>6000</v>
      </c>
      <c r="R43" s="3"/>
      <c r="S43" s="3">
        <v>6000</v>
      </c>
      <c r="T43" s="3"/>
      <c r="U43" s="3">
        <v>6000</v>
      </c>
      <c r="V43" s="3"/>
      <c r="W43" s="3">
        <v>6000</v>
      </c>
      <c r="X43" s="3"/>
      <c r="Y43" s="164">
        <v>6000</v>
      </c>
    </row>
    <row r="44" spans="1:25" s="140" customFormat="1" hidden="1">
      <c r="A44" s="107"/>
      <c r="B44" s="108"/>
      <c r="C44" s="109" t="s">
        <v>52</v>
      </c>
      <c r="D44" s="185" t="s">
        <v>142</v>
      </c>
      <c r="E44" s="112" t="s">
        <v>52</v>
      </c>
      <c r="F44" s="113">
        <f t="shared" si="2"/>
        <v>6800</v>
      </c>
      <c r="G44" s="118"/>
      <c r="H44" s="119">
        <v>43831</v>
      </c>
      <c r="I44" s="119">
        <v>44926</v>
      </c>
      <c r="J44" s="186" t="s">
        <v>25</v>
      </c>
      <c r="K44" s="2"/>
      <c r="L44" s="1"/>
      <c r="M44" s="1">
        <v>3400</v>
      </c>
      <c r="N44" s="1"/>
      <c r="O44" s="1">
        <v>3400</v>
      </c>
      <c r="P44" s="3"/>
      <c r="Q44" s="3"/>
      <c r="R44" s="3"/>
      <c r="S44" s="3"/>
      <c r="T44" s="3"/>
      <c r="U44" s="3"/>
      <c r="V44" s="3"/>
      <c r="W44" s="3"/>
      <c r="X44" s="3"/>
      <c r="Y44" s="164"/>
    </row>
    <row r="45" spans="1:25" s="140" customFormat="1" hidden="1">
      <c r="A45" s="107"/>
      <c r="B45" s="108"/>
      <c r="C45" s="109" t="s">
        <v>52</v>
      </c>
      <c r="D45" s="185" t="s">
        <v>142</v>
      </c>
      <c r="E45" s="112" t="s">
        <v>52</v>
      </c>
      <c r="F45" s="113">
        <f t="shared" si="2"/>
        <v>17000</v>
      </c>
      <c r="G45" s="118"/>
      <c r="H45" s="119">
        <v>45292</v>
      </c>
      <c r="I45" s="119">
        <v>48579</v>
      </c>
      <c r="J45" s="186" t="s">
        <v>26</v>
      </c>
      <c r="K45" s="2"/>
      <c r="L45" s="1"/>
      <c r="M45" s="1"/>
      <c r="N45" s="1"/>
      <c r="O45" s="1"/>
      <c r="P45" s="3"/>
      <c r="Q45" s="3">
        <v>3400</v>
      </c>
      <c r="R45" s="3"/>
      <c r="S45" s="3">
        <v>3400</v>
      </c>
      <c r="T45" s="3"/>
      <c r="U45" s="3">
        <v>3400</v>
      </c>
      <c r="V45" s="3"/>
      <c r="W45" s="3">
        <v>3400</v>
      </c>
      <c r="X45" s="3"/>
      <c r="Y45" s="164">
        <v>3400</v>
      </c>
    </row>
    <row r="46" spans="1:25" s="140" customFormat="1" hidden="1">
      <c r="A46" s="107"/>
      <c r="B46" s="108"/>
      <c r="C46" s="109" t="s">
        <v>52</v>
      </c>
      <c r="D46" s="185" t="s">
        <v>143</v>
      </c>
      <c r="E46" s="112" t="s">
        <v>52</v>
      </c>
      <c r="F46" s="113">
        <f t="shared" si="2"/>
        <v>8600</v>
      </c>
      <c r="G46" s="118"/>
      <c r="H46" s="119">
        <v>43831</v>
      </c>
      <c r="I46" s="119">
        <v>44926</v>
      </c>
      <c r="J46" s="186" t="s">
        <v>25</v>
      </c>
      <c r="K46" s="2"/>
      <c r="L46" s="1"/>
      <c r="M46" s="1">
        <v>4300</v>
      </c>
      <c r="N46" s="1"/>
      <c r="O46" s="1">
        <v>4300</v>
      </c>
      <c r="P46" s="3"/>
      <c r="Q46" s="3"/>
      <c r="R46" s="3"/>
      <c r="S46" s="3"/>
      <c r="T46" s="3"/>
      <c r="U46" s="3"/>
      <c r="V46" s="3"/>
      <c r="W46" s="3"/>
      <c r="X46" s="3"/>
      <c r="Y46" s="164"/>
    </row>
    <row r="47" spans="1:25" s="140" customFormat="1" hidden="1">
      <c r="A47" s="107"/>
      <c r="B47" s="108"/>
      <c r="C47" s="109" t="s">
        <v>52</v>
      </c>
      <c r="D47" s="185" t="s">
        <v>143</v>
      </c>
      <c r="E47" s="112" t="s">
        <v>52</v>
      </c>
      <c r="F47" s="113">
        <f t="shared" si="2"/>
        <v>21500</v>
      </c>
      <c r="G47" s="118"/>
      <c r="H47" s="119">
        <v>45292</v>
      </c>
      <c r="I47" s="119">
        <v>48579</v>
      </c>
      <c r="J47" s="186" t="s">
        <v>26</v>
      </c>
      <c r="K47" s="2"/>
      <c r="L47" s="1"/>
      <c r="M47" s="1"/>
      <c r="N47" s="1"/>
      <c r="O47" s="1"/>
      <c r="P47" s="3"/>
      <c r="Q47" s="3">
        <v>4300</v>
      </c>
      <c r="R47" s="3"/>
      <c r="S47" s="3">
        <v>4300</v>
      </c>
      <c r="T47" s="3"/>
      <c r="U47" s="3">
        <v>4300</v>
      </c>
      <c r="V47" s="3"/>
      <c r="W47" s="3">
        <v>4300</v>
      </c>
      <c r="X47" s="3"/>
      <c r="Y47" s="164">
        <v>4300</v>
      </c>
    </row>
    <row r="48" spans="1:25" s="140" customFormat="1" hidden="1">
      <c r="A48" s="107"/>
      <c r="B48" s="108"/>
      <c r="C48" s="109" t="s">
        <v>52</v>
      </c>
      <c r="D48" s="185" t="s">
        <v>144</v>
      </c>
      <c r="E48" s="112" t="s">
        <v>52</v>
      </c>
      <c r="F48" s="113">
        <f t="shared" si="2"/>
        <v>2100</v>
      </c>
      <c r="G48" s="118"/>
      <c r="H48" s="119">
        <v>44927</v>
      </c>
      <c r="I48" s="119">
        <v>45291</v>
      </c>
      <c r="J48" s="186" t="s">
        <v>26</v>
      </c>
      <c r="K48" s="2"/>
      <c r="L48" s="1"/>
      <c r="M48" s="1"/>
      <c r="N48" s="1"/>
      <c r="O48" s="1"/>
      <c r="P48" s="3">
        <v>2100</v>
      </c>
      <c r="Q48" s="3"/>
      <c r="R48" s="3"/>
      <c r="S48" s="3"/>
      <c r="T48" s="3"/>
      <c r="U48" s="3"/>
      <c r="V48" s="3"/>
      <c r="W48" s="3"/>
      <c r="X48" s="3"/>
      <c r="Y48" s="164"/>
    </row>
    <row r="49" spans="1:25" s="140" customFormat="1" hidden="1">
      <c r="A49" s="107"/>
      <c r="B49" s="108"/>
      <c r="C49" s="109" t="s">
        <v>52</v>
      </c>
      <c r="D49" s="185" t="s">
        <v>145</v>
      </c>
      <c r="E49" s="112" t="s">
        <v>52</v>
      </c>
      <c r="F49" s="113">
        <f t="shared" si="2"/>
        <v>13400</v>
      </c>
      <c r="G49" s="118"/>
      <c r="H49" s="119">
        <v>43831</v>
      </c>
      <c r="I49" s="119">
        <v>44926</v>
      </c>
      <c r="J49" s="186" t="s">
        <v>25</v>
      </c>
      <c r="K49" s="2"/>
      <c r="L49" s="1"/>
      <c r="M49" s="1">
        <v>6700</v>
      </c>
      <c r="N49" s="1"/>
      <c r="O49" s="1">
        <v>6700</v>
      </c>
      <c r="P49" s="3"/>
      <c r="Q49" s="3"/>
      <c r="R49" s="3"/>
      <c r="S49" s="3"/>
      <c r="T49" s="3"/>
      <c r="U49" s="3"/>
      <c r="V49" s="3"/>
      <c r="W49" s="3"/>
      <c r="X49" s="3"/>
      <c r="Y49" s="164"/>
    </row>
    <row r="50" spans="1:25" s="140" customFormat="1" hidden="1">
      <c r="A50" s="107"/>
      <c r="B50" s="108"/>
      <c r="C50" s="109" t="s">
        <v>52</v>
      </c>
      <c r="D50" s="185" t="s">
        <v>145</v>
      </c>
      <c r="E50" s="112" t="s">
        <v>52</v>
      </c>
      <c r="F50" s="113">
        <f t="shared" si="2"/>
        <v>33500</v>
      </c>
      <c r="G50" s="118"/>
      <c r="H50" s="119">
        <v>45292</v>
      </c>
      <c r="I50" s="119">
        <v>48579</v>
      </c>
      <c r="J50" s="186" t="s">
        <v>26</v>
      </c>
      <c r="K50" s="2"/>
      <c r="L50" s="1"/>
      <c r="M50" s="1"/>
      <c r="N50" s="1"/>
      <c r="O50" s="1"/>
      <c r="P50" s="3"/>
      <c r="Q50" s="3">
        <v>6700</v>
      </c>
      <c r="R50" s="3"/>
      <c r="S50" s="3">
        <v>6700</v>
      </c>
      <c r="T50" s="3"/>
      <c r="U50" s="3">
        <v>6700</v>
      </c>
      <c r="V50" s="3"/>
      <c r="W50" s="3">
        <v>6700</v>
      </c>
      <c r="X50" s="3"/>
      <c r="Y50" s="164">
        <v>6700</v>
      </c>
    </row>
    <row r="51" spans="1:25" s="140" customFormat="1" hidden="1">
      <c r="A51" s="107"/>
      <c r="B51" s="108"/>
      <c r="C51" s="109" t="s">
        <v>52</v>
      </c>
      <c r="D51" s="185" t="s">
        <v>146</v>
      </c>
      <c r="E51" s="112" t="s">
        <v>52</v>
      </c>
      <c r="F51" s="113">
        <f t="shared" si="2"/>
        <v>7600</v>
      </c>
      <c r="G51" s="118"/>
      <c r="H51" s="119">
        <v>43831</v>
      </c>
      <c r="I51" s="119">
        <v>44926</v>
      </c>
      <c r="J51" s="186" t="s">
        <v>25</v>
      </c>
      <c r="K51" s="2"/>
      <c r="L51" s="1"/>
      <c r="M51" s="1">
        <v>3800</v>
      </c>
      <c r="N51" s="1"/>
      <c r="O51" s="1">
        <v>3800</v>
      </c>
      <c r="P51" s="3"/>
      <c r="Q51" s="3"/>
      <c r="R51" s="3"/>
      <c r="S51" s="3"/>
      <c r="T51" s="3"/>
      <c r="U51" s="3"/>
      <c r="V51" s="3"/>
      <c r="W51" s="3"/>
      <c r="X51" s="3"/>
      <c r="Y51" s="164"/>
    </row>
    <row r="52" spans="1:25" s="140" customFormat="1" hidden="1">
      <c r="A52" s="107"/>
      <c r="B52" s="108"/>
      <c r="C52" s="109" t="s">
        <v>52</v>
      </c>
      <c r="D52" s="185" t="s">
        <v>146</v>
      </c>
      <c r="E52" s="112" t="s">
        <v>52</v>
      </c>
      <c r="F52" s="113">
        <f t="shared" si="2"/>
        <v>19000</v>
      </c>
      <c r="G52" s="118"/>
      <c r="H52" s="119">
        <v>45292</v>
      </c>
      <c r="I52" s="119">
        <v>48579</v>
      </c>
      <c r="J52" s="186" t="s">
        <v>26</v>
      </c>
      <c r="K52" s="2"/>
      <c r="L52" s="1"/>
      <c r="M52" s="1"/>
      <c r="N52" s="1"/>
      <c r="O52" s="1"/>
      <c r="P52" s="3"/>
      <c r="Q52" s="3">
        <v>3800</v>
      </c>
      <c r="R52" s="3"/>
      <c r="S52" s="3">
        <v>3800</v>
      </c>
      <c r="T52" s="3"/>
      <c r="U52" s="3">
        <v>3800</v>
      </c>
      <c r="V52" s="3"/>
      <c r="W52" s="3">
        <v>3800</v>
      </c>
      <c r="X52" s="3"/>
      <c r="Y52" s="164">
        <v>3800</v>
      </c>
    </row>
    <row r="53" spans="1:25" s="140" customFormat="1" hidden="1">
      <c r="A53" s="107"/>
      <c r="B53" s="108"/>
      <c r="C53" s="109" t="s">
        <v>52</v>
      </c>
      <c r="D53" s="185" t="s">
        <v>147</v>
      </c>
      <c r="E53" s="112" t="s">
        <v>52</v>
      </c>
      <c r="F53" s="113">
        <f t="shared" si="2"/>
        <v>4200</v>
      </c>
      <c r="G53" s="118"/>
      <c r="H53" s="119">
        <v>44927</v>
      </c>
      <c r="I53" s="119">
        <v>47848</v>
      </c>
      <c r="J53" s="186" t="s">
        <v>26</v>
      </c>
      <c r="K53" s="2"/>
      <c r="L53" s="1"/>
      <c r="M53" s="1"/>
      <c r="N53" s="1"/>
      <c r="O53" s="1"/>
      <c r="P53" s="3">
        <v>2100</v>
      </c>
      <c r="Q53" s="3"/>
      <c r="R53" s="3"/>
      <c r="S53" s="3"/>
      <c r="T53" s="3"/>
      <c r="U53" s="3"/>
      <c r="V53" s="3"/>
      <c r="W53" s="3">
        <v>2100</v>
      </c>
      <c r="X53" s="3"/>
      <c r="Y53" s="164"/>
    </row>
    <row r="54" spans="1:25" s="140" customFormat="1" hidden="1">
      <c r="A54" s="107"/>
      <c r="B54" s="108"/>
      <c r="C54" s="109" t="s">
        <v>52</v>
      </c>
      <c r="D54" s="185" t="s">
        <v>148</v>
      </c>
      <c r="E54" s="112" t="s">
        <v>52</v>
      </c>
      <c r="F54" s="113">
        <f t="shared" si="2"/>
        <v>2100</v>
      </c>
      <c r="G54" s="118"/>
      <c r="H54" s="119">
        <v>44197</v>
      </c>
      <c r="I54" s="119">
        <v>44561</v>
      </c>
      <c r="J54" s="186" t="s">
        <v>25</v>
      </c>
      <c r="K54" s="2"/>
      <c r="L54" s="1"/>
      <c r="M54" s="1"/>
      <c r="N54" s="1">
        <v>2100</v>
      </c>
      <c r="O54" s="1"/>
      <c r="P54" s="3"/>
      <c r="Q54" s="3"/>
      <c r="R54" s="3"/>
      <c r="S54" s="3"/>
      <c r="T54" s="3"/>
      <c r="U54" s="3"/>
      <c r="V54" s="3"/>
      <c r="W54" s="3"/>
      <c r="X54" s="3"/>
      <c r="Y54" s="164"/>
    </row>
    <row r="55" spans="1:25" s="140" customFormat="1" hidden="1">
      <c r="A55" s="107"/>
      <c r="B55" s="108"/>
      <c r="C55" s="109" t="s">
        <v>52</v>
      </c>
      <c r="D55" s="185" t="s">
        <v>148</v>
      </c>
      <c r="E55" s="112" t="s">
        <v>52</v>
      </c>
      <c r="F55" s="113">
        <f t="shared" si="2"/>
        <v>2100</v>
      </c>
      <c r="G55" s="118"/>
      <c r="H55" s="119">
        <v>46388</v>
      </c>
      <c r="I55" s="119">
        <v>46752</v>
      </c>
      <c r="J55" s="186" t="s">
        <v>26</v>
      </c>
      <c r="K55" s="2"/>
      <c r="L55" s="1"/>
      <c r="M55" s="1"/>
      <c r="N55" s="1"/>
      <c r="O55" s="1"/>
      <c r="P55" s="3"/>
      <c r="Q55" s="3"/>
      <c r="R55" s="3"/>
      <c r="S55" s="3"/>
      <c r="T55" s="3">
        <v>2100</v>
      </c>
      <c r="U55" s="3"/>
      <c r="V55" s="3"/>
      <c r="W55" s="3"/>
      <c r="X55" s="3"/>
      <c r="Y55" s="164"/>
    </row>
    <row r="56" spans="1:25" s="97" customFormat="1">
      <c r="A56" s="98"/>
      <c r="B56" s="99" t="s">
        <v>149</v>
      </c>
      <c r="C56" s="100"/>
      <c r="D56" s="100"/>
      <c r="E56" s="101"/>
      <c r="F56" s="101"/>
      <c r="G56" s="101"/>
      <c r="H56" s="104"/>
      <c r="I56" s="105"/>
      <c r="J56" s="106"/>
      <c r="K56" s="100"/>
      <c r="L56" s="103"/>
      <c r="M56" s="103"/>
      <c r="N56" s="103"/>
      <c r="O56" s="103"/>
      <c r="P56" s="103"/>
      <c r="Q56" s="103"/>
      <c r="R56" s="103"/>
      <c r="S56" s="103"/>
      <c r="T56" s="103"/>
      <c r="U56" s="103"/>
      <c r="V56" s="103"/>
      <c r="W56" s="103"/>
      <c r="X56" s="103"/>
      <c r="Y56" s="163"/>
    </row>
    <row r="57" spans="1:25" s="97" customFormat="1">
      <c r="A57" s="98"/>
      <c r="B57" s="99" t="s">
        <v>1</v>
      </c>
      <c r="C57" s="100"/>
      <c r="D57" s="100"/>
      <c r="E57" s="101"/>
      <c r="F57" s="101"/>
      <c r="G57" s="101"/>
      <c r="H57" s="104"/>
      <c r="I57" s="105"/>
      <c r="J57" s="106"/>
      <c r="K57" s="100"/>
      <c r="L57" s="103"/>
      <c r="M57" s="103"/>
      <c r="N57" s="103"/>
      <c r="O57" s="103"/>
      <c r="P57" s="103"/>
      <c r="Q57" s="103"/>
      <c r="R57" s="103"/>
      <c r="S57" s="103"/>
      <c r="T57" s="103"/>
      <c r="U57" s="103"/>
      <c r="V57" s="103"/>
      <c r="W57" s="103"/>
      <c r="X57" s="103"/>
      <c r="Y57" s="163"/>
    </row>
    <row r="58" spans="1:25" s="188" customFormat="1">
      <c r="A58" s="120"/>
      <c r="B58" s="121"/>
      <c r="C58" s="122" t="s">
        <v>150</v>
      </c>
      <c r="D58" s="123" t="s">
        <v>151</v>
      </c>
      <c r="E58" s="112" t="s">
        <v>52</v>
      </c>
      <c r="F58" s="113">
        <f t="shared" ref="F58:F64" si="3">SUM(K58:Y58)</f>
        <v>8500</v>
      </c>
      <c r="G58" s="124"/>
      <c r="H58" s="119">
        <v>43101</v>
      </c>
      <c r="I58" s="119">
        <v>43465</v>
      </c>
      <c r="J58" s="187" t="s">
        <v>24</v>
      </c>
      <c r="K58" s="2">
        <v>8500</v>
      </c>
      <c r="L58" s="1"/>
      <c r="M58" s="1"/>
      <c r="N58" s="1"/>
      <c r="O58" s="1"/>
      <c r="P58" s="3"/>
      <c r="Q58" s="3"/>
      <c r="R58" s="3"/>
      <c r="S58" s="3"/>
      <c r="T58" s="3"/>
      <c r="U58" s="3"/>
      <c r="V58" s="3"/>
      <c r="W58" s="3"/>
      <c r="X58" s="3"/>
      <c r="Y58" s="164"/>
    </row>
    <row r="59" spans="1:25" s="188" customFormat="1">
      <c r="A59" s="120"/>
      <c r="B59" s="121"/>
      <c r="C59" s="122" t="s">
        <v>152</v>
      </c>
      <c r="D59" s="123" t="s">
        <v>151</v>
      </c>
      <c r="E59" s="112" t="s">
        <v>52</v>
      </c>
      <c r="F59" s="113">
        <f t="shared" si="3"/>
        <v>1800</v>
      </c>
      <c r="G59" s="124"/>
      <c r="H59" s="119">
        <v>43101</v>
      </c>
      <c r="I59" s="119">
        <v>43465</v>
      </c>
      <c r="J59" s="187" t="s">
        <v>24</v>
      </c>
      <c r="K59" s="2">
        <v>1800</v>
      </c>
      <c r="L59" s="1"/>
      <c r="M59" s="1"/>
      <c r="N59" s="1"/>
      <c r="O59" s="1"/>
      <c r="P59" s="3"/>
      <c r="Q59" s="3"/>
      <c r="R59" s="3"/>
      <c r="S59" s="3"/>
      <c r="T59" s="3"/>
      <c r="U59" s="3"/>
      <c r="V59" s="3"/>
      <c r="W59" s="3"/>
      <c r="X59" s="3"/>
      <c r="Y59" s="164"/>
    </row>
    <row r="60" spans="1:25" s="188" customFormat="1">
      <c r="A60" s="120"/>
      <c r="B60" s="121"/>
      <c r="C60" s="122" t="s">
        <v>153</v>
      </c>
      <c r="D60" s="123" t="s">
        <v>154</v>
      </c>
      <c r="E60" s="112" t="s">
        <v>52</v>
      </c>
      <c r="F60" s="113">
        <f t="shared" si="3"/>
        <v>150</v>
      </c>
      <c r="G60" s="124"/>
      <c r="H60" s="119">
        <v>43101</v>
      </c>
      <c r="I60" s="119">
        <v>43465</v>
      </c>
      <c r="J60" s="187" t="s">
        <v>24</v>
      </c>
      <c r="K60" s="2">
        <v>150</v>
      </c>
      <c r="L60" s="1"/>
      <c r="M60" s="1"/>
      <c r="N60" s="1"/>
      <c r="O60" s="1"/>
      <c r="P60" s="3"/>
      <c r="Q60" s="3"/>
      <c r="R60" s="3"/>
      <c r="S60" s="3"/>
      <c r="T60" s="3"/>
      <c r="U60" s="3"/>
      <c r="V60" s="3"/>
      <c r="W60" s="3"/>
      <c r="X60" s="3"/>
      <c r="Y60" s="164"/>
    </row>
    <row r="61" spans="1:25" s="188" customFormat="1">
      <c r="A61" s="120"/>
      <c r="B61" s="121"/>
      <c r="C61" s="122" t="s">
        <v>155</v>
      </c>
      <c r="D61" s="123" t="s">
        <v>151</v>
      </c>
      <c r="E61" s="112" t="s">
        <v>52</v>
      </c>
      <c r="F61" s="113">
        <f t="shared" si="3"/>
        <v>1350</v>
      </c>
      <c r="G61" s="124"/>
      <c r="H61" s="119">
        <v>43101</v>
      </c>
      <c r="I61" s="119">
        <v>43465</v>
      </c>
      <c r="J61" s="187" t="s">
        <v>24</v>
      </c>
      <c r="K61" s="2">
        <v>1350</v>
      </c>
      <c r="L61" s="1"/>
      <c r="M61" s="1"/>
      <c r="N61" s="1"/>
      <c r="O61" s="1"/>
      <c r="P61" s="3"/>
      <c r="Q61" s="3"/>
      <c r="R61" s="3"/>
      <c r="S61" s="3"/>
      <c r="T61" s="3"/>
      <c r="U61" s="3"/>
      <c r="V61" s="3"/>
      <c r="W61" s="3"/>
      <c r="X61" s="3"/>
      <c r="Y61" s="164"/>
    </row>
    <row r="62" spans="1:25" s="188" customFormat="1">
      <c r="A62" s="120"/>
      <c r="B62" s="121"/>
      <c r="C62" s="122" t="s">
        <v>155</v>
      </c>
      <c r="D62" s="123" t="s">
        <v>154</v>
      </c>
      <c r="E62" s="112" t="s">
        <v>52</v>
      </c>
      <c r="F62" s="113">
        <f t="shared" si="3"/>
        <v>250</v>
      </c>
      <c r="G62" s="124"/>
      <c r="H62" s="119">
        <v>43101</v>
      </c>
      <c r="I62" s="119">
        <v>43465</v>
      </c>
      <c r="J62" s="187" t="s">
        <v>24</v>
      </c>
      <c r="K62" s="2">
        <v>250</v>
      </c>
      <c r="L62" s="1"/>
      <c r="M62" s="1"/>
      <c r="N62" s="1"/>
      <c r="O62" s="1"/>
      <c r="P62" s="3"/>
      <c r="Q62" s="3"/>
      <c r="R62" s="3"/>
      <c r="S62" s="3"/>
      <c r="T62" s="3"/>
      <c r="U62" s="3"/>
      <c r="V62" s="3"/>
      <c r="W62" s="3"/>
      <c r="X62" s="3"/>
      <c r="Y62" s="164"/>
    </row>
    <row r="63" spans="1:25" s="188" customFormat="1" hidden="1">
      <c r="A63" s="120"/>
      <c r="B63" s="125"/>
      <c r="C63" s="122" t="s">
        <v>52</v>
      </c>
      <c r="D63" s="126" t="s">
        <v>156</v>
      </c>
      <c r="E63" s="112" t="s">
        <v>52</v>
      </c>
      <c r="F63" s="113">
        <f t="shared" si="3"/>
        <v>55740</v>
      </c>
      <c r="G63" s="124"/>
      <c r="H63" s="119">
        <v>43466</v>
      </c>
      <c r="I63" s="119">
        <v>44926</v>
      </c>
      <c r="J63" s="187" t="s">
        <v>25</v>
      </c>
      <c r="K63" s="2"/>
      <c r="L63" s="1">
        <v>12840</v>
      </c>
      <c r="M63" s="1">
        <v>11990</v>
      </c>
      <c r="N63" s="1">
        <v>16420</v>
      </c>
      <c r="O63" s="1">
        <v>14490</v>
      </c>
      <c r="P63" s="3"/>
      <c r="Q63" s="3"/>
      <c r="R63" s="3"/>
      <c r="S63" s="3"/>
      <c r="T63" s="3"/>
      <c r="U63" s="3"/>
      <c r="V63" s="3"/>
      <c r="W63" s="3"/>
      <c r="X63" s="3"/>
      <c r="Y63" s="164"/>
    </row>
    <row r="64" spans="1:25" s="190" customFormat="1" hidden="1">
      <c r="A64" s="120"/>
      <c r="B64" s="125"/>
      <c r="C64" s="122" t="s">
        <v>52</v>
      </c>
      <c r="D64" s="126" t="s">
        <v>156</v>
      </c>
      <c r="E64" s="112" t="s">
        <v>52</v>
      </c>
      <c r="F64" s="127">
        <f t="shared" si="3"/>
        <v>176820</v>
      </c>
      <c r="G64" s="124"/>
      <c r="H64" s="119">
        <v>44927</v>
      </c>
      <c r="I64" s="119">
        <v>48579</v>
      </c>
      <c r="J64" s="189" t="s">
        <v>26</v>
      </c>
      <c r="K64" s="2"/>
      <c r="L64" s="1"/>
      <c r="M64" s="1"/>
      <c r="N64" s="1"/>
      <c r="O64" s="1"/>
      <c r="P64" s="3">
        <v>12940</v>
      </c>
      <c r="Q64" s="3">
        <v>15500</v>
      </c>
      <c r="R64" s="3">
        <v>22910</v>
      </c>
      <c r="S64" s="3">
        <v>13990</v>
      </c>
      <c r="T64" s="3">
        <v>20230</v>
      </c>
      <c r="U64" s="3">
        <v>20090</v>
      </c>
      <c r="V64" s="3">
        <v>17120</v>
      </c>
      <c r="W64" s="3">
        <v>18040</v>
      </c>
      <c r="X64" s="3">
        <v>18000</v>
      </c>
      <c r="Y64" s="164">
        <v>18000</v>
      </c>
    </row>
    <row r="65" spans="1:26" s="97" customFormat="1">
      <c r="A65" s="98"/>
      <c r="B65" s="99" t="s">
        <v>2</v>
      </c>
      <c r="C65" s="100"/>
      <c r="D65" s="100"/>
      <c r="E65" s="101"/>
      <c r="F65" s="102"/>
      <c r="G65" s="103"/>
      <c r="H65" s="104"/>
      <c r="I65" s="105"/>
      <c r="J65" s="106"/>
      <c r="K65" s="100"/>
      <c r="L65" s="103"/>
      <c r="M65" s="103"/>
      <c r="N65" s="103"/>
      <c r="O65" s="103"/>
      <c r="P65" s="103"/>
      <c r="Q65" s="103"/>
      <c r="R65" s="103"/>
      <c r="S65" s="103"/>
      <c r="T65" s="103"/>
      <c r="U65" s="103"/>
      <c r="V65" s="103"/>
      <c r="W65" s="103"/>
      <c r="X65" s="103"/>
      <c r="Y65" s="163"/>
    </row>
    <row r="66" spans="1:26" s="188" customFormat="1">
      <c r="A66" s="120"/>
      <c r="B66" s="125"/>
      <c r="C66" s="122" t="s">
        <v>157</v>
      </c>
      <c r="D66" s="128" t="s">
        <v>158</v>
      </c>
      <c r="E66" s="112" t="s">
        <v>52</v>
      </c>
      <c r="F66" s="113">
        <f t="shared" ref="F66:F73" si="4">SUM(K66:Y66)</f>
        <v>1600</v>
      </c>
      <c r="G66" s="124"/>
      <c r="H66" s="119">
        <v>43101</v>
      </c>
      <c r="I66" s="119">
        <v>43465</v>
      </c>
      <c r="J66" s="187" t="s">
        <v>24</v>
      </c>
      <c r="K66" s="2">
        <v>1600</v>
      </c>
      <c r="L66" s="1"/>
      <c r="M66" s="1"/>
      <c r="N66" s="1"/>
      <c r="O66" s="1"/>
      <c r="P66" s="3"/>
      <c r="Q66" s="3"/>
      <c r="R66" s="3"/>
      <c r="S66" s="3"/>
      <c r="T66" s="3"/>
      <c r="U66" s="3"/>
      <c r="V66" s="3"/>
      <c r="W66" s="3"/>
      <c r="X66" s="3"/>
      <c r="Y66" s="164"/>
    </row>
    <row r="67" spans="1:26" s="188" customFormat="1">
      <c r="A67" s="120"/>
      <c r="B67" s="125"/>
      <c r="C67" s="122" t="s">
        <v>159</v>
      </c>
      <c r="D67" s="128" t="s">
        <v>160</v>
      </c>
      <c r="E67" s="112" t="s">
        <v>52</v>
      </c>
      <c r="F67" s="113">
        <f t="shared" si="4"/>
        <v>18000</v>
      </c>
      <c r="G67" s="124"/>
      <c r="H67" s="119">
        <v>43101</v>
      </c>
      <c r="I67" s="119">
        <v>43465</v>
      </c>
      <c r="J67" s="187" t="s">
        <v>24</v>
      </c>
      <c r="K67" s="2">
        <v>18000</v>
      </c>
      <c r="L67" s="1"/>
      <c r="M67" s="1"/>
      <c r="N67" s="1"/>
      <c r="O67" s="1"/>
      <c r="P67" s="3"/>
      <c r="Q67" s="3"/>
      <c r="R67" s="3"/>
      <c r="S67" s="3"/>
      <c r="T67" s="3"/>
      <c r="U67" s="3"/>
      <c r="V67" s="3"/>
      <c r="W67" s="3"/>
      <c r="X67" s="3"/>
      <c r="Y67" s="164"/>
    </row>
    <row r="68" spans="1:26" s="188" customFormat="1">
      <c r="A68" s="120"/>
      <c r="B68" s="125"/>
      <c r="C68" s="122" t="s">
        <v>161</v>
      </c>
      <c r="D68" s="128" t="s">
        <v>162</v>
      </c>
      <c r="E68" s="112" t="s">
        <v>52</v>
      </c>
      <c r="F68" s="113">
        <f t="shared" si="4"/>
        <v>7600</v>
      </c>
      <c r="G68" s="124"/>
      <c r="H68" s="119">
        <v>43101</v>
      </c>
      <c r="I68" s="119">
        <v>43465</v>
      </c>
      <c r="J68" s="187" t="s">
        <v>24</v>
      </c>
      <c r="K68" s="2">
        <v>7600</v>
      </c>
      <c r="L68" s="1"/>
      <c r="M68" s="1"/>
      <c r="N68" s="1"/>
      <c r="O68" s="1"/>
      <c r="P68" s="3"/>
      <c r="Q68" s="3"/>
      <c r="R68" s="3"/>
      <c r="S68" s="3"/>
      <c r="T68" s="3"/>
      <c r="U68" s="3"/>
      <c r="V68" s="3"/>
      <c r="W68" s="3"/>
      <c r="X68" s="3"/>
      <c r="Y68" s="164"/>
    </row>
    <row r="69" spans="1:26" s="188" customFormat="1">
      <c r="A69" s="120"/>
      <c r="B69" s="125"/>
      <c r="C69" s="122" t="s">
        <v>163</v>
      </c>
      <c r="D69" s="128" t="s">
        <v>162</v>
      </c>
      <c r="E69" s="112" t="s">
        <v>52</v>
      </c>
      <c r="F69" s="113">
        <f t="shared" si="4"/>
        <v>7600</v>
      </c>
      <c r="G69" s="124"/>
      <c r="H69" s="119">
        <v>43101</v>
      </c>
      <c r="I69" s="119">
        <v>43465</v>
      </c>
      <c r="J69" s="187" t="s">
        <v>24</v>
      </c>
      <c r="K69" s="2">
        <v>7600</v>
      </c>
      <c r="L69" s="1"/>
      <c r="M69" s="1"/>
      <c r="N69" s="1"/>
      <c r="O69" s="1"/>
      <c r="P69" s="3"/>
      <c r="Q69" s="3"/>
      <c r="R69" s="3"/>
      <c r="S69" s="3"/>
      <c r="T69" s="3"/>
      <c r="U69" s="3"/>
      <c r="V69" s="3"/>
      <c r="W69" s="3"/>
      <c r="X69" s="3"/>
      <c r="Y69" s="164"/>
    </row>
    <row r="70" spans="1:26" s="188" customFormat="1">
      <c r="A70" s="120"/>
      <c r="B70" s="125"/>
      <c r="C70" s="122" t="s">
        <v>164</v>
      </c>
      <c r="D70" s="128" t="s">
        <v>162</v>
      </c>
      <c r="E70" s="112" t="s">
        <v>52</v>
      </c>
      <c r="F70" s="113">
        <f t="shared" si="4"/>
        <v>2800</v>
      </c>
      <c r="G70" s="124"/>
      <c r="H70" s="119">
        <v>43101</v>
      </c>
      <c r="I70" s="119">
        <v>43465</v>
      </c>
      <c r="J70" s="187" t="s">
        <v>24</v>
      </c>
      <c r="K70" s="2">
        <v>2800</v>
      </c>
      <c r="L70" s="1"/>
      <c r="M70" s="1"/>
      <c r="N70" s="1"/>
      <c r="O70" s="1"/>
      <c r="P70" s="3"/>
      <c r="Q70" s="3"/>
      <c r="R70" s="3"/>
      <c r="S70" s="3"/>
      <c r="T70" s="3"/>
      <c r="U70" s="3"/>
      <c r="V70" s="3"/>
      <c r="W70" s="3"/>
      <c r="X70" s="3"/>
      <c r="Y70" s="164"/>
    </row>
    <row r="71" spans="1:26" s="188" customFormat="1">
      <c r="A71" s="120"/>
      <c r="B71" s="125"/>
      <c r="C71" s="122" t="s">
        <v>165</v>
      </c>
      <c r="D71" s="128" t="s">
        <v>162</v>
      </c>
      <c r="E71" s="112" t="s">
        <v>52</v>
      </c>
      <c r="F71" s="113">
        <f t="shared" si="4"/>
        <v>2800</v>
      </c>
      <c r="G71" s="124"/>
      <c r="H71" s="119">
        <v>43101</v>
      </c>
      <c r="I71" s="119">
        <v>43465</v>
      </c>
      <c r="J71" s="187" t="s">
        <v>24</v>
      </c>
      <c r="K71" s="2">
        <v>2800</v>
      </c>
      <c r="L71" s="1"/>
      <c r="M71" s="1"/>
      <c r="N71" s="1"/>
      <c r="O71" s="1"/>
      <c r="P71" s="3"/>
      <c r="Q71" s="3"/>
      <c r="R71" s="3"/>
      <c r="S71" s="3"/>
      <c r="T71" s="3"/>
      <c r="U71" s="3"/>
      <c r="V71" s="3"/>
      <c r="W71" s="3"/>
      <c r="X71" s="3"/>
      <c r="Y71" s="164"/>
    </row>
    <row r="72" spans="1:26" s="188" customFormat="1" hidden="1">
      <c r="A72" s="120"/>
      <c r="B72" s="125"/>
      <c r="C72" s="122" t="s">
        <v>52</v>
      </c>
      <c r="D72" s="109" t="s">
        <v>166</v>
      </c>
      <c r="E72" s="112" t="s">
        <v>52</v>
      </c>
      <c r="F72" s="113">
        <f t="shared" si="4"/>
        <v>228850</v>
      </c>
      <c r="G72" s="124"/>
      <c r="H72" s="119">
        <v>43466</v>
      </c>
      <c r="I72" s="119">
        <v>44926</v>
      </c>
      <c r="J72" s="187" t="s">
        <v>25</v>
      </c>
      <c r="K72" s="2"/>
      <c r="L72" s="1">
        <v>42200</v>
      </c>
      <c r="M72" s="1">
        <v>174800</v>
      </c>
      <c r="N72" s="1">
        <v>8350</v>
      </c>
      <c r="O72" s="1">
        <v>3500</v>
      </c>
      <c r="P72" s="3"/>
      <c r="Q72" s="3"/>
      <c r="R72" s="3"/>
      <c r="S72" s="3"/>
      <c r="T72" s="3"/>
      <c r="U72" s="3"/>
      <c r="V72" s="3"/>
      <c r="W72" s="3"/>
      <c r="X72" s="3"/>
      <c r="Y72" s="164"/>
    </row>
    <row r="73" spans="1:26" s="188" customFormat="1" hidden="1">
      <c r="A73" s="120"/>
      <c r="B73" s="125"/>
      <c r="C73" s="122" t="s">
        <v>52</v>
      </c>
      <c r="D73" s="109" t="s">
        <v>166</v>
      </c>
      <c r="E73" s="112" t="s">
        <v>52</v>
      </c>
      <c r="F73" s="113">
        <f t="shared" si="4"/>
        <v>453888</v>
      </c>
      <c r="G73" s="124"/>
      <c r="H73" s="119">
        <v>44927</v>
      </c>
      <c r="I73" s="119">
        <v>48579</v>
      </c>
      <c r="J73" s="187" t="s">
        <v>26</v>
      </c>
      <c r="K73" s="2"/>
      <c r="L73" s="1"/>
      <c r="M73" s="1"/>
      <c r="N73" s="1"/>
      <c r="O73" s="1"/>
      <c r="P73" s="3">
        <v>131250</v>
      </c>
      <c r="Q73" s="3">
        <v>59450</v>
      </c>
      <c r="R73" s="3">
        <v>35350</v>
      </c>
      <c r="S73" s="3">
        <v>3950</v>
      </c>
      <c r="T73" s="3">
        <v>182438</v>
      </c>
      <c r="U73" s="3">
        <v>14250</v>
      </c>
      <c r="V73" s="3">
        <v>7100</v>
      </c>
      <c r="W73" s="3">
        <v>6700</v>
      </c>
      <c r="X73" s="3">
        <v>6700</v>
      </c>
      <c r="Y73" s="164">
        <v>6700</v>
      </c>
    </row>
    <row r="74" spans="1:26" s="97" customFormat="1">
      <c r="A74" s="98"/>
      <c r="B74" s="99" t="s">
        <v>3</v>
      </c>
      <c r="C74" s="100"/>
      <c r="D74" s="100"/>
      <c r="E74" s="101"/>
      <c r="F74" s="102"/>
      <c r="G74" s="103"/>
      <c r="H74" s="104"/>
      <c r="I74" s="105"/>
      <c r="J74" s="106"/>
      <c r="K74" s="100"/>
      <c r="L74" s="103"/>
      <c r="M74" s="103"/>
      <c r="N74" s="103"/>
      <c r="O74" s="103"/>
      <c r="P74" s="103"/>
      <c r="Q74" s="103"/>
      <c r="R74" s="103"/>
      <c r="S74" s="103"/>
      <c r="T74" s="103"/>
      <c r="U74" s="103"/>
      <c r="V74" s="103"/>
      <c r="W74" s="103"/>
      <c r="X74" s="103"/>
      <c r="Y74" s="163"/>
    </row>
    <row r="75" spans="1:26" s="191" customFormat="1">
      <c r="A75" s="107"/>
      <c r="B75" s="129"/>
      <c r="C75" s="110" t="s">
        <v>167</v>
      </c>
      <c r="D75" s="130" t="s">
        <v>168</v>
      </c>
      <c r="E75" s="112" t="s">
        <v>52</v>
      </c>
      <c r="F75" s="131">
        <f>SUM(K75:Y75)</f>
        <v>320</v>
      </c>
      <c r="G75" s="118"/>
      <c r="H75" s="119">
        <v>43101</v>
      </c>
      <c r="I75" s="119">
        <v>43465</v>
      </c>
      <c r="J75" s="132" t="s">
        <v>24</v>
      </c>
      <c r="K75" s="2">
        <v>320</v>
      </c>
      <c r="L75" s="1"/>
      <c r="M75" s="1"/>
      <c r="N75" s="1"/>
      <c r="O75" s="1"/>
      <c r="P75" s="3"/>
      <c r="Q75" s="3"/>
      <c r="R75" s="3"/>
      <c r="S75" s="3"/>
      <c r="T75" s="3"/>
      <c r="U75" s="3"/>
      <c r="V75" s="3"/>
      <c r="W75" s="3"/>
      <c r="X75" s="3"/>
      <c r="Y75" s="164"/>
    </row>
    <row r="76" spans="1:26" s="191" customFormat="1">
      <c r="A76" s="107"/>
      <c r="B76" s="129"/>
      <c r="C76" s="110" t="s">
        <v>169</v>
      </c>
      <c r="D76" s="130" t="s">
        <v>170</v>
      </c>
      <c r="E76" s="112" t="s">
        <v>52</v>
      </c>
      <c r="F76" s="131">
        <f>SUM(K76:Y76)</f>
        <v>183</v>
      </c>
      <c r="G76" s="118"/>
      <c r="H76" s="119">
        <v>43101</v>
      </c>
      <c r="I76" s="119">
        <v>43465</v>
      </c>
      <c r="J76" s="132" t="s">
        <v>24</v>
      </c>
      <c r="K76" s="2">
        <v>183</v>
      </c>
      <c r="L76" s="1"/>
      <c r="M76" s="1"/>
      <c r="N76" s="1"/>
      <c r="O76" s="1"/>
      <c r="P76" s="3"/>
      <c r="Q76" s="3"/>
      <c r="R76" s="3"/>
      <c r="S76" s="3"/>
      <c r="T76" s="3"/>
      <c r="U76" s="3"/>
      <c r="V76" s="3"/>
      <c r="W76" s="3"/>
      <c r="X76" s="3"/>
      <c r="Y76" s="164"/>
    </row>
    <row r="77" spans="1:26" s="191" customFormat="1" hidden="1">
      <c r="A77" s="107"/>
      <c r="B77" s="129"/>
      <c r="C77" s="131" t="s">
        <v>52</v>
      </c>
      <c r="D77" s="109" t="s">
        <v>171</v>
      </c>
      <c r="E77" s="112" t="s">
        <v>52</v>
      </c>
      <c r="F77" s="131">
        <f>SUM(K77:Y77)</f>
        <v>353500</v>
      </c>
      <c r="G77" s="118"/>
      <c r="H77" s="119">
        <v>44197</v>
      </c>
      <c r="I77" s="119">
        <v>44561</v>
      </c>
      <c r="J77" s="132" t="s">
        <v>25</v>
      </c>
      <c r="K77" s="2"/>
      <c r="L77" s="1"/>
      <c r="M77" s="1"/>
      <c r="N77" s="1">
        <v>353500</v>
      </c>
      <c r="O77" s="1"/>
      <c r="P77" s="3"/>
      <c r="Q77" s="3"/>
      <c r="R77" s="3"/>
      <c r="S77" s="3"/>
      <c r="T77" s="3"/>
      <c r="U77" s="3"/>
      <c r="V77" s="3"/>
      <c r="W77" s="3"/>
      <c r="X77" s="3"/>
      <c r="Y77" s="164"/>
    </row>
    <row r="78" spans="1:26" s="191" customFormat="1" hidden="1">
      <c r="A78" s="107"/>
      <c r="B78" s="129"/>
      <c r="C78" s="131" t="s">
        <v>52</v>
      </c>
      <c r="D78" s="109" t="s">
        <v>171</v>
      </c>
      <c r="E78" s="112" t="s">
        <v>52</v>
      </c>
      <c r="F78" s="131">
        <f>SUM(K78:Y78)</f>
        <v>353500</v>
      </c>
      <c r="G78" s="118"/>
      <c r="H78" s="119">
        <v>46753</v>
      </c>
      <c r="I78" s="119">
        <v>47118</v>
      </c>
      <c r="J78" s="132" t="s">
        <v>26</v>
      </c>
      <c r="K78" s="2"/>
      <c r="L78" s="1"/>
      <c r="M78" s="1"/>
      <c r="N78" s="1"/>
      <c r="O78" s="1"/>
      <c r="P78" s="3"/>
      <c r="Q78" s="3"/>
      <c r="R78" s="3"/>
      <c r="S78" s="3"/>
      <c r="T78" s="3"/>
      <c r="U78" s="3">
        <v>353500</v>
      </c>
      <c r="V78" s="3"/>
      <c r="W78" s="3"/>
      <c r="X78" s="3"/>
      <c r="Y78" s="164"/>
    </row>
    <row r="79" spans="1:26" s="140" customFormat="1" hidden="1">
      <c r="A79" s="133"/>
      <c r="B79" s="114" t="s">
        <v>0</v>
      </c>
      <c r="C79" s="114"/>
      <c r="D79" s="134"/>
      <c r="E79" s="112"/>
      <c r="F79" s="114">
        <f>SUM(F12:F78)</f>
        <v>4689079.5</v>
      </c>
      <c r="G79" s="114"/>
      <c r="H79" s="116"/>
      <c r="I79" s="116"/>
      <c r="J79" s="135"/>
      <c r="K79" s="2"/>
      <c r="L79" s="1"/>
      <c r="M79" s="1"/>
      <c r="N79" s="1"/>
      <c r="O79" s="1"/>
      <c r="P79" s="3"/>
      <c r="Q79" s="3"/>
      <c r="R79" s="3"/>
      <c r="S79" s="3"/>
      <c r="T79" s="3"/>
      <c r="U79" s="3"/>
      <c r="V79" s="3"/>
      <c r="W79" s="3"/>
      <c r="X79" s="3"/>
      <c r="Y79" s="164"/>
    </row>
    <row r="80" spans="1:26" s="140" customFormat="1">
      <c r="A80" s="479" t="s">
        <v>172</v>
      </c>
      <c r="B80" s="479"/>
      <c r="C80" s="479"/>
      <c r="D80" s="479"/>
      <c r="E80" s="136"/>
      <c r="F80" s="470"/>
      <c r="G80" s="470"/>
      <c r="H80" s="495"/>
      <c r="I80" s="495"/>
      <c r="J80" s="470"/>
      <c r="K80" s="470"/>
      <c r="L80" s="470"/>
      <c r="M80" s="470"/>
      <c r="N80" s="470"/>
      <c r="O80" s="470"/>
      <c r="P80" s="470"/>
      <c r="Q80" s="470"/>
      <c r="R80" s="470"/>
      <c r="S80" s="470"/>
      <c r="T80" s="470"/>
      <c r="U80" s="470"/>
      <c r="V80" s="470"/>
      <c r="W80" s="470"/>
      <c r="X80" s="470"/>
      <c r="Y80" s="470"/>
      <c r="Z80" s="161"/>
    </row>
    <row r="81" spans="1:25" s="140" customFormat="1">
      <c r="A81" s="135" t="s">
        <v>173</v>
      </c>
      <c r="B81" s="135" t="s">
        <v>4</v>
      </c>
      <c r="C81" s="135" t="s">
        <v>6</v>
      </c>
      <c r="D81" s="135" t="s">
        <v>5</v>
      </c>
      <c r="E81" s="112"/>
      <c r="F81" s="137"/>
      <c r="G81" s="135"/>
      <c r="H81" s="115"/>
      <c r="I81" s="116"/>
      <c r="J81" s="137"/>
      <c r="K81" s="192"/>
      <c r="L81" s="192"/>
      <c r="M81" s="192"/>
      <c r="N81" s="192"/>
      <c r="O81" s="192"/>
      <c r="P81" s="192"/>
      <c r="Q81" s="192"/>
      <c r="R81" s="192"/>
      <c r="S81" s="192"/>
      <c r="T81" s="192"/>
      <c r="U81" s="192"/>
      <c r="V81" s="192"/>
      <c r="W81" s="192"/>
      <c r="X81" s="192"/>
      <c r="Y81" s="193"/>
    </row>
    <row r="82" spans="1:25" s="97" customFormat="1">
      <c r="A82" s="98"/>
      <c r="B82" s="99" t="s">
        <v>174</v>
      </c>
      <c r="C82" s="100"/>
      <c r="D82" s="100"/>
      <c r="E82" s="101"/>
      <c r="F82" s="102"/>
      <c r="G82" s="103"/>
      <c r="H82" s="104"/>
      <c r="I82" s="105"/>
      <c r="J82" s="106"/>
      <c r="K82" s="100"/>
      <c r="L82" s="103"/>
      <c r="M82" s="103"/>
      <c r="N82" s="103"/>
      <c r="O82" s="103"/>
      <c r="P82" s="103"/>
      <c r="Q82" s="103"/>
      <c r="R82" s="103"/>
      <c r="S82" s="103"/>
      <c r="T82" s="103"/>
      <c r="U82" s="103"/>
      <c r="V82" s="103"/>
      <c r="W82" s="103"/>
      <c r="X82" s="103"/>
      <c r="Y82" s="163"/>
    </row>
    <row r="83" spans="1:25" s="97" customFormat="1">
      <c r="A83" s="98"/>
      <c r="B83" s="99" t="s">
        <v>1</v>
      </c>
      <c r="C83" s="100"/>
      <c r="D83" s="100"/>
      <c r="E83" s="101"/>
      <c r="F83" s="102"/>
      <c r="G83" s="103"/>
      <c r="H83" s="104"/>
      <c r="I83" s="105"/>
      <c r="J83" s="106"/>
      <c r="K83" s="100"/>
      <c r="L83" s="103"/>
      <c r="M83" s="103"/>
      <c r="N83" s="103"/>
      <c r="O83" s="103"/>
      <c r="P83" s="103"/>
      <c r="Q83" s="103"/>
      <c r="R83" s="103"/>
      <c r="S83" s="103"/>
      <c r="T83" s="103"/>
      <c r="U83" s="103"/>
      <c r="V83" s="103"/>
      <c r="W83" s="103"/>
      <c r="X83" s="103"/>
      <c r="Y83" s="163"/>
    </row>
    <row r="84" spans="1:25" s="140" customFormat="1" hidden="1">
      <c r="A84" s="107"/>
      <c r="B84" s="108"/>
      <c r="C84" s="128" t="s">
        <v>175</v>
      </c>
      <c r="D84" s="138" t="s">
        <v>46</v>
      </c>
      <c r="E84" s="112" t="s">
        <v>52</v>
      </c>
      <c r="F84" s="131">
        <f t="shared" ref="F84:F95" si="5">SUM(K84:Y84)</f>
        <v>20000</v>
      </c>
      <c r="G84" s="114"/>
      <c r="H84" s="115">
        <v>47484</v>
      </c>
      <c r="I84" s="116">
        <v>47848</v>
      </c>
      <c r="J84" s="137" t="s">
        <v>26</v>
      </c>
      <c r="K84" s="2"/>
      <c r="L84" s="1"/>
      <c r="M84" s="1"/>
      <c r="N84" s="1"/>
      <c r="O84" s="1"/>
      <c r="P84" s="3"/>
      <c r="Q84" s="3"/>
      <c r="R84" s="3"/>
      <c r="S84" s="3"/>
      <c r="T84" s="3"/>
      <c r="U84" s="3"/>
      <c r="V84" s="3"/>
      <c r="W84" s="3">
        <v>20000</v>
      </c>
      <c r="X84" s="3"/>
      <c r="Y84" s="164"/>
    </row>
    <row r="85" spans="1:25" s="140" customFormat="1" hidden="1">
      <c r="A85" s="107"/>
      <c r="B85" s="108"/>
      <c r="C85" s="128" t="s">
        <v>176</v>
      </c>
      <c r="D85" s="138" t="s">
        <v>46</v>
      </c>
      <c r="E85" s="112" t="s">
        <v>52</v>
      </c>
      <c r="F85" s="131">
        <f t="shared" si="5"/>
        <v>10000</v>
      </c>
      <c r="G85" s="114"/>
      <c r="H85" s="115">
        <v>44197</v>
      </c>
      <c r="I85" s="116">
        <v>44561</v>
      </c>
      <c r="J85" s="137" t="s">
        <v>25</v>
      </c>
      <c r="K85" s="2"/>
      <c r="L85" s="1"/>
      <c r="M85" s="1"/>
      <c r="N85" s="1">
        <v>10000</v>
      </c>
      <c r="O85" s="1"/>
      <c r="P85" s="3"/>
      <c r="Q85" s="3"/>
      <c r="R85" s="3"/>
      <c r="S85" s="3"/>
      <c r="T85" s="3"/>
      <c r="U85" s="3"/>
      <c r="V85" s="3"/>
      <c r="W85" s="3"/>
      <c r="X85" s="3"/>
      <c r="Y85" s="164"/>
    </row>
    <row r="86" spans="1:25" s="140" customFormat="1" hidden="1">
      <c r="A86" s="107"/>
      <c r="B86" s="108"/>
      <c r="C86" s="128" t="s">
        <v>177</v>
      </c>
      <c r="D86" s="128" t="s">
        <v>178</v>
      </c>
      <c r="E86" s="112" t="s">
        <v>52</v>
      </c>
      <c r="F86" s="131">
        <f t="shared" si="5"/>
        <v>30000</v>
      </c>
      <c r="G86" s="114"/>
      <c r="H86" s="115">
        <v>46753</v>
      </c>
      <c r="I86" s="116">
        <v>47118</v>
      </c>
      <c r="J86" s="137" t="s">
        <v>26</v>
      </c>
      <c r="K86" s="2"/>
      <c r="L86" s="1"/>
      <c r="M86" s="1"/>
      <c r="N86" s="1"/>
      <c r="O86" s="1"/>
      <c r="P86" s="3"/>
      <c r="Q86" s="3"/>
      <c r="R86" s="3"/>
      <c r="S86" s="3"/>
      <c r="T86" s="3"/>
      <c r="U86" s="3">
        <v>30000</v>
      </c>
      <c r="V86" s="3"/>
      <c r="W86" s="3"/>
      <c r="X86" s="3"/>
      <c r="Y86" s="164"/>
    </row>
    <row r="87" spans="1:25" s="140" customFormat="1" hidden="1">
      <c r="A87" s="107"/>
      <c r="B87" s="108"/>
      <c r="C87" s="128" t="s">
        <v>179</v>
      </c>
      <c r="D87" s="138" t="s">
        <v>46</v>
      </c>
      <c r="E87" s="112" t="s">
        <v>52</v>
      </c>
      <c r="F87" s="131">
        <f t="shared" si="5"/>
        <v>12000</v>
      </c>
      <c r="G87" s="114"/>
      <c r="H87" s="115">
        <v>46023</v>
      </c>
      <c r="I87" s="116">
        <v>46387</v>
      </c>
      <c r="J87" s="137" t="s">
        <v>26</v>
      </c>
      <c r="K87" s="2"/>
      <c r="L87" s="1"/>
      <c r="M87" s="1"/>
      <c r="N87" s="1"/>
      <c r="O87" s="1"/>
      <c r="P87" s="3"/>
      <c r="Q87" s="3"/>
      <c r="R87" s="3"/>
      <c r="S87" s="3">
        <v>12000</v>
      </c>
      <c r="T87" s="3"/>
      <c r="U87" s="3"/>
      <c r="V87" s="3"/>
      <c r="W87" s="3"/>
      <c r="X87" s="3"/>
      <c r="Y87" s="164"/>
    </row>
    <row r="88" spans="1:25" s="140" customFormat="1" hidden="1">
      <c r="A88" s="107"/>
      <c r="B88" s="108"/>
      <c r="C88" s="128" t="s">
        <v>180</v>
      </c>
      <c r="D88" s="138" t="s">
        <v>181</v>
      </c>
      <c r="E88" s="112" t="s">
        <v>52</v>
      </c>
      <c r="F88" s="131">
        <f t="shared" si="5"/>
        <v>10000</v>
      </c>
      <c r="G88" s="114"/>
      <c r="H88" s="115">
        <v>43831</v>
      </c>
      <c r="I88" s="116">
        <v>44196</v>
      </c>
      <c r="J88" s="137" t="s">
        <v>25</v>
      </c>
      <c r="K88" s="2"/>
      <c r="L88" s="1"/>
      <c r="M88" s="1">
        <v>10000</v>
      </c>
      <c r="N88" s="1"/>
      <c r="O88" s="1"/>
      <c r="P88" s="3"/>
      <c r="Q88" s="3"/>
      <c r="R88" s="3"/>
      <c r="S88" s="3"/>
      <c r="T88" s="3"/>
      <c r="U88" s="3"/>
      <c r="V88" s="3"/>
      <c r="W88" s="3"/>
      <c r="X88" s="3"/>
      <c r="Y88" s="164"/>
    </row>
    <row r="89" spans="1:25" s="140" customFormat="1" hidden="1">
      <c r="A89" s="107"/>
      <c r="B89" s="108"/>
      <c r="C89" s="128" t="s">
        <v>182</v>
      </c>
      <c r="D89" s="138" t="s">
        <v>46</v>
      </c>
      <c r="E89" s="112" t="s">
        <v>52</v>
      </c>
      <c r="F89" s="131">
        <f t="shared" si="5"/>
        <v>10000</v>
      </c>
      <c r="G89" s="114"/>
      <c r="H89" s="115">
        <v>45658</v>
      </c>
      <c r="I89" s="116">
        <v>46022</v>
      </c>
      <c r="J89" s="137" t="s">
        <v>26</v>
      </c>
      <c r="K89" s="2"/>
      <c r="L89" s="1"/>
      <c r="M89" s="1"/>
      <c r="N89" s="1"/>
      <c r="O89" s="1"/>
      <c r="P89" s="3"/>
      <c r="Q89" s="3"/>
      <c r="R89" s="3">
        <v>10000</v>
      </c>
      <c r="S89" s="3"/>
      <c r="T89" s="3"/>
      <c r="U89" s="3"/>
      <c r="V89" s="3"/>
      <c r="W89" s="3"/>
      <c r="X89" s="3"/>
      <c r="Y89" s="164"/>
    </row>
    <row r="90" spans="1:25" s="140" customFormat="1" hidden="1">
      <c r="A90" s="107"/>
      <c r="B90" s="108"/>
      <c r="C90" s="128" t="s">
        <v>183</v>
      </c>
      <c r="D90" s="138" t="s">
        <v>46</v>
      </c>
      <c r="E90" s="112" t="s">
        <v>52</v>
      </c>
      <c r="F90" s="131">
        <f t="shared" si="5"/>
        <v>21000</v>
      </c>
      <c r="G90" s="114"/>
      <c r="H90" s="115">
        <v>46023</v>
      </c>
      <c r="I90" s="116">
        <v>48579</v>
      </c>
      <c r="J90" s="137" t="s">
        <v>26</v>
      </c>
      <c r="K90" s="2"/>
      <c r="L90" s="1"/>
      <c r="M90" s="1"/>
      <c r="N90" s="1"/>
      <c r="O90" s="1"/>
      <c r="P90" s="3"/>
      <c r="Q90" s="3"/>
      <c r="R90" s="3"/>
      <c r="S90" s="3">
        <v>7000</v>
      </c>
      <c r="T90" s="3"/>
      <c r="U90" s="3"/>
      <c r="V90" s="3">
        <v>7000</v>
      </c>
      <c r="W90" s="3"/>
      <c r="X90" s="3"/>
      <c r="Y90" s="164">
        <v>7000</v>
      </c>
    </row>
    <row r="91" spans="1:25" s="140" customFormat="1" ht="30" hidden="1">
      <c r="A91" s="107"/>
      <c r="B91" s="108"/>
      <c r="C91" s="139" t="s">
        <v>184</v>
      </c>
      <c r="D91" s="138" t="s">
        <v>46</v>
      </c>
      <c r="E91" s="112" t="s">
        <v>52</v>
      </c>
      <c r="F91" s="131">
        <f t="shared" si="5"/>
        <v>10000</v>
      </c>
      <c r="G91" s="114"/>
      <c r="H91" s="115">
        <v>48579</v>
      </c>
      <c r="I91" s="116">
        <v>48579</v>
      </c>
      <c r="J91" s="137" t="s">
        <v>26</v>
      </c>
      <c r="K91" s="2"/>
      <c r="L91" s="1"/>
      <c r="M91" s="1"/>
      <c r="N91" s="1"/>
      <c r="O91" s="1"/>
      <c r="P91" s="3"/>
      <c r="Q91" s="3"/>
      <c r="R91" s="3"/>
      <c r="S91" s="3"/>
      <c r="T91" s="3"/>
      <c r="U91" s="3"/>
      <c r="V91" s="3"/>
      <c r="W91" s="3"/>
      <c r="X91" s="3"/>
      <c r="Y91" s="164">
        <v>10000</v>
      </c>
    </row>
    <row r="92" spans="1:25" s="140" customFormat="1" ht="30" hidden="1">
      <c r="A92" s="107"/>
      <c r="B92" s="108"/>
      <c r="C92" s="139" t="s">
        <v>185</v>
      </c>
      <c r="D92" s="138" t="s">
        <v>46</v>
      </c>
      <c r="E92" s="112" t="s">
        <v>52</v>
      </c>
      <c r="F92" s="131">
        <f t="shared" si="5"/>
        <v>18000</v>
      </c>
      <c r="G92" s="114"/>
      <c r="H92" s="115">
        <v>48213</v>
      </c>
      <c r="I92" s="116">
        <v>48213</v>
      </c>
      <c r="J92" s="137" t="s">
        <v>26</v>
      </c>
      <c r="K92" s="2"/>
      <c r="L92" s="1"/>
      <c r="M92" s="1"/>
      <c r="N92" s="1"/>
      <c r="O92" s="1"/>
      <c r="P92" s="3"/>
      <c r="Q92" s="3"/>
      <c r="R92" s="3"/>
      <c r="S92" s="3"/>
      <c r="T92" s="3"/>
      <c r="U92" s="3"/>
      <c r="V92" s="3"/>
      <c r="W92" s="3"/>
      <c r="X92" s="3">
        <v>18000</v>
      </c>
      <c r="Y92" s="164"/>
    </row>
    <row r="93" spans="1:25" s="140" customFormat="1" hidden="1">
      <c r="A93" s="107"/>
      <c r="B93" s="108"/>
      <c r="C93" s="128" t="s">
        <v>186</v>
      </c>
      <c r="D93" s="138" t="s">
        <v>46</v>
      </c>
      <c r="E93" s="112" t="s">
        <v>52</v>
      </c>
      <c r="F93" s="131">
        <f t="shared" si="5"/>
        <v>5000</v>
      </c>
      <c r="G93" s="114"/>
      <c r="H93" s="115">
        <v>45292</v>
      </c>
      <c r="I93" s="116">
        <v>45657</v>
      </c>
      <c r="J93" s="137" t="s">
        <v>26</v>
      </c>
      <c r="K93" s="2"/>
      <c r="L93" s="1"/>
      <c r="M93" s="1"/>
      <c r="N93" s="1"/>
      <c r="O93" s="1"/>
      <c r="P93" s="3"/>
      <c r="Q93" s="3">
        <v>5000</v>
      </c>
      <c r="R93" s="3"/>
      <c r="S93" s="3"/>
      <c r="T93" s="3"/>
      <c r="U93" s="3"/>
      <c r="V93" s="3"/>
      <c r="W93" s="3"/>
      <c r="X93" s="3"/>
      <c r="Y93" s="164"/>
    </row>
    <row r="94" spans="1:25" s="140" customFormat="1" hidden="1">
      <c r="A94" s="107"/>
      <c r="B94" s="108"/>
      <c r="C94" s="128" t="s">
        <v>187</v>
      </c>
      <c r="D94" s="138" t="s">
        <v>46</v>
      </c>
      <c r="E94" s="112" t="s">
        <v>52</v>
      </c>
      <c r="F94" s="131">
        <f t="shared" si="5"/>
        <v>15000</v>
      </c>
      <c r="G94" s="114"/>
      <c r="H94" s="115">
        <v>46023</v>
      </c>
      <c r="I94" s="116">
        <v>46387</v>
      </c>
      <c r="J94" s="137" t="s">
        <v>26</v>
      </c>
      <c r="K94" s="2"/>
      <c r="L94" s="1"/>
      <c r="M94" s="1"/>
      <c r="N94" s="1"/>
      <c r="O94" s="1"/>
      <c r="P94" s="3"/>
      <c r="Q94" s="3"/>
      <c r="R94" s="3"/>
      <c r="S94" s="3">
        <v>15000</v>
      </c>
      <c r="T94" s="3"/>
      <c r="U94" s="3"/>
      <c r="V94" s="3"/>
      <c r="W94" s="3"/>
      <c r="X94" s="3"/>
      <c r="Y94" s="164"/>
    </row>
    <row r="95" spans="1:25" s="140" customFormat="1" hidden="1">
      <c r="A95" s="107"/>
      <c r="B95" s="108"/>
      <c r="C95" s="128" t="s">
        <v>188</v>
      </c>
      <c r="D95" s="138" t="s">
        <v>46</v>
      </c>
      <c r="E95" s="112" t="s">
        <v>52</v>
      </c>
      <c r="F95" s="131">
        <f t="shared" si="5"/>
        <v>5000</v>
      </c>
      <c r="G95" s="114"/>
      <c r="H95" s="115">
        <v>43831</v>
      </c>
      <c r="I95" s="116">
        <v>44196</v>
      </c>
      <c r="J95" s="137" t="s">
        <v>25</v>
      </c>
      <c r="K95" s="2"/>
      <c r="L95" s="1"/>
      <c r="M95" s="1">
        <v>5000</v>
      </c>
      <c r="N95" s="1"/>
      <c r="O95" s="1"/>
      <c r="P95" s="3"/>
      <c r="Q95" s="3"/>
      <c r="R95" s="3"/>
      <c r="S95" s="3"/>
      <c r="T95" s="3"/>
      <c r="U95" s="3"/>
      <c r="V95" s="3"/>
      <c r="W95" s="3"/>
      <c r="X95" s="3"/>
      <c r="Y95" s="164"/>
    </row>
    <row r="96" spans="1:25" s="97" customFormat="1">
      <c r="A96" s="98"/>
      <c r="B96" s="99" t="s">
        <v>2</v>
      </c>
      <c r="C96" s="100"/>
      <c r="D96" s="101"/>
      <c r="E96" s="101"/>
      <c r="F96" s="102"/>
      <c r="G96" s="103"/>
      <c r="H96" s="104"/>
      <c r="I96" s="105"/>
      <c r="J96" s="106"/>
      <c r="K96" s="100"/>
      <c r="L96" s="103"/>
      <c r="M96" s="103"/>
      <c r="N96" s="103"/>
      <c r="O96" s="103"/>
      <c r="P96" s="103"/>
      <c r="Q96" s="103"/>
      <c r="R96" s="103"/>
      <c r="S96" s="103"/>
      <c r="T96" s="103"/>
      <c r="U96" s="103"/>
      <c r="V96" s="103"/>
      <c r="W96" s="103"/>
      <c r="X96" s="103"/>
      <c r="Y96" s="163"/>
    </row>
    <row r="97" spans="1:25" s="140" customFormat="1">
      <c r="A97" s="128"/>
      <c r="B97" s="128"/>
      <c r="C97" s="128" t="s">
        <v>189</v>
      </c>
      <c r="D97" s="128" t="s">
        <v>190</v>
      </c>
      <c r="E97" s="112" t="s">
        <v>52</v>
      </c>
      <c r="F97" s="131">
        <f t="shared" ref="F97:F144" si="6">SUM(K97:Y97)</f>
        <v>7800</v>
      </c>
      <c r="G97" s="128"/>
      <c r="H97" s="119">
        <v>43101</v>
      </c>
      <c r="I97" s="119">
        <v>43465</v>
      </c>
      <c r="J97" s="141" t="s">
        <v>24</v>
      </c>
      <c r="K97" s="2">
        <v>7800</v>
      </c>
      <c r="L97" s="1"/>
      <c r="M97" s="1"/>
      <c r="N97" s="1"/>
      <c r="O97" s="1"/>
      <c r="P97" s="3"/>
      <c r="Q97" s="3"/>
      <c r="R97" s="3"/>
      <c r="S97" s="3"/>
      <c r="T97" s="3"/>
      <c r="U97" s="3"/>
      <c r="V97" s="3"/>
      <c r="W97" s="3"/>
      <c r="X97" s="3"/>
      <c r="Y97" s="164"/>
    </row>
    <row r="98" spans="1:25" s="140" customFormat="1">
      <c r="A98" s="107"/>
      <c r="B98" s="108"/>
      <c r="C98" s="128" t="s">
        <v>191</v>
      </c>
      <c r="D98" s="194" t="s">
        <v>192</v>
      </c>
      <c r="E98" s="112" t="s">
        <v>52</v>
      </c>
      <c r="F98" s="131">
        <f t="shared" si="6"/>
        <v>8700</v>
      </c>
      <c r="G98" s="118"/>
      <c r="H98" s="119">
        <v>43101</v>
      </c>
      <c r="I98" s="119">
        <v>43465</v>
      </c>
      <c r="J98" s="132" t="s">
        <v>24</v>
      </c>
      <c r="K98" s="2">
        <v>8700</v>
      </c>
      <c r="L98" s="1"/>
      <c r="M98" s="1"/>
      <c r="N98" s="1"/>
      <c r="O98" s="1"/>
      <c r="P98" s="3"/>
      <c r="Q98" s="3"/>
      <c r="R98" s="3"/>
      <c r="S98" s="3"/>
      <c r="T98" s="3"/>
      <c r="U98" s="3"/>
      <c r="V98" s="3"/>
      <c r="W98" s="3"/>
      <c r="X98" s="3"/>
      <c r="Y98" s="164"/>
    </row>
    <row r="99" spans="1:25" s="140" customFormat="1">
      <c r="A99" s="107"/>
      <c r="B99" s="108"/>
      <c r="C99" s="128" t="s">
        <v>193</v>
      </c>
      <c r="D99" s="128" t="s">
        <v>194</v>
      </c>
      <c r="E99" s="112" t="s">
        <v>52</v>
      </c>
      <c r="F99" s="131">
        <f t="shared" si="6"/>
        <v>5000</v>
      </c>
      <c r="G99" s="118"/>
      <c r="H99" s="119">
        <v>43101</v>
      </c>
      <c r="I99" s="119">
        <v>43465</v>
      </c>
      <c r="J99" s="132" t="s">
        <v>24</v>
      </c>
      <c r="K99" s="2">
        <v>5000</v>
      </c>
      <c r="L99" s="1"/>
      <c r="M99" s="1"/>
      <c r="N99" s="1"/>
      <c r="O99" s="1"/>
      <c r="P99" s="3"/>
      <c r="Q99" s="3"/>
      <c r="R99" s="3"/>
      <c r="S99" s="3"/>
      <c r="T99" s="3"/>
      <c r="U99" s="3"/>
      <c r="V99" s="3"/>
      <c r="W99" s="3"/>
      <c r="X99" s="3"/>
      <c r="Y99" s="164"/>
    </row>
    <row r="100" spans="1:25" s="140" customFormat="1">
      <c r="A100" s="195"/>
      <c r="B100" s="195"/>
      <c r="C100" s="195" t="s">
        <v>195</v>
      </c>
      <c r="D100" s="196" t="s">
        <v>196</v>
      </c>
      <c r="E100" s="112" t="s">
        <v>52</v>
      </c>
      <c r="F100" s="131">
        <f t="shared" si="6"/>
        <v>3700</v>
      </c>
      <c r="G100" s="195"/>
      <c r="H100" s="197">
        <v>43101</v>
      </c>
      <c r="I100" s="197">
        <v>43465</v>
      </c>
      <c r="J100" s="198" t="s">
        <v>24</v>
      </c>
      <c r="K100" s="199">
        <v>3700</v>
      </c>
      <c r="L100" s="1"/>
      <c r="M100" s="200"/>
      <c r="N100" s="200"/>
      <c r="O100" s="200"/>
      <c r="P100" s="201"/>
      <c r="Q100" s="201"/>
      <c r="R100" s="201"/>
      <c r="S100" s="201"/>
      <c r="T100" s="201"/>
      <c r="U100" s="201"/>
      <c r="V100" s="201"/>
      <c r="W100" s="201"/>
      <c r="X100" s="201"/>
      <c r="Y100" s="164"/>
    </row>
    <row r="101" spans="1:25" s="140" customFormat="1">
      <c r="A101" s="195"/>
      <c r="B101" s="195"/>
      <c r="C101" s="195" t="s">
        <v>197</v>
      </c>
      <c r="D101" s="196" t="s">
        <v>198</v>
      </c>
      <c r="E101" s="112" t="s">
        <v>52</v>
      </c>
      <c r="F101" s="131">
        <f t="shared" si="6"/>
        <v>2800</v>
      </c>
      <c r="G101" s="195"/>
      <c r="H101" s="197">
        <v>43101</v>
      </c>
      <c r="I101" s="197">
        <v>43465</v>
      </c>
      <c r="J101" s="198" t="s">
        <v>24</v>
      </c>
      <c r="K101" s="199">
        <v>2800</v>
      </c>
      <c r="L101" s="1"/>
      <c r="M101" s="200"/>
      <c r="N101" s="200"/>
      <c r="O101" s="200"/>
      <c r="P101" s="201"/>
      <c r="Q101" s="201"/>
      <c r="R101" s="201"/>
      <c r="S101" s="201"/>
      <c r="T101" s="201"/>
      <c r="U101" s="201"/>
      <c r="V101" s="201"/>
      <c r="W101" s="201"/>
      <c r="X101" s="201"/>
      <c r="Y101" s="164"/>
    </row>
    <row r="102" spans="1:25" s="140" customFormat="1" ht="30">
      <c r="A102" s="195"/>
      <c r="B102" s="195"/>
      <c r="C102" s="195" t="s">
        <v>197</v>
      </c>
      <c r="D102" s="196" t="s">
        <v>199</v>
      </c>
      <c r="E102" s="112" t="s">
        <v>52</v>
      </c>
      <c r="F102" s="131">
        <f t="shared" si="6"/>
        <v>3300</v>
      </c>
      <c r="G102" s="195"/>
      <c r="H102" s="197">
        <v>43101</v>
      </c>
      <c r="I102" s="197">
        <v>43465</v>
      </c>
      <c r="J102" s="198" t="s">
        <v>24</v>
      </c>
      <c r="K102" s="199">
        <v>3300</v>
      </c>
      <c r="L102" s="1"/>
      <c r="M102" s="200"/>
      <c r="N102" s="200"/>
      <c r="O102" s="200"/>
      <c r="P102" s="201"/>
      <c r="Q102" s="201"/>
      <c r="R102" s="201"/>
      <c r="S102" s="201"/>
      <c r="T102" s="201"/>
      <c r="U102" s="201"/>
      <c r="V102" s="201"/>
      <c r="W102" s="201"/>
      <c r="X102" s="201"/>
      <c r="Y102" s="164"/>
    </row>
    <row r="103" spans="1:25" s="140" customFormat="1">
      <c r="A103" s="195"/>
      <c r="B103" s="195"/>
      <c r="C103" s="195" t="s">
        <v>200</v>
      </c>
      <c r="D103" s="196" t="s">
        <v>44</v>
      </c>
      <c r="E103" s="112" t="s">
        <v>52</v>
      </c>
      <c r="F103" s="131">
        <f t="shared" si="6"/>
        <v>5600</v>
      </c>
      <c r="G103" s="195"/>
      <c r="H103" s="197">
        <v>43101</v>
      </c>
      <c r="I103" s="197">
        <v>43465</v>
      </c>
      <c r="J103" s="198" t="s">
        <v>24</v>
      </c>
      <c r="K103" s="199">
        <v>5600</v>
      </c>
      <c r="L103" s="1"/>
      <c r="M103" s="200"/>
      <c r="N103" s="200"/>
      <c r="O103" s="200"/>
      <c r="P103" s="201"/>
      <c r="Q103" s="201"/>
      <c r="R103" s="201"/>
      <c r="S103" s="201"/>
      <c r="T103" s="201"/>
      <c r="U103" s="201"/>
      <c r="V103" s="201"/>
      <c r="W103" s="201"/>
      <c r="X103" s="201"/>
      <c r="Y103" s="164"/>
    </row>
    <row r="104" spans="1:25" s="140" customFormat="1">
      <c r="A104" s="107"/>
      <c r="B104" s="108"/>
      <c r="C104" s="128" t="s">
        <v>195</v>
      </c>
      <c r="D104" s="128" t="s">
        <v>201</v>
      </c>
      <c r="E104" s="112" t="s">
        <v>52</v>
      </c>
      <c r="F104" s="131">
        <f t="shared" si="6"/>
        <v>3700</v>
      </c>
      <c r="G104" s="118"/>
      <c r="H104" s="119">
        <v>43101</v>
      </c>
      <c r="I104" s="119">
        <v>43465</v>
      </c>
      <c r="J104" s="132" t="s">
        <v>24</v>
      </c>
      <c r="K104" s="2">
        <v>3700</v>
      </c>
      <c r="L104" s="1"/>
      <c r="M104" s="1"/>
      <c r="N104" s="1"/>
      <c r="O104" s="1"/>
      <c r="P104" s="3"/>
      <c r="Q104" s="3"/>
      <c r="R104" s="3"/>
      <c r="S104" s="3"/>
      <c r="T104" s="3"/>
      <c r="U104" s="3"/>
      <c r="V104" s="3"/>
      <c r="W104" s="3"/>
      <c r="X104" s="3"/>
      <c r="Y104" s="164"/>
    </row>
    <row r="105" spans="1:25" s="140" customFormat="1" ht="30" hidden="1">
      <c r="A105" s="195"/>
      <c r="B105" s="195"/>
      <c r="C105" s="195" t="s">
        <v>202</v>
      </c>
      <c r="D105" s="202" t="s">
        <v>203</v>
      </c>
      <c r="E105" s="112" t="s">
        <v>52</v>
      </c>
      <c r="F105" s="131">
        <f t="shared" si="6"/>
        <v>15000</v>
      </c>
      <c r="G105" s="195"/>
      <c r="H105" s="197">
        <v>44562</v>
      </c>
      <c r="I105" s="197">
        <v>44926</v>
      </c>
      <c r="J105" s="198" t="s">
        <v>25</v>
      </c>
      <c r="K105" s="199"/>
      <c r="L105" s="1"/>
      <c r="M105" s="200"/>
      <c r="N105" s="200"/>
      <c r="O105" s="200">
        <v>15000</v>
      </c>
      <c r="P105" s="201"/>
      <c r="Q105" s="201"/>
      <c r="R105" s="201"/>
      <c r="S105" s="201"/>
      <c r="T105" s="201"/>
      <c r="U105" s="201"/>
      <c r="V105" s="201"/>
      <c r="W105" s="201"/>
      <c r="X105" s="201"/>
      <c r="Y105" s="164"/>
    </row>
    <row r="106" spans="1:25" s="140" customFormat="1" ht="30" hidden="1">
      <c r="A106" s="142"/>
      <c r="B106" s="143"/>
      <c r="C106" s="144" t="s">
        <v>204</v>
      </c>
      <c r="D106" s="109" t="s">
        <v>44</v>
      </c>
      <c r="E106" s="112" t="s">
        <v>52</v>
      </c>
      <c r="F106" s="131">
        <f t="shared" si="6"/>
        <v>8000</v>
      </c>
      <c r="G106" s="145"/>
      <c r="H106" s="197">
        <v>44562</v>
      </c>
      <c r="I106" s="197">
        <v>44926</v>
      </c>
      <c r="J106" s="198" t="s">
        <v>25</v>
      </c>
      <c r="K106" s="199"/>
      <c r="L106" s="1"/>
      <c r="M106" s="200"/>
      <c r="N106" s="200"/>
      <c r="O106" s="200">
        <v>8000</v>
      </c>
      <c r="P106" s="201"/>
      <c r="Q106" s="201"/>
      <c r="R106" s="201"/>
      <c r="S106" s="201"/>
      <c r="T106" s="201"/>
      <c r="U106" s="201"/>
      <c r="V106" s="201"/>
      <c r="W106" s="201"/>
      <c r="X106" s="201"/>
      <c r="Y106" s="164"/>
    </row>
    <row r="107" spans="1:25" s="140" customFormat="1" ht="30" hidden="1">
      <c r="A107" s="142"/>
      <c r="B107" s="143"/>
      <c r="C107" s="144" t="s">
        <v>204</v>
      </c>
      <c r="D107" s="109" t="s">
        <v>44</v>
      </c>
      <c r="E107" s="112" t="s">
        <v>52</v>
      </c>
      <c r="F107" s="131">
        <f t="shared" si="6"/>
        <v>8000</v>
      </c>
      <c r="G107" s="145"/>
      <c r="H107" s="146">
        <v>47849</v>
      </c>
      <c r="I107" s="146">
        <v>48213</v>
      </c>
      <c r="J107" s="147" t="s">
        <v>26</v>
      </c>
      <c r="K107" s="199"/>
      <c r="L107" s="1"/>
      <c r="M107" s="200"/>
      <c r="N107" s="200"/>
      <c r="O107" s="200"/>
      <c r="P107" s="201"/>
      <c r="Q107" s="201"/>
      <c r="R107" s="201"/>
      <c r="S107" s="201"/>
      <c r="T107" s="201"/>
      <c r="U107" s="201"/>
      <c r="V107" s="201"/>
      <c r="W107" s="201"/>
      <c r="X107" s="201">
        <v>8000</v>
      </c>
      <c r="Y107" s="164"/>
    </row>
    <row r="108" spans="1:25" s="140" customFormat="1" ht="30" hidden="1">
      <c r="A108" s="107"/>
      <c r="B108" s="108"/>
      <c r="C108" s="139" t="s">
        <v>205</v>
      </c>
      <c r="D108" s="109" t="s">
        <v>44</v>
      </c>
      <c r="E108" s="112" t="s">
        <v>52</v>
      </c>
      <c r="F108" s="131">
        <f t="shared" si="6"/>
        <v>10000</v>
      </c>
      <c r="G108" s="118"/>
      <c r="H108" s="119">
        <v>43831</v>
      </c>
      <c r="I108" s="119">
        <v>44196</v>
      </c>
      <c r="J108" s="132" t="s">
        <v>25</v>
      </c>
      <c r="K108" s="2"/>
      <c r="L108" s="1"/>
      <c r="M108" s="1">
        <v>10000</v>
      </c>
      <c r="N108" s="1"/>
      <c r="O108" s="1"/>
      <c r="P108" s="3"/>
      <c r="Q108" s="3"/>
      <c r="R108" s="3"/>
      <c r="S108" s="3"/>
      <c r="T108" s="3"/>
      <c r="U108" s="3"/>
      <c r="V108" s="3"/>
      <c r="W108" s="3"/>
      <c r="X108" s="3"/>
      <c r="Y108" s="164"/>
    </row>
    <row r="109" spans="1:25" s="140" customFormat="1" ht="45" hidden="1">
      <c r="A109" s="107"/>
      <c r="B109" s="108"/>
      <c r="C109" s="139" t="s">
        <v>206</v>
      </c>
      <c r="D109" s="148" t="s">
        <v>44</v>
      </c>
      <c r="E109" s="112" t="s">
        <v>52</v>
      </c>
      <c r="F109" s="131">
        <f t="shared" si="6"/>
        <v>10000</v>
      </c>
      <c r="G109" s="118"/>
      <c r="H109" s="197">
        <v>44562</v>
      </c>
      <c r="I109" s="197">
        <v>44926</v>
      </c>
      <c r="J109" s="198" t="s">
        <v>25</v>
      </c>
      <c r="K109" s="2"/>
      <c r="L109" s="1"/>
      <c r="M109" s="1"/>
      <c r="N109" s="1"/>
      <c r="O109" s="1">
        <v>10000</v>
      </c>
      <c r="P109" s="3"/>
      <c r="Q109" s="3"/>
      <c r="R109" s="3"/>
      <c r="S109" s="3"/>
      <c r="T109" s="3"/>
      <c r="U109" s="3"/>
      <c r="V109" s="3"/>
      <c r="W109" s="3"/>
      <c r="X109" s="3"/>
      <c r="Y109" s="164"/>
    </row>
    <row r="110" spans="1:25" s="140" customFormat="1" ht="30" hidden="1">
      <c r="A110" s="107"/>
      <c r="B110" s="108"/>
      <c r="C110" s="139" t="s">
        <v>207</v>
      </c>
      <c r="D110" s="148" t="s">
        <v>44</v>
      </c>
      <c r="E110" s="112" t="s">
        <v>52</v>
      </c>
      <c r="F110" s="131">
        <f t="shared" si="6"/>
        <v>5000</v>
      </c>
      <c r="G110" s="118"/>
      <c r="H110" s="119">
        <v>43831</v>
      </c>
      <c r="I110" s="119">
        <v>44196</v>
      </c>
      <c r="J110" s="132" t="s">
        <v>25</v>
      </c>
      <c r="K110" s="2"/>
      <c r="L110" s="1"/>
      <c r="M110" s="1">
        <v>5000</v>
      </c>
      <c r="N110" s="1"/>
      <c r="O110" s="1"/>
      <c r="P110" s="3"/>
      <c r="Q110" s="3"/>
      <c r="R110" s="3"/>
      <c r="S110" s="3"/>
      <c r="T110" s="3"/>
      <c r="U110" s="3"/>
      <c r="V110" s="3"/>
      <c r="W110" s="3"/>
      <c r="X110" s="3"/>
      <c r="Y110" s="164"/>
    </row>
    <row r="111" spans="1:25" s="140" customFormat="1" ht="30" hidden="1">
      <c r="A111" s="107"/>
      <c r="B111" s="108"/>
      <c r="C111" s="139" t="s">
        <v>207</v>
      </c>
      <c r="D111" s="148" t="s">
        <v>44</v>
      </c>
      <c r="E111" s="112" t="s">
        <v>52</v>
      </c>
      <c r="F111" s="131">
        <f t="shared" si="6"/>
        <v>30000</v>
      </c>
      <c r="G111" s="118"/>
      <c r="H111" s="119">
        <v>47484</v>
      </c>
      <c r="I111" s="119">
        <v>47848</v>
      </c>
      <c r="J111" s="132" t="s">
        <v>26</v>
      </c>
      <c r="K111" s="2"/>
      <c r="L111" s="1"/>
      <c r="M111" s="1"/>
      <c r="N111" s="1"/>
      <c r="O111" s="1"/>
      <c r="P111" s="3"/>
      <c r="Q111" s="3"/>
      <c r="R111" s="3"/>
      <c r="S111" s="3"/>
      <c r="T111" s="3"/>
      <c r="U111" s="3"/>
      <c r="V111" s="3"/>
      <c r="W111" s="3">
        <v>30000</v>
      </c>
      <c r="X111" s="3"/>
      <c r="Y111" s="164"/>
    </row>
    <row r="112" spans="1:25" s="140" customFormat="1" ht="30" hidden="1">
      <c r="A112" s="107"/>
      <c r="B112" s="108"/>
      <c r="C112" s="139" t="s">
        <v>186</v>
      </c>
      <c r="D112" s="148" t="s">
        <v>44</v>
      </c>
      <c r="E112" s="112" t="s">
        <v>52</v>
      </c>
      <c r="F112" s="131">
        <f t="shared" si="6"/>
        <v>28500</v>
      </c>
      <c r="G112" s="118"/>
      <c r="H112" s="119">
        <v>45292</v>
      </c>
      <c r="I112" s="119">
        <v>45657</v>
      </c>
      <c r="J112" s="132" t="s">
        <v>26</v>
      </c>
      <c r="K112" s="2"/>
      <c r="L112" s="1"/>
      <c r="M112" s="1"/>
      <c r="N112" s="1"/>
      <c r="O112" s="1"/>
      <c r="P112" s="3"/>
      <c r="Q112" s="3">
        <v>28500</v>
      </c>
      <c r="R112" s="3"/>
      <c r="S112" s="3"/>
      <c r="T112" s="3"/>
      <c r="U112" s="3"/>
      <c r="V112" s="3"/>
      <c r="W112" s="3"/>
      <c r="X112" s="3"/>
      <c r="Y112" s="164"/>
    </row>
    <row r="113" spans="1:25" s="140" customFormat="1" hidden="1">
      <c r="A113" s="107"/>
      <c r="B113" s="108"/>
      <c r="C113" s="128" t="s">
        <v>208</v>
      </c>
      <c r="D113" s="148" t="s">
        <v>209</v>
      </c>
      <c r="E113" s="112" t="s">
        <v>52</v>
      </c>
      <c r="F113" s="131">
        <f t="shared" si="6"/>
        <v>75000</v>
      </c>
      <c r="G113" s="118"/>
      <c r="H113" s="119">
        <v>45658</v>
      </c>
      <c r="I113" s="119">
        <v>46022</v>
      </c>
      <c r="J113" s="132" t="s">
        <v>26</v>
      </c>
      <c r="K113" s="2"/>
      <c r="L113" s="1"/>
      <c r="M113" s="1"/>
      <c r="N113" s="1"/>
      <c r="O113" s="1"/>
      <c r="P113" s="3"/>
      <c r="Q113" s="3"/>
      <c r="R113" s="3">
        <v>75000</v>
      </c>
      <c r="S113" s="3"/>
      <c r="T113" s="3"/>
      <c r="U113" s="3"/>
      <c r="V113" s="3"/>
      <c r="W113" s="3"/>
      <c r="X113" s="3"/>
      <c r="Y113" s="164"/>
    </row>
    <row r="114" spans="1:25" s="140" customFormat="1" hidden="1">
      <c r="A114" s="107"/>
      <c r="B114" s="108"/>
      <c r="C114" s="128" t="s">
        <v>208</v>
      </c>
      <c r="D114" s="128" t="s">
        <v>210</v>
      </c>
      <c r="E114" s="112" t="s">
        <v>52</v>
      </c>
      <c r="F114" s="131">
        <f t="shared" si="6"/>
        <v>30000</v>
      </c>
      <c r="G114" s="118"/>
      <c r="H114" s="119">
        <v>44197</v>
      </c>
      <c r="I114" s="119">
        <v>44561</v>
      </c>
      <c r="J114" s="132" t="s">
        <v>25</v>
      </c>
      <c r="K114" s="2"/>
      <c r="L114" s="1"/>
      <c r="M114" s="1"/>
      <c r="N114" s="1">
        <v>30000</v>
      </c>
      <c r="O114" s="1"/>
      <c r="P114" s="3"/>
      <c r="Q114" s="3"/>
      <c r="R114" s="3"/>
      <c r="S114" s="3"/>
      <c r="T114" s="3"/>
      <c r="U114" s="3"/>
      <c r="V114" s="3"/>
      <c r="W114" s="3"/>
      <c r="X114" s="3"/>
      <c r="Y114" s="164"/>
    </row>
    <row r="115" spans="1:25" s="140" customFormat="1" ht="30" hidden="1">
      <c r="A115" s="107"/>
      <c r="B115" s="108"/>
      <c r="C115" s="139" t="s">
        <v>211</v>
      </c>
      <c r="D115" s="148" t="s">
        <v>212</v>
      </c>
      <c r="E115" s="112" t="s">
        <v>52</v>
      </c>
      <c r="F115" s="131">
        <f t="shared" si="6"/>
        <v>36000</v>
      </c>
      <c r="G115" s="118"/>
      <c r="H115" s="119">
        <v>44927</v>
      </c>
      <c r="I115" s="119">
        <v>48579</v>
      </c>
      <c r="J115" s="132" t="s">
        <v>26</v>
      </c>
      <c r="K115" s="2"/>
      <c r="L115" s="1"/>
      <c r="M115" s="1"/>
      <c r="N115" s="1"/>
      <c r="O115" s="1"/>
      <c r="P115" s="3">
        <v>12000</v>
      </c>
      <c r="Q115" s="3"/>
      <c r="R115" s="3"/>
      <c r="S115" s="3"/>
      <c r="T115" s="3"/>
      <c r="U115" s="3">
        <v>12000</v>
      </c>
      <c r="V115" s="3"/>
      <c r="W115" s="3"/>
      <c r="X115" s="3"/>
      <c r="Y115" s="164">
        <v>12000</v>
      </c>
    </row>
    <row r="116" spans="1:25" s="140" customFormat="1" ht="30" hidden="1">
      <c r="A116" s="107"/>
      <c r="B116" s="108"/>
      <c r="C116" s="139" t="s">
        <v>179</v>
      </c>
      <c r="D116" s="148" t="s">
        <v>213</v>
      </c>
      <c r="E116" s="112" t="s">
        <v>52</v>
      </c>
      <c r="F116" s="131">
        <f t="shared" si="6"/>
        <v>6000</v>
      </c>
      <c r="G116" s="118"/>
      <c r="H116" s="119">
        <v>44197</v>
      </c>
      <c r="I116" s="119">
        <v>44561</v>
      </c>
      <c r="J116" s="132" t="s">
        <v>25</v>
      </c>
      <c r="K116" s="2"/>
      <c r="L116" s="1"/>
      <c r="M116" s="1"/>
      <c r="N116" s="1">
        <v>6000</v>
      </c>
      <c r="O116" s="1"/>
      <c r="P116" s="3"/>
      <c r="Q116" s="3"/>
      <c r="R116" s="3"/>
      <c r="S116" s="3"/>
      <c r="T116" s="3"/>
      <c r="U116" s="3"/>
      <c r="V116" s="3"/>
      <c r="W116" s="3"/>
      <c r="X116" s="3"/>
      <c r="Y116" s="164"/>
    </row>
    <row r="117" spans="1:25" s="140" customFormat="1" hidden="1">
      <c r="A117" s="128"/>
      <c r="B117" s="128"/>
      <c r="C117" s="128" t="s">
        <v>214</v>
      </c>
      <c r="D117" s="128" t="s">
        <v>215</v>
      </c>
      <c r="E117" s="112" t="s">
        <v>52</v>
      </c>
      <c r="F117" s="131">
        <f t="shared" si="6"/>
        <v>41000</v>
      </c>
      <c r="G117" s="128"/>
      <c r="H117" s="119">
        <v>45292</v>
      </c>
      <c r="I117" s="119">
        <v>45657</v>
      </c>
      <c r="J117" s="141" t="s">
        <v>26</v>
      </c>
      <c r="K117" s="2"/>
      <c r="L117" s="1"/>
      <c r="M117" s="1"/>
      <c r="N117" s="1"/>
      <c r="O117" s="1"/>
      <c r="P117" s="3"/>
      <c r="Q117" s="3">
        <v>41000</v>
      </c>
      <c r="R117" s="3"/>
      <c r="S117" s="3"/>
      <c r="T117" s="3"/>
      <c r="U117" s="3"/>
      <c r="V117" s="3"/>
      <c r="W117" s="3"/>
      <c r="X117" s="3"/>
      <c r="Y117" s="164"/>
    </row>
    <row r="118" spans="1:25" s="140" customFormat="1" hidden="1">
      <c r="A118" s="107"/>
      <c r="B118" s="108"/>
      <c r="C118" s="128" t="s">
        <v>216</v>
      </c>
      <c r="D118" s="148" t="s">
        <v>44</v>
      </c>
      <c r="E118" s="112" t="s">
        <v>52</v>
      </c>
      <c r="F118" s="131">
        <f t="shared" si="6"/>
        <v>5000</v>
      </c>
      <c r="G118" s="118"/>
      <c r="H118" s="119">
        <v>44562</v>
      </c>
      <c r="I118" s="119">
        <v>44926</v>
      </c>
      <c r="J118" s="132" t="s">
        <v>25</v>
      </c>
      <c r="K118" s="2"/>
      <c r="L118" s="1"/>
      <c r="M118" s="1"/>
      <c r="N118" s="1"/>
      <c r="O118" s="1">
        <v>5000</v>
      </c>
      <c r="P118" s="3"/>
      <c r="Q118" s="3"/>
      <c r="R118" s="3"/>
      <c r="S118" s="3"/>
      <c r="T118" s="3"/>
      <c r="U118" s="3"/>
      <c r="V118" s="3"/>
      <c r="W118" s="3"/>
      <c r="X118" s="3"/>
      <c r="Y118" s="164"/>
    </row>
    <row r="119" spans="1:25" s="140" customFormat="1" hidden="1">
      <c r="A119" s="107"/>
      <c r="B119" s="108"/>
      <c r="C119" s="128" t="s">
        <v>216</v>
      </c>
      <c r="D119" s="148" t="s">
        <v>44</v>
      </c>
      <c r="E119" s="112" t="s">
        <v>52</v>
      </c>
      <c r="F119" s="131">
        <f t="shared" si="6"/>
        <v>45000</v>
      </c>
      <c r="G119" s="118"/>
      <c r="H119" s="119">
        <v>45658</v>
      </c>
      <c r="I119" s="119">
        <v>48213</v>
      </c>
      <c r="J119" s="132" t="s">
        <v>26</v>
      </c>
      <c r="K119" s="2"/>
      <c r="L119" s="1"/>
      <c r="M119" s="1"/>
      <c r="N119" s="1"/>
      <c r="O119" s="1"/>
      <c r="P119" s="3"/>
      <c r="Q119" s="3"/>
      <c r="R119" s="3">
        <v>15000</v>
      </c>
      <c r="S119" s="3"/>
      <c r="T119" s="3"/>
      <c r="U119" s="3">
        <v>15000</v>
      </c>
      <c r="V119" s="3"/>
      <c r="W119" s="3"/>
      <c r="X119" s="3">
        <v>15000</v>
      </c>
      <c r="Y119" s="164"/>
    </row>
    <row r="120" spans="1:25" s="140" customFormat="1" hidden="1">
      <c r="A120" s="107"/>
      <c r="B120" s="108"/>
      <c r="C120" s="128" t="s">
        <v>217</v>
      </c>
      <c r="D120" s="148" t="s">
        <v>44</v>
      </c>
      <c r="E120" s="112" t="s">
        <v>52</v>
      </c>
      <c r="F120" s="131">
        <f t="shared" si="6"/>
        <v>6000</v>
      </c>
      <c r="G120" s="118"/>
      <c r="H120" s="119">
        <v>43831</v>
      </c>
      <c r="I120" s="119">
        <v>44196</v>
      </c>
      <c r="J120" s="132" t="s">
        <v>25</v>
      </c>
      <c r="K120" s="2"/>
      <c r="L120" s="1"/>
      <c r="M120" s="1">
        <v>6000</v>
      </c>
      <c r="N120" s="1"/>
      <c r="O120" s="1"/>
      <c r="P120" s="3"/>
      <c r="Q120" s="3"/>
      <c r="R120" s="3"/>
      <c r="S120" s="3"/>
      <c r="T120" s="3"/>
      <c r="U120" s="3"/>
      <c r="V120" s="3"/>
      <c r="W120" s="3"/>
      <c r="X120" s="3"/>
      <c r="Y120" s="164"/>
    </row>
    <row r="121" spans="1:25" s="140" customFormat="1" hidden="1">
      <c r="A121" s="107"/>
      <c r="B121" s="108"/>
      <c r="C121" s="128" t="s">
        <v>217</v>
      </c>
      <c r="D121" s="148" t="s">
        <v>44</v>
      </c>
      <c r="E121" s="112" t="s">
        <v>52</v>
      </c>
      <c r="F121" s="131">
        <f t="shared" si="6"/>
        <v>12000</v>
      </c>
      <c r="G121" s="118"/>
      <c r="H121" s="119">
        <v>45658</v>
      </c>
      <c r="I121" s="119">
        <v>47848</v>
      </c>
      <c r="J121" s="132" t="s">
        <v>26</v>
      </c>
      <c r="K121" s="2"/>
      <c r="L121" s="1"/>
      <c r="M121" s="1"/>
      <c r="N121" s="1"/>
      <c r="O121" s="1"/>
      <c r="P121" s="3"/>
      <c r="Q121" s="3"/>
      <c r="R121" s="3">
        <v>6000</v>
      </c>
      <c r="S121" s="3"/>
      <c r="T121" s="3"/>
      <c r="U121" s="3"/>
      <c r="V121" s="3"/>
      <c r="W121" s="3">
        <v>6000</v>
      </c>
      <c r="X121" s="3"/>
      <c r="Y121" s="164"/>
    </row>
    <row r="122" spans="1:25" s="140" customFormat="1" ht="30" hidden="1">
      <c r="A122" s="107"/>
      <c r="B122" s="108"/>
      <c r="C122" s="139" t="s">
        <v>218</v>
      </c>
      <c r="D122" s="148" t="s">
        <v>44</v>
      </c>
      <c r="E122" s="112" t="s">
        <v>52</v>
      </c>
      <c r="F122" s="131">
        <f t="shared" si="6"/>
        <v>8000</v>
      </c>
      <c r="G122" s="118"/>
      <c r="H122" s="119">
        <v>44562</v>
      </c>
      <c r="I122" s="119">
        <v>44926</v>
      </c>
      <c r="J122" s="132" t="s">
        <v>25</v>
      </c>
      <c r="K122" s="2"/>
      <c r="L122" s="1"/>
      <c r="M122" s="1"/>
      <c r="N122" s="1"/>
      <c r="O122" s="1">
        <v>8000</v>
      </c>
      <c r="P122" s="3"/>
      <c r="Q122" s="3"/>
      <c r="R122" s="3"/>
      <c r="S122" s="3"/>
      <c r="T122" s="3"/>
      <c r="U122" s="3"/>
      <c r="V122" s="3"/>
      <c r="W122" s="3"/>
      <c r="X122" s="3"/>
      <c r="Y122" s="164"/>
    </row>
    <row r="123" spans="1:25" s="140" customFormat="1" ht="30" hidden="1">
      <c r="A123" s="107"/>
      <c r="B123" s="108"/>
      <c r="C123" s="128" t="s">
        <v>219</v>
      </c>
      <c r="D123" s="148" t="s">
        <v>220</v>
      </c>
      <c r="E123" s="112" t="s">
        <v>52</v>
      </c>
      <c r="F123" s="131">
        <f t="shared" si="6"/>
        <v>9000</v>
      </c>
      <c r="G123" s="118"/>
      <c r="H123" s="119">
        <v>44927</v>
      </c>
      <c r="I123" s="119">
        <v>47848</v>
      </c>
      <c r="J123" s="132" t="s">
        <v>26</v>
      </c>
      <c r="K123" s="2"/>
      <c r="L123" s="1"/>
      <c r="M123" s="1"/>
      <c r="N123" s="1"/>
      <c r="O123" s="1"/>
      <c r="P123" s="3">
        <v>4500</v>
      </c>
      <c r="Q123" s="3"/>
      <c r="R123" s="3"/>
      <c r="S123" s="3"/>
      <c r="T123" s="3"/>
      <c r="U123" s="3"/>
      <c r="V123" s="3"/>
      <c r="W123" s="3">
        <v>4500</v>
      </c>
      <c r="X123" s="3"/>
      <c r="Y123" s="164"/>
    </row>
    <row r="124" spans="1:25" s="140" customFormat="1" hidden="1">
      <c r="A124" s="107"/>
      <c r="B124" s="108"/>
      <c r="C124" s="128" t="s">
        <v>221</v>
      </c>
      <c r="D124" s="128" t="s">
        <v>222</v>
      </c>
      <c r="E124" s="112" t="s">
        <v>52</v>
      </c>
      <c r="F124" s="131">
        <f t="shared" si="6"/>
        <v>24000</v>
      </c>
      <c r="G124" s="118"/>
      <c r="H124" s="119">
        <v>45658</v>
      </c>
      <c r="I124" s="119">
        <v>48213</v>
      </c>
      <c r="J124" s="132" t="s">
        <v>26</v>
      </c>
      <c r="K124" s="2"/>
      <c r="L124" s="1"/>
      <c r="M124" s="1"/>
      <c r="N124" s="1"/>
      <c r="O124" s="1"/>
      <c r="P124" s="3"/>
      <c r="Q124" s="3"/>
      <c r="R124" s="3">
        <v>12000</v>
      </c>
      <c r="S124" s="3"/>
      <c r="T124" s="3"/>
      <c r="U124" s="3"/>
      <c r="V124" s="3"/>
      <c r="W124" s="3"/>
      <c r="X124" s="3">
        <v>12000</v>
      </c>
      <c r="Y124" s="164"/>
    </row>
    <row r="125" spans="1:25" s="140" customFormat="1" hidden="1">
      <c r="A125" s="107"/>
      <c r="B125" s="108"/>
      <c r="C125" s="203" t="s">
        <v>193</v>
      </c>
      <c r="D125" s="128" t="s">
        <v>223</v>
      </c>
      <c r="E125" s="112" t="s">
        <v>52</v>
      </c>
      <c r="F125" s="131">
        <f t="shared" si="6"/>
        <v>4500</v>
      </c>
      <c r="G125" s="118"/>
      <c r="H125" s="119">
        <v>43831</v>
      </c>
      <c r="I125" s="119">
        <v>44196</v>
      </c>
      <c r="J125" s="132" t="s">
        <v>25</v>
      </c>
      <c r="K125" s="2"/>
      <c r="L125" s="1"/>
      <c r="M125" s="1">
        <v>4500</v>
      </c>
      <c r="N125" s="1"/>
      <c r="O125" s="1"/>
      <c r="P125" s="3"/>
      <c r="Q125" s="3"/>
      <c r="R125" s="3"/>
      <c r="S125" s="3"/>
      <c r="T125" s="3"/>
      <c r="U125" s="3"/>
      <c r="V125" s="3"/>
      <c r="W125" s="3"/>
      <c r="X125" s="3"/>
      <c r="Y125" s="164"/>
    </row>
    <row r="126" spans="1:25" s="140" customFormat="1" hidden="1">
      <c r="A126" s="107"/>
      <c r="B126" s="108"/>
      <c r="C126" s="203" t="s">
        <v>193</v>
      </c>
      <c r="D126" s="128" t="s">
        <v>224</v>
      </c>
      <c r="E126" s="112" t="s">
        <v>52</v>
      </c>
      <c r="F126" s="131">
        <f t="shared" si="6"/>
        <v>9000</v>
      </c>
      <c r="G126" s="118"/>
      <c r="H126" s="119">
        <v>46023</v>
      </c>
      <c r="I126" s="119">
        <v>48213</v>
      </c>
      <c r="J126" s="132" t="s">
        <v>26</v>
      </c>
      <c r="K126" s="2"/>
      <c r="L126" s="1"/>
      <c r="M126" s="1"/>
      <c r="N126" s="1"/>
      <c r="O126" s="1"/>
      <c r="P126" s="3"/>
      <c r="Q126" s="3"/>
      <c r="R126" s="3"/>
      <c r="S126" s="3">
        <v>4500</v>
      </c>
      <c r="T126" s="3"/>
      <c r="U126" s="3"/>
      <c r="V126" s="3"/>
      <c r="W126" s="3"/>
      <c r="X126" s="3">
        <v>4500</v>
      </c>
      <c r="Y126" s="164"/>
    </row>
    <row r="127" spans="1:25" s="140" customFormat="1" hidden="1">
      <c r="A127" s="107"/>
      <c r="B127" s="108"/>
      <c r="C127" s="128" t="s">
        <v>225</v>
      </c>
      <c r="D127" s="148" t="s">
        <v>44</v>
      </c>
      <c r="E127" s="112" t="s">
        <v>52</v>
      </c>
      <c r="F127" s="131">
        <f t="shared" si="6"/>
        <v>50000</v>
      </c>
      <c r="G127" s="118"/>
      <c r="H127" s="119">
        <v>46023</v>
      </c>
      <c r="I127" s="119">
        <v>48213</v>
      </c>
      <c r="J127" s="132" t="s">
        <v>26</v>
      </c>
      <c r="K127" s="2"/>
      <c r="L127" s="1"/>
      <c r="M127" s="1"/>
      <c r="N127" s="1"/>
      <c r="O127" s="1"/>
      <c r="P127" s="3"/>
      <c r="Q127" s="3"/>
      <c r="R127" s="3"/>
      <c r="S127" s="3">
        <v>35000</v>
      </c>
      <c r="T127" s="3"/>
      <c r="U127" s="3"/>
      <c r="V127" s="3"/>
      <c r="W127" s="3"/>
      <c r="X127" s="3">
        <v>15000</v>
      </c>
      <c r="Y127" s="164"/>
    </row>
    <row r="128" spans="1:25" s="140" customFormat="1" ht="30" hidden="1">
      <c r="A128" s="107"/>
      <c r="B128" s="108"/>
      <c r="C128" s="139" t="s">
        <v>226</v>
      </c>
      <c r="D128" s="148" t="s">
        <v>44</v>
      </c>
      <c r="E128" s="112" t="s">
        <v>52</v>
      </c>
      <c r="F128" s="131">
        <f t="shared" si="6"/>
        <v>15000</v>
      </c>
      <c r="G128" s="118"/>
      <c r="H128" s="119">
        <v>44562</v>
      </c>
      <c r="I128" s="119">
        <v>44926</v>
      </c>
      <c r="J128" s="132" t="s">
        <v>25</v>
      </c>
      <c r="K128" s="2"/>
      <c r="L128" s="1"/>
      <c r="M128" s="1"/>
      <c r="N128" s="1"/>
      <c r="O128" s="1">
        <v>15000</v>
      </c>
      <c r="P128" s="3"/>
      <c r="Q128" s="3"/>
      <c r="R128" s="3"/>
      <c r="S128" s="3"/>
      <c r="T128" s="3"/>
      <c r="U128" s="3"/>
      <c r="V128" s="3"/>
      <c r="W128" s="3"/>
      <c r="X128" s="3"/>
      <c r="Y128" s="164"/>
    </row>
    <row r="129" spans="1:251" s="140" customFormat="1" ht="30" hidden="1">
      <c r="A129" s="107"/>
      <c r="B129" s="108"/>
      <c r="C129" s="139" t="s">
        <v>227</v>
      </c>
      <c r="D129" s="148" t="s">
        <v>44</v>
      </c>
      <c r="E129" s="112" t="s">
        <v>52</v>
      </c>
      <c r="F129" s="131">
        <f t="shared" si="6"/>
        <v>36000</v>
      </c>
      <c r="G129" s="118"/>
      <c r="H129" s="119">
        <v>44927</v>
      </c>
      <c r="I129" s="119">
        <v>48213</v>
      </c>
      <c r="J129" s="132" t="s">
        <v>26</v>
      </c>
      <c r="K129" s="2"/>
      <c r="L129" s="1"/>
      <c r="M129" s="1"/>
      <c r="N129" s="1"/>
      <c r="O129" s="1"/>
      <c r="P129" s="3">
        <v>18000</v>
      </c>
      <c r="Q129" s="3"/>
      <c r="R129" s="3"/>
      <c r="S129" s="3"/>
      <c r="T129" s="3"/>
      <c r="U129" s="3"/>
      <c r="V129" s="3"/>
      <c r="W129" s="3"/>
      <c r="X129" s="3">
        <v>18000</v>
      </c>
      <c r="Y129" s="164"/>
    </row>
    <row r="130" spans="1:251" s="140" customFormat="1" hidden="1">
      <c r="A130" s="107"/>
      <c r="B130" s="108"/>
      <c r="C130" s="128" t="s">
        <v>195</v>
      </c>
      <c r="D130" s="148" t="s">
        <v>44</v>
      </c>
      <c r="E130" s="112" t="s">
        <v>52</v>
      </c>
      <c r="F130" s="131">
        <f t="shared" si="6"/>
        <v>10000</v>
      </c>
      <c r="G130" s="118"/>
      <c r="H130" s="119">
        <v>43831</v>
      </c>
      <c r="I130" s="119">
        <v>44196</v>
      </c>
      <c r="J130" s="132" t="s">
        <v>25</v>
      </c>
      <c r="K130" s="2"/>
      <c r="L130" s="1"/>
      <c r="M130" s="1">
        <v>10000</v>
      </c>
      <c r="N130" s="1"/>
      <c r="O130" s="1"/>
      <c r="P130" s="3"/>
      <c r="Q130" s="3"/>
      <c r="R130" s="3"/>
      <c r="S130" s="3"/>
      <c r="T130" s="3"/>
      <c r="U130" s="3"/>
      <c r="V130" s="3"/>
      <c r="W130" s="3"/>
      <c r="X130" s="3"/>
      <c r="Y130" s="164"/>
    </row>
    <row r="131" spans="1:251" s="140" customFormat="1" hidden="1">
      <c r="A131" s="107"/>
      <c r="B131" s="108"/>
      <c r="C131" s="128" t="s">
        <v>195</v>
      </c>
      <c r="D131" s="148" t="s">
        <v>228</v>
      </c>
      <c r="E131" s="112" t="s">
        <v>52</v>
      </c>
      <c r="F131" s="131">
        <f t="shared" si="6"/>
        <v>60000</v>
      </c>
      <c r="G131" s="118"/>
      <c r="H131" s="119">
        <v>47484</v>
      </c>
      <c r="I131" s="119">
        <v>47848</v>
      </c>
      <c r="J131" s="132" t="s">
        <v>26</v>
      </c>
      <c r="K131" s="2"/>
      <c r="L131" s="1"/>
      <c r="M131" s="1"/>
      <c r="N131" s="1"/>
      <c r="O131" s="1"/>
      <c r="P131" s="3"/>
      <c r="Q131" s="3"/>
      <c r="R131" s="3"/>
      <c r="S131" s="3"/>
      <c r="T131" s="3"/>
      <c r="U131" s="3"/>
      <c r="V131" s="3"/>
      <c r="W131" s="3">
        <v>60000</v>
      </c>
      <c r="X131" s="3"/>
      <c r="Y131" s="164"/>
    </row>
    <row r="132" spans="1:251" s="140" customFormat="1" hidden="1">
      <c r="A132" s="107"/>
      <c r="B132" s="108"/>
      <c r="C132" s="128" t="s">
        <v>229</v>
      </c>
      <c r="D132" s="148" t="s">
        <v>230</v>
      </c>
      <c r="E132" s="112" t="s">
        <v>52</v>
      </c>
      <c r="F132" s="131">
        <f t="shared" si="6"/>
        <v>10000</v>
      </c>
      <c r="G132" s="118"/>
      <c r="H132" s="119">
        <v>44562</v>
      </c>
      <c r="I132" s="119">
        <v>44926</v>
      </c>
      <c r="J132" s="132" t="s">
        <v>25</v>
      </c>
      <c r="K132" s="2"/>
      <c r="L132" s="1"/>
      <c r="M132" s="1"/>
      <c r="N132" s="1"/>
      <c r="O132" s="1">
        <v>10000</v>
      </c>
      <c r="P132" s="3"/>
      <c r="Q132" s="3"/>
      <c r="R132" s="3"/>
      <c r="S132" s="3"/>
      <c r="T132" s="3"/>
      <c r="U132" s="3"/>
      <c r="V132" s="3"/>
      <c r="W132" s="3"/>
      <c r="X132" s="3"/>
      <c r="Y132" s="164"/>
    </row>
    <row r="133" spans="1:251" s="140" customFormat="1" hidden="1">
      <c r="A133" s="107"/>
      <c r="B133" s="108"/>
      <c r="C133" s="128" t="s">
        <v>231</v>
      </c>
      <c r="D133" s="148" t="s">
        <v>232</v>
      </c>
      <c r="E133" s="112" t="s">
        <v>52</v>
      </c>
      <c r="F133" s="131">
        <f t="shared" si="6"/>
        <v>25000</v>
      </c>
      <c r="G133" s="118"/>
      <c r="H133" s="119">
        <v>44927</v>
      </c>
      <c r="I133" s="119">
        <v>45291</v>
      </c>
      <c r="J133" s="132" t="s">
        <v>26</v>
      </c>
      <c r="K133" s="2"/>
      <c r="L133" s="1"/>
      <c r="M133" s="1"/>
      <c r="N133" s="1"/>
      <c r="O133" s="1"/>
      <c r="P133" s="3">
        <v>25000</v>
      </c>
      <c r="Q133" s="3"/>
      <c r="R133" s="3"/>
      <c r="S133" s="3"/>
      <c r="T133" s="3"/>
      <c r="U133" s="3"/>
      <c r="V133" s="3"/>
      <c r="W133" s="3"/>
      <c r="X133" s="3"/>
      <c r="Y133" s="164"/>
    </row>
    <row r="134" spans="1:251" s="140" customFormat="1" hidden="1">
      <c r="A134" s="107"/>
      <c r="B134" s="108"/>
      <c r="C134" s="128" t="s">
        <v>233</v>
      </c>
      <c r="D134" s="148" t="s">
        <v>234</v>
      </c>
      <c r="E134" s="112" t="s">
        <v>52</v>
      </c>
      <c r="F134" s="131">
        <f t="shared" si="6"/>
        <v>32000</v>
      </c>
      <c r="G134" s="118"/>
      <c r="H134" s="119">
        <v>46023</v>
      </c>
      <c r="I134" s="119">
        <v>48213</v>
      </c>
      <c r="J134" s="132" t="s">
        <v>26</v>
      </c>
      <c r="K134" s="2"/>
      <c r="L134" s="1"/>
      <c r="M134" s="1"/>
      <c r="N134" s="1"/>
      <c r="O134" s="1"/>
      <c r="P134" s="3"/>
      <c r="Q134" s="3"/>
      <c r="R134" s="3"/>
      <c r="S134" s="3">
        <v>16000</v>
      </c>
      <c r="T134" s="3"/>
      <c r="U134" s="3"/>
      <c r="V134" s="3"/>
      <c r="W134" s="3"/>
      <c r="X134" s="3">
        <v>16000</v>
      </c>
      <c r="Y134" s="164"/>
    </row>
    <row r="135" spans="1:251" s="140" customFormat="1" ht="30" hidden="1">
      <c r="A135" s="107"/>
      <c r="B135" s="108"/>
      <c r="C135" s="139" t="s">
        <v>235</v>
      </c>
      <c r="D135" s="148" t="s">
        <v>236</v>
      </c>
      <c r="E135" s="112" t="s">
        <v>52</v>
      </c>
      <c r="F135" s="131">
        <f t="shared" si="6"/>
        <v>15000</v>
      </c>
      <c r="G135" s="118"/>
      <c r="H135" s="119">
        <v>44562</v>
      </c>
      <c r="I135" s="119">
        <v>44926</v>
      </c>
      <c r="J135" s="132" t="s">
        <v>25</v>
      </c>
      <c r="K135" s="2"/>
      <c r="L135" s="1"/>
      <c r="M135" s="1"/>
      <c r="N135" s="1"/>
      <c r="O135" s="1">
        <v>15000</v>
      </c>
      <c r="P135" s="3"/>
      <c r="Q135" s="3"/>
      <c r="R135" s="3"/>
      <c r="S135" s="3"/>
      <c r="T135" s="3"/>
      <c r="U135" s="3"/>
      <c r="V135" s="3"/>
      <c r="W135" s="3"/>
      <c r="X135" s="3"/>
      <c r="Y135" s="164"/>
    </row>
    <row r="136" spans="1:251" s="140" customFormat="1" ht="30" hidden="1">
      <c r="A136" s="107"/>
      <c r="B136" s="108"/>
      <c r="C136" s="139" t="s">
        <v>235</v>
      </c>
      <c r="D136" s="148" t="s">
        <v>236</v>
      </c>
      <c r="E136" s="112" t="s">
        <v>52</v>
      </c>
      <c r="F136" s="131">
        <f t="shared" si="6"/>
        <v>45000</v>
      </c>
      <c r="G136" s="118"/>
      <c r="H136" s="119">
        <v>45658</v>
      </c>
      <c r="I136" s="119">
        <v>48213</v>
      </c>
      <c r="J136" s="132" t="s">
        <v>26</v>
      </c>
      <c r="K136" s="2"/>
      <c r="L136" s="1"/>
      <c r="M136" s="1"/>
      <c r="N136" s="1"/>
      <c r="O136" s="1"/>
      <c r="P136" s="3"/>
      <c r="Q136" s="3"/>
      <c r="R136" s="3">
        <v>15000</v>
      </c>
      <c r="S136" s="3"/>
      <c r="T136" s="3"/>
      <c r="U136" s="3">
        <v>15000</v>
      </c>
      <c r="V136" s="3"/>
      <c r="W136" s="3"/>
      <c r="X136" s="3">
        <v>15000</v>
      </c>
      <c r="Y136" s="164"/>
    </row>
    <row r="137" spans="1:251" s="140" customFormat="1" hidden="1">
      <c r="A137" s="107"/>
      <c r="B137" s="108"/>
      <c r="C137" s="128" t="s">
        <v>237</v>
      </c>
      <c r="D137" s="148" t="s">
        <v>44</v>
      </c>
      <c r="E137" s="112" t="s">
        <v>52</v>
      </c>
      <c r="F137" s="131">
        <f t="shared" si="6"/>
        <v>72000</v>
      </c>
      <c r="G137" s="118"/>
      <c r="H137" s="119">
        <v>45292</v>
      </c>
      <c r="I137" s="119">
        <v>45657</v>
      </c>
      <c r="J137" s="132" t="s">
        <v>26</v>
      </c>
      <c r="K137" s="2"/>
      <c r="L137" s="1"/>
      <c r="M137" s="1"/>
      <c r="N137" s="1"/>
      <c r="O137" s="1"/>
      <c r="P137" s="3"/>
      <c r="Q137" s="3">
        <v>72000</v>
      </c>
      <c r="R137" s="3"/>
      <c r="S137" s="3"/>
      <c r="T137" s="3"/>
      <c r="U137" s="3"/>
      <c r="V137" s="3"/>
      <c r="W137" s="3"/>
      <c r="X137" s="3"/>
      <c r="Y137" s="164"/>
    </row>
    <row r="138" spans="1:251" s="140" customFormat="1" hidden="1">
      <c r="A138" s="107"/>
      <c r="B138" s="108"/>
      <c r="C138" s="128" t="s">
        <v>238</v>
      </c>
      <c r="D138" s="148" t="s">
        <v>44</v>
      </c>
      <c r="E138" s="112" t="s">
        <v>52</v>
      </c>
      <c r="F138" s="131">
        <f t="shared" si="6"/>
        <v>36000</v>
      </c>
      <c r="G138" s="118"/>
      <c r="H138" s="119">
        <v>44562</v>
      </c>
      <c r="I138" s="119">
        <v>44926</v>
      </c>
      <c r="J138" s="132" t="s">
        <v>25</v>
      </c>
      <c r="K138" s="2"/>
      <c r="L138" s="1"/>
      <c r="M138" s="1"/>
      <c r="N138" s="1"/>
      <c r="O138" s="1">
        <v>36000</v>
      </c>
      <c r="P138" s="3"/>
      <c r="Q138" s="3"/>
      <c r="R138" s="3"/>
      <c r="S138" s="3"/>
      <c r="T138" s="3"/>
      <c r="U138" s="3"/>
      <c r="V138" s="3"/>
      <c r="W138" s="3"/>
      <c r="X138" s="3"/>
      <c r="Y138" s="164"/>
    </row>
    <row r="139" spans="1:251" s="140" customFormat="1" hidden="1">
      <c r="A139" s="107"/>
      <c r="B139" s="108"/>
      <c r="C139" s="128" t="s">
        <v>238</v>
      </c>
      <c r="D139" s="148" t="s">
        <v>44</v>
      </c>
      <c r="E139" s="112" t="s">
        <v>52</v>
      </c>
      <c r="F139" s="131">
        <f t="shared" si="6"/>
        <v>24000</v>
      </c>
      <c r="G139" s="118"/>
      <c r="H139" s="119">
        <v>46753</v>
      </c>
      <c r="I139" s="119">
        <v>47118</v>
      </c>
      <c r="J139" s="132" t="s">
        <v>26</v>
      </c>
      <c r="K139" s="2"/>
      <c r="L139" s="1"/>
      <c r="M139" s="1"/>
      <c r="N139" s="1"/>
      <c r="O139" s="1"/>
      <c r="P139" s="3"/>
      <c r="Q139" s="3"/>
      <c r="R139" s="3"/>
      <c r="S139" s="3"/>
      <c r="T139" s="3"/>
      <c r="U139" s="3">
        <v>24000</v>
      </c>
      <c r="V139" s="3"/>
      <c r="W139" s="3"/>
      <c r="X139" s="3"/>
      <c r="Y139" s="164"/>
    </row>
    <row r="140" spans="1:251" s="140" customFormat="1" hidden="1">
      <c r="A140" s="107"/>
      <c r="B140" s="108"/>
      <c r="C140" s="128" t="s">
        <v>239</v>
      </c>
      <c r="D140" s="148" t="s">
        <v>44</v>
      </c>
      <c r="E140" s="112" t="s">
        <v>52</v>
      </c>
      <c r="F140" s="131">
        <f t="shared" si="6"/>
        <v>13000</v>
      </c>
      <c r="G140" s="118"/>
      <c r="H140" s="119">
        <v>44927</v>
      </c>
      <c r="I140" s="119">
        <v>48579</v>
      </c>
      <c r="J140" s="132" t="s">
        <v>26</v>
      </c>
      <c r="K140" s="2"/>
      <c r="L140" s="1"/>
      <c r="M140" s="1"/>
      <c r="N140" s="1"/>
      <c r="O140" s="1"/>
      <c r="P140" s="3">
        <v>6500</v>
      </c>
      <c r="Q140" s="3"/>
      <c r="R140" s="3"/>
      <c r="S140" s="3"/>
      <c r="T140" s="3"/>
      <c r="U140" s="3"/>
      <c r="V140" s="3"/>
      <c r="W140" s="3"/>
      <c r="X140" s="3"/>
      <c r="Y140" s="164">
        <v>6500</v>
      </c>
    </row>
    <row r="141" spans="1:251" s="140" customFormat="1" hidden="1">
      <c r="A141" s="107"/>
      <c r="B141" s="108"/>
      <c r="C141" s="128" t="s">
        <v>240</v>
      </c>
      <c r="D141" s="148" t="s">
        <v>44</v>
      </c>
      <c r="E141" s="112" t="s">
        <v>52</v>
      </c>
      <c r="F141" s="131">
        <f t="shared" si="6"/>
        <v>16500</v>
      </c>
      <c r="G141" s="118"/>
      <c r="H141" s="119">
        <v>44197</v>
      </c>
      <c r="I141" s="119">
        <v>44561</v>
      </c>
      <c r="J141" s="132" t="s">
        <v>25</v>
      </c>
      <c r="K141" s="2"/>
      <c r="L141" s="1"/>
      <c r="M141" s="1"/>
      <c r="N141" s="1">
        <v>16500</v>
      </c>
      <c r="O141" s="1"/>
      <c r="P141" s="3"/>
      <c r="Q141" s="3"/>
      <c r="R141" s="3"/>
      <c r="S141" s="3"/>
      <c r="T141" s="3"/>
      <c r="U141" s="3"/>
      <c r="V141" s="3"/>
      <c r="W141" s="3"/>
      <c r="X141" s="3"/>
      <c r="Y141" s="164"/>
    </row>
    <row r="142" spans="1:251" s="140" customFormat="1" hidden="1">
      <c r="A142" s="107"/>
      <c r="B142" s="108"/>
      <c r="C142" s="128" t="s">
        <v>241</v>
      </c>
      <c r="D142" s="148" t="s">
        <v>44</v>
      </c>
      <c r="E142" s="112" t="s">
        <v>52</v>
      </c>
      <c r="F142" s="131">
        <f t="shared" si="6"/>
        <v>9000</v>
      </c>
      <c r="G142" s="118"/>
      <c r="H142" s="119">
        <v>43831</v>
      </c>
      <c r="I142" s="119">
        <v>44196</v>
      </c>
      <c r="J142" s="132" t="s">
        <v>25</v>
      </c>
      <c r="K142" s="2"/>
      <c r="L142" s="1"/>
      <c r="M142" s="1">
        <v>9000</v>
      </c>
      <c r="N142" s="1"/>
      <c r="O142" s="1"/>
      <c r="P142" s="3"/>
      <c r="Q142" s="3"/>
      <c r="R142" s="3"/>
      <c r="S142" s="3"/>
      <c r="T142" s="3"/>
      <c r="U142" s="3"/>
      <c r="V142" s="3"/>
      <c r="W142" s="3"/>
      <c r="X142" s="3"/>
      <c r="Y142" s="164"/>
    </row>
    <row r="143" spans="1:251" s="140" customFormat="1" hidden="1">
      <c r="A143" s="107"/>
      <c r="B143" s="108"/>
      <c r="C143" s="204" t="s">
        <v>242</v>
      </c>
      <c r="D143" s="148" t="s">
        <v>44</v>
      </c>
      <c r="E143" s="112" t="s">
        <v>52</v>
      </c>
      <c r="F143" s="131">
        <f t="shared" si="6"/>
        <v>18000</v>
      </c>
      <c r="G143" s="118"/>
      <c r="H143" s="119">
        <v>44562</v>
      </c>
      <c r="I143" s="119">
        <v>44926</v>
      </c>
      <c r="J143" s="132" t="s">
        <v>25</v>
      </c>
      <c r="K143" s="2"/>
      <c r="L143" s="1"/>
      <c r="M143" s="1"/>
      <c r="N143" s="1"/>
      <c r="O143" s="1">
        <v>18000</v>
      </c>
      <c r="P143" s="3"/>
      <c r="Q143" s="3"/>
      <c r="R143" s="3"/>
      <c r="S143" s="3"/>
      <c r="T143" s="3"/>
      <c r="U143" s="3"/>
      <c r="V143" s="3"/>
      <c r="W143" s="3"/>
      <c r="X143" s="3"/>
      <c r="Y143" s="164"/>
      <c r="Z143" s="97"/>
      <c r="AA143" s="97"/>
      <c r="AB143" s="97"/>
      <c r="AC143" s="97"/>
      <c r="AD143" s="97"/>
      <c r="AE143" s="97"/>
      <c r="AF143" s="97"/>
      <c r="AG143" s="97"/>
      <c r="AH143" s="97"/>
      <c r="AI143" s="97"/>
      <c r="AJ143" s="97"/>
      <c r="AK143" s="97"/>
      <c r="AL143" s="97"/>
      <c r="AM143" s="97"/>
      <c r="AN143" s="97"/>
      <c r="AO143" s="97"/>
      <c r="AP143" s="97"/>
      <c r="AQ143" s="97"/>
      <c r="AR143" s="97"/>
      <c r="AS143" s="97"/>
      <c r="AT143" s="97"/>
      <c r="AU143" s="97"/>
      <c r="AV143" s="97"/>
      <c r="AW143" s="97"/>
      <c r="AX143" s="97"/>
      <c r="AY143" s="97"/>
      <c r="AZ143" s="97"/>
      <c r="BA143" s="97"/>
      <c r="BB143" s="97"/>
      <c r="BC143" s="97"/>
      <c r="BD143" s="97"/>
      <c r="BE143" s="97"/>
      <c r="BF143" s="97"/>
      <c r="BG143" s="97"/>
      <c r="BH143" s="97"/>
      <c r="BI143" s="97"/>
      <c r="BJ143" s="97"/>
      <c r="BK143" s="97"/>
      <c r="BL143" s="97"/>
      <c r="BM143" s="97"/>
      <c r="BN143" s="97"/>
      <c r="BO143" s="97"/>
      <c r="BP143" s="97"/>
      <c r="BQ143" s="97"/>
      <c r="BR143" s="97"/>
      <c r="BS143" s="97"/>
      <c r="BT143" s="97"/>
      <c r="BU143" s="97"/>
      <c r="BV143" s="97"/>
      <c r="BW143" s="97"/>
      <c r="BX143" s="97"/>
      <c r="BY143" s="97"/>
      <c r="BZ143" s="97"/>
      <c r="CA143" s="97"/>
      <c r="CB143" s="97"/>
      <c r="CC143" s="97"/>
      <c r="CD143" s="97"/>
      <c r="CE143" s="97"/>
      <c r="CF143" s="97"/>
      <c r="CG143" s="97"/>
      <c r="CH143" s="97"/>
      <c r="CI143" s="97"/>
      <c r="CJ143" s="97"/>
      <c r="CK143" s="97"/>
      <c r="CL143" s="97"/>
      <c r="CM143" s="97"/>
      <c r="CN143" s="97"/>
      <c r="CO143" s="97"/>
      <c r="CP143" s="97"/>
      <c r="CQ143" s="97"/>
      <c r="CR143" s="97"/>
      <c r="CS143" s="97"/>
      <c r="CT143" s="97"/>
      <c r="CU143" s="97"/>
      <c r="CV143" s="97"/>
      <c r="CW143" s="97"/>
      <c r="CX143" s="97"/>
      <c r="CY143" s="97"/>
      <c r="CZ143" s="97"/>
      <c r="DA143" s="97"/>
      <c r="DB143" s="97"/>
      <c r="DC143" s="97"/>
      <c r="DD143" s="97"/>
      <c r="DE143" s="97"/>
      <c r="DF143" s="97"/>
      <c r="DG143" s="97"/>
      <c r="DH143" s="97"/>
      <c r="DI143" s="97"/>
      <c r="DJ143" s="97"/>
      <c r="DK143" s="97"/>
      <c r="DL143" s="97"/>
      <c r="DM143" s="97"/>
      <c r="DN143" s="97"/>
      <c r="DO143" s="97"/>
      <c r="DP143" s="97"/>
      <c r="DQ143" s="97"/>
      <c r="DR143" s="97"/>
      <c r="DS143" s="97"/>
      <c r="DT143" s="97"/>
      <c r="DU143" s="97"/>
      <c r="DV143" s="97"/>
      <c r="DW143" s="97"/>
      <c r="DX143" s="97"/>
      <c r="DY143" s="97"/>
      <c r="DZ143" s="97"/>
      <c r="EA143" s="97"/>
      <c r="EB143" s="97"/>
      <c r="EC143" s="97"/>
      <c r="ED143" s="97"/>
      <c r="EE143" s="97"/>
      <c r="EF143" s="97"/>
      <c r="EG143" s="97"/>
      <c r="EH143" s="97"/>
      <c r="EI143" s="97"/>
      <c r="EJ143" s="97"/>
      <c r="EK143" s="97"/>
      <c r="EL143" s="97"/>
      <c r="EM143" s="97"/>
      <c r="EN143" s="97"/>
      <c r="EO143" s="97"/>
      <c r="EP143" s="97"/>
      <c r="EQ143" s="97"/>
      <c r="ER143" s="97"/>
      <c r="ES143" s="97"/>
      <c r="ET143" s="97"/>
      <c r="EU143" s="97"/>
      <c r="EV143" s="97"/>
      <c r="EW143" s="97"/>
      <c r="EX143" s="97"/>
      <c r="EY143" s="97"/>
      <c r="EZ143" s="97"/>
      <c r="FA143" s="97"/>
      <c r="FB143" s="97"/>
      <c r="FC143" s="97"/>
      <c r="FD143" s="97"/>
      <c r="FE143" s="97"/>
      <c r="FF143" s="97"/>
      <c r="FG143" s="97"/>
      <c r="FH143" s="97"/>
      <c r="FI143" s="97"/>
      <c r="FJ143" s="97"/>
      <c r="FK143" s="97"/>
      <c r="FL143" s="97"/>
      <c r="FM143" s="97"/>
      <c r="FN143" s="97"/>
      <c r="FO143" s="97"/>
      <c r="FP143" s="97"/>
      <c r="FQ143" s="97"/>
      <c r="FR143" s="97"/>
      <c r="FS143" s="97"/>
      <c r="FT143" s="97"/>
      <c r="FU143" s="97"/>
      <c r="FV143" s="97"/>
      <c r="FW143" s="97"/>
      <c r="FX143" s="97"/>
      <c r="FY143" s="97"/>
      <c r="FZ143" s="97"/>
      <c r="GA143" s="97"/>
      <c r="GB143" s="97"/>
      <c r="GC143" s="97"/>
      <c r="GD143" s="97"/>
      <c r="GE143" s="97"/>
      <c r="GF143" s="97"/>
      <c r="GG143" s="97"/>
      <c r="GH143" s="97"/>
      <c r="GI143" s="97"/>
      <c r="GJ143" s="97"/>
      <c r="GK143" s="97"/>
      <c r="GL143" s="97"/>
      <c r="GM143" s="97"/>
      <c r="GN143" s="97"/>
      <c r="GO143" s="97"/>
      <c r="GP143" s="97"/>
      <c r="GQ143" s="97"/>
      <c r="GR143" s="97"/>
      <c r="GS143" s="97"/>
      <c r="GT143" s="97"/>
      <c r="GU143" s="97"/>
      <c r="GV143" s="97"/>
      <c r="GW143" s="97"/>
      <c r="GX143" s="97"/>
      <c r="GY143" s="97"/>
      <c r="GZ143" s="97"/>
      <c r="HA143" s="97"/>
      <c r="HB143" s="97"/>
      <c r="HC143" s="97"/>
      <c r="HD143" s="97"/>
      <c r="HE143" s="97"/>
      <c r="HF143" s="97"/>
      <c r="HG143" s="97"/>
      <c r="HH143" s="97"/>
      <c r="HI143" s="97"/>
      <c r="HJ143" s="97"/>
      <c r="HK143" s="97"/>
      <c r="HL143" s="97"/>
      <c r="HM143" s="97"/>
      <c r="HN143" s="97"/>
      <c r="HO143" s="97"/>
      <c r="HP143" s="97"/>
      <c r="HQ143" s="97"/>
      <c r="HR143" s="97"/>
      <c r="HS143" s="97"/>
      <c r="HT143" s="97"/>
      <c r="HU143" s="97"/>
      <c r="HV143" s="97"/>
      <c r="HW143" s="97"/>
      <c r="HX143" s="97"/>
      <c r="HY143" s="97"/>
      <c r="HZ143" s="97"/>
      <c r="IA143" s="97"/>
      <c r="IB143" s="97"/>
      <c r="IC143" s="97"/>
      <c r="ID143" s="97"/>
      <c r="IE143" s="97"/>
      <c r="IF143" s="97"/>
      <c r="IG143" s="97"/>
      <c r="IH143" s="97"/>
      <c r="II143" s="97"/>
      <c r="IJ143" s="97"/>
      <c r="IK143" s="97"/>
      <c r="IL143" s="97"/>
      <c r="IM143" s="97"/>
      <c r="IN143" s="97"/>
      <c r="IO143" s="97"/>
      <c r="IP143" s="97"/>
      <c r="IQ143" s="97"/>
    </row>
    <row r="144" spans="1:251" s="140" customFormat="1" hidden="1">
      <c r="A144" s="107"/>
      <c r="B144" s="108"/>
      <c r="C144" s="204" t="s">
        <v>242</v>
      </c>
      <c r="D144" s="148" t="s">
        <v>44</v>
      </c>
      <c r="E144" s="112" t="s">
        <v>52</v>
      </c>
      <c r="F144" s="131">
        <f t="shared" si="6"/>
        <v>18000</v>
      </c>
      <c r="G144" s="118"/>
      <c r="H144" s="119">
        <v>48214</v>
      </c>
      <c r="I144" s="119">
        <v>48579</v>
      </c>
      <c r="J144" s="132" t="s">
        <v>26</v>
      </c>
      <c r="K144" s="2"/>
      <c r="L144" s="1"/>
      <c r="M144" s="1"/>
      <c r="N144" s="1"/>
      <c r="O144" s="1"/>
      <c r="P144" s="3"/>
      <c r="Q144" s="3"/>
      <c r="R144" s="3"/>
      <c r="S144" s="3"/>
      <c r="T144" s="3"/>
      <c r="U144" s="3"/>
      <c r="V144" s="3"/>
      <c r="W144" s="3"/>
      <c r="X144" s="3"/>
      <c r="Y144" s="164">
        <v>18000</v>
      </c>
      <c r="Z144" s="97"/>
      <c r="AA144" s="97"/>
      <c r="AB144" s="97"/>
      <c r="AC144" s="97"/>
      <c r="AD144" s="97"/>
      <c r="AE144" s="97"/>
      <c r="AF144" s="97"/>
      <c r="AG144" s="97"/>
      <c r="AH144" s="97"/>
      <c r="AI144" s="97"/>
      <c r="AJ144" s="97"/>
      <c r="AK144" s="97"/>
      <c r="AL144" s="97"/>
      <c r="AM144" s="97"/>
      <c r="AN144" s="97"/>
      <c r="AO144" s="97"/>
      <c r="AP144" s="97"/>
      <c r="AQ144" s="97"/>
      <c r="AR144" s="97"/>
      <c r="AS144" s="97"/>
      <c r="AT144" s="97"/>
      <c r="AU144" s="97"/>
      <c r="AV144" s="97"/>
      <c r="AW144" s="97"/>
      <c r="AX144" s="97"/>
      <c r="AY144" s="97"/>
      <c r="AZ144" s="97"/>
      <c r="BA144" s="97"/>
      <c r="BB144" s="97"/>
      <c r="BC144" s="97"/>
      <c r="BD144" s="97"/>
      <c r="BE144" s="97"/>
      <c r="BF144" s="97"/>
      <c r="BG144" s="97"/>
      <c r="BH144" s="97"/>
      <c r="BI144" s="97"/>
      <c r="BJ144" s="97"/>
      <c r="BK144" s="97"/>
      <c r="BL144" s="97"/>
      <c r="BM144" s="97"/>
      <c r="BN144" s="97"/>
      <c r="BO144" s="97"/>
      <c r="BP144" s="97"/>
      <c r="BQ144" s="97"/>
      <c r="BR144" s="97"/>
      <c r="BS144" s="97"/>
      <c r="BT144" s="97"/>
      <c r="BU144" s="97"/>
      <c r="BV144" s="97"/>
      <c r="BW144" s="97"/>
      <c r="BX144" s="97"/>
      <c r="BY144" s="97"/>
      <c r="BZ144" s="97"/>
      <c r="CA144" s="97"/>
      <c r="CB144" s="97"/>
      <c r="CC144" s="97"/>
      <c r="CD144" s="97"/>
      <c r="CE144" s="97"/>
      <c r="CF144" s="97"/>
      <c r="CG144" s="97"/>
      <c r="CH144" s="97"/>
      <c r="CI144" s="97"/>
      <c r="CJ144" s="97"/>
      <c r="CK144" s="97"/>
      <c r="CL144" s="97"/>
      <c r="CM144" s="97"/>
      <c r="CN144" s="97"/>
      <c r="CO144" s="97"/>
      <c r="CP144" s="97"/>
      <c r="CQ144" s="97"/>
      <c r="CR144" s="97"/>
      <c r="CS144" s="97"/>
      <c r="CT144" s="97"/>
      <c r="CU144" s="97"/>
      <c r="CV144" s="97"/>
      <c r="CW144" s="97"/>
      <c r="CX144" s="97"/>
      <c r="CY144" s="97"/>
      <c r="CZ144" s="97"/>
      <c r="DA144" s="97"/>
      <c r="DB144" s="97"/>
      <c r="DC144" s="97"/>
      <c r="DD144" s="97"/>
      <c r="DE144" s="97"/>
      <c r="DF144" s="97"/>
      <c r="DG144" s="97"/>
      <c r="DH144" s="97"/>
      <c r="DI144" s="97"/>
      <c r="DJ144" s="97"/>
      <c r="DK144" s="97"/>
      <c r="DL144" s="97"/>
      <c r="DM144" s="97"/>
      <c r="DN144" s="97"/>
      <c r="DO144" s="97"/>
      <c r="DP144" s="97"/>
      <c r="DQ144" s="97"/>
      <c r="DR144" s="97"/>
      <c r="DS144" s="97"/>
      <c r="DT144" s="97"/>
      <c r="DU144" s="97"/>
      <c r="DV144" s="97"/>
      <c r="DW144" s="97"/>
      <c r="DX144" s="97"/>
      <c r="DY144" s="97"/>
      <c r="DZ144" s="97"/>
      <c r="EA144" s="97"/>
      <c r="EB144" s="97"/>
      <c r="EC144" s="97"/>
      <c r="ED144" s="97"/>
      <c r="EE144" s="97"/>
      <c r="EF144" s="97"/>
      <c r="EG144" s="97"/>
      <c r="EH144" s="97"/>
      <c r="EI144" s="97"/>
      <c r="EJ144" s="97"/>
      <c r="EK144" s="97"/>
      <c r="EL144" s="97"/>
      <c r="EM144" s="97"/>
      <c r="EN144" s="97"/>
      <c r="EO144" s="97"/>
      <c r="EP144" s="97"/>
      <c r="EQ144" s="97"/>
      <c r="ER144" s="97"/>
      <c r="ES144" s="97"/>
      <c r="ET144" s="97"/>
      <c r="EU144" s="97"/>
      <c r="EV144" s="97"/>
      <c r="EW144" s="97"/>
      <c r="EX144" s="97"/>
      <c r="EY144" s="97"/>
      <c r="EZ144" s="97"/>
      <c r="FA144" s="97"/>
      <c r="FB144" s="97"/>
      <c r="FC144" s="97"/>
      <c r="FD144" s="97"/>
      <c r="FE144" s="97"/>
      <c r="FF144" s="97"/>
      <c r="FG144" s="97"/>
      <c r="FH144" s="97"/>
      <c r="FI144" s="97"/>
      <c r="FJ144" s="97"/>
      <c r="FK144" s="97"/>
      <c r="FL144" s="97"/>
      <c r="FM144" s="97"/>
      <c r="FN144" s="97"/>
      <c r="FO144" s="97"/>
      <c r="FP144" s="97"/>
      <c r="FQ144" s="97"/>
      <c r="FR144" s="97"/>
      <c r="FS144" s="97"/>
      <c r="FT144" s="97"/>
      <c r="FU144" s="97"/>
      <c r="FV144" s="97"/>
      <c r="FW144" s="97"/>
      <c r="FX144" s="97"/>
      <c r="FY144" s="97"/>
      <c r="FZ144" s="97"/>
      <c r="GA144" s="97"/>
      <c r="GB144" s="97"/>
      <c r="GC144" s="97"/>
      <c r="GD144" s="97"/>
      <c r="GE144" s="97"/>
      <c r="GF144" s="97"/>
      <c r="GG144" s="97"/>
      <c r="GH144" s="97"/>
      <c r="GI144" s="97"/>
      <c r="GJ144" s="97"/>
      <c r="GK144" s="97"/>
      <c r="GL144" s="97"/>
      <c r="GM144" s="97"/>
      <c r="GN144" s="97"/>
      <c r="GO144" s="97"/>
      <c r="GP144" s="97"/>
      <c r="GQ144" s="97"/>
      <c r="GR144" s="97"/>
      <c r="GS144" s="97"/>
      <c r="GT144" s="97"/>
      <c r="GU144" s="97"/>
      <c r="GV144" s="97"/>
      <c r="GW144" s="97"/>
      <c r="GX144" s="97"/>
      <c r="GY144" s="97"/>
      <c r="GZ144" s="97"/>
      <c r="HA144" s="97"/>
      <c r="HB144" s="97"/>
      <c r="HC144" s="97"/>
      <c r="HD144" s="97"/>
      <c r="HE144" s="97"/>
      <c r="HF144" s="97"/>
      <c r="HG144" s="97"/>
      <c r="HH144" s="97"/>
      <c r="HI144" s="97"/>
      <c r="HJ144" s="97"/>
      <c r="HK144" s="97"/>
      <c r="HL144" s="97"/>
      <c r="HM144" s="97"/>
      <c r="HN144" s="97"/>
      <c r="HO144" s="97"/>
      <c r="HP144" s="97"/>
      <c r="HQ144" s="97"/>
      <c r="HR144" s="97"/>
      <c r="HS144" s="97"/>
      <c r="HT144" s="97"/>
      <c r="HU144" s="97"/>
      <c r="HV144" s="97"/>
      <c r="HW144" s="97"/>
      <c r="HX144" s="97"/>
      <c r="HY144" s="97"/>
      <c r="HZ144" s="97"/>
      <c r="IA144" s="97"/>
      <c r="IB144" s="97"/>
      <c r="IC144" s="97"/>
      <c r="ID144" s="97"/>
      <c r="IE144" s="97"/>
      <c r="IF144" s="97"/>
      <c r="IG144" s="97"/>
      <c r="IH144" s="97"/>
      <c r="II144" s="97"/>
      <c r="IJ144" s="97"/>
      <c r="IK144" s="97"/>
      <c r="IL144" s="97"/>
      <c r="IM144" s="97"/>
      <c r="IN144" s="97"/>
      <c r="IO144" s="97"/>
      <c r="IP144" s="97"/>
      <c r="IQ144" s="97"/>
    </row>
    <row r="145" spans="1:251" s="97" customFormat="1">
      <c r="A145" s="98"/>
      <c r="B145" s="99" t="s">
        <v>3</v>
      </c>
      <c r="C145" s="100"/>
      <c r="D145" s="101"/>
      <c r="E145" s="101"/>
      <c r="F145" s="102"/>
      <c r="G145" s="103"/>
      <c r="H145" s="104"/>
      <c r="I145" s="105"/>
      <c r="J145" s="106"/>
      <c r="K145" s="100"/>
      <c r="L145" s="103"/>
      <c r="M145" s="103"/>
      <c r="N145" s="103"/>
      <c r="O145" s="103"/>
      <c r="P145" s="103"/>
      <c r="Q145" s="103"/>
      <c r="R145" s="103"/>
      <c r="S145" s="103"/>
      <c r="T145" s="103"/>
      <c r="U145" s="103"/>
      <c r="V145" s="103"/>
      <c r="W145" s="103"/>
      <c r="X145" s="103"/>
      <c r="Y145" s="163"/>
      <c r="Z145" s="140"/>
      <c r="AA145" s="140"/>
      <c r="AB145" s="140"/>
      <c r="AC145" s="140"/>
      <c r="AD145" s="140"/>
      <c r="AE145" s="140"/>
      <c r="AF145" s="140"/>
      <c r="AG145" s="140"/>
      <c r="AH145" s="140"/>
      <c r="AI145" s="140"/>
      <c r="AJ145" s="140"/>
      <c r="AK145" s="140"/>
      <c r="AL145" s="140"/>
      <c r="AM145" s="140"/>
      <c r="AN145" s="140"/>
      <c r="AO145" s="140"/>
      <c r="AP145" s="140"/>
      <c r="AQ145" s="140"/>
      <c r="AR145" s="140"/>
      <c r="AS145" s="140"/>
      <c r="AT145" s="140"/>
      <c r="AU145" s="140"/>
      <c r="AV145" s="140"/>
      <c r="AW145" s="140"/>
      <c r="AX145" s="140"/>
      <c r="AY145" s="140"/>
      <c r="AZ145" s="140"/>
      <c r="BA145" s="140"/>
      <c r="BB145" s="140"/>
      <c r="BC145" s="140"/>
      <c r="BD145" s="140"/>
      <c r="BE145" s="140"/>
      <c r="BF145" s="140"/>
      <c r="BG145" s="140"/>
      <c r="BH145" s="140"/>
      <c r="BI145" s="140"/>
      <c r="BJ145" s="140"/>
      <c r="BK145" s="140"/>
      <c r="BL145" s="140"/>
      <c r="BM145" s="140"/>
      <c r="BN145" s="140"/>
      <c r="BO145" s="140"/>
      <c r="BP145" s="140"/>
      <c r="BQ145" s="140"/>
      <c r="BR145" s="140"/>
      <c r="BS145" s="140"/>
      <c r="BT145" s="140"/>
      <c r="BU145" s="140"/>
      <c r="BV145" s="140"/>
      <c r="BW145" s="140"/>
      <c r="BX145" s="140"/>
      <c r="BY145" s="140"/>
      <c r="BZ145" s="140"/>
      <c r="CA145" s="140"/>
      <c r="CB145" s="140"/>
      <c r="CC145" s="140"/>
      <c r="CD145" s="140"/>
      <c r="CE145" s="140"/>
      <c r="CF145" s="140"/>
      <c r="CG145" s="140"/>
      <c r="CH145" s="140"/>
      <c r="CI145" s="140"/>
      <c r="CJ145" s="140"/>
      <c r="CK145" s="140"/>
      <c r="CL145" s="140"/>
      <c r="CM145" s="140"/>
      <c r="CN145" s="140"/>
      <c r="CO145" s="140"/>
      <c r="CP145" s="140"/>
      <c r="CQ145" s="140"/>
      <c r="CR145" s="140"/>
      <c r="CS145" s="140"/>
      <c r="CT145" s="140"/>
      <c r="CU145" s="140"/>
      <c r="CV145" s="140"/>
      <c r="CW145" s="140"/>
      <c r="CX145" s="140"/>
      <c r="CY145" s="140"/>
      <c r="CZ145" s="140"/>
      <c r="DA145" s="140"/>
      <c r="DB145" s="140"/>
      <c r="DC145" s="140"/>
      <c r="DD145" s="140"/>
      <c r="DE145" s="140"/>
      <c r="DF145" s="140"/>
      <c r="DG145" s="140"/>
      <c r="DH145" s="140"/>
      <c r="DI145" s="140"/>
      <c r="DJ145" s="140"/>
      <c r="DK145" s="140"/>
      <c r="DL145" s="140"/>
      <c r="DM145" s="140"/>
      <c r="DN145" s="140"/>
      <c r="DO145" s="140"/>
      <c r="DP145" s="140"/>
      <c r="DQ145" s="140"/>
      <c r="DR145" s="140"/>
      <c r="DS145" s="140"/>
      <c r="DT145" s="140"/>
      <c r="DU145" s="140"/>
      <c r="DV145" s="140"/>
      <c r="DW145" s="140"/>
      <c r="DX145" s="140"/>
      <c r="DY145" s="140"/>
      <c r="DZ145" s="140"/>
      <c r="EA145" s="140"/>
      <c r="EB145" s="140"/>
      <c r="EC145" s="140"/>
      <c r="ED145" s="140"/>
      <c r="EE145" s="140"/>
      <c r="EF145" s="140"/>
      <c r="EG145" s="140"/>
      <c r="EH145" s="140"/>
      <c r="EI145" s="140"/>
      <c r="EJ145" s="140"/>
      <c r="EK145" s="140"/>
      <c r="EL145" s="140"/>
      <c r="EM145" s="140"/>
      <c r="EN145" s="140"/>
      <c r="EO145" s="140"/>
      <c r="EP145" s="140"/>
      <c r="EQ145" s="140"/>
      <c r="ER145" s="140"/>
      <c r="ES145" s="140"/>
      <c r="ET145" s="140"/>
      <c r="EU145" s="140"/>
      <c r="EV145" s="140"/>
      <c r="EW145" s="140"/>
      <c r="EX145" s="140"/>
      <c r="EY145" s="140"/>
      <c r="EZ145" s="140"/>
      <c r="FA145" s="140"/>
      <c r="FB145" s="140"/>
      <c r="FC145" s="140"/>
      <c r="FD145" s="140"/>
      <c r="FE145" s="140"/>
      <c r="FF145" s="140"/>
      <c r="FG145" s="140"/>
      <c r="FH145" s="140"/>
      <c r="FI145" s="140"/>
      <c r="FJ145" s="140"/>
      <c r="FK145" s="140"/>
      <c r="FL145" s="140"/>
      <c r="FM145" s="140"/>
      <c r="FN145" s="140"/>
      <c r="FO145" s="140"/>
      <c r="FP145" s="140"/>
      <c r="FQ145" s="140"/>
      <c r="FR145" s="140"/>
      <c r="FS145" s="140"/>
      <c r="FT145" s="140"/>
      <c r="FU145" s="140"/>
      <c r="FV145" s="140"/>
      <c r="FW145" s="140"/>
      <c r="FX145" s="140"/>
      <c r="FY145" s="140"/>
      <c r="FZ145" s="140"/>
      <c r="GA145" s="140"/>
      <c r="GB145" s="140"/>
      <c r="GC145" s="140"/>
      <c r="GD145" s="140"/>
      <c r="GE145" s="140"/>
      <c r="GF145" s="140"/>
      <c r="GG145" s="140"/>
      <c r="GH145" s="140"/>
      <c r="GI145" s="140"/>
      <c r="GJ145" s="140"/>
      <c r="GK145" s="140"/>
      <c r="GL145" s="140"/>
      <c r="GM145" s="140"/>
      <c r="GN145" s="140"/>
      <c r="GO145" s="140"/>
      <c r="GP145" s="140"/>
      <c r="GQ145" s="140"/>
      <c r="GR145" s="140"/>
      <c r="GS145" s="140"/>
      <c r="GT145" s="140"/>
      <c r="GU145" s="140"/>
      <c r="GV145" s="140"/>
      <c r="GW145" s="140"/>
      <c r="GX145" s="140"/>
      <c r="GY145" s="140"/>
      <c r="GZ145" s="140"/>
      <c r="HA145" s="140"/>
      <c r="HB145" s="140"/>
      <c r="HC145" s="140"/>
      <c r="HD145" s="140"/>
      <c r="HE145" s="140"/>
      <c r="HF145" s="140"/>
      <c r="HG145" s="140"/>
      <c r="HH145" s="140"/>
      <c r="HI145" s="140"/>
      <c r="HJ145" s="140"/>
      <c r="HK145" s="140"/>
      <c r="HL145" s="140"/>
      <c r="HM145" s="140"/>
      <c r="HN145" s="140"/>
      <c r="HO145" s="140"/>
      <c r="HP145" s="140"/>
      <c r="HQ145" s="140"/>
      <c r="HR145" s="140"/>
      <c r="HS145" s="140"/>
      <c r="HT145" s="140"/>
      <c r="HU145" s="140"/>
      <c r="HV145" s="140"/>
      <c r="HW145" s="140"/>
      <c r="HX145" s="140"/>
      <c r="HY145" s="140"/>
      <c r="HZ145" s="140"/>
      <c r="IA145" s="140"/>
      <c r="IB145" s="140"/>
      <c r="IC145" s="140"/>
      <c r="ID145" s="140"/>
      <c r="IE145" s="140"/>
      <c r="IF145" s="140"/>
      <c r="IG145" s="140"/>
      <c r="IH145" s="140"/>
      <c r="II145" s="140"/>
      <c r="IJ145" s="140"/>
      <c r="IK145" s="140"/>
      <c r="IL145" s="140"/>
      <c r="IM145" s="140"/>
      <c r="IN145" s="140"/>
      <c r="IO145" s="140"/>
      <c r="IP145" s="140"/>
      <c r="IQ145" s="140"/>
    </row>
    <row r="146" spans="1:251" s="140" customFormat="1">
      <c r="A146" s="107"/>
      <c r="B146" s="108"/>
      <c r="C146" s="110" t="s">
        <v>243</v>
      </c>
      <c r="D146" s="111" t="s">
        <v>244</v>
      </c>
      <c r="E146" s="112" t="s">
        <v>52</v>
      </c>
      <c r="F146" s="131">
        <f t="shared" ref="F146:F158" si="7">SUM(K146:Y146)</f>
        <v>1500</v>
      </c>
      <c r="G146" s="118"/>
      <c r="H146" s="119">
        <v>43101</v>
      </c>
      <c r="I146" s="119">
        <v>43465</v>
      </c>
      <c r="J146" s="132" t="s">
        <v>24</v>
      </c>
      <c r="K146" s="2">
        <v>1500</v>
      </c>
      <c r="L146" s="1"/>
      <c r="M146" s="1"/>
      <c r="N146" s="1"/>
      <c r="O146" s="1"/>
      <c r="P146" s="3"/>
      <c r="Q146" s="3"/>
      <c r="R146" s="3"/>
      <c r="S146" s="3"/>
      <c r="T146" s="3"/>
      <c r="U146" s="3"/>
      <c r="V146" s="3"/>
      <c r="W146" s="3"/>
      <c r="X146" s="3"/>
      <c r="Y146" s="164"/>
    </row>
    <row r="147" spans="1:251" s="140" customFormat="1">
      <c r="A147" s="107"/>
      <c r="B147" s="108"/>
      <c r="C147" s="110" t="s">
        <v>243</v>
      </c>
      <c r="D147" s="111" t="s">
        <v>245</v>
      </c>
      <c r="E147" s="112" t="s">
        <v>52</v>
      </c>
      <c r="F147" s="131">
        <f t="shared" si="7"/>
        <v>1000</v>
      </c>
      <c r="G147" s="118"/>
      <c r="H147" s="119">
        <v>43101</v>
      </c>
      <c r="I147" s="119">
        <v>43465</v>
      </c>
      <c r="J147" s="132" t="s">
        <v>24</v>
      </c>
      <c r="K147" s="2">
        <v>1000</v>
      </c>
      <c r="L147" s="1"/>
      <c r="M147" s="1"/>
      <c r="N147" s="1"/>
      <c r="O147" s="1"/>
      <c r="P147" s="3"/>
      <c r="Q147" s="3"/>
      <c r="R147" s="3"/>
      <c r="S147" s="3"/>
      <c r="T147" s="3"/>
      <c r="U147" s="3"/>
      <c r="V147" s="3"/>
      <c r="W147" s="3"/>
      <c r="X147" s="3"/>
      <c r="Y147" s="164"/>
    </row>
    <row r="148" spans="1:251" s="140" customFormat="1">
      <c r="A148" s="107"/>
      <c r="B148" s="108"/>
      <c r="C148" s="110" t="s">
        <v>243</v>
      </c>
      <c r="D148" s="111" t="s">
        <v>246</v>
      </c>
      <c r="E148" s="112" t="s">
        <v>52</v>
      </c>
      <c r="F148" s="131">
        <f t="shared" si="7"/>
        <v>5200</v>
      </c>
      <c r="G148" s="118"/>
      <c r="H148" s="119">
        <v>43101</v>
      </c>
      <c r="I148" s="119">
        <v>43465</v>
      </c>
      <c r="J148" s="132" t="s">
        <v>24</v>
      </c>
      <c r="K148" s="2">
        <v>5200</v>
      </c>
      <c r="L148" s="1"/>
      <c r="M148" s="1"/>
      <c r="N148" s="1"/>
      <c r="O148" s="1"/>
      <c r="P148" s="3"/>
      <c r="Q148" s="3"/>
      <c r="R148" s="3"/>
      <c r="S148" s="3"/>
      <c r="T148" s="3"/>
      <c r="U148" s="3"/>
      <c r="V148" s="3"/>
      <c r="W148" s="3"/>
      <c r="X148" s="3"/>
      <c r="Y148" s="164"/>
    </row>
    <row r="149" spans="1:251" s="140" customFormat="1" hidden="1">
      <c r="A149" s="107"/>
      <c r="B149" s="108"/>
      <c r="C149" s="110" t="s">
        <v>243</v>
      </c>
      <c r="D149" s="111" t="s">
        <v>247</v>
      </c>
      <c r="E149" s="112" t="s">
        <v>52</v>
      </c>
      <c r="F149" s="131">
        <f t="shared" si="7"/>
        <v>3250</v>
      </c>
      <c r="G149" s="118"/>
      <c r="H149" s="119">
        <v>43831</v>
      </c>
      <c r="I149" s="119">
        <v>44196</v>
      </c>
      <c r="J149" s="132" t="s">
        <v>25</v>
      </c>
      <c r="K149" s="2"/>
      <c r="L149" s="1"/>
      <c r="M149" s="1">
        <v>3250</v>
      </c>
      <c r="N149" s="1"/>
      <c r="O149" s="1"/>
      <c r="P149" s="3"/>
      <c r="Q149" s="3"/>
      <c r="R149" s="3"/>
      <c r="S149" s="3"/>
      <c r="T149" s="3"/>
      <c r="U149" s="3"/>
      <c r="V149" s="3"/>
      <c r="W149" s="3"/>
      <c r="X149" s="3"/>
      <c r="Y149" s="164"/>
    </row>
    <row r="150" spans="1:251" s="140" customFormat="1" hidden="1">
      <c r="A150" s="107"/>
      <c r="B150" s="108"/>
      <c r="C150" s="110" t="s">
        <v>243</v>
      </c>
      <c r="D150" s="111" t="s">
        <v>247</v>
      </c>
      <c r="E150" s="112" t="s">
        <v>52</v>
      </c>
      <c r="F150" s="131">
        <f t="shared" si="7"/>
        <v>13000</v>
      </c>
      <c r="G150" s="118"/>
      <c r="H150" s="119">
        <v>44927</v>
      </c>
      <c r="I150" s="119">
        <v>48579</v>
      </c>
      <c r="J150" s="132" t="s">
        <v>26</v>
      </c>
      <c r="K150" s="2"/>
      <c r="L150" s="1"/>
      <c r="M150" s="1"/>
      <c r="N150" s="1"/>
      <c r="O150" s="1"/>
      <c r="P150" s="3">
        <v>3250</v>
      </c>
      <c r="Q150" s="3"/>
      <c r="R150" s="3"/>
      <c r="S150" s="3">
        <v>3250</v>
      </c>
      <c r="T150" s="3"/>
      <c r="U150" s="3"/>
      <c r="V150" s="3">
        <v>3250</v>
      </c>
      <c r="W150" s="3"/>
      <c r="X150" s="3"/>
      <c r="Y150" s="164">
        <v>3250</v>
      </c>
    </row>
    <row r="151" spans="1:251" s="140" customFormat="1" ht="30" hidden="1">
      <c r="A151" s="107"/>
      <c r="B151" s="108"/>
      <c r="C151" s="110" t="s">
        <v>243</v>
      </c>
      <c r="D151" s="111" t="s">
        <v>248</v>
      </c>
      <c r="E151" s="112" t="s">
        <v>52</v>
      </c>
      <c r="F151" s="131">
        <f t="shared" si="7"/>
        <v>10700</v>
      </c>
      <c r="G151" s="118"/>
      <c r="H151" s="119">
        <v>43831</v>
      </c>
      <c r="I151" s="119">
        <v>44196</v>
      </c>
      <c r="J151" s="132" t="s">
        <v>25</v>
      </c>
      <c r="K151" s="2"/>
      <c r="L151" s="1"/>
      <c r="M151" s="1">
        <v>10700</v>
      </c>
      <c r="N151" s="1"/>
      <c r="O151" s="1"/>
      <c r="P151" s="3"/>
      <c r="Q151" s="3"/>
      <c r="R151" s="3"/>
      <c r="S151" s="3"/>
      <c r="T151" s="3"/>
      <c r="U151" s="3"/>
      <c r="V151" s="3"/>
      <c r="W151" s="3"/>
      <c r="X151" s="3"/>
      <c r="Y151" s="164"/>
    </row>
    <row r="152" spans="1:251" s="140" customFormat="1" ht="30" hidden="1">
      <c r="A152" s="107"/>
      <c r="B152" s="108"/>
      <c r="C152" s="110" t="s">
        <v>243</v>
      </c>
      <c r="D152" s="111" t="s">
        <v>248</v>
      </c>
      <c r="E152" s="112" t="s">
        <v>52</v>
      </c>
      <c r="F152" s="131">
        <f t="shared" si="7"/>
        <v>21400</v>
      </c>
      <c r="G152" s="118"/>
      <c r="H152" s="119">
        <v>45292</v>
      </c>
      <c r="I152" s="119">
        <v>47848</v>
      </c>
      <c r="J152" s="132" t="s">
        <v>26</v>
      </c>
      <c r="K152" s="2"/>
      <c r="L152" s="1"/>
      <c r="M152" s="1"/>
      <c r="N152" s="1"/>
      <c r="O152" s="1"/>
      <c r="P152" s="3"/>
      <c r="Q152" s="3">
        <v>10700</v>
      </c>
      <c r="R152" s="3"/>
      <c r="S152" s="3"/>
      <c r="T152" s="3"/>
      <c r="U152" s="3"/>
      <c r="V152" s="3"/>
      <c r="W152" s="3">
        <v>10700</v>
      </c>
      <c r="X152" s="3"/>
      <c r="Y152" s="164"/>
    </row>
    <row r="153" spans="1:251" s="140" customFormat="1" hidden="1">
      <c r="A153" s="107"/>
      <c r="B153" s="108"/>
      <c r="C153" s="110" t="s">
        <v>243</v>
      </c>
      <c r="D153" s="111" t="s">
        <v>249</v>
      </c>
      <c r="E153" s="112" t="s">
        <v>52</v>
      </c>
      <c r="F153" s="131">
        <f t="shared" si="7"/>
        <v>1115</v>
      </c>
      <c r="G153" s="118"/>
      <c r="H153" s="119">
        <v>43831</v>
      </c>
      <c r="I153" s="119">
        <v>44196</v>
      </c>
      <c r="J153" s="132" t="s">
        <v>25</v>
      </c>
      <c r="K153" s="2"/>
      <c r="L153" s="1"/>
      <c r="M153" s="1">
        <v>1115</v>
      </c>
      <c r="N153" s="1"/>
      <c r="O153" s="1"/>
      <c r="P153" s="3"/>
      <c r="Q153" s="3"/>
      <c r="R153" s="3"/>
      <c r="S153" s="3"/>
      <c r="T153" s="3"/>
      <c r="U153" s="3"/>
      <c r="V153" s="3"/>
      <c r="W153" s="3"/>
      <c r="X153" s="3"/>
      <c r="Y153" s="164"/>
    </row>
    <row r="154" spans="1:251" s="140" customFormat="1" hidden="1">
      <c r="A154" s="107"/>
      <c r="B154" s="108"/>
      <c r="C154" s="110" t="s">
        <v>243</v>
      </c>
      <c r="D154" s="111" t="s">
        <v>250</v>
      </c>
      <c r="E154" s="112" t="s">
        <v>52</v>
      </c>
      <c r="F154" s="131">
        <f t="shared" si="7"/>
        <v>30000</v>
      </c>
      <c r="G154" s="118"/>
      <c r="H154" s="119">
        <v>48214</v>
      </c>
      <c r="I154" s="119">
        <v>48579</v>
      </c>
      <c r="J154" s="132" t="s">
        <v>26</v>
      </c>
      <c r="K154" s="2"/>
      <c r="L154" s="1"/>
      <c r="M154" s="1"/>
      <c r="N154" s="1"/>
      <c r="O154" s="1"/>
      <c r="P154" s="3"/>
      <c r="Q154" s="3"/>
      <c r="R154" s="3"/>
      <c r="S154" s="3"/>
      <c r="T154" s="3"/>
      <c r="U154" s="3"/>
      <c r="V154" s="3"/>
      <c r="W154" s="3"/>
      <c r="X154" s="3"/>
      <c r="Y154" s="164">
        <v>30000</v>
      </c>
    </row>
    <row r="155" spans="1:251" s="140" customFormat="1" ht="30" hidden="1">
      <c r="A155" s="107"/>
      <c r="B155" s="108"/>
      <c r="C155" s="110" t="s">
        <v>243</v>
      </c>
      <c r="D155" s="111" t="s">
        <v>251</v>
      </c>
      <c r="E155" s="112" t="s">
        <v>52</v>
      </c>
      <c r="F155" s="131">
        <f t="shared" si="7"/>
        <v>185</v>
      </c>
      <c r="G155" s="118"/>
      <c r="H155" s="119">
        <v>44927</v>
      </c>
      <c r="I155" s="119">
        <v>45291</v>
      </c>
      <c r="J155" s="132" t="s">
        <v>26</v>
      </c>
      <c r="K155" s="2"/>
      <c r="L155" s="1"/>
      <c r="M155" s="1"/>
      <c r="N155" s="1"/>
      <c r="O155" s="1"/>
      <c r="P155" s="3">
        <v>185</v>
      </c>
      <c r="Q155" s="3"/>
      <c r="R155" s="3"/>
      <c r="S155" s="3"/>
      <c r="T155" s="3"/>
      <c r="U155" s="3"/>
      <c r="V155" s="3"/>
      <c r="W155" s="3"/>
      <c r="X155" s="3"/>
      <c r="Y155" s="164"/>
    </row>
    <row r="156" spans="1:251" s="140" customFormat="1" ht="45" hidden="1">
      <c r="A156" s="107"/>
      <c r="B156" s="108"/>
      <c r="C156" s="110" t="s">
        <v>243</v>
      </c>
      <c r="D156" s="111" t="s">
        <v>252</v>
      </c>
      <c r="E156" s="112" t="s">
        <v>52</v>
      </c>
      <c r="F156" s="131">
        <f t="shared" si="7"/>
        <v>4270</v>
      </c>
      <c r="G156" s="118"/>
      <c r="H156" s="119">
        <v>43831</v>
      </c>
      <c r="I156" s="119">
        <v>44196</v>
      </c>
      <c r="J156" s="132" t="s">
        <v>25</v>
      </c>
      <c r="K156" s="2"/>
      <c r="L156" s="1"/>
      <c r="M156" s="1">
        <v>4270</v>
      </c>
      <c r="N156" s="1"/>
      <c r="O156" s="1"/>
      <c r="P156" s="3"/>
      <c r="Q156" s="3"/>
      <c r="R156" s="3"/>
      <c r="S156" s="3"/>
      <c r="T156" s="3"/>
      <c r="U156" s="3"/>
      <c r="V156" s="3"/>
      <c r="W156" s="3"/>
      <c r="X156" s="3"/>
      <c r="Y156" s="164"/>
    </row>
    <row r="157" spans="1:251" s="140" customFormat="1" hidden="1">
      <c r="A157" s="107"/>
      <c r="B157" s="108"/>
      <c r="C157" s="110" t="s">
        <v>243</v>
      </c>
      <c r="D157" s="111" t="s">
        <v>253</v>
      </c>
      <c r="E157" s="112" t="s">
        <v>52</v>
      </c>
      <c r="F157" s="131">
        <f t="shared" si="7"/>
        <v>4300</v>
      </c>
      <c r="G157" s="118"/>
      <c r="H157" s="119">
        <v>43831</v>
      </c>
      <c r="I157" s="119">
        <v>44196</v>
      </c>
      <c r="J157" s="132" t="s">
        <v>25</v>
      </c>
      <c r="K157" s="2"/>
      <c r="L157" s="1"/>
      <c r="M157" s="1">
        <v>4300</v>
      </c>
      <c r="N157" s="1"/>
      <c r="O157" s="1"/>
      <c r="P157" s="3"/>
      <c r="Q157" s="3"/>
      <c r="R157" s="3"/>
      <c r="S157" s="3"/>
      <c r="T157" s="3"/>
      <c r="U157" s="3"/>
      <c r="V157" s="3"/>
      <c r="W157" s="3"/>
      <c r="X157" s="3"/>
      <c r="Y157" s="164"/>
    </row>
    <row r="158" spans="1:251" s="140" customFormat="1" hidden="1">
      <c r="A158" s="107"/>
      <c r="B158" s="108"/>
      <c r="C158" s="110" t="s">
        <v>243</v>
      </c>
      <c r="D158" s="111" t="s">
        <v>253</v>
      </c>
      <c r="E158" s="112" t="s">
        <v>52</v>
      </c>
      <c r="F158" s="131">
        <f t="shared" si="7"/>
        <v>12900</v>
      </c>
      <c r="G158" s="118"/>
      <c r="H158" s="119">
        <v>45292</v>
      </c>
      <c r="I158" s="119">
        <v>48579</v>
      </c>
      <c r="J158" s="132" t="s">
        <v>26</v>
      </c>
      <c r="K158" s="2"/>
      <c r="L158" s="1"/>
      <c r="M158" s="1"/>
      <c r="N158" s="1"/>
      <c r="O158" s="1"/>
      <c r="P158" s="3"/>
      <c r="Q158" s="3">
        <v>4300</v>
      </c>
      <c r="R158" s="3"/>
      <c r="S158" s="3"/>
      <c r="T158" s="3"/>
      <c r="U158" s="3">
        <v>4300</v>
      </c>
      <c r="V158" s="3"/>
      <c r="W158" s="3"/>
      <c r="X158" s="3"/>
      <c r="Y158" s="164">
        <v>4300</v>
      </c>
      <c r="Z158" s="97"/>
      <c r="AA158" s="97"/>
      <c r="AB158" s="97"/>
      <c r="AC158" s="97"/>
      <c r="AD158" s="97"/>
      <c r="AE158" s="97"/>
      <c r="AF158" s="97"/>
      <c r="AG158" s="97"/>
      <c r="AH158" s="97"/>
      <c r="AI158" s="97"/>
      <c r="AJ158" s="97"/>
      <c r="AK158" s="97"/>
      <c r="AL158" s="97"/>
      <c r="AM158" s="97"/>
      <c r="AN158" s="97"/>
      <c r="AO158" s="97"/>
      <c r="AP158" s="97"/>
      <c r="AQ158" s="97"/>
      <c r="AR158" s="97"/>
      <c r="AS158" s="97"/>
      <c r="AT158" s="97"/>
      <c r="AU158" s="97"/>
      <c r="AV158" s="97"/>
      <c r="AW158" s="97"/>
      <c r="AX158" s="97"/>
      <c r="AY158" s="97"/>
      <c r="AZ158" s="97"/>
      <c r="BA158" s="97"/>
      <c r="BB158" s="97"/>
      <c r="BC158" s="97"/>
      <c r="BD158" s="97"/>
      <c r="BE158" s="97"/>
      <c r="BF158" s="97"/>
      <c r="BG158" s="97"/>
      <c r="BH158" s="97"/>
      <c r="BI158" s="97"/>
      <c r="BJ158" s="97"/>
      <c r="BK158" s="97"/>
      <c r="BL158" s="97"/>
      <c r="BM158" s="97"/>
      <c r="BN158" s="97"/>
      <c r="BO158" s="97"/>
      <c r="BP158" s="97"/>
      <c r="BQ158" s="97"/>
      <c r="BR158" s="97"/>
      <c r="BS158" s="97"/>
      <c r="BT158" s="97"/>
      <c r="BU158" s="97"/>
      <c r="BV158" s="97"/>
      <c r="BW158" s="97"/>
      <c r="BX158" s="97"/>
      <c r="BY158" s="97"/>
      <c r="BZ158" s="97"/>
      <c r="CA158" s="97"/>
      <c r="CB158" s="97"/>
      <c r="CC158" s="97"/>
      <c r="CD158" s="97"/>
      <c r="CE158" s="97"/>
      <c r="CF158" s="97"/>
      <c r="CG158" s="97"/>
      <c r="CH158" s="97"/>
      <c r="CI158" s="97"/>
      <c r="CJ158" s="97"/>
      <c r="CK158" s="97"/>
      <c r="CL158" s="97"/>
      <c r="CM158" s="97"/>
      <c r="CN158" s="97"/>
      <c r="CO158" s="97"/>
      <c r="CP158" s="97"/>
      <c r="CQ158" s="97"/>
      <c r="CR158" s="97"/>
      <c r="CS158" s="97"/>
      <c r="CT158" s="97"/>
      <c r="CU158" s="97"/>
      <c r="CV158" s="97"/>
      <c r="CW158" s="97"/>
      <c r="CX158" s="97"/>
      <c r="CY158" s="97"/>
      <c r="CZ158" s="97"/>
      <c r="DA158" s="97"/>
      <c r="DB158" s="97"/>
      <c r="DC158" s="97"/>
      <c r="DD158" s="97"/>
      <c r="DE158" s="97"/>
      <c r="DF158" s="97"/>
      <c r="DG158" s="97"/>
      <c r="DH158" s="97"/>
      <c r="DI158" s="97"/>
      <c r="DJ158" s="97"/>
      <c r="DK158" s="97"/>
      <c r="DL158" s="97"/>
      <c r="DM158" s="97"/>
      <c r="DN158" s="97"/>
      <c r="DO158" s="97"/>
      <c r="DP158" s="97"/>
      <c r="DQ158" s="97"/>
      <c r="DR158" s="97"/>
      <c r="DS158" s="97"/>
      <c r="DT158" s="97"/>
      <c r="DU158" s="97"/>
      <c r="DV158" s="97"/>
      <c r="DW158" s="97"/>
      <c r="DX158" s="97"/>
      <c r="DY158" s="97"/>
      <c r="DZ158" s="97"/>
      <c r="EA158" s="97"/>
      <c r="EB158" s="97"/>
      <c r="EC158" s="97"/>
      <c r="ED158" s="97"/>
      <c r="EE158" s="97"/>
      <c r="EF158" s="97"/>
      <c r="EG158" s="97"/>
      <c r="EH158" s="97"/>
      <c r="EI158" s="97"/>
      <c r="EJ158" s="97"/>
      <c r="EK158" s="97"/>
      <c r="EL158" s="97"/>
      <c r="EM158" s="97"/>
      <c r="EN158" s="97"/>
      <c r="EO158" s="97"/>
      <c r="EP158" s="97"/>
      <c r="EQ158" s="97"/>
      <c r="ER158" s="97"/>
      <c r="ES158" s="97"/>
      <c r="ET158" s="97"/>
      <c r="EU158" s="97"/>
      <c r="EV158" s="97"/>
      <c r="EW158" s="97"/>
      <c r="EX158" s="97"/>
      <c r="EY158" s="97"/>
      <c r="EZ158" s="97"/>
      <c r="FA158" s="97"/>
      <c r="FB158" s="97"/>
      <c r="FC158" s="97"/>
      <c r="FD158" s="97"/>
      <c r="FE158" s="97"/>
      <c r="FF158" s="97"/>
      <c r="FG158" s="97"/>
      <c r="FH158" s="97"/>
      <c r="FI158" s="97"/>
      <c r="FJ158" s="97"/>
      <c r="FK158" s="97"/>
      <c r="FL158" s="97"/>
      <c r="FM158" s="97"/>
      <c r="FN158" s="97"/>
      <c r="FO158" s="97"/>
      <c r="FP158" s="97"/>
      <c r="FQ158" s="97"/>
      <c r="FR158" s="97"/>
      <c r="FS158" s="97"/>
      <c r="FT158" s="97"/>
      <c r="FU158" s="97"/>
      <c r="FV158" s="97"/>
      <c r="FW158" s="97"/>
      <c r="FX158" s="97"/>
      <c r="FY158" s="97"/>
      <c r="FZ158" s="97"/>
      <c r="GA158" s="97"/>
      <c r="GB158" s="97"/>
      <c r="GC158" s="97"/>
      <c r="GD158" s="97"/>
      <c r="GE158" s="97"/>
      <c r="GF158" s="97"/>
      <c r="GG158" s="97"/>
      <c r="GH158" s="97"/>
      <c r="GI158" s="97"/>
      <c r="GJ158" s="97"/>
      <c r="GK158" s="97"/>
      <c r="GL158" s="97"/>
      <c r="GM158" s="97"/>
      <c r="GN158" s="97"/>
      <c r="GO158" s="97"/>
      <c r="GP158" s="97"/>
      <c r="GQ158" s="97"/>
      <c r="GR158" s="97"/>
      <c r="GS158" s="97"/>
      <c r="GT158" s="97"/>
      <c r="GU158" s="97"/>
      <c r="GV158" s="97"/>
      <c r="GW158" s="97"/>
      <c r="GX158" s="97"/>
      <c r="GY158" s="97"/>
      <c r="GZ158" s="97"/>
      <c r="HA158" s="97"/>
      <c r="HB158" s="97"/>
      <c r="HC158" s="97"/>
      <c r="HD158" s="97"/>
      <c r="HE158" s="97"/>
      <c r="HF158" s="97"/>
      <c r="HG158" s="97"/>
      <c r="HH158" s="97"/>
      <c r="HI158" s="97"/>
      <c r="HJ158" s="97"/>
      <c r="HK158" s="97"/>
      <c r="HL158" s="97"/>
      <c r="HM158" s="97"/>
      <c r="HN158" s="97"/>
      <c r="HO158" s="97"/>
      <c r="HP158" s="97"/>
      <c r="HQ158" s="97"/>
      <c r="HR158" s="97"/>
      <c r="HS158" s="97"/>
      <c r="HT158" s="97"/>
      <c r="HU158" s="97"/>
      <c r="HV158" s="97"/>
      <c r="HW158" s="97"/>
      <c r="HX158" s="97"/>
      <c r="HY158" s="97"/>
      <c r="HZ158" s="97"/>
      <c r="IA158" s="97"/>
      <c r="IB158" s="97"/>
      <c r="IC158" s="97"/>
      <c r="ID158" s="97"/>
      <c r="IE158" s="97"/>
      <c r="IF158" s="97"/>
      <c r="IG158" s="97"/>
      <c r="IH158" s="97"/>
      <c r="II158" s="97"/>
      <c r="IJ158" s="97"/>
      <c r="IK158" s="97"/>
      <c r="IL158" s="97"/>
      <c r="IM158" s="97"/>
      <c r="IN158" s="97"/>
      <c r="IO158" s="97"/>
      <c r="IP158" s="97"/>
      <c r="IQ158" s="97"/>
    </row>
    <row r="159" spans="1:251" s="205" customFormat="1" ht="15.75" thickBot="1">
      <c r="A159" s="149"/>
      <c r="B159" s="150" t="s">
        <v>254</v>
      </c>
      <c r="C159" s="151"/>
      <c r="D159" s="151"/>
      <c r="E159" s="152"/>
      <c r="F159" s="102"/>
      <c r="G159" s="152"/>
      <c r="H159" s="104"/>
      <c r="I159" s="153"/>
      <c r="J159" s="154"/>
      <c r="K159" s="151"/>
      <c r="L159" s="152"/>
      <c r="M159" s="152"/>
      <c r="N159" s="152"/>
      <c r="O159" s="152"/>
      <c r="P159" s="152"/>
      <c r="Q159" s="152"/>
      <c r="R159" s="152"/>
      <c r="S159" s="152"/>
      <c r="T159" s="152"/>
      <c r="U159" s="152"/>
      <c r="V159" s="152"/>
      <c r="W159" s="152"/>
      <c r="X159" s="152"/>
      <c r="Y159" s="165"/>
    </row>
    <row r="160" spans="1:251" s="211" customFormat="1" ht="15.75" thickBot="1">
      <c r="A160" s="155"/>
      <c r="B160" s="156" t="s">
        <v>0</v>
      </c>
      <c r="C160" s="156"/>
      <c r="D160" s="156"/>
      <c r="E160" s="156"/>
      <c r="F160" s="156">
        <f>SUM(F81:F159)</f>
        <v>1244920</v>
      </c>
      <c r="G160" s="156">
        <f>SUM(C164:C165)</f>
        <v>423418</v>
      </c>
      <c r="H160" s="157"/>
      <c r="I160" s="157"/>
      <c r="J160" s="206"/>
      <c r="K160" s="207">
        <f t="shared" ref="K160:Y160" si="8">SUM(K12:K79)+SUM(K82:K159)</f>
        <v>412296.9</v>
      </c>
      <c r="L160" s="208">
        <f t="shared" si="8"/>
        <v>97183.9</v>
      </c>
      <c r="M160" s="208">
        <f t="shared" si="8"/>
        <v>612078.9</v>
      </c>
      <c r="N160" s="208">
        <f t="shared" si="8"/>
        <v>485013.9</v>
      </c>
      <c r="O160" s="208">
        <f t="shared" si="8"/>
        <v>500143.9</v>
      </c>
      <c r="P160" s="209">
        <f t="shared" si="8"/>
        <v>259968.9</v>
      </c>
      <c r="Q160" s="209">
        <f t="shared" si="8"/>
        <v>578603.9</v>
      </c>
      <c r="R160" s="209">
        <f t="shared" si="8"/>
        <v>233403.9</v>
      </c>
      <c r="S160" s="209">
        <f t="shared" si="8"/>
        <v>452843.9</v>
      </c>
      <c r="T160" s="209">
        <f t="shared" si="8"/>
        <v>246911.9</v>
      </c>
      <c r="U160" s="209">
        <f t="shared" si="8"/>
        <v>830293.9</v>
      </c>
      <c r="V160" s="209">
        <f t="shared" si="8"/>
        <v>76613.899999999994</v>
      </c>
      <c r="W160" s="209">
        <f t="shared" si="8"/>
        <v>502393.9</v>
      </c>
      <c r="X160" s="209">
        <f t="shared" si="8"/>
        <v>188343.9</v>
      </c>
      <c r="Y160" s="210">
        <f t="shared" si="8"/>
        <v>457903.9</v>
      </c>
    </row>
    <row r="161" spans="1:11" ht="15.75">
      <c r="F161" s="212"/>
      <c r="G161" s="213" t="s">
        <v>104</v>
      </c>
      <c r="H161" s="214"/>
      <c r="I161" s="214"/>
      <c r="J161" s="215"/>
      <c r="K161" s="212"/>
    </row>
    <row r="162" spans="1:11" ht="15.75">
      <c r="G162" s="213"/>
    </row>
    <row r="163" spans="1:11" ht="45">
      <c r="A163" s="218"/>
      <c r="B163" s="219" t="s">
        <v>28</v>
      </c>
      <c r="C163" s="220" t="s">
        <v>29</v>
      </c>
      <c r="G163" s="213"/>
      <c r="K163" s="140"/>
    </row>
    <row r="164" spans="1:11" ht="15.75">
      <c r="A164" s="476" t="s">
        <v>30</v>
      </c>
      <c r="B164" s="221" t="s">
        <v>105</v>
      </c>
      <c r="C164" s="222">
        <v>263626</v>
      </c>
      <c r="D164" s="478"/>
      <c r="G164" s="213"/>
    </row>
    <row r="165" spans="1:11" ht="15.75">
      <c r="A165" s="477"/>
      <c r="B165" s="159" t="s">
        <v>255</v>
      </c>
      <c r="C165" s="160">
        <v>159792</v>
      </c>
      <c r="D165" s="478"/>
      <c r="G165" s="213"/>
    </row>
    <row r="166" spans="1:11" ht="15.75">
      <c r="A166" s="223" t="s">
        <v>31</v>
      </c>
      <c r="B166" s="221" t="s">
        <v>106</v>
      </c>
      <c r="C166" s="222">
        <f>C164*4</f>
        <v>1054504</v>
      </c>
      <c r="G166" s="213"/>
    </row>
    <row r="167" spans="1:11" ht="15.75" thickBot="1">
      <c r="A167" s="224" t="s">
        <v>32</v>
      </c>
      <c r="B167" s="225" t="s">
        <v>107</v>
      </c>
      <c r="C167" s="226">
        <f>C164*10</f>
        <v>2636260</v>
      </c>
    </row>
    <row r="168" spans="1:11">
      <c r="A168" s="227"/>
      <c r="B168" s="228"/>
      <c r="C168" s="228"/>
    </row>
    <row r="169" spans="1:11">
      <c r="F169" s="212"/>
      <c r="G169" s="212"/>
      <c r="H169" s="214"/>
      <c r="I169" s="214"/>
      <c r="J169" s="215"/>
      <c r="K169" s="212"/>
    </row>
    <row r="171" spans="1:11">
      <c r="B171" s="229" t="s">
        <v>256</v>
      </c>
    </row>
    <row r="172" spans="1:11" ht="45">
      <c r="B172" s="230" t="s">
        <v>257</v>
      </c>
    </row>
    <row r="173" spans="1:11" ht="30">
      <c r="B173" s="230" t="s">
        <v>258</v>
      </c>
    </row>
    <row r="174" spans="1:11" ht="45">
      <c r="B174" s="230" t="s">
        <v>259</v>
      </c>
    </row>
    <row r="175" spans="1:11" ht="30">
      <c r="B175" s="230" t="s">
        <v>260</v>
      </c>
    </row>
    <row r="177" spans="2:2">
      <c r="B177" s="211" t="s">
        <v>281</v>
      </c>
    </row>
    <row r="178" spans="2:2">
      <c r="B178" s="158" t="s">
        <v>261</v>
      </c>
    </row>
    <row r="179" spans="2:2">
      <c r="B179" s="158" t="s">
        <v>262</v>
      </c>
    </row>
    <row r="180" spans="2:2">
      <c r="B180" s="158" t="s">
        <v>263</v>
      </c>
    </row>
    <row r="181" spans="2:2">
      <c r="B181" s="158" t="s">
        <v>264</v>
      </c>
    </row>
    <row r="182" spans="2:2">
      <c r="B182" s="158" t="s">
        <v>265</v>
      </c>
    </row>
    <row r="183" spans="2:2">
      <c r="B183" s="158" t="s">
        <v>266</v>
      </c>
    </row>
    <row r="185" spans="2:2">
      <c r="B185" s="211" t="s">
        <v>282</v>
      </c>
    </row>
    <row r="186" spans="2:2">
      <c r="B186" s="158" t="s">
        <v>267</v>
      </c>
    </row>
    <row r="187" spans="2:2">
      <c r="B187" s="158" t="s">
        <v>268</v>
      </c>
    </row>
    <row r="188" spans="2:2">
      <c r="B188" s="158" t="s">
        <v>269</v>
      </c>
    </row>
  </sheetData>
  <mergeCells count="56">
    <mergeCell ref="K10:K11"/>
    <mergeCell ref="L10:L11"/>
    <mergeCell ref="U10:U11"/>
    <mergeCell ref="Q10:Q11"/>
    <mergeCell ref="H10:H11"/>
    <mergeCell ref="N10:N11"/>
    <mergeCell ref="A1:Y1"/>
    <mergeCell ref="A2:Y2"/>
    <mergeCell ref="A3:F3"/>
    <mergeCell ref="G3:M3"/>
    <mergeCell ref="N3:Y3"/>
    <mergeCell ref="I10:I11"/>
    <mergeCell ref="R10:R11"/>
    <mergeCell ref="T10:T11"/>
    <mergeCell ref="P10:P11"/>
    <mergeCell ref="G6:M6"/>
    <mergeCell ref="A4:F4"/>
    <mergeCell ref="G9:G11"/>
    <mergeCell ref="K9:Y9"/>
    <mergeCell ref="Y10:Y11"/>
    <mergeCell ref="A8:Y8"/>
    <mergeCell ref="G4:M4"/>
    <mergeCell ref="W10:W11"/>
    <mergeCell ref="N7:Y7"/>
    <mergeCell ref="X10:X11"/>
    <mergeCell ref="J10:J11"/>
    <mergeCell ref="A164:A165"/>
    <mergeCell ref="D164:D165"/>
    <mergeCell ref="A80:D80"/>
    <mergeCell ref="B9:D10"/>
    <mergeCell ref="N6:Y6"/>
    <mergeCell ref="O10:O11"/>
    <mergeCell ref="P80:Q80"/>
    <mergeCell ref="H80:I80"/>
    <mergeCell ref="J80:K80"/>
    <mergeCell ref="L80:M80"/>
    <mergeCell ref="N4:Y4"/>
    <mergeCell ref="V80:W80"/>
    <mergeCell ref="X80:Y80"/>
    <mergeCell ref="E9:E11"/>
    <mergeCell ref="V10:V11"/>
    <mergeCell ref="F80:G80"/>
    <mergeCell ref="R80:S80"/>
    <mergeCell ref="T80:U80"/>
    <mergeCell ref="N80:O80"/>
    <mergeCell ref="S10:S11"/>
    <mergeCell ref="N5:Y5"/>
    <mergeCell ref="G5:M5"/>
    <mergeCell ref="A6:F6"/>
    <mergeCell ref="A9:A11"/>
    <mergeCell ref="A7:F7"/>
    <mergeCell ref="G7:M7"/>
    <mergeCell ref="H9:I9"/>
    <mergeCell ref="M10:M11"/>
    <mergeCell ref="F10:F11"/>
    <mergeCell ref="A5:F5"/>
  </mergeCells>
  <phoneticPr fontId="4" type="noConversion"/>
  <pageMargins left="0.7" right="0.7" top="0.75" bottom="0.75" header="0.3" footer="0.3"/>
  <pageSetup paperSize="9" orientation="landscape" r:id="rId1"/>
  <headerFooter alignWithMargins="0"/>
  <rowBreaks count="1" manualBreakCount="1">
    <brk id="62" max="24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AC83"/>
  <sheetViews>
    <sheetView zoomScale="40" zoomScaleNormal="60" workbookViewId="0">
      <pane ySplit="7" topLeftCell="A8" activePane="bottomLeft" state="frozen"/>
      <selection activeCell="A9" sqref="A9:IV12"/>
      <selection pane="bottomLeft" activeCell="K63" sqref="K63"/>
    </sheetView>
  </sheetViews>
  <sheetFormatPr defaultRowHeight="15"/>
  <cols>
    <col min="1" max="1" width="8.7109375" style="283" customWidth="1"/>
    <col min="2" max="2" width="42.7109375" style="283" customWidth="1"/>
    <col min="3" max="3" width="32.7109375" style="283" customWidth="1"/>
    <col min="4" max="4" width="42.7109375" style="283" customWidth="1"/>
    <col min="5" max="5" width="20" style="283" customWidth="1"/>
    <col min="6" max="6" width="25.7109375" style="283" customWidth="1"/>
    <col min="7" max="7" width="20" style="283" customWidth="1"/>
    <col min="8" max="8" width="17.28515625" style="283" customWidth="1"/>
    <col min="9" max="9" width="14.28515625" style="283" customWidth="1"/>
    <col min="10" max="10" width="14" style="283" bestFit="1" customWidth="1"/>
    <col min="11" max="11" width="12.7109375" style="283" bestFit="1" customWidth="1"/>
    <col min="12" max="13" width="14" style="283" bestFit="1" customWidth="1"/>
    <col min="14" max="14" width="22.5703125" style="283" bestFit="1" customWidth="1"/>
    <col min="15" max="15" width="12.140625" style="283" bestFit="1" customWidth="1"/>
    <col min="16" max="16384" width="9.140625" style="283"/>
  </cols>
  <sheetData>
    <row r="1" spans="1:29">
      <c r="A1" s="530" t="s">
        <v>101</v>
      </c>
      <c r="B1" s="531"/>
      <c r="C1" s="531"/>
      <c r="D1" s="531"/>
      <c r="E1" s="531"/>
      <c r="F1" s="531"/>
      <c r="G1" s="531"/>
      <c r="H1" s="531"/>
      <c r="I1" s="531"/>
      <c r="J1" s="531"/>
      <c r="K1" s="531"/>
      <c r="L1" s="531"/>
      <c r="M1" s="531"/>
      <c r="N1" s="531"/>
      <c r="O1" s="531"/>
      <c r="P1" s="531"/>
      <c r="Q1" s="531"/>
      <c r="R1" s="531"/>
      <c r="S1" s="531"/>
      <c r="T1" s="531"/>
      <c r="U1" s="531"/>
      <c r="V1" s="531"/>
      <c r="W1" s="531"/>
      <c r="X1" s="531"/>
      <c r="Y1" s="531"/>
      <c r="Z1" s="531"/>
      <c r="AA1" s="531"/>
      <c r="AB1" s="531"/>
      <c r="AC1" s="532"/>
    </row>
    <row r="2" spans="1:29">
      <c r="A2" s="533" t="s">
        <v>284</v>
      </c>
      <c r="B2" s="534"/>
      <c r="C2" s="534"/>
      <c r="D2" s="534"/>
      <c r="E2" s="534"/>
      <c r="F2" s="534"/>
      <c r="G2" s="534"/>
      <c r="H2" s="534"/>
      <c r="I2" s="534"/>
      <c r="J2" s="534"/>
      <c r="K2" s="534"/>
      <c r="L2" s="534"/>
      <c r="M2" s="534"/>
      <c r="N2" s="534"/>
      <c r="O2" s="534"/>
      <c r="P2" s="534"/>
      <c r="Q2" s="534"/>
      <c r="R2" s="534"/>
      <c r="S2" s="534"/>
      <c r="T2" s="534"/>
      <c r="U2" s="534"/>
      <c r="V2" s="534"/>
      <c r="W2" s="534"/>
      <c r="X2" s="534"/>
      <c r="Y2" s="534"/>
      <c r="Z2" s="534"/>
      <c r="AA2" s="534"/>
      <c r="AB2" s="534"/>
      <c r="AC2" s="535"/>
    </row>
    <row r="3" spans="1:29">
      <c r="A3" s="521" t="s">
        <v>7</v>
      </c>
      <c r="B3" s="522"/>
      <c r="C3" s="522"/>
      <c r="D3" s="522"/>
      <c r="E3" s="522"/>
      <c r="F3" s="522"/>
      <c r="G3" s="522"/>
      <c r="H3" s="522"/>
      <c r="I3" s="522"/>
      <c r="J3" s="522"/>
      <c r="K3" s="523" t="s">
        <v>50</v>
      </c>
      <c r="L3" s="523"/>
      <c r="M3" s="523"/>
      <c r="N3" s="523"/>
      <c r="O3" s="523"/>
      <c r="P3" s="523"/>
      <c r="Q3" s="523"/>
      <c r="R3" s="523" t="s">
        <v>293</v>
      </c>
      <c r="S3" s="523"/>
      <c r="T3" s="523"/>
      <c r="U3" s="523"/>
      <c r="V3" s="523"/>
      <c r="W3" s="523"/>
      <c r="X3" s="523"/>
      <c r="Y3" s="523"/>
      <c r="Z3" s="523"/>
      <c r="AA3" s="523"/>
      <c r="AB3" s="523"/>
      <c r="AC3" s="524"/>
    </row>
    <row r="4" spans="1:29">
      <c r="A4" s="521" t="s">
        <v>8</v>
      </c>
      <c r="B4" s="522"/>
      <c r="C4" s="522"/>
      <c r="D4" s="522"/>
      <c r="E4" s="522"/>
      <c r="F4" s="522"/>
      <c r="G4" s="522"/>
      <c r="H4" s="522"/>
      <c r="I4" s="522"/>
      <c r="J4" s="522"/>
      <c r="K4" s="529" t="s">
        <v>23</v>
      </c>
      <c r="L4" s="523"/>
      <c r="M4" s="523"/>
      <c r="N4" s="523"/>
      <c r="O4" s="523"/>
      <c r="P4" s="523"/>
      <c r="Q4" s="523"/>
      <c r="R4" s="523"/>
      <c r="S4" s="523"/>
      <c r="T4" s="523"/>
      <c r="U4" s="523"/>
      <c r="V4" s="523"/>
      <c r="W4" s="523"/>
      <c r="X4" s="523"/>
      <c r="Y4" s="523"/>
      <c r="Z4" s="523"/>
      <c r="AA4" s="523"/>
      <c r="AB4" s="523"/>
      <c r="AC4" s="524"/>
    </row>
    <row r="5" spans="1:29">
      <c r="A5" s="521" t="s">
        <v>21</v>
      </c>
      <c r="B5" s="522"/>
      <c r="C5" s="522"/>
      <c r="D5" s="522"/>
      <c r="E5" s="522"/>
      <c r="F5" s="522"/>
      <c r="G5" s="522"/>
      <c r="H5" s="522"/>
      <c r="I5" s="522"/>
      <c r="J5" s="522"/>
      <c r="K5" s="523" t="s">
        <v>33</v>
      </c>
      <c r="L5" s="523"/>
      <c r="M5" s="523"/>
      <c r="N5" s="523"/>
      <c r="O5" s="523"/>
      <c r="P5" s="523"/>
      <c r="Q5" s="523"/>
      <c r="R5" s="523"/>
      <c r="S5" s="523"/>
      <c r="T5" s="523"/>
      <c r="U5" s="523"/>
      <c r="V5" s="523"/>
      <c r="W5" s="523"/>
      <c r="X5" s="523"/>
      <c r="Y5" s="523"/>
      <c r="Z5" s="523"/>
      <c r="AA5" s="523"/>
      <c r="AB5" s="523"/>
      <c r="AC5" s="524"/>
    </row>
    <row r="6" spans="1:29">
      <c r="A6" s="521" t="s">
        <v>9</v>
      </c>
      <c r="B6" s="522"/>
      <c r="C6" s="522"/>
      <c r="D6" s="522"/>
      <c r="E6" s="522"/>
      <c r="F6" s="522"/>
      <c r="G6" s="522"/>
      <c r="H6" s="522"/>
      <c r="I6" s="522"/>
      <c r="J6" s="522"/>
      <c r="K6" s="523"/>
      <c r="L6" s="523"/>
      <c r="M6" s="523"/>
      <c r="N6" s="523"/>
      <c r="O6" s="523"/>
      <c r="P6" s="523"/>
      <c r="Q6" s="523"/>
      <c r="R6" s="523"/>
      <c r="S6" s="523"/>
      <c r="T6" s="523"/>
      <c r="U6" s="523"/>
      <c r="V6" s="523"/>
      <c r="W6" s="523"/>
      <c r="X6" s="523"/>
      <c r="Y6" s="523"/>
      <c r="Z6" s="523"/>
      <c r="AA6" s="523"/>
      <c r="AB6" s="523"/>
      <c r="AC6" s="524"/>
    </row>
    <row r="7" spans="1:29">
      <c r="A7" s="521" t="s">
        <v>10</v>
      </c>
      <c r="B7" s="522"/>
      <c r="C7" s="522"/>
      <c r="D7" s="522"/>
      <c r="E7" s="522"/>
      <c r="F7" s="522"/>
      <c r="G7" s="522"/>
      <c r="H7" s="522"/>
      <c r="I7" s="522"/>
      <c r="J7" s="522"/>
      <c r="K7" s="523" t="s">
        <v>49</v>
      </c>
      <c r="L7" s="523"/>
      <c r="M7" s="523"/>
      <c r="N7" s="523"/>
      <c r="O7" s="523"/>
      <c r="P7" s="523"/>
      <c r="Q7" s="523"/>
      <c r="R7" s="523" t="s">
        <v>51</v>
      </c>
      <c r="S7" s="523"/>
      <c r="T7" s="523"/>
      <c r="U7" s="523"/>
      <c r="V7" s="523"/>
      <c r="W7" s="523"/>
      <c r="X7" s="523"/>
      <c r="Y7" s="523"/>
      <c r="Z7" s="523"/>
      <c r="AA7" s="523"/>
      <c r="AB7" s="523"/>
      <c r="AC7" s="524"/>
    </row>
    <row r="8" spans="1:29">
      <c r="A8" s="525" t="s">
        <v>34</v>
      </c>
      <c r="B8" s="526"/>
      <c r="C8" s="526"/>
      <c r="D8" s="284"/>
      <c r="E8" s="284"/>
      <c r="F8" s="284"/>
      <c r="G8" s="284"/>
      <c r="H8" s="284"/>
      <c r="I8" s="284"/>
      <c r="J8" s="284"/>
      <c r="K8" s="284"/>
      <c r="L8" s="284"/>
      <c r="M8" s="284"/>
      <c r="N8" s="284"/>
      <c r="O8" s="284"/>
      <c r="P8" s="284"/>
      <c r="Q8" s="284"/>
      <c r="R8" s="284"/>
      <c r="S8" s="284"/>
      <c r="T8" s="284"/>
      <c r="U8" s="284"/>
      <c r="V8" s="284"/>
      <c r="W8" s="284"/>
      <c r="X8" s="284"/>
      <c r="Y8" s="284"/>
      <c r="Z8" s="284"/>
      <c r="AA8" s="284"/>
      <c r="AB8" s="284"/>
      <c r="AC8" s="285"/>
    </row>
    <row r="9" spans="1:29" s="287" customFormat="1" ht="30" customHeight="1">
      <c r="A9" s="499" t="s">
        <v>11</v>
      </c>
      <c r="B9" s="502" t="s">
        <v>27</v>
      </c>
      <c r="C9" s="503"/>
      <c r="D9" s="499"/>
      <c r="E9" s="506" t="s">
        <v>285</v>
      </c>
      <c r="F9" s="507"/>
      <c r="G9" s="508"/>
      <c r="H9" s="509" t="s">
        <v>286</v>
      </c>
      <c r="I9" s="509" t="s">
        <v>12</v>
      </c>
      <c r="J9" s="286" t="s">
        <v>13</v>
      </c>
      <c r="K9" s="509" t="s">
        <v>103</v>
      </c>
      <c r="L9" s="509" t="s">
        <v>14</v>
      </c>
      <c r="M9" s="509"/>
      <c r="N9" s="286" t="s">
        <v>15</v>
      </c>
      <c r="O9" s="509" t="s">
        <v>16</v>
      </c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14"/>
    </row>
    <row r="10" spans="1:29" s="287" customFormat="1" ht="30" customHeight="1">
      <c r="A10" s="500"/>
      <c r="B10" s="504"/>
      <c r="C10" s="505"/>
      <c r="D10" s="500"/>
      <c r="E10" s="506" t="s">
        <v>287</v>
      </c>
      <c r="F10" s="506" t="s">
        <v>288</v>
      </c>
      <c r="G10" s="506" t="s">
        <v>289</v>
      </c>
      <c r="H10" s="509"/>
      <c r="I10" s="509"/>
      <c r="J10" s="512" t="s">
        <v>17</v>
      </c>
      <c r="K10" s="509"/>
      <c r="L10" s="527" t="s">
        <v>18</v>
      </c>
      <c r="M10" s="527" t="s">
        <v>19</v>
      </c>
      <c r="N10" s="512" t="s">
        <v>20</v>
      </c>
      <c r="O10" s="519">
        <v>1</v>
      </c>
      <c r="P10" s="517">
        <v>2</v>
      </c>
      <c r="Q10" s="517">
        <v>3</v>
      </c>
      <c r="R10" s="517">
        <v>4</v>
      </c>
      <c r="S10" s="517">
        <v>5</v>
      </c>
      <c r="T10" s="497">
        <v>6</v>
      </c>
      <c r="U10" s="497">
        <v>7</v>
      </c>
      <c r="V10" s="497">
        <v>8</v>
      </c>
      <c r="W10" s="497">
        <v>9</v>
      </c>
      <c r="X10" s="497">
        <v>10</v>
      </c>
      <c r="Y10" s="497">
        <v>11</v>
      </c>
      <c r="Z10" s="497">
        <v>12</v>
      </c>
      <c r="AA10" s="497">
        <v>13</v>
      </c>
      <c r="AB10" s="497">
        <v>14</v>
      </c>
      <c r="AC10" s="515">
        <v>15</v>
      </c>
    </row>
    <row r="11" spans="1:29" s="287" customFormat="1" ht="15.75" customHeight="1" thickBot="1">
      <c r="A11" s="501"/>
      <c r="B11" s="86" t="s">
        <v>4</v>
      </c>
      <c r="C11" s="86" t="s">
        <v>6</v>
      </c>
      <c r="D11" s="86" t="s">
        <v>5</v>
      </c>
      <c r="E11" s="511"/>
      <c r="F11" s="511"/>
      <c r="G11" s="511"/>
      <c r="H11" s="510"/>
      <c r="I11" s="510"/>
      <c r="J11" s="513"/>
      <c r="K11" s="510"/>
      <c r="L11" s="528"/>
      <c r="M11" s="528"/>
      <c r="N11" s="513"/>
      <c r="O11" s="520"/>
      <c r="P11" s="518"/>
      <c r="Q11" s="518"/>
      <c r="R11" s="518"/>
      <c r="S11" s="518"/>
      <c r="T11" s="498"/>
      <c r="U11" s="498"/>
      <c r="V11" s="498"/>
      <c r="W11" s="498"/>
      <c r="X11" s="498"/>
      <c r="Y11" s="498"/>
      <c r="Z11" s="498"/>
      <c r="AA11" s="498"/>
      <c r="AB11" s="498"/>
      <c r="AC11" s="516"/>
    </row>
    <row r="12" spans="1:29">
      <c r="A12" s="288"/>
      <c r="B12" s="289"/>
      <c r="C12" s="177"/>
      <c r="D12" s="290"/>
      <c r="E12" s="291"/>
      <c r="F12" s="292"/>
      <c r="G12" s="293"/>
      <c r="H12" s="178"/>
      <c r="I12" s="178"/>
      <c r="J12" s="177"/>
      <c r="K12" s="178"/>
      <c r="L12" s="180"/>
      <c r="M12" s="180"/>
      <c r="N12" s="294"/>
      <c r="O12" s="295"/>
      <c r="P12" s="296"/>
      <c r="Q12" s="296"/>
      <c r="R12" s="296"/>
      <c r="S12" s="296"/>
      <c r="T12" s="297"/>
      <c r="U12" s="297"/>
      <c r="V12" s="297"/>
      <c r="W12" s="297"/>
      <c r="X12" s="297"/>
      <c r="Y12" s="297"/>
      <c r="Z12" s="297"/>
      <c r="AA12" s="297"/>
      <c r="AB12" s="297"/>
      <c r="AC12" s="298"/>
    </row>
    <row r="13" spans="1:29">
      <c r="A13" s="98"/>
      <c r="B13" s="117" t="s">
        <v>37</v>
      </c>
      <c r="C13" s="299"/>
      <c r="D13" s="299"/>
      <c r="E13" s="299"/>
      <c r="F13" s="299"/>
      <c r="G13" s="299"/>
      <c r="H13" s="102"/>
      <c r="I13" s="151"/>
      <c r="J13" s="102"/>
      <c r="K13" s="151"/>
      <c r="L13" s="300"/>
      <c r="M13" s="301"/>
      <c r="N13" s="151"/>
      <c r="O13" s="151"/>
      <c r="P13" s="151"/>
      <c r="Q13" s="151"/>
      <c r="R13" s="151"/>
      <c r="S13" s="151"/>
      <c r="T13" s="151"/>
      <c r="U13" s="151"/>
      <c r="V13" s="151"/>
      <c r="W13" s="151"/>
      <c r="X13" s="151"/>
      <c r="Y13" s="151"/>
      <c r="Z13" s="151"/>
      <c r="AA13" s="151"/>
      <c r="AB13" s="151"/>
      <c r="AC13" s="151"/>
    </row>
    <row r="14" spans="1:29" ht="15" customHeight="1">
      <c r="A14" s="149"/>
      <c r="B14" s="150" t="s">
        <v>1</v>
      </c>
      <c r="C14" s="151"/>
      <c r="D14" s="151"/>
      <c r="E14" s="151"/>
      <c r="F14" s="151"/>
      <c r="G14" s="151"/>
      <c r="H14" s="102"/>
      <c r="I14" s="152"/>
      <c r="J14" s="102"/>
      <c r="K14" s="152"/>
      <c r="L14" s="300"/>
      <c r="M14" s="301"/>
      <c r="N14" s="152"/>
      <c r="O14" s="152"/>
      <c r="P14" s="152"/>
      <c r="Q14" s="152"/>
      <c r="R14" s="152"/>
      <c r="S14" s="152"/>
      <c r="T14" s="152"/>
      <c r="U14" s="152"/>
      <c r="V14" s="152"/>
      <c r="W14" s="152"/>
      <c r="X14" s="152"/>
      <c r="Y14" s="152"/>
      <c r="Z14" s="152"/>
      <c r="AA14" s="152"/>
      <c r="AB14" s="152"/>
      <c r="AC14" s="152"/>
    </row>
    <row r="15" spans="1:29">
      <c r="A15" s="302"/>
      <c r="B15" s="289"/>
      <c r="C15" s="177"/>
      <c r="D15" s="291"/>
      <c r="E15" s="291"/>
      <c r="F15" s="303"/>
      <c r="G15" s="291"/>
      <c r="H15" s="304"/>
      <c r="I15" s="305"/>
      <c r="J15" s="177"/>
      <c r="K15" s="305"/>
      <c r="L15" s="306"/>
      <c r="M15" s="307"/>
      <c r="N15" s="308"/>
      <c r="O15" s="295"/>
      <c r="P15" s="296"/>
      <c r="Q15" s="296"/>
      <c r="R15" s="296"/>
      <c r="S15" s="296"/>
      <c r="T15" s="297"/>
      <c r="U15" s="297"/>
      <c r="V15" s="297"/>
      <c r="W15" s="297"/>
      <c r="X15" s="297"/>
      <c r="Y15" s="297"/>
      <c r="Z15" s="297"/>
      <c r="AA15" s="297"/>
      <c r="AB15" s="297"/>
      <c r="AC15" s="298"/>
    </row>
    <row r="16" spans="1:29">
      <c r="A16" s="149"/>
      <c r="B16" s="150" t="s">
        <v>2</v>
      </c>
      <c r="C16" s="151"/>
      <c r="D16" s="151"/>
      <c r="E16" s="151"/>
      <c r="F16" s="151"/>
      <c r="G16" s="151"/>
      <c r="H16" s="152"/>
      <c r="I16" s="152"/>
      <c r="J16" s="309"/>
      <c r="K16" s="152"/>
      <c r="L16" s="301"/>
      <c r="M16" s="301"/>
      <c r="N16" s="152"/>
      <c r="O16" s="152"/>
      <c r="P16" s="152"/>
      <c r="Q16" s="152"/>
      <c r="R16" s="152"/>
      <c r="S16" s="152"/>
      <c r="T16" s="152"/>
      <c r="U16" s="152"/>
      <c r="V16" s="152"/>
      <c r="W16" s="152"/>
      <c r="X16" s="152"/>
      <c r="Y16" s="152"/>
      <c r="Z16" s="152"/>
      <c r="AA16" s="152"/>
      <c r="AB16" s="152"/>
      <c r="AC16" s="152"/>
    </row>
    <row r="17" spans="1:29">
      <c r="A17" s="302"/>
      <c r="B17" s="289"/>
      <c r="C17" s="293"/>
      <c r="D17" s="293"/>
      <c r="E17" s="310"/>
      <c r="F17" s="292"/>
      <c r="G17" s="293"/>
      <c r="H17" s="178"/>
      <c r="I17" s="178"/>
      <c r="J17" s="177"/>
      <c r="K17" s="178"/>
      <c r="L17" s="180"/>
      <c r="M17" s="180"/>
      <c r="N17" s="308"/>
      <c r="O17" s="295"/>
      <c r="P17" s="296"/>
      <c r="Q17" s="296"/>
      <c r="R17" s="296"/>
      <c r="S17" s="296"/>
      <c r="T17" s="297"/>
      <c r="U17" s="297"/>
      <c r="V17" s="297"/>
      <c r="W17" s="297"/>
      <c r="X17" s="297"/>
      <c r="Y17" s="297"/>
      <c r="Z17" s="297"/>
      <c r="AA17" s="297"/>
      <c r="AB17" s="297"/>
      <c r="AC17" s="298"/>
    </row>
    <row r="18" spans="1:29">
      <c r="A18" s="149"/>
      <c r="B18" s="150" t="s">
        <v>3</v>
      </c>
      <c r="C18" s="151"/>
      <c r="D18" s="151"/>
      <c r="E18" s="151"/>
      <c r="F18" s="151"/>
      <c r="G18" s="151"/>
      <c r="H18" s="152"/>
      <c r="I18" s="152"/>
      <c r="J18" s="309"/>
      <c r="K18" s="152"/>
      <c r="L18" s="301"/>
      <c r="M18" s="301"/>
      <c r="N18" s="152"/>
      <c r="O18" s="152"/>
      <c r="P18" s="152"/>
      <c r="Q18" s="152"/>
      <c r="R18" s="152"/>
      <c r="S18" s="152"/>
      <c r="T18" s="152"/>
      <c r="U18" s="152"/>
      <c r="V18" s="152"/>
      <c r="W18" s="152"/>
      <c r="X18" s="152"/>
      <c r="Y18" s="152"/>
      <c r="Z18" s="152"/>
      <c r="AA18" s="152"/>
      <c r="AB18" s="152"/>
      <c r="AC18" s="311"/>
    </row>
    <row r="19" spans="1:29" ht="15.75" thickBot="1">
      <c r="A19" s="302"/>
      <c r="B19" s="289"/>
      <c r="C19" s="293"/>
      <c r="D19" s="312"/>
      <c r="E19" s="293"/>
      <c r="F19" s="313"/>
      <c r="G19" s="293"/>
      <c r="H19" s="178"/>
      <c r="I19" s="178"/>
      <c r="J19" s="177"/>
      <c r="K19" s="178"/>
      <c r="L19" s="180"/>
      <c r="M19" s="180"/>
      <c r="N19" s="308"/>
      <c r="O19" s="295"/>
      <c r="P19" s="296"/>
      <c r="Q19" s="296"/>
      <c r="R19" s="296"/>
      <c r="S19" s="296"/>
      <c r="T19" s="297"/>
      <c r="U19" s="297"/>
      <c r="V19" s="297"/>
      <c r="W19" s="297"/>
      <c r="X19" s="297"/>
      <c r="Y19" s="297"/>
      <c r="Z19" s="297"/>
      <c r="AA19" s="297"/>
      <c r="AB19" s="297"/>
      <c r="AC19" s="298"/>
    </row>
    <row r="20" spans="1:29" ht="15.75" thickBot="1">
      <c r="A20" s="314"/>
      <c r="B20" s="156" t="s">
        <v>0</v>
      </c>
      <c r="C20" s="156"/>
      <c r="D20" s="156"/>
      <c r="E20" s="156"/>
      <c r="F20" s="156"/>
      <c r="G20" s="156"/>
      <c r="H20" s="156"/>
      <c r="I20" s="156"/>
      <c r="J20" s="156">
        <f>SUM(J12:J18)</f>
        <v>0</v>
      </c>
      <c r="K20" s="156"/>
      <c r="L20" s="315"/>
      <c r="M20" s="315"/>
      <c r="N20" s="316"/>
      <c r="O20" s="317"/>
      <c r="P20" s="318"/>
      <c r="Q20" s="318"/>
      <c r="R20" s="318"/>
      <c r="S20" s="318"/>
      <c r="T20" s="319"/>
      <c r="U20" s="319"/>
      <c r="V20" s="319"/>
      <c r="W20" s="319"/>
      <c r="X20" s="319"/>
      <c r="Y20" s="319"/>
      <c r="Z20" s="319"/>
      <c r="AA20" s="319"/>
      <c r="AB20" s="319"/>
      <c r="AC20" s="320"/>
    </row>
    <row r="21" spans="1:29">
      <c r="A21" s="321"/>
      <c r="B21" s="322"/>
      <c r="C21" s="322"/>
      <c r="D21" s="322"/>
      <c r="E21" s="322"/>
      <c r="F21" s="322"/>
      <c r="G21" s="322"/>
      <c r="H21" s="322"/>
      <c r="I21" s="323"/>
      <c r="L21" s="324"/>
      <c r="M21" s="324"/>
      <c r="O21" s="325"/>
      <c r="P21" s="325"/>
      <c r="Q21" s="325"/>
      <c r="R21" s="325"/>
      <c r="S21" s="325"/>
      <c r="T21" s="325"/>
      <c r="U21" s="325"/>
      <c r="V21" s="325"/>
      <c r="W21" s="325"/>
      <c r="X21" s="325"/>
      <c r="Y21" s="325"/>
      <c r="Z21" s="325"/>
      <c r="AA21" s="325"/>
      <c r="AB21" s="325"/>
      <c r="AC21" s="325"/>
    </row>
    <row r="22" spans="1:29">
      <c r="A22" s="496" t="s">
        <v>35</v>
      </c>
      <c r="B22" s="496"/>
      <c r="C22" s="496"/>
      <c r="D22" s="322"/>
      <c r="E22" s="322"/>
      <c r="F22" s="322"/>
      <c r="G22" s="322"/>
      <c r="H22" s="322"/>
      <c r="I22" s="323"/>
      <c r="L22" s="324"/>
      <c r="M22" s="324"/>
      <c r="O22" s="325"/>
      <c r="P22" s="325"/>
      <c r="Q22" s="325"/>
      <c r="R22" s="325"/>
      <c r="S22" s="325"/>
      <c r="T22" s="325"/>
      <c r="U22" s="325"/>
      <c r="V22" s="325"/>
      <c r="W22" s="325"/>
      <c r="X22" s="325"/>
      <c r="Y22" s="325"/>
      <c r="Z22" s="325"/>
      <c r="AA22" s="325"/>
      <c r="AB22" s="325"/>
      <c r="AC22" s="325"/>
    </row>
    <row r="23" spans="1:29">
      <c r="A23" s="135"/>
      <c r="B23" s="327"/>
      <c r="C23" s="86" t="s">
        <v>6</v>
      </c>
      <c r="D23" s="86" t="s">
        <v>5</v>
      </c>
      <c r="E23" s="135"/>
      <c r="F23" s="135"/>
      <c r="G23" s="135"/>
      <c r="H23" s="137"/>
      <c r="I23" s="328"/>
      <c r="J23" s="137"/>
      <c r="K23" s="328"/>
      <c r="L23" s="329"/>
      <c r="M23" s="330"/>
      <c r="N23" s="327"/>
      <c r="O23" s="295"/>
      <c r="P23" s="296"/>
      <c r="Q23" s="296"/>
      <c r="R23" s="296"/>
      <c r="S23" s="296"/>
      <c r="T23" s="297"/>
      <c r="U23" s="297"/>
      <c r="V23" s="297"/>
      <c r="W23" s="297"/>
      <c r="X23" s="297"/>
      <c r="Y23" s="297"/>
      <c r="Z23" s="297"/>
      <c r="AA23" s="297"/>
      <c r="AB23" s="297"/>
      <c r="AC23" s="298"/>
    </row>
    <row r="24" spans="1:29">
      <c r="A24" s="98"/>
      <c r="B24" s="117" t="s">
        <v>36</v>
      </c>
      <c r="C24" s="299"/>
      <c r="D24" s="299"/>
      <c r="E24" s="299"/>
      <c r="F24" s="299"/>
      <c r="G24" s="299"/>
      <c r="H24" s="102"/>
      <c r="I24" s="151"/>
      <c r="J24" s="102"/>
      <c r="K24" s="151"/>
      <c r="L24" s="300"/>
      <c r="M24" s="301"/>
      <c r="N24" s="151"/>
      <c r="O24" s="152"/>
      <c r="P24" s="152"/>
      <c r="Q24" s="152"/>
      <c r="R24" s="152"/>
      <c r="S24" s="152"/>
      <c r="T24" s="152"/>
      <c r="U24" s="152"/>
      <c r="V24" s="152"/>
      <c r="W24" s="152"/>
      <c r="X24" s="152"/>
      <c r="Y24" s="152"/>
      <c r="Z24" s="152"/>
      <c r="AA24" s="152"/>
      <c r="AB24" s="152"/>
      <c r="AC24" s="311"/>
    </row>
    <row r="25" spans="1:29">
      <c r="A25" s="149"/>
      <c r="B25" s="150" t="s">
        <v>1</v>
      </c>
      <c r="C25" s="151"/>
      <c r="D25" s="151"/>
      <c r="E25" s="151"/>
      <c r="F25" s="151"/>
      <c r="G25" s="151"/>
      <c r="H25" s="102"/>
      <c r="I25" s="152"/>
      <c r="J25" s="102"/>
      <c r="K25" s="152"/>
      <c r="L25" s="300"/>
      <c r="M25" s="301"/>
      <c r="N25" s="152"/>
      <c r="O25" s="152"/>
      <c r="P25" s="152"/>
      <c r="Q25" s="152"/>
      <c r="R25" s="152"/>
      <c r="S25" s="152"/>
      <c r="T25" s="152"/>
      <c r="U25" s="152"/>
      <c r="V25" s="152"/>
      <c r="W25" s="152"/>
      <c r="X25" s="152"/>
      <c r="Y25" s="152"/>
      <c r="Z25" s="152"/>
      <c r="AA25" s="152"/>
      <c r="AB25" s="152"/>
      <c r="AC25" s="311"/>
    </row>
    <row r="26" spans="1:29" s="332" customFormat="1">
      <c r="A26" s="302"/>
      <c r="B26" s="289"/>
      <c r="C26" s="177"/>
      <c r="D26" s="177"/>
      <c r="E26" s="177"/>
      <c r="F26" s="177"/>
      <c r="G26" s="177"/>
      <c r="H26" s="331"/>
      <c r="I26" s="178"/>
      <c r="J26" s="331"/>
      <c r="K26" s="178"/>
      <c r="L26" s="179"/>
      <c r="M26" s="180"/>
      <c r="N26" s="178"/>
      <c r="O26" s="295"/>
      <c r="P26" s="296"/>
      <c r="Q26" s="296"/>
      <c r="R26" s="296"/>
      <c r="S26" s="296"/>
      <c r="T26" s="297"/>
      <c r="U26" s="297"/>
      <c r="V26" s="297"/>
      <c r="W26" s="297"/>
      <c r="X26" s="297"/>
      <c r="Y26" s="297"/>
      <c r="Z26" s="297"/>
      <c r="AA26" s="297"/>
      <c r="AB26" s="297"/>
      <c r="AC26" s="298"/>
    </row>
    <row r="27" spans="1:29">
      <c r="A27" s="149"/>
      <c r="B27" s="150" t="s">
        <v>2</v>
      </c>
      <c r="C27" s="151"/>
      <c r="D27" s="151"/>
      <c r="E27" s="151"/>
      <c r="F27" s="151"/>
      <c r="G27" s="151"/>
      <c r="H27" s="152"/>
      <c r="I27" s="152"/>
      <c r="J27" s="152"/>
      <c r="K27" s="152"/>
      <c r="L27" s="301"/>
      <c r="M27" s="301"/>
      <c r="N27" s="152"/>
      <c r="O27" s="152"/>
      <c r="P27" s="152"/>
      <c r="Q27" s="152"/>
      <c r="R27" s="152"/>
      <c r="S27" s="152"/>
      <c r="T27" s="152"/>
      <c r="U27" s="152"/>
      <c r="V27" s="152"/>
      <c r="W27" s="152"/>
      <c r="X27" s="152"/>
      <c r="Y27" s="152"/>
      <c r="Z27" s="152"/>
      <c r="AA27" s="152"/>
      <c r="AB27" s="152"/>
      <c r="AC27" s="311"/>
    </row>
    <row r="28" spans="1:29">
      <c r="A28" s="302"/>
      <c r="B28" s="289"/>
      <c r="C28" s="333"/>
      <c r="D28" s="177"/>
      <c r="E28" s="334"/>
      <c r="F28" s="334"/>
      <c r="G28" s="334"/>
      <c r="H28" s="178"/>
      <c r="I28" s="178"/>
      <c r="J28" s="177"/>
      <c r="K28" s="178"/>
      <c r="L28" s="180"/>
      <c r="M28" s="180"/>
      <c r="N28" s="294"/>
      <c r="O28" s="295"/>
      <c r="P28" s="296"/>
      <c r="Q28" s="296"/>
      <c r="R28" s="296"/>
      <c r="S28" s="296"/>
      <c r="T28" s="297"/>
      <c r="U28" s="297"/>
      <c r="V28" s="297"/>
      <c r="W28" s="297"/>
      <c r="X28" s="297"/>
      <c r="Y28" s="297"/>
      <c r="Z28" s="297"/>
      <c r="AA28" s="297"/>
      <c r="AB28" s="297"/>
      <c r="AC28" s="298"/>
    </row>
    <row r="29" spans="1:29">
      <c r="A29" s="149"/>
      <c r="B29" s="150" t="s">
        <v>3</v>
      </c>
      <c r="C29" s="151"/>
      <c r="D29" s="151"/>
      <c r="E29" s="151"/>
      <c r="F29" s="151"/>
      <c r="G29" s="151"/>
      <c r="H29" s="152"/>
      <c r="I29" s="152"/>
      <c r="J29" s="309"/>
      <c r="K29" s="152"/>
      <c r="L29" s="301"/>
      <c r="M29" s="301"/>
      <c r="N29" s="152"/>
      <c r="O29" s="152"/>
      <c r="P29" s="152"/>
      <c r="Q29" s="152"/>
      <c r="R29" s="152"/>
      <c r="S29" s="152"/>
      <c r="T29" s="152"/>
      <c r="U29" s="152"/>
      <c r="V29" s="152"/>
      <c r="W29" s="152"/>
      <c r="X29" s="152"/>
      <c r="Y29" s="152"/>
      <c r="Z29" s="152"/>
      <c r="AA29" s="152"/>
      <c r="AB29" s="152"/>
      <c r="AC29" s="311"/>
    </row>
    <row r="30" spans="1:29">
      <c r="A30" s="302"/>
      <c r="B30" s="289"/>
      <c r="C30" s="333"/>
      <c r="D30" s="177"/>
      <c r="E30" s="334"/>
      <c r="F30" s="334"/>
      <c r="G30" s="334"/>
      <c r="H30" s="178"/>
      <c r="I30" s="178"/>
      <c r="J30" s="177"/>
      <c r="K30" s="178"/>
      <c r="L30" s="180"/>
      <c r="M30" s="180"/>
      <c r="N30" s="294"/>
      <c r="O30" s="295"/>
      <c r="P30" s="296"/>
      <c r="Q30" s="296"/>
      <c r="R30" s="296"/>
      <c r="S30" s="296"/>
      <c r="T30" s="297"/>
      <c r="U30" s="297"/>
      <c r="V30" s="297"/>
      <c r="W30" s="297"/>
      <c r="X30" s="297"/>
      <c r="Y30" s="297"/>
      <c r="Z30" s="297"/>
      <c r="AA30" s="297"/>
      <c r="AB30" s="297"/>
      <c r="AC30" s="298"/>
    </row>
    <row r="31" spans="1:29">
      <c r="A31" s="149"/>
      <c r="B31" s="152" t="s">
        <v>38</v>
      </c>
      <c r="C31" s="151"/>
      <c r="D31" s="151"/>
      <c r="E31" s="151"/>
      <c r="F31" s="151"/>
      <c r="G31" s="151"/>
      <c r="H31" s="152"/>
      <c r="I31" s="152"/>
      <c r="J31" s="152"/>
      <c r="K31" s="152"/>
      <c r="L31" s="301"/>
      <c r="M31" s="301"/>
      <c r="N31" s="152"/>
      <c r="O31" s="152"/>
      <c r="P31" s="152"/>
      <c r="Q31" s="152"/>
      <c r="R31" s="152"/>
      <c r="S31" s="152"/>
      <c r="T31" s="152"/>
      <c r="U31" s="152"/>
      <c r="V31" s="152"/>
      <c r="W31" s="152"/>
      <c r="X31" s="152"/>
      <c r="Y31" s="152"/>
      <c r="Z31" s="152"/>
      <c r="AA31" s="152"/>
      <c r="AB31" s="152"/>
      <c r="AC31" s="311"/>
    </row>
    <row r="32" spans="1:29" s="332" customFormat="1">
      <c r="A32" s="335"/>
      <c r="B32" s="336" t="s">
        <v>1</v>
      </c>
      <c r="C32" s="309"/>
      <c r="D32" s="309"/>
      <c r="E32" s="309"/>
      <c r="F32" s="309"/>
      <c r="G32" s="309"/>
      <c r="H32" s="337"/>
      <c r="I32" s="337"/>
      <c r="J32" s="337"/>
      <c r="K32" s="337"/>
      <c r="L32" s="338"/>
      <c r="M32" s="338"/>
      <c r="N32" s="337"/>
      <c r="O32" s="337"/>
      <c r="P32" s="337"/>
      <c r="Q32" s="337"/>
      <c r="R32" s="337"/>
      <c r="S32" s="337"/>
      <c r="T32" s="337"/>
      <c r="U32" s="337"/>
      <c r="V32" s="337"/>
      <c r="W32" s="337"/>
      <c r="X32" s="337"/>
      <c r="Y32" s="337"/>
      <c r="Z32" s="337"/>
      <c r="AA32" s="337"/>
      <c r="AB32" s="337"/>
      <c r="AC32" s="339"/>
    </row>
    <row r="33" spans="1:29">
      <c r="A33" s="302"/>
      <c r="B33" s="289"/>
      <c r="C33" s="177"/>
      <c r="D33" s="177"/>
      <c r="E33" s="177"/>
      <c r="F33" s="177"/>
      <c r="G33" s="177"/>
      <c r="H33" s="178"/>
      <c r="I33" s="178"/>
      <c r="J33" s="178"/>
      <c r="K33" s="178"/>
      <c r="L33" s="180"/>
      <c r="M33" s="180"/>
      <c r="N33" s="327"/>
      <c r="O33" s="295"/>
      <c r="P33" s="296"/>
      <c r="Q33" s="296"/>
      <c r="R33" s="296"/>
      <c r="S33" s="296"/>
      <c r="T33" s="297"/>
      <c r="U33" s="297"/>
      <c r="V33" s="297"/>
      <c r="W33" s="297"/>
      <c r="X33" s="297"/>
      <c r="Y33" s="297"/>
      <c r="Z33" s="297"/>
      <c r="AA33" s="297"/>
      <c r="AB33" s="297"/>
      <c r="AC33" s="298"/>
    </row>
    <row r="34" spans="1:29" s="332" customFormat="1">
      <c r="A34" s="335"/>
      <c r="B34" s="336" t="s">
        <v>2</v>
      </c>
      <c r="C34" s="309"/>
      <c r="D34" s="309"/>
      <c r="E34" s="309"/>
      <c r="F34" s="309"/>
      <c r="G34" s="309"/>
      <c r="H34" s="337"/>
      <c r="I34" s="337"/>
      <c r="J34" s="337"/>
      <c r="K34" s="337"/>
      <c r="L34" s="338"/>
      <c r="M34" s="338"/>
      <c r="N34" s="340"/>
      <c r="O34" s="337"/>
      <c r="P34" s="337"/>
      <c r="Q34" s="337"/>
      <c r="R34" s="337"/>
      <c r="S34" s="337"/>
      <c r="T34" s="337"/>
      <c r="U34" s="337"/>
      <c r="V34" s="337"/>
      <c r="W34" s="337"/>
      <c r="X34" s="337"/>
      <c r="Y34" s="337"/>
      <c r="Z34" s="337"/>
      <c r="AA34" s="337"/>
      <c r="AB34" s="337"/>
      <c r="AC34" s="339"/>
    </row>
    <row r="35" spans="1:29">
      <c r="A35" s="302"/>
      <c r="B35" s="289"/>
      <c r="C35" s="177"/>
      <c r="D35" s="177"/>
      <c r="E35" s="177"/>
      <c r="F35" s="177"/>
      <c r="G35" s="177"/>
      <c r="H35" s="178"/>
      <c r="I35" s="178"/>
      <c r="J35" s="178"/>
      <c r="K35" s="178"/>
      <c r="L35" s="180"/>
      <c r="M35" s="180"/>
      <c r="N35" s="327"/>
      <c r="O35" s="295"/>
      <c r="P35" s="296"/>
      <c r="Q35" s="296"/>
      <c r="R35" s="296"/>
      <c r="S35" s="296"/>
      <c r="T35" s="297"/>
      <c r="U35" s="297"/>
      <c r="V35" s="297"/>
      <c r="W35" s="297"/>
      <c r="X35" s="297"/>
      <c r="Y35" s="297"/>
      <c r="Z35" s="297"/>
      <c r="AA35" s="297"/>
      <c r="AB35" s="297"/>
      <c r="AC35" s="298"/>
    </row>
    <row r="36" spans="1:29" s="332" customFormat="1">
      <c r="A36" s="335"/>
      <c r="B36" s="336" t="s">
        <v>3</v>
      </c>
      <c r="C36" s="309"/>
      <c r="D36" s="309"/>
      <c r="E36" s="309"/>
      <c r="F36" s="309"/>
      <c r="G36" s="309"/>
      <c r="H36" s="337"/>
      <c r="I36" s="337"/>
      <c r="J36" s="337"/>
      <c r="K36" s="337"/>
      <c r="L36" s="338"/>
      <c r="M36" s="338"/>
      <c r="N36" s="340"/>
      <c r="O36" s="337"/>
      <c r="P36" s="337"/>
      <c r="Q36" s="337"/>
      <c r="R36" s="337"/>
      <c r="S36" s="337"/>
      <c r="T36" s="337"/>
      <c r="U36" s="337"/>
      <c r="V36" s="337"/>
      <c r="W36" s="337"/>
      <c r="X36" s="337"/>
      <c r="Y36" s="337"/>
      <c r="Z36" s="337"/>
      <c r="AA36" s="337"/>
      <c r="AB36" s="337"/>
      <c r="AC36" s="339"/>
    </row>
    <row r="37" spans="1:29" ht="15.75" thickBot="1">
      <c r="A37" s="341"/>
      <c r="B37" s="342"/>
      <c r="C37" s="343"/>
      <c r="D37" s="343"/>
      <c r="E37" s="343"/>
      <c r="F37" s="343"/>
      <c r="G37" s="343"/>
      <c r="H37" s="344"/>
      <c r="I37" s="344"/>
      <c r="J37" s="344"/>
      <c r="K37" s="344"/>
      <c r="L37" s="345"/>
      <c r="M37" s="345"/>
      <c r="N37" s="346"/>
      <c r="O37" s="347"/>
      <c r="P37" s="348"/>
      <c r="Q37" s="348"/>
      <c r="R37" s="348"/>
      <c r="S37" s="348"/>
      <c r="T37" s="349"/>
      <c r="U37" s="349"/>
      <c r="V37" s="349"/>
      <c r="W37" s="349"/>
      <c r="X37" s="349"/>
      <c r="Y37" s="349"/>
      <c r="Z37" s="349"/>
      <c r="AA37" s="349"/>
      <c r="AB37" s="349"/>
      <c r="AC37" s="350"/>
    </row>
    <row r="38" spans="1:29" ht="15.75" thickBot="1">
      <c r="A38" s="351"/>
      <c r="B38" s="352" t="s">
        <v>39</v>
      </c>
      <c r="C38" s="353"/>
      <c r="D38" s="353"/>
      <c r="E38" s="353"/>
      <c r="F38" s="353"/>
      <c r="G38" s="353"/>
      <c r="H38" s="354"/>
      <c r="I38" s="354"/>
      <c r="J38" s="354">
        <f>SUM(J24:J37)</f>
        <v>0</v>
      </c>
      <c r="K38" s="354"/>
      <c r="L38" s="355"/>
      <c r="M38" s="355"/>
      <c r="N38" s="316"/>
      <c r="O38" s="356"/>
      <c r="P38" s="357"/>
      <c r="Q38" s="357"/>
      <c r="R38" s="357"/>
      <c r="S38" s="357"/>
      <c r="T38" s="358"/>
      <c r="U38" s="358"/>
      <c r="V38" s="358"/>
      <c r="W38" s="358"/>
      <c r="X38" s="358"/>
      <c r="Y38" s="358"/>
      <c r="Z38" s="358"/>
      <c r="AA38" s="358"/>
      <c r="AB38" s="358"/>
      <c r="AC38" s="359"/>
    </row>
    <row r="39" spans="1:29" ht="15.75" thickBot="1">
      <c r="A39" s="360"/>
      <c r="B39" s="361"/>
      <c r="C39" s="362"/>
      <c r="D39" s="362"/>
      <c r="E39" s="362"/>
      <c r="F39" s="362"/>
      <c r="G39" s="362"/>
      <c r="H39" s="363"/>
      <c r="I39" s="363"/>
      <c r="J39" s="364"/>
      <c r="K39" s="364"/>
      <c r="L39" s="365"/>
      <c r="M39" s="365"/>
      <c r="N39" s="364"/>
      <c r="O39" s="366"/>
      <c r="P39" s="366"/>
      <c r="Q39" s="366"/>
      <c r="R39" s="366"/>
      <c r="S39" s="366"/>
      <c r="T39" s="366"/>
      <c r="U39" s="366"/>
      <c r="V39" s="366"/>
      <c r="W39" s="366"/>
      <c r="X39" s="366"/>
      <c r="Y39" s="366"/>
      <c r="Z39" s="366"/>
      <c r="AA39" s="366"/>
      <c r="AB39" s="366"/>
      <c r="AC39" s="367"/>
    </row>
    <row r="40" spans="1:29">
      <c r="A40" s="496" t="s">
        <v>40</v>
      </c>
      <c r="B40" s="496"/>
      <c r="C40" s="496"/>
      <c r="D40" s="322"/>
      <c r="E40" s="322"/>
      <c r="F40" s="322"/>
      <c r="G40" s="322"/>
      <c r="H40" s="322"/>
      <c r="I40" s="323"/>
      <c r="L40" s="324"/>
      <c r="M40" s="324"/>
      <c r="O40" s="325"/>
      <c r="P40" s="325"/>
      <c r="Q40" s="325"/>
      <c r="R40" s="325"/>
      <c r="S40" s="325"/>
      <c r="T40" s="325"/>
      <c r="U40" s="325"/>
      <c r="V40" s="325"/>
      <c r="W40" s="325"/>
      <c r="X40" s="325"/>
      <c r="Y40" s="325"/>
      <c r="Z40" s="325"/>
      <c r="AA40" s="325"/>
      <c r="AB40" s="325"/>
      <c r="AC40" s="325"/>
    </row>
    <row r="41" spans="1:29">
      <c r="A41" s="135"/>
      <c r="B41" s="327"/>
      <c r="C41" s="86" t="s">
        <v>6</v>
      </c>
      <c r="D41" s="86" t="s">
        <v>5</v>
      </c>
      <c r="E41" s="135"/>
      <c r="F41" s="135"/>
      <c r="G41" s="135"/>
      <c r="H41" s="137"/>
      <c r="I41" s="328"/>
      <c r="J41" s="137"/>
      <c r="K41" s="328"/>
      <c r="L41" s="329"/>
      <c r="M41" s="330"/>
      <c r="N41" s="327"/>
      <c r="O41" s="295"/>
      <c r="P41" s="296"/>
      <c r="Q41" s="296"/>
      <c r="R41" s="296"/>
      <c r="S41" s="296"/>
      <c r="T41" s="297"/>
      <c r="U41" s="297"/>
      <c r="V41" s="297"/>
      <c r="W41" s="297"/>
      <c r="X41" s="297"/>
      <c r="Y41" s="297"/>
      <c r="Z41" s="297"/>
      <c r="AA41" s="297"/>
      <c r="AB41" s="297"/>
      <c r="AC41" s="298"/>
    </row>
    <row r="42" spans="1:29">
      <c r="A42" s="98"/>
      <c r="B42" s="117" t="s">
        <v>41</v>
      </c>
      <c r="C42" s="299"/>
      <c r="D42" s="299"/>
      <c r="E42" s="299"/>
      <c r="F42" s="299"/>
      <c r="G42" s="299"/>
      <c r="H42" s="102"/>
      <c r="I42" s="151"/>
      <c r="J42" s="102"/>
      <c r="K42" s="151"/>
      <c r="L42" s="300"/>
      <c r="M42" s="301"/>
      <c r="N42" s="151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311"/>
    </row>
    <row r="43" spans="1:29">
      <c r="A43" s="149"/>
      <c r="B43" s="150" t="s">
        <v>1</v>
      </c>
      <c r="C43" s="151"/>
      <c r="D43" s="151"/>
      <c r="E43" s="151"/>
      <c r="F43" s="151"/>
      <c r="G43" s="151"/>
      <c r="H43" s="102"/>
      <c r="I43" s="152"/>
      <c r="J43" s="102"/>
      <c r="K43" s="152"/>
      <c r="L43" s="300"/>
      <c r="M43" s="301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311"/>
    </row>
    <row r="44" spans="1:29">
      <c r="A44" s="149"/>
      <c r="B44" s="150" t="s">
        <v>2</v>
      </c>
      <c r="C44" s="151"/>
      <c r="D44" s="151"/>
      <c r="E44" s="151"/>
      <c r="F44" s="151"/>
      <c r="G44" s="151"/>
      <c r="H44" s="152"/>
      <c r="I44" s="152"/>
      <c r="J44" s="152"/>
      <c r="K44" s="152"/>
      <c r="L44" s="301"/>
      <c r="M44" s="301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311"/>
    </row>
    <row r="45" spans="1:29">
      <c r="A45" s="302"/>
      <c r="B45" s="289"/>
      <c r="C45" s="333"/>
      <c r="D45" s="177"/>
      <c r="E45" s="334"/>
      <c r="F45" s="334"/>
      <c r="G45" s="334"/>
      <c r="H45" s="178"/>
      <c r="I45" s="178"/>
      <c r="J45" s="177"/>
      <c r="K45" s="178"/>
      <c r="L45" s="180"/>
      <c r="M45" s="180"/>
      <c r="N45" s="294"/>
      <c r="O45" s="295"/>
      <c r="P45" s="296"/>
      <c r="Q45" s="296"/>
      <c r="R45" s="296"/>
      <c r="S45" s="296"/>
      <c r="T45" s="297"/>
      <c r="U45" s="297"/>
      <c r="V45" s="297"/>
      <c r="W45" s="297"/>
      <c r="X45" s="297"/>
      <c r="Y45" s="297"/>
      <c r="Z45" s="297"/>
      <c r="AA45" s="297"/>
      <c r="AB45" s="297"/>
      <c r="AC45" s="298"/>
    </row>
    <row r="46" spans="1:29">
      <c r="A46" s="149"/>
      <c r="B46" s="150" t="s">
        <v>3</v>
      </c>
      <c r="C46" s="151"/>
      <c r="D46" s="151"/>
      <c r="E46" s="151"/>
      <c r="F46" s="151"/>
      <c r="G46" s="151"/>
      <c r="H46" s="152"/>
      <c r="I46" s="152"/>
      <c r="J46" s="309"/>
      <c r="K46" s="152"/>
      <c r="L46" s="301"/>
      <c r="M46" s="301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311"/>
    </row>
    <row r="47" spans="1:29">
      <c r="A47" s="302"/>
      <c r="B47" s="289"/>
      <c r="C47" s="333"/>
      <c r="D47" s="177"/>
      <c r="E47" s="334"/>
      <c r="F47" s="334"/>
      <c r="G47" s="334"/>
      <c r="H47" s="178"/>
      <c r="I47" s="178"/>
      <c r="J47" s="177"/>
      <c r="K47" s="178"/>
      <c r="L47" s="180"/>
      <c r="M47" s="180"/>
      <c r="N47" s="294"/>
      <c r="O47" s="295"/>
      <c r="P47" s="296"/>
      <c r="Q47" s="296"/>
      <c r="R47" s="296"/>
      <c r="S47" s="296"/>
      <c r="T47" s="297"/>
      <c r="U47" s="297"/>
      <c r="V47" s="297"/>
      <c r="W47" s="297"/>
      <c r="X47" s="297"/>
      <c r="Y47" s="297"/>
      <c r="Z47" s="297"/>
      <c r="AA47" s="297"/>
      <c r="AB47" s="297"/>
      <c r="AC47" s="298"/>
    </row>
    <row r="48" spans="1:29">
      <c r="A48" s="149"/>
      <c r="B48" s="152" t="s">
        <v>42</v>
      </c>
      <c r="C48" s="151"/>
      <c r="D48" s="151"/>
      <c r="E48" s="151"/>
      <c r="F48" s="151"/>
      <c r="G48" s="151"/>
      <c r="H48" s="152"/>
      <c r="I48" s="152"/>
      <c r="J48" s="152"/>
      <c r="K48" s="152"/>
      <c r="L48" s="301"/>
      <c r="M48" s="301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311"/>
    </row>
    <row r="49" spans="1:29" s="332" customFormat="1">
      <c r="A49" s="335"/>
      <c r="B49" s="336" t="s">
        <v>1</v>
      </c>
      <c r="C49" s="309"/>
      <c r="D49" s="309"/>
      <c r="E49" s="309"/>
      <c r="F49" s="309"/>
      <c r="G49" s="309"/>
      <c r="H49" s="337"/>
      <c r="I49" s="337"/>
      <c r="J49" s="337"/>
      <c r="K49" s="337"/>
      <c r="L49" s="338"/>
      <c r="M49" s="338"/>
      <c r="N49" s="337"/>
      <c r="O49" s="337"/>
      <c r="P49" s="337"/>
      <c r="Q49" s="337"/>
      <c r="R49" s="337"/>
      <c r="S49" s="337"/>
      <c r="T49" s="337"/>
      <c r="U49" s="337"/>
      <c r="V49" s="337"/>
      <c r="W49" s="337"/>
      <c r="X49" s="337"/>
      <c r="Y49" s="337"/>
      <c r="Z49" s="337"/>
      <c r="AA49" s="337"/>
      <c r="AB49" s="337"/>
      <c r="AC49" s="339"/>
    </row>
    <row r="50" spans="1:29" s="332" customFormat="1">
      <c r="A50" s="335"/>
      <c r="B50" s="336" t="s">
        <v>2</v>
      </c>
      <c r="C50" s="309"/>
      <c r="D50" s="309"/>
      <c r="E50" s="309"/>
      <c r="F50" s="309"/>
      <c r="G50" s="309"/>
      <c r="H50" s="337"/>
      <c r="I50" s="337"/>
      <c r="J50" s="337"/>
      <c r="K50" s="337"/>
      <c r="L50" s="338"/>
      <c r="M50" s="338"/>
      <c r="N50" s="340"/>
      <c r="O50" s="337"/>
      <c r="P50" s="337"/>
      <c r="Q50" s="337"/>
      <c r="R50" s="337"/>
      <c r="S50" s="337"/>
      <c r="T50" s="337"/>
      <c r="U50" s="337"/>
      <c r="V50" s="337"/>
      <c r="W50" s="337"/>
      <c r="X50" s="337"/>
      <c r="Y50" s="337"/>
      <c r="Z50" s="337"/>
      <c r="AA50" s="337"/>
      <c r="AB50" s="337"/>
      <c r="AC50" s="339"/>
    </row>
    <row r="51" spans="1:29">
      <c r="A51" s="302"/>
      <c r="B51" s="289"/>
      <c r="C51" s="177"/>
      <c r="D51" s="177"/>
      <c r="E51" s="177"/>
      <c r="F51" s="177"/>
      <c r="G51" s="177"/>
      <c r="H51" s="178"/>
      <c r="I51" s="178"/>
      <c r="J51" s="178"/>
      <c r="K51" s="178"/>
      <c r="L51" s="180"/>
      <c r="M51" s="180"/>
      <c r="N51" s="327"/>
      <c r="O51" s="295"/>
      <c r="P51" s="296"/>
      <c r="Q51" s="296"/>
      <c r="R51" s="296"/>
      <c r="S51" s="296"/>
      <c r="T51" s="297"/>
      <c r="U51" s="297"/>
      <c r="V51" s="297"/>
      <c r="W51" s="297"/>
      <c r="X51" s="297"/>
      <c r="Y51" s="297"/>
      <c r="Z51" s="297"/>
      <c r="AA51" s="297"/>
      <c r="AB51" s="297"/>
      <c r="AC51" s="298"/>
    </row>
    <row r="52" spans="1:29" s="332" customFormat="1">
      <c r="A52" s="335"/>
      <c r="B52" s="336" t="s">
        <v>3</v>
      </c>
      <c r="C52" s="309"/>
      <c r="D52" s="309"/>
      <c r="E52" s="309"/>
      <c r="F52" s="309"/>
      <c r="G52" s="309"/>
      <c r="H52" s="337"/>
      <c r="I52" s="337"/>
      <c r="J52" s="337"/>
      <c r="K52" s="337"/>
      <c r="L52" s="338"/>
      <c r="M52" s="338"/>
      <c r="N52" s="340"/>
      <c r="O52" s="337"/>
      <c r="P52" s="337"/>
      <c r="Q52" s="337"/>
      <c r="R52" s="337"/>
      <c r="S52" s="337"/>
      <c r="T52" s="337"/>
      <c r="U52" s="337"/>
      <c r="V52" s="337"/>
      <c r="W52" s="337"/>
      <c r="X52" s="337"/>
      <c r="Y52" s="337"/>
      <c r="Z52" s="337"/>
      <c r="AA52" s="337"/>
      <c r="AB52" s="337"/>
      <c r="AC52" s="339"/>
    </row>
    <row r="53" spans="1:29">
      <c r="A53" s="302"/>
      <c r="B53" s="289"/>
      <c r="C53" s="177"/>
      <c r="D53" s="177"/>
      <c r="E53" s="177"/>
      <c r="F53" s="177"/>
      <c r="G53" s="177"/>
      <c r="H53" s="178"/>
      <c r="I53" s="178"/>
      <c r="J53" s="178"/>
      <c r="K53" s="178"/>
      <c r="L53" s="180"/>
      <c r="M53" s="180"/>
      <c r="N53" s="327"/>
      <c r="O53" s="295"/>
      <c r="P53" s="296"/>
      <c r="Q53" s="296"/>
      <c r="R53" s="296"/>
      <c r="S53" s="296"/>
      <c r="T53" s="297"/>
      <c r="U53" s="297"/>
      <c r="V53" s="297"/>
      <c r="W53" s="297"/>
      <c r="X53" s="297"/>
      <c r="Y53" s="297"/>
      <c r="Z53" s="297"/>
      <c r="AA53" s="297"/>
      <c r="AB53" s="297"/>
      <c r="AC53" s="298"/>
    </row>
    <row r="54" spans="1:29">
      <c r="A54" s="149"/>
      <c r="B54" s="152" t="s">
        <v>43</v>
      </c>
      <c r="C54" s="151"/>
      <c r="D54" s="151"/>
      <c r="E54" s="151"/>
      <c r="F54" s="151"/>
      <c r="G54" s="151"/>
      <c r="H54" s="152"/>
      <c r="I54" s="152"/>
      <c r="J54" s="152"/>
      <c r="K54" s="152"/>
      <c r="L54" s="301"/>
      <c r="M54" s="301"/>
      <c r="N54" s="152"/>
      <c r="O54" s="152"/>
      <c r="P54" s="152"/>
      <c r="Q54" s="152"/>
      <c r="R54" s="152"/>
      <c r="S54" s="152"/>
      <c r="T54" s="152"/>
      <c r="U54" s="152"/>
      <c r="V54" s="152"/>
      <c r="W54" s="152"/>
      <c r="X54" s="152"/>
      <c r="Y54" s="152"/>
      <c r="Z54" s="152"/>
      <c r="AA54" s="152"/>
      <c r="AB54" s="152"/>
      <c r="AC54" s="311"/>
    </row>
    <row r="55" spans="1:29" s="332" customFormat="1">
      <c r="A55" s="335"/>
      <c r="B55" s="336" t="s">
        <v>1</v>
      </c>
      <c r="C55" s="309"/>
      <c r="D55" s="309"/>
      <c r="E55" s="309"/>
      <c r="F55" s="309"/>
      <c r="G55" s="309"/>
      <c r="H55" s="337"/>
      <c r="I55" s="337"/>
      <c r="J55" s="337"/>
      <c r="K55" s="337"/>
      <c r="L55" s="338"/>
      <c r="M55" s="338"/>
      <c r="N55" s="337"/>
      <c r="O55" s="337"/>
      <c r="P55" s="337"/>
      <c r="Q55" s="337"/>
      <c r="R55" s="337"/>
      <c r="S55" s="337"/>
      <c r="T55" s="337"/>
      <c r="U55" s="337"/>
      <c r="V55" s="337"/>
      <c r="W55" s="337"/>
      <c r="X55" s="337"/>
      <c r="Y55" s="337"/>
      <c r="Z55" s="337"/>
      <c r="AA55" s="337"/>
      <c r="AB55" s="337"/>
      <c r="AC55" s="339"/>
    </row>
    <row r="56" spans="1:29" s="332" customFormat="1">
      <c r="A56" s="335"/>
      <c r="B56" s="336" t="s">
        <v>2</v>
      </c>
      <c r="C56" s="309"/>
      <c r="D56" s="309"/>
      <c r="E56" s="309"/>
      <c r="F56" s="309"/>
      <c r="G56" s="309"/>
      <c r="H56" s="337"/>
      <c r="I56" s="337"/>
      <c r="J56" s="337"/>
      <c r="K56" s="337"/>
      <c r="L56" s="338"/>
      <c r="M56" s="338"/>
      <c r="N56" s="340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9"/>
    </row>
    <row r="57" spans="1:29">
      <c r="A57" s="302"/>
      <c r="B57" s="289"/>
      <c r="C57" s="177"/>
      <c r="D57" s="177"/>
      <c r="E57" s="177"/>
      <c r="F57" s="177"/>
      <c r="G57" s="177"/>
      <c r="H57" s="178"/>
      <c r="I57" s="178"/>
      <c r="J57" s="178"/>
      <c r="K57" s="178"/>
      <c r="L57" s="180"/>
      <c r="M57" s="180"/>
      <c r="N57" s="327"/>
      <c r="O57" s="295"/>
      <c r="P57" s="296"/>
      <c r="Q57" s="296"/>
      <c r="R57" s="296"/>
      <c r="S57" s="296"/>
      <c r="T57" s="297"/>
      <c r="U57" s="297"/>
      <c r="V57" s="297"/>
      <c r="W57" s="297"/>
      <c r="X57" s="297"/>
      <c r="Y57" s="297"/>
      <c r="Z57" s="297"/>
      <c r="AA57" s="297"/>
      <c r="AB57" s="297"/>
      <c r="AC57" s="298"/>
    </row>
    <row r="58" spans="1:29" s="332" customFormat="1">
      <c r="A58" s="335"/>
      <c r="B58" s="336" t="s">
        <v>3</v>
      </c>
      <c r="C58" s="309"/>
      <c r="D58" s="309"/>
      <c r="E58" s="309"/>
      <c r="F58" s="309"/>
      <c r="G58" s="309"/>
      <c r="H58" s="337"/>
      <c r="I58" s="337"/>
      <c r="J58" s="337"/>
      <c r="K58" s="337"/>
      <c r="L58" s="338"/>
      <c r="M58" s="338"/>
      <c r="N58" s="340"/>
      <c r="O58" s="337"/>
      <c r="P58" s="337"/>
      <c r="Q58" s="337"/>
      <c r="R58" s="337"/>
      <c r="S58" s="337"/>
      <c r="T58" s="337"/>
      <c r="U58" s="337"/>
      <c r="V58" s="337"/>
      <c r="W58" s="337"/>
      <c r="X58" s="337"/>
      <c r="Y58" s="337"/>
      <c r="Z58" s="337"/>
      <c r="AA58" s="337"/>
      <c r="AB58" s="337"/>
      <c r="AC58" s="339"/>
    </row>
    <row r="59" spans="1:29" ht="15.75" thickBot="1">
      <c r="A59" s="302"/>
      <c r="B59" s="368"/>
      <c r="C59" s="177"/>
      <c r="D59" s="177"/>
      <c r="E59" s="177"/>
      <c r="F59" s="177"/>
      <c r="G59" s="177"/>
      <c r="H59" s="178"/>
      <c r="I59" s="178"/>
      <c r="J59" s="178"/>
      <c r="K59" s="178"/>
      <c r="L59" s="180"/>
      <c r="M59" s="180"/>
      <c r="N59" s="327"/>
      <c r="O59" s="295"/>
      <c r="P59" s="296"/>
      <c r="Q59" s="296"/>
      <c r="R59" s="296"/>
      <c r="S59" s="296"/>
      <c r="T59" s="297"/>
      <c r="U59" s="297"/>
      <c r="V59" s="297"/>
      <c r="W59" s="297"/>
      <c r="X59" s="297"/>
      <c r="Y59" s="297"/>
      <c r="Z59" s="297"/>
      <c r="AA59" s="297"/>
      <c r="AB59" s="297"/>
      <c r="AC59" s="350"/>
    </row>
    <row r="60" spans="1:29" s="374" customFormat="1" ht="15.75" thickBot="1">
      <c r="A60" s="155"/>
      <c r="B60" s="156" t="s">
        <v>0</v>
      </c>
      <c r="C60" s="156"/>
      <c r="D60" s="156"/>
      <c r="E60" s="156"/>
      <c r="F60" s="156"/>
      <c r="G60" s="156"/>
      <c r="H60" s="156"/>
      <c r="I60" s="156"/>
      <c r="J60" s="156">
        <f>SUM(J42:J59)</f>
        <v>0</v>
      </c>
      <c r="K60" s="156">
        <v>0</v>
      </c>
      <c r="L60" s="156"/>
      <c r="M60" s="156"/>
      <c r="N60" s="369"/>
      <c r="O60" s="370">
        <f t="shared" ref="O60:AC60" si="0">SUM(O12:O59)</f>
        <v>0</v>
      </c>
      <c r="P60" s="371">
        <f t="shared" si="0"/>
        <v>0</v>
      </c>
      <c r="Q60" s="371">
        <f t="shared" si="0"/>
        <v>0</v>
      </c>
      <c r="R60" s="371">
        <f t="shared" si="0"/>
        <v>0</v>
      </c>
      <c r="S60" s="371">
        <f t="shared" si="0"/>
        <v>0</v>
      </c>
      <c r="T60" s="372">
        <f t="shared" si="0"/>
        <v>0</v>
      </c>
      <c r="U60" s="372">
        <f t="shared" si="0"/>
        <v>0</v>
      </c>
      <c r="V60" s="372">
        <f t="shared" si="0"/>
        <v>0</v>
      </c>
      <c r="W60" s="372">
        <f t="shared" si="0"/>
        <v>0</v>
      </c>
      <c r="X60" s="372">
        <f t="shared" si="0"/>
        <v>0</v>
      </c>
      <c r="Y60" s="372">
        <f t="shared" si="0"/>
        <v>0</v>
      </c>
      <c r="Z60" s="372">
        <f t="shared" si="0"/>
        <v>0</v>
      </c>
      <c r="AA60" s="372">
        <f t="shared" si="0"/>
        <v>0</v>
      </c>
      <c r="AB60" s="372">
        <f t="shared" si="0"/>
        <v>0</v>
      </c>
      <c r="AC60" s="373">
        <f t="shared" si="0"/>
        <v>0</v>
      </c>
    </row>
    <row r="61" spans="1:29" ht="15.75">
      <c r="A61" s="321"/>
      <c r="B61" s="322"/>
      <c r="C61" s="322"/>
      <c r="D61" s="322"/>
      <c r="E61" s="322"/>
      <c r="F61" s="322"/>
      <c r="G61" s="322"/>
      <c r="H61" s="322"/>
      <c r="I61" s="323"/>
      <c r="K61" s="375"/>
    </row>
    <row r="62" spans="1:29" s="287" customFormat="1" ht="15.75">
      <c r="K62" s="376"/>
    </row>
    <row r="63" spans="1:29" s="287" customFormat="1" ht="45">
      <c r="A63" s="377"/>
      <c r="B63" s="378" t="s">
        <v>28</v>
      </c>
      <c r="C63" s="379" t="s">
        <v>29</v>
      </c>
      <c r="K63" s="376"/>
    </row>
    <row r="64" spans="1:29" s="287" customFormat="1" ht="15.75">
      <c r="A64" s="380" t="s">
        <v>30</v>
      </c>
      <c r="B64" s="381" t="s">
        <v>290</v>
      </c>
      <c r="C64" s="382">
        <f>K60</f>
        <v>0</v>
      </c>
      <c r="K64" s="376"/>
    </row>
    <row r="65" spans="1:11" s="287" customFormat="1" ht="15.75">
      <c r="A65" s="380" t="s">
        <v>31</v>
      </c>
      <c r="B65" s="381" t="s">
        <v>291</v>
      </c>
      <c r="C65" s="382">
        <f>C64*4</f>
        <v>0</v>
      </c>
      <c r="K65" s="376"/>
    </row>
    <row r="66" spans="1:11" s="287" customFormat="1" ht="15.75" thickBot="1">
      <c r="A66" s="383" t="s">
        <v>32</v>
      </c>
      <c r="B66" s="384" t="s">
        <v>292</v>
      </c>
      <c r="C66" s="385">
        <f>C64*10</f>
        <v>0</v>
      </c>
    </row>
    <row r="67" spans="1:11" s="287" customFormat="1">
      <c r="A67" s="386"/>
      <c r="B67" s="387"/>
      <c r="C67" s="387"/>
    </row>
    <row r="69" spans="1:11">
      <c r="B69" s="388"/>
    </row>
    <row r="70" spans="1:11">
      <c r="B70" s="389"/>
    </row>
    <row r="71" spans="1:11">
      <c r="B71" s="389"/>
    </row>
    <row r="72" spans="1:11">
      <c r="B72" s="389"/>
    </row>
    <row r="73" spans="1:11">
      <c r="B73" s="389"/>
    </row>
    <row r="75" spans="1:11">
      <c r="B75" s="390"/>
    </row>
    <row r="83" spans="2:2">
      <c r="B83" s="390"/>
    </row>
  </sheetData>
  <mergeCells count="50">
    <mergeCell ref="A1:AC1"/>
    <mergeCell ref="A2:AC2"/>
    <mergeCell ref="A3:J3"/>
    <mergeCell ref="K3:Q3"/>
    <mergeCell ref="R3:AC3"/>
    <mergeCell ref="L10:L11"/>
    <mergeCell ref="M10:M11"/>
    <mergeCell ref="T10:T11"/>
    <mergeCell ref="U10:U11"/>
    <mergeCell ref="A4:J4"/>
    <mergeCell ref="K4:Q4"/>
    <mergeCell ref="R4:AC4"/>
    <mergeCell ref="A7:J7"/>
    <mergeCell ref="K7:Q7"/>
    <mergeCell ref="R7:AC7"/>
    <mergeCell ref="A8:C8"/>
    <mergeCell ref="A5:J5"/>
    <mergeCell ref="K5:Q5"/>
    <mergeCell ref="R5:AC5"/>
    <mergeCell ref="A6:J6"/>
    <mergeCell ref="K6:Q6"/>
    <mergeCell ref="R6:AC6"/>
    <mergeCell ref="A40:C40"/>
    <mergeCell ref="V10:V11"/>
    <mergeCell ref="W10:W11"/>
    <mergeCell ref="P10:P11"/>
    <mergeCell ref="N10:N11"/>
    <mergeCell ref="O10:O11"/>
    <mergeCell ref="Q10:Q11"/>
    <mergeCell ref="F10:F11"/>
    <mergeCell ref="G10:G11"/>
    <mergeCell ref="I9:I11"/>
    <mergeCell ref="O9:AC9"/>
    <mergeCell ref="AC10:AC11"/>
    <mergeCell ref="X10:X11"/>
    <mergeCell ref="R10:R11"/>
    <mergeCell ref="S10:S11"/>
    <mergeCell ref="Z10:Z11"/>
    <mergeCell ref="AA10:AA11"/>
    <mergeCell ref="AB10:AB11"/>
    <mergeCell ref="A22:C22"/>
    <mergeCell ref="Y10:Y11"/>
    <mergeCell ref="A9:A11"/>
    <mergeCell ref="B9:D10"/>
    <mergeCell ref="E9:G9"/>
    <mergeCell ref="H9:H11"/>
    <mergeCell ref="E10:E11"/>
    <mergeCell ref="J10:J11"/>
    <mergeCell ref="K9:K11"/>
    <mergeCell ref="L9:M9"/>
  </mergeCells>
  <phoneticPr fontId="4" type="noConversion"/>
  <pageMargins left="0.7" right="0.7" top="0.75" bottom="0.75" header="0.3" footer="0.3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77"/>
  <sheetViews>
    <sheetView topLeftCell="C1" zoomScale="40" zoomScaleNormal="70" workbookViewId="0">
      <selection activeCell="C63" sqref="C63"/>
    </sheetView>
  </sheetViews>
  <sheetFormatPr defaultRowHeight="15"/>
  <cols>
    <col min="1" max="1" width="11.7109375" style="283" customWidth="1"/>
    <col min="2" max="2" width="42.7109375" style="283" customWidth="1"/>
    <col min="3" max="3" width="28.42578125" style="283" customWidth="1"/>
    <col min="4" max="4" width="60.140625" style="283" bestFit="1" customWidth="1"/>
    <col min="5" max="5" width="23.5703125" style="283" bestFit="1" customWidth="1"/>
    <col min="6" max="6" width="21.42578125" style="283" bestFit="1" customWidth="1"/>
    <col min="7" max="7" width="42.42578125" style="283" bestFit="1" customWidth="1"/>
    <col min="8" max="8" width="20.140625" style="283" customWidth="1"/>
    <col min="9" max="9" width="25.7109375" style="419" customWidth="1"/>
    <col min="10" max="10" width="20.140625" style="283" customWidth="1"/>
    <col min="11" max="11" width="13.140625" style="283" customWidth="1"/>
    <col min="12" max="12" width="14.28515625" style="283" customWidth="1"/>
    <col min="13" max="13" width="15.28515625" style="283" bestFit="1" customWidth="1"/>
    <col min="14" max="14" width="12.7109375" style="283" bestFit="1" customWidth="1"/>
    <col min="15" max="29" width="10.5703125" style="283" customWidth="1"/>
    <col min="30" max="16384" width="9.140625" style="283"/>
  </cols>
  <sheetData>
    <row r="1" spans="1:29" s="394" customFormat="1" ht="21" thickBot="1">
      <c r="A1" s="391"/>
      <c r="B1" s="392"/>
      <c r="C1" s="392"/>
      <c r="D1" s="392"/>
      <c r="E1" s="392"/>
      <c r="F1" s="392"/>
      <c r="G1" s="392"/>
      <c r="H1" s="392"/>
      <c r="I1" s="393"/>
    </row>
    <row r="2" spans="1:29" s="394" customFormat="1">
      <c r="A2" s="550" t="s">
        <v>101</v>
      </c>
      <c r="B2" s="551"/>
      <c r="C2" s="551"/>
      <c r="D2" s="551"/>
      <c r="E2" s="551"/>
      <c r="F2" s="551"/>
      <c r="G2" s="551"/>
      <c r="H2" s="551"/>
      <c r="I2" s="551"/>
      <c r="J2" s="551"/>
      <c r="K2" s="551"/>
      <c r="L2" s="551"/>
      <c r="M2" s="551"/>
      <c r="N2" s="551"/>
      <c r="O2" s="551"/>
      <c r="P2" s="551"/>
      <c r="Q2" s="551"/>
      <c r="R2" s="551"/>
      <c r="S2" s="551"/>
      <c r="T2" s="551"/>
      <c r="U2" s="551"/>
      <c r="V2" s="551"/>
      <c r="W2" s="551"/>
      <c r="X2" s="551"/>
      <c r="Y2" s="551"/>
      <c r="Z2" s="551"/>
      <c r="AA2" s="551"/>
      <c r="AB2" s="551"/>
      <c r="AC2" s="552"/>
    </row>
    <row r="3" spans="1:29" s="394" customFormat="1">
      <c r="A3" s="553" t="s">
        <v>284</v>
      </c>
      <c r="B3" s="554"/>
      <c r="C3" s="554"/>
      <c r="D3" s="554"/>
      <c r="E3" s="554"/>
      <c r="F3" s="554"/>
      <c r="G3" s="554"/>
      <c r="H3" s="554"/>
      <c r="I3" s="554"/>
      <c r="J3" s="554"/>
      <c r="K3" s="554"/>
      <c r="L3" s="554"/>
      <c r="M3" s="554"/>
      <c r="N3" s="554"/>
      <c r="O3" s="554"/>
      <c r="P3" s="554"/>
      <c r="Q3" s="554"/>
      <c r="R3" s="554"/>
      <c r="S3" s="554"/>
      <c r="T3" s="554"/>
      <c r="U3" s="554"/>
      <c r="V3" s="554"/>
      <c r="W3" s="554"/>
      <c r="X3" s="554"/>
      <c r="Y3" s="554"/>
      <c r="Z3" s="554"/>
      <c r="AA3" s="554"/>
      <c r="AB3" s="554"/>
      <c r="AC3" s="555"/>
    </row>
    <row r="4" spans="1:29" s="394" customFormat="1">
      <c r="A4" s="548" t="s">
        <v>7</v>
      </c>
      <c r="B4" s="549"/>
      <c r="C4" s="549"/>
      <c r="D4" s="549"/>
      <c r="E4" s="549"/>
      <c r="F4" s="549"/>
      <c r="G4" s="549"/>
      <c r="H4" s="549"/>
      <c r="I4" s="549"/>
      <c r="J4" s="549"/>
      <c r="K4" s="523" t="s">
        <v>50</v>
      </c>
      <c r="L4" s="523"/>
      <c r="M4" s="523"/>
      <c r="N4" s="523"/>
      <c r="O4" s="523"/>
      <c r="P4" s="523"/>
      <c r="Q4" s="523"/>
      <c r="R4" s="523" t="s">
        <v>283</v>
      </c>
      <c r="S4" s="523"/>
      <c r="T4" s="523"/>
      <c r="U4" s="523"/>
      <c r="V4" s="523"/>
      <c r="W4" s="523"/>
      <c r="X4" s="523"/>
      <c r="Y4" s="523"/>
      <c r="Z4" s="523"/>
      <c r="AA4" s="523"/>
      <c r="AB4" s="523"/>
      <c r="AC4" s="524"/>
    </row>
    <row r="5" spans="1:29" s="394" customFormat="1" ht="15" customHeight="1">
      <c r="A5" s="548" t="s">
        <v>8</v>
      </c>
      <c r="B5" s="549"/>
      <c r="C5" s="549"/>
      <c r="D5" s="549"/>
      <c r="E5" s="549"/>
      <c r="F5" s="549"/>
      <c r="G5" s="549"/>
      <c r="H5" s="549"/>
      <c r="I5" s="549"/>
      <c r="J5" s="549"/>
      <c r="K5" s="529" t="s">
        <v>23</v>
      </c>
      <c r="L5" s="523"/>
      <c r="M5" s="523"/>
      <c r="N5" s="523"/>
      <c r="O5" s="523"/>
      <c r="P5" s="523"/>
      <c r="Q5" s="523"/>
      <c r="R5" s="523"/>
      <c r="S5" s="523"/>
      <c r="T5" s="523"/>
      <c r="U5" s="523"/>
      <c r="V5" s="523"/>
      <c r="W5" s="523"/>
      <c r="X5" s="523"/>
      <c r="Y5" s="523"/>
      <c r="Z5" s="523"/>
      <c r="AA5" s="523"/>
      <c r="AB5" s="523"/>
      <c r="AC5" s="524"/>
    </row>
    <row r="6" spans="1:29" s="394" customFormat="1">
      <c r="A6" s="548" t="s">
        <v>21</v>
      </c>
      <c r="B6" s="549"/>
      <c r="C6" s="549"/>
      <c r="D6" s="549"/>
      <c r="E6" s="549"/>
      <c r="F6" s="549"/>
      <c r="G6" s="549"/>
      <c r="H6" s="549"/>
      <c r="I6" s="549"/>
      <c r="J6" s="549"/>
      <c r="K6" s="523" t="s">
        <v>118</v>
      </c>
      <c r="L6" s="523"/>
      <c r="M6" s="523"/>
      <c r="N6" s="523"/>
      <c r="O6" s="523"/>
      <c r="P6" s="523"/>
      <c r="Q6" s="523"/>
      <c r="R6" s="523"/>
      <c r="S6" s="523"/>
      <c r="T6" s="523"/>
      <c r="U6" s="523"/>
      <c r="V6" s="523"/>
      <c r="W6" s="523"/>
      <c r="X6" s="523"/>
      <c r="Y6" s="523"/>
      <c r="Z6" s="523"/>
      <c r="AA6" s="523"/>
      <c r="AB6" s="523"/>
      <c r="AC6" s="524"/>
    </row>
    <row r="7" spans="1:29" s="394" customFormat="1">
      <c r="A7" s="548" t="s">
        <v>9</v>
      </c>
      <c r="B7" s="549"/>
      <c r="C7" s="549"/>
      <c r="D7" s="549"/>
      <c r="E7" s="549"/>
      <c r="F7" s="549"/>
      <c r="G7" s="549"/>
      <c r="H7" s="549"/>
      <c r="I7" s="549"/>
      <c r="J7" s="549"/>
      <c r="K7" s="523"/>
      <c r="L7" s="523"/>
      <c r="M7" s="523"/>
      <c r="N7" s="523"/>
      <c r="O7" s="523"/>
      <c r="P7" s="523"/>
      <c r="Q7" s="523"/>
      <c r="R7" s="523"/>
      <c r="S7" s="523"/>
      <c r="T7" s="523"/>
      <c r="U7" s="523"/>
      <c r="V7" s="523"/>
      <c r="W7" s="523"/>
      <c r="X7" s="523"/>
      <c r="Y7" s="523"/>
      <c r="Z7" s="523"/>
      <c r="AA7" s="523"/>
      <c r="AB7" s="523"/>
      <c r="AC7" s="524"/>
    </row>
    <row r="8" spans="1:29" s="394" customFormat="1">
      <c r="A8" s="548" t="s">
        <v>10</v>
      </c>
      <c r="B8" s="549"/>
      <c r="C8" s="549"/>
      <c r="D8" s="549"/>
      <c r="E8" s="549"/>
      <c r="F8" s="549"/>
      <c r="G8" s="549"/>
      <c r="H8" s="549"/>
      <c r="I8" s="549"/>
      <c r="J8" s="549"/>
      <c r="K8" s="523" t="s">
        <v>119</v>
      </c>
      <c r="L8" s="523"/>
      <c r="M8" s="523"/>
      <c r="N8" s="523"/>
      <c r="O8" s="523"/>
      <c r="P8" s="523"/>
      <c r="Q8" s="523"/>
      <c r="R8" s="523" t="s">
        <v>294</v>
      </c>
      <c r="S8" s="523"/>
      <c r="T8" s="523"/>
      <c r="U8" s="523"/>
      <c r="V8" s="523"/>
      <c r="W8" s="523"/>
      <c r="X8" s="523"/>
      <c r="Y8" s="523"/>
      <c r="Z8" s="523"/>
      <c r="AA8" s="523"/>
      <c r="AB8" s="523"/>
      <c r="AC8" s="524"/>
    </row>
    <row r="9" spans="1:29" s="394" customFormat="1">
      <c r="A9" s="540" t="s">
        <v>295</v>
      </c>
      <c r="B9" s="541"/>
      <c r="C9" s="541"/>
      <c r="D9" s="541"/>
      <c r="E9" s="541"/>
      <c r="F9" s="541"/>
      <c r="G9" s="541"/>
      <c r="H9" s="541"/>
      <c r="I9" s="541"/>
      <c r="J9" s="541"/>
      <c r="K9" s="541"/>
      <c r="L9" s="541"/>
      <c r="M9" s="541"/>
      <c r="N9" s="541"/>
      <c r="O9" s="541"/>
      <c r="P9" s="541"/>
      <c r="Q9" s="541"/>
      <c r="R9" s="541"/>
      <c r="S9" s="541"/>
      <c r="T9" s="541"/>
      <c r="U9" s="541"/>
      <c r="V9" s="541"/>
      <c r="W9" s="541"/>
      <c r="X9" s="541"/>
      <c r="Y9" s="541"/>
      <c r="Z9" s="541"/>
      <c r="AA9" s="541"/>
      <c r="AB9" s="541"/>
      <c r="AC9" s="542"/>
    </row>
    <row r="10" spans="1:29" s="394" customFormat="1" ht="30">
      <c r="A10" s="543" t="s">
        <v>11</v>
      </c>
      <c r="B10" s="545" t="s">
        <v>296</v>
      </c>
      <c r="C10" s="545"/>
      <c r="D10" s="545"/>
      <c r="E10" s="506" t="s">
        <v>285</v>
      </c>
      <c r="F10" s="507"/>
      <c r="G10" s="508"/>
      <c r="H10" s="545" t="s">
        <v>286</v>
      </c>
      <c r="I10" s="545" t="s">
        <v>12</v>
      </c>
      <c r="J10" s="395" t="s">
        <v>13</v>
      </c>
      <c r="K10" s="545" t="s">
        <v>103</v>
      </c>
      <c r="L10" s="545" t="s">
        <v>14</v>
      </c>
      <c r="M10" s="545"/>
      <c r="N10" s="395" t="s">
        <v>15</v>
      </c>
      <c r="O10" s="545" t="s">
        <v>16</v>
      </c>
      <c r="P10" s="545"/>
      <c r="Q10" s="545"/>
      <c r="R10" s="545"/>
      <c r="S10" s="545"/>
      <c r="T10" s="545"/>
      <c r="U10" s="545"/>
      <c r="V10" s="545"/>
      <c r="W10" s="545"/>
      <c r="X10" s="545"/>
      <c r="Y10" s="545"/>
      <c r="Z10" s="545"/>
      <c r="AA10" s="545"/>
      <c r="AB10" s="545"/>
      <c r="AC10" s="547"/>
    </row>
    <row r="11" spans="1:29" s="394" customFormat="1" ht="13.9" customHeight="1">
      <c r="A11" s="543"/>
      <c r="B11" s="545"/>
      <c r="C11" s="545"/>
      <c r="D11" s="545"/>
      <c r="E11" s="506" t="s">
        <v>287</v>
      </c>
      <c r="F11" s="506" t="s">
        <v>288</v>
      </c>
      <c r="G11" s="506" t="s">
        <v>289</v>
      </c>
      <c r="H11" s="545"/>
      <c r="I11" s="545"/>
      <c r="J11" s="538" t="s">
        <v>17</v>
      </c>
      <c r="K11" s="545"/>
      <c r="L11" s="536" t="s">
        <v>18</v>
      </c>
      <c r="M11" s="536" t="s">
        <v>19</v>
      </c>
      <c r="N11" s="538" t="s">
        <v>20</v>
      </c>
      <c r="O11" s="519">
        <v>1</v>
      </c>
      <c r="P11" s="517">
        <v>2</v>
      </c>
      <c r="Q11" s="517">
        <v>3</v>
      </c>
      <c r="R11" s="517">
        <v>4</v>
      </c>
      <c r="S11" s="517">
        <v>5</v>
      </c>
      <c r="T11" s="497">
        <v>6</v>
      </c>
      <c r="U11" s="497">
        <v>7</v>
      </c>
      <c r="V11" s="497">
        <v>8</v>
      </c>
      <c r="W11" s="497">
        <v>9</v>
      </c>
      <c r="X11" s="497">
        <v>10</v>
      </c>
      <c r="Y11" s="497">
        <v>11</v>
      </c>
      <c r="Z11" s="497">
        <v>12</v>
      </c>
      <c r="AA11" s="497">
        <v>13</v>
      </c>
      <c r="AB11" s="497">
        <v>14</v>
      </c>
      <c r="AC11" s="515">
        <v>15</v>
      </c>
    </row>
    <row r="12" spans="1:29" s="394" customFormat="1" ht="13.9" customHeight="1">
      <c r="A12" s="544"/>
      <c r="B12" s="546"/>
      <c r="C12" s="546"/>
      <c r="D12" s="546"/>
      <c r="E12" s="511"/>
      <c r="F12" s="511"/>
      <c r="G12" s="511"/>
      <c r="H12" s="546"/>
      <c r="I12" s="546"/>
      <c r="J12" s="539"/>
      <c r="K12" s="546"/>
      <c r="L12" s="537"/>
      <c r="M12" s="537"/>
      <c r="N12" s="539"/>
      <c r="O12" s="520"/>
      <c r="P12" s="518"/>
      <c r="Q12" s="518"/>
      <c r="R12" s="518"/>
      <c r="S12" s="518"/>
      <c r="T12" s="498"/>
      <c r="U12" s="498"/>
      <c r="V12" s="498"/>
      <c r="W12" s="498"/>
      <c r="X12" s="498"/>
      <c r="Y12" s="498"/>
      <c r="Z12" s="498"/>
      <c r="AA12" s="498"/>
      <c r="AB12" s="498"/>
      <c r="AC12" s="516"/>
    </row>
    <row r="13" spans="1:29" s="394" customFormat="1">
      <c r="A13" s="135"/>
      <c r="B13" s="135" t="s">
        <v>4</v>
      </c>
      <c r="C13" s="135" t="s">
        <v>6</v>
      </c>
      <c r="D13" s="135" t="s">
        <v>5</v>
      </c>
      <c r="E13" s="135"/>
      <c r="F13" s="135"/>
      <c r="G13" s="135"/>
      <c r="H13" s="135"/>
      <c r="I13" s="135"/>
      <c r="J13" s="137"/>
      <c r="K13" s="328"/>
      <c r="L13" s="137"/>
      <c r="M13" s="328"/>
      <c r="N13" s="137"/>
      <c r="O13" s="396"/>
      <c r="P13" s="397"/>
      <c r="Q13" s="397"/>
      <c r="R13" s="397"/>
      <c r="S13" s="397"/>
      <c r="T13" s="398"/>
      <c r="U13" s="398"/>
      <c r="V13" s="398"/>
      <c r="W13" s="398"/>
      <c r="X13" s="398"/>
      <c r="Y13" s="398"/>
      <c r="Z13" s="398"/>
      <c r="AA13" s="398"/>
      <c r="AB13" s="398"/>
      <c r="AC13" s="399"/>
    </row>
    <row r="14" spans="1:29" s="394" customFormat="1">
      <c r="A14" s="98"/>
      <c r="B14" s="150" t="s">
        <v>122</v>
      </c>
      <c r="C14" s="299"/>
      <c r="D14" s="299"/>
      <c r="E14" s="299"/>
      <c r="F14" s="299"/>
      <c r="G14" s="299"/>
      <c r="H14" s="102"/>
      <c r="I14" s="151"/>
      <c r="J14" s="102"/>
      <c r="K14" s="151"/>
      <c r="L14" s="102"/>
      <c r="M14" s="151"/>
      <c r="N14" s="151"/>
      <c r="O14" s="151"/>
      <c r="P14" s="151"/>
      <c r="Q14" s="151"/>
      <c r="R14" s="151"/>
      <c r="S14" s="151"/>
      <c r="T14" s="151"/>
      <c r="U14" s="151"/>
      <c r="V14" s="151"/>
      <c r="W14" s="151"/>
      <c r="X14" s="151"/>
      <c r="Y14" s="151"/>
      <c r="Z14" s="151"/>
      <c r="AA14" s="151"/>
      <c r="AB14" s="151"/>
      <c r="AC14" s="151"/>
    </row>
    <row r="15" spans="1:29" s="394" customFormat="1">
      <c r="A15" s="98"/>
      <c r="B15" s="150" t="s">
        <v>1</v>
      </c>
      <c r="C15" s="299"/>
      <c r="D15" s="299"/>
      <c r="E15" s="299"/>
      <c r="F15" s="299"/>
      <c r="G15" s="299"/>
      <c r="H15" s="102"/>
      <c r="I15" s="151"/>
      <c r="J15" s="102"/>
      <c r="K15" s="151"/>
      <c r="L15" s="102"/>
      <c r="M15" s="151"/>
      <c r="N15" s="151"/>
      <c r="O15" s="151"/>
      <c r="P15" s="151"/>
      <c r="Q15" s="151"/>
      <c r="R15" s="151"/>
      <c r="S15" s="151"/>
      <c r="T15" s="151"/>
      <c r="U15" s="151"/>
      <c r="V15" s="151"/>
      <c r="W15" s="151"/>
      <c r="X15" s="151"/>
      <c r="Y15" s="151"/>
      <c r="Z15" s="151"/>
      <c r="AA15" s="151"/>
      <c r="AB15" s="151"/>
      <c r="AC15" s="151"/>
    </row>
    <row r="16" spans="1:29" s="394" customFormat="1">
      <c r="A16" s="302"/>
      <c r="B16" s="289"/>
      <c r="C16" s="291"/>
      <c r="D16" s="368"/>
      <c r="E16" s="368"/>
      <c r="F16" s="368"/>
      <c r="G16" s="368"/>
      <c r="H16" s="368"/>
      <c r="I16" s="368"/>
      <c r="J16" s="113"/>
      <c r="K16" s="305"/>
      <c r="L16" s="304"/>
      <c r="M16" s="305"/>
      <c r="N16" s="400"/>
      <c r="O16" s="396"/>
      <c r="P16" s="397"/>
      <c r="Q16" s="397"/>
      <c r="R16" s="397"/>
      <c r="S16" s="397"/>
      <c r="T16" s="398"/>
      <c r="U16" s="398"/>
      <c r="V16" s="398"/>
      <c r="W16" s="398"/>
      <c r="X16" s="398"/>
      <c r="Y16" s="398"/>
      <c r="Z16" s="398"/>
      <c r="AA16" s="398"/>
      <c r="AB16" s="398"/>
      <c r="AC16" s="399"/>
    </row>
    <row r="17" spans="1:29" s="394" customFormat="1">
      <c r="A17" s="98"/>
      <c r="B17" s="150" t="s">
        <v>140</v>
      </c>
      <c r="C17" s="299"/>
      <c r="D17" s="299"/>
      <c r="E17" s="299"/>
      <c r="F17" s="299"/>
      <c r="G17" s="299"/>
      <c r="H17" s="102"/>
      <c r="I17" s="151"/>
      <c r="J17" s="102"/>
      <c r="K17" s="151"/>
      <c r="L17" s="102"/>
      <c r="M17" s="151"/>
      <c r="N17" s="151"/>
      <c r="O17" s="151"/>
      <c r="P17" s="151"/>
      <c r="Q17" s="151"/>
      <c r="R17" s="151"/>
      <c r="S17" s="151"/>
      <c r="T17" s="151"/>
      <c r="U17" s="151"/>
      <c r="V17" s="151"/>
      <c r="W17" s="151"/>
      <c r="X17" s="151"/>
      <c r="Y17" s="151"/>
      <c r="Z17" s="151"/>
      <c r="AA17" s="151"/>
      <c r="AB17" s="151"/>
      <c r="AC17" s="151"/>
    </row>
    <row r="18" spans="1:29" s="394" customFormat="1">
      <c r="A18" s="302"/>
      <c r="B18" s="289"/>
      <c r="C18" s="177"/>
      <c r="D18" s="401"/>
      <c r="E18" s="401"/>
      <c r="F18" s="401"/>
      <c r="G18" s="401"/>
      <c r="H18" s="401"/>
      <c r="I18" s="401"/>
      <c r="J18" s="177"/>
      <c r="K18" s="178"/>
      <c r="L18" s="178"/>
      <c r="M18" s="178"/>
      <c r="N18" s="178"/>
      <c r="O18" s="396"/>
      <c r="P18" s="397"/>
      <c r="Q18" s="397"/>
      <c r="R18" s="397"/>
      <c r="S18" s="397"/>
      <c r="T18" s="398"/>
      <c r="U18" s="398"/>
      <c r="V18" s="398"/>
      <c r="W18" s="398"/>
      <c r="X18" s="398"/>
      <c r="Y18" s="398"/>
      <c r="Z18" s="398"/>
      <c r="AA18" s="398"/>
      <c r="AB18" s="398"/>
      <c r="AC18" s="399"/>
    </row>
    <row r="19" spans="1:29" s="394" customFormat="1">
      <c r="A19" s="98"/>
      <c r="B19" s="150" t="s">
        <v>149</v>
      </c>
      <c r="C19" s="299"/>
      <c r="D19" s="299"/>
      <c r="E19" s="299"/>
      <c r="F19" s="299"/>
      <c r="G19" s="299"/>
      <c r="H19" s="102"/>
      <c r="I19" s="151"/>
      <c r="J19" s="102"/>
      <c r="K19" s="151"/>
      <c r="L19" s="102"/>
      <c r="M19" s="151"/>
      <c r="N19" s="151"/>
      <c r="O19" s="151"/>
      <c r="P19" s="151"/>
      <c r="Q19" s="151"/>
      <c r="R19" s="151"/>
      <c r="S19" s="151"/>
      <c r="T19" s="151"/>
      <c r="U19" s="151"/>
      <c r="V19" s="151"/>
      <c r="W19" s="151"/>
      <c r="X19" s="151"/>
      <c r="Y19" s="151"/>
      <c r="Z19" s="151"/>
      <c r="AA19" s="151"/>
      <c r="AB19" s="151"/>
      <c r="AC19" s="151"/>
    </row>
    <row r="20" spans="1:29" s="394" customFormat="1">
      <c r="A20" s="98"/>
      <c r="B20" s="150" t="s">
        <v>1</v>
      </c>
      <c r="C20" s="299"/>
      <c r="D20" s="299"/>
      <c r="E20" s="299"/>
      <c r="F20" s="299"/>
      <c r="G20" s="299"/>
      <c r="H20" s="102"/>
      <c r="I20" s="151"/>
      <c r="J20" s="102"/>
      <c r="K20" s="151"/>
      <c r="L20" s="102"/>
      <c r="M20" s="151"/>
      <c r="N20" s="151"/>
      <c r="O20" s="151"/>
      <c r="P20" s="151"/>
      <c r="Q20" s="151"/>
      <c r="R20" s="151"/>
      <c r="S20" s="151"/>
      <c r="T20" s="151"/>
      <c r="U20" s="151"/>
      <c r="V20" s="151"/>
      <c r="W20" s="151"/>
      <c r="X20" s="151"/>
      <c r="Y20" s="151"/>
      <c r="Z20" s="151"/>
      <c r="AA20" s="151"/>
      <c r="AB20" s="151"/>
      <c r="AC20" s="151"/>
    </row>
    <row r="21" spans="1:29" s="394" customFormat="1">
      <c r="A21" s="98"/>
      <c r="B21" s="150" t="s">
        <v>2</v>
      </c>
      <c r="C21" s="299"/>
      <c r="D21" s="299"/>
      <c r="E21" s="299"/>
      <c r="F21" s="299"/>
      <c r="G21" s="299"/>
      <c r="H21" s="102"/>
      <c r="I21" s="151"/>
      <c r="J21" s="102"/>
      <c r="K21" s="151"/>
      <c r="L21" s="102"/>
      <c r="M21" s="151"/>
      <c r="N21" s="151"/>
      <c r="O21" s="151"/>
      <c r="P21" s="151"/>
      <c r="Q21" s="151"/>
      <c r="R21" s="151"/>
      <c r="S21" s="151"/>
      <c r="T21" s="151"/>
      <c r="U21" s="151"/>
      <c r="V21" s="151"/>
      <c r="W21" s="151"/>
      <c r="X21" s="151"/>
      <c r="Y21" s="151"/>
      <c r="Z21" s="151"/>
      <c r="AA21" s="151"/>
      <c r="AB21" s="151"/>
      <c r="AC21" s="151"/>
    </row>
    <row r="22" spans="1:29" s="394" customFormat="1">
      <c r="A22" s="98"/>
      <c r="B22" s="150" t="s">
        <v>3</v>
      </c>
      <c r="C22" s="299"/>
      <c r="D22" s="299"/>
      <c r="E22" s="299"/>
      <c r="F22" s="299"/>
      <c r="G22" s="299"/>
      <c r="H22" s="102"/>
      <c r="I22" s="151"/>
      <c r="J22" s="102"/>
      <c r="K22" s="151"/>
      <c r="L22" s="102"/>
      <c r="M22" s="151"/>
      <c r="N22" s="151"/>
      <c r="O22" s="151"/>
      <c r="P22" s="151"/>
      <c r="Q22" s="151"/>
      <c r="R22" s="151"/>
      <c r="S22" s="151"/>
      <c r="T22" s="151"/>
      <c r="U22" s="151"/>
      <c r="V22" s="151"/>
      <c r="W22" s="151"/>
      <c r="X22" s="151"/>
      <c r="Y22" s="151"/>
      <c r="Z22" s="151"/>
      <c r="AA22" s="151"/>
      <c r="AB22" s="151"/>
      <c r="AC22" s="151"/>
    </row>
    <row r="23" spans="1:29" s="394" customFormat="1">
      <c r="A23" s="402"/>
      <c r="B23" s="305"/>
      <c r="C23" s="305"/>
      <c r="D23" s="403"/>
      <c r="E23" s="403"/>
      <c r="F23" s="403"/>
      <c r="G23" s="403"/>
      <c r="H23" s="305"/>
      <c r="I23" s="305"/>
      <c r="J23" s="305"/>
      <c r="K23" s="305"/>
      <c r="L23" s="305"/>
      <c r="M23" s="305"/>
      <c r="N23" s="305"/>
      <c r="O23" s="396"/>
      <c r="P23" s="397"/>
      <c r="Q23" s="397"/>
      <c r="R23" s="397"/>
      <c r="S23" s="397"/>
      <c r="T23" s="398"/>
      <c r="U23" s="398"/>
      <c r="V23" s="398"/>
      <c r="W23" s="398"/>
      <c r="X23" s="398"/>
      <c r="Y23" s="398"/>
      <c r="Z23" s="398"/>
      <c r="AA23" s="398"/>
      <c r="AB23" s="398"/>
      <c r="AC23" s="399"/>
    </row>
    <row r="24" spans="1:29" s="394" customFormat="1">
      <c r="A24" s="321"/>
      <c r="B24" s="322"/>
      <c r="C24" s="322"/>
      <c r="D24" s="322"/>
      <c r="E24" s="322"/>
      <c r="F24" s="322"/>
      <c r="G24" s="322"/>
      <c r="H24" s="322"/>
      <c r="I24" s="322"/>
      <c r="J24" s="322"/>
      <c r="K24" s="323"/>
    </row>
    <row r="25" spans="1:29" s="394" customFormat="1">
      <c r="A25" s="404" t="s">
        <v>172</v>
      </c>
      <c r="B25" s="326"/>
      <c r="C25" s="326"/>
      <c r="D25" s="326"/>
      <c r="E25" s="326"/>
      <c r="F25" s="326"/>
      <c r="G25" s="326"/>
      <c r="H25" s="326"/>
      <c r="I25" s="326"/>
      <c r="J25" s="405"/>
      <c r="K25" s="405"/>
      <c r="L25" s="405"/>
      <c r="M25" s="405"/>
      <c r="N25" s="405"/>
      <c r="O25" s="405"/>
    </row>
    <row r="26" spans="1:29" s="394" customFormat="1">
      <c r="A26" s="323"/>
      <c r="B26" s="323"/>
      <c r="C26" s="323"/>
      <c r="D26" s="323"/>
      <c r="E26" s="323"/>
      <c r="F26" s="323"/>
      <c r="G26" s="323"/>
      <c r="H26" s="323"/>
      <c r="I26" s="323"/>
      <c r="J26" s="406"/>
      <c r="K26" s="406"/>
      <c r="L26" s="406"/>
      <c r="M26" s="406"/>
      <c r="N26" s="406"/>
      <c r="O26" s="406"/>
    </row>
    <row r="27" spans="1:29" s="394" customFormat="1">
      <c r="A27" s="135" t="s">
        <v>173</v>
      </c>
      <c r="B27" s="135" t="s">
        <v>4</v>
      </c>
      <c r="C27" s="135" t="s">
        <v>6</v>
      </c>
      <c r="D27" s="135" t="s">
        <v>5</v>
      </c>
      <c r="E27" s="135"/>
      <c r="F27" s="135"/>
      <c r="G27" s="135"/>
      <c r="H27" s="135"/>
      <c r="I27" s="135"/>
      <c r="J27" s="137"/>
      <c r="K27" s="328"/>
      <c r="L27" s="137"/>
      <c r="M27" s="328"/>
      <c r="N27" s="137"/>
      <c r="O27" s="396"/>
      <c r="P27" s="397"/>
      <c r="Q27" s="397"/>
      <c r="R27" s="397"/>
      <c r="S27" s="397"/>
      <c r="T27" s="398"/>
      <c r="U27" s="398"/>
      <c r="V27" s="398"/>
      <c r="W27" s="398"/>
      <c r="X27" s="398"/>
      <c r="Y27" s="398"/>
      <c r="Z27" s="398"/>
      <c r="AA27" s="398"/>
      <c r="AB27" s="398"/>
      <c r="AC27" s="399"/>
    </row>
    <row r="28" spans="1:29" s="394" customFormat="1">
      <c r="A28" s="98"/>
      <c r="B28" s="150" t="s">
        <v>174</v>
      </c>
      <c r="C28" s="299"/>
      <c r="D28" s="299"/>
      <c r="E28" s="299"/>
      <c r="F28" s="299"/>
      <c r="G28" s="299"/>
      <c r="H28" s="102"/>
      <c r="I28" s="151"/>
      <c r="J28" s="102"/>
      <c r="K28" s="151"/>
      <c r="L28" s="102"/>
      <c r="M28" s="151"/>
      <c r="N28" s="151"/>
      <c r="O28" s="151"/>
      <c r="P28" s="151"/>
      <c r="Q28" s="151"/>
      <c r="R28" s="151"/>
      <c r="S28" s="151"/>
      <c r="T28" s="151"/>
      <c r="U28" s="151"/>
      <c r="V28" s="151"/>
      <c r="W28" s="151"/>
      <c r="X28" s="151"/>
      <c r="Y28" s="151"/>
      <c r="Z28" s="151"/>
      <c r="AA28" s="151"/>
      <c r="AB28" s="151"/>
      <c r="AC28" s="151"/>
    </row>
    <row r="29" spans="1:29" s="394" customFormat="1">
      <c r="A29" s="98"/>
      <c r="B29" s="150" t="s">
        <v>1</v>
      </c>
      <c r="C29" s="299"/>
      <c r="D29" s="299"/>
      <c r="E29" s="299"/>
      <c r="F29" s="299"/>
      <c r="G29" s="299"/>
      <c r="H29" s="102"/>
      <c r="I29" s="151"/>
      <c r="J29" s="102"/>
      <c r="K29" s="151"/>
      <c r="L29" s="102"/>
      <c r="M29" s="151"/>
      <c r="N29" s="151"/>
      <c r="O29" s="151"/>
      <c r="P29" s="151"/>
      <c r="Q29" s="151"/>
      <c r="R29" s="151"/>
      <c r="S29" s="151"/>
      <c r="T29" s="151"/>
      <c r="U29" s="151"/>
      <c r="V29" s="151"/>
      <c r="W29" s="151"/>
      <c r="X29" s="151"/>
      <c r="Y29" s="151"/>
      <c r="Z29" s="151"/>
      <c r="AA29" s="151"/>
      <c r="AB29" s="151"/>
      <c r="AC29" s="151"/>
    </row>
    <row r="30" spans="1:29" s="394" customFormat="1">
      <c r="A30" s="98"/>
      <c r="B30" s="150" t="s">
        <v>2</v>
      </c>
      <c r="C30" s="299"/>
      <c r="D30" s="299"/>
      <c r="E30" s="299"/>
      <c r="F30" s="299"/>
      <c r="G30" s="299"/>
      <c r="H30" s="102"/>
      <c r="I30" s="151"/>
      <c r="J30" s="102"/>
      <c r="K30" s="151"/>
      <c r="L30" s="102"/>
      <c r="M30" s="151"/>
      <c r="N30" s="151"/>
      <c r="O30" s="151"/>
      <c r="P30" s="151"/>
      <c r="Q30" s="151"/>
      <c r="R30" s="151"/>
      <c r="S30" s="151"/>
      <c r="T30" s="151"/>
      <c r="U30" s="151"/>
      <c r="V30" s="151"/>
      <c r="W30" s="151"/>
      <c r="X30" s="151"/>
      <c r="Y30" s="151"/>
      <c r="Z30" s="151"/>
      <c r="AA30" s="151"/>
      <c r="AB30" s="151"/>
      <c r="AC30" s="151"/>
    </row>
    <row r="31" spans="1:29" s="394" customFormat="1">
      <c r="A31" s="98"/>
      <c r="B31" s="150" t="s">
        <v>3</v>
      </c>
      <c r="C31" s="299"/>
      <c r="D31" s="299"/>
      <c r="E31" s="299"/>
      <c r="F31" s="299"/>
      <c r="G31" s="299"/>
      <c r="H31" s="102"/>
      <c r="I31" s="151"/>
      <c r="J31" s="102"/>
      <c r="K31" s="151"/>
      <c r="L31" s="102"/>
      <c r="M31" s="151"/>
      <c r="N31" s="151"/>
      <c r="O31" s="151"/>
      <c r="P31" s="151"/>
      <c r="Q31" s="151"/>
      <c r="R31" s="151"/>
      <c r="S31" s="151"/>
      <c r="T31" s="151"/>
      <c r="U31" s="151"/>
      <c r="V31" s="151"/>
      <c r="W31" s="151"/>
      <c r="X31" s="151"/>
      <c r="Y31" s="151"/>
      <c r="Z31" s="151"/>
      <c r="AA31" s="151"/>
      <c r="AB31" s="151"/>
      <c r="AC31" s="151"/>
    </row>
    <row r="32" spans="1:29" s="394" customFormat="1">
      <c r="A32" s="302">
        <v>3</v>
      </c>
      <c r="B32" s="289"/>
      <c r="C32" s="407" t="s">
        <v>243</v>
      </c>
      <c r="D32" s="407" t="s">
        <v>297</v>
      </c>
      <c r="E32" s="407"/>
      <c r="F32" s="407"/>
      <c r="G32" s="407"/>
      <c r="H32" s="177"/>
      <c r="I32" s="177" t="s">
        <v>52</v>
      </c>
      <c r="J32" s="408">
        <v>41800</v>
      </c>
      <c r="K32" s="178"/>
      <c r="L32" s="409">
        <v>44562</v>
      </c>
      <c r="M32" s="409">
        <v>44926</v>
      </c>
      <c r="N32" s="400" t="s">
        <v>25</v>
      </c>
      <c r="O32" s="396"/>
      <c r="P32" s="397"/>
      <c r="Q32" s="397"/>
      <c r="R32" s="397"/>
      <c r="S32" s="397">
        <v>41800</v>
      </c>
      <c r="T32" s="398"/>
      <c r="U32" s="398"/>
      <c r="V32" s="398"/>
      <c r="W32" s="398"/>
      <c r="X32" s="398"/>
      <c r="Y32" s="398"/>
      <c r="Z32" s="398"/>
      <c r="AA32" s="398"/>
      <c r="AB32" s="398"/>
      <c r="AC32" s="399"/>
    </row>
    <row r="33" spans="1:29" s="394" customFormat="1">
      <c r="A33" s="98"/>
      <c r="B33" s="150" t="s">
        <v>254</v>
      </c>
      <c r="C33" s="299"/>
      <c r="D33" s="299"/>
      <c r="E33" s="299"/>
      <c r="F33" s="299"/>
      <c r="G33" s="299"/>
      <c r="H33" s="102"/>
      <c r="I33" s="151"/>
      <c r="J33" s="102"/>
      <c r="K33" s="151"/>
      <c r="L33" s="102"/>
      <c r="M33" s="151"/>
      <c r="N33" s="151"/>
      <c r="O33" s="151"/>
      <c r="P33" s="151"/>
      <c r="Q33" s="151"/>
      <c r="R33" s="151"/>
      <c r="S33" s="151"/>
      <c r="T33" s="151"/>
      <c r="U33" s="151"/>
      <c r="V33" s="151"/>
      <c r="W33" s="151"/>
      <c r="X33" s="151"/>
      <c r="Y33" s="151"/>
      <c r="Z33" s="151"/>
      <c r="AA33" s="151"/>
      <c r="AB33" s="151"/>
      <c r="AC33" s="151"/>
    </row>
    <row r="34" spans="1:29" s="394" customFormat="1">
      <c r="A34" s="98"/>
      <c r="B34" s="150" t="s">
        <v>1</v>
      </c>
      <c r="C34" s="299"/>
      <c r="D34" s="299"/>
      <c r="E34" s="299"/>
      <c r="F34" s="299"/>
      <c r="G34" s="299"/>
      <c r="H34" s="102"/>
      <c r="I34" s="151"/>
      <c r="J34" s="102"/>
      <c r="K34" s="151"/>
      <c r="L34" s="102"/>
      <c r="M34" s="151"/>
      <c r="N34" s="151"/>
      <c r="O34" s="151"/>
      <c r="P34" s="151"/>
      <c r="Q34" s="151"/>
      <c r="R34" s="151"/>
      <c r="S34" s="151"/>
      <c r="T34" s="151"/>
      <c r="U34" s="151"/>
      <c r="V34" s="151"/>
      <c r="W34" s="151"/>
      <c r="X34" s="151"/>
      <c r="Y34" s="151"/>
      <c r="Z34" s="151"/>
      <c r="AA34" s="151"/>
      <c r="AB34" s="151"/>
      <c r="AC34" s="151"/>
    </row>
    <row r="35" spans="1:29" s="394" customFormat="1">
      <c r="A35" s="302"/>
      <c r="B35" s="289"/>
      <c r="C35" s="289"/>
      <c r="D35" s="410"/>
      <c r="E35" s="410"/>
      <c r="F35" s="410"/>
      <c r="G35" s="410"/>
      <c r="H35" s="177"/>
      <c r="I35" s="177"/>
      <c r="J35" s="178"/>
      <c r="K35" s="178"/>
      <c r="L35" s="178"/>
      <c r="M35" s="178"/>
      <c r="N35" s="178"/>
      <c r="O35" s="396"/>
      <c r="P35" s="397"/>
      <c r="Q35" s="397"/>
      <c r="R35" s="397"/>
      <c r="S35" s="397"/>
      <c r="T35" s="398"/>
      <c r="U35" s="398"/>
      <c r="V35" s="398"/>
      <c r="W35" s="398"/>
      <c r="X35" s="398"/>
      <c r="Y35" s="398"/>
      <c r="Z35" s="398"/>
      <c r="AA35" s="398"/>
      <c r="AB35" s="398"/>
      <c r="AC35" s="399"/>
    </row>
    <row r="36" spans="1:29" s="394" customFormat="1">
      <c r="A36" s="98"/>
      <c r="B36" s="150" t="s">
        <v>2</v>
      </c>
      <c r="C36" s="299"/>
      <c r="D36" s="299"/>
      <c r="E36" s="299"/>
      <c r="F36" s="299"/>
      <c r="G36" s="299"/>
      <c r="H36" s="102"/>
      <c r="I36" s="151"/>
      <c r="J36" s="102"/>
      <c r="K36" s="151"/>
      <c r="L36" s="102"/>
      <c r="M36" s="151"/>
      <c r="N36" s="151"/>
      <c r="O36" s="151"/>
      <c r="P36" s="151"/>
      <c r="Q36" s="151"/>
      <c r="R36" s="151"/>
      <c r="S36" s="151"/>
      <c r="T36" s="151"/>
      <c r="U36" s="151"/>
      <c r="V36" s="151"/>
      <c r="W36" s="151"/>
      <c r="X36" s="151"/>
      <c r="Y36" s="151"/>
      <c r="Z36" s="151"/>
      <c r="AA36" s="151"/>
      <c r="AB36" s="151"/>
      <c r="AC36" s="151"/>
    </row>
    <row r="37" spans="1:29" s="394" customFormat="1">
      <c r="A37" s="302"/>
      <c r="B37" s="289"/>
      <c r="C37" s="289"/>
      <c r="D37" s="410"/>
      <c r="E37" s="410"/>
      <c r="F37" s="410"/>
      <c r="G37" s="410"/>
      <c r="H37" s="177"/>
      <c r="I37" s="177"/>
      <c r="J37" s="178"/>
      <c r="K37" s="178"/>
      <c r="L37" s="178"/>
      <c r="M37" s="178"/>
      <c r="N37" s="178"/>
      <c r="O37" s="396"/>
      <c r="P37" s="397"/>
      <c r="Q37" s="397"/>
      <c r="R37" s="397"/>
      <c r="S37" s="397"/>
      <c r="T37" s="398"/>
      <c r="U37" s="398"/>
      <c r="V37" s="398"/>
      <c r="W37" s="398"/>
      <c r="X37" s="398"/>
      <c r="Y37" s="398"/>
      <c r="Z37" s="398"/>
      <c r="AA37" s="398"/>
      <c r="AB37" s="398"/>
      <c r="AC37" s="399"/>
    </row>
    <row r="38" spans="1:29" s="394" customFormat="1">
      <c r="A38" s="98"/>
      <c r="B38" s="150" t="s">
        <v>3</v>
      </c>
      <c r="C38" s="299"/>
      <c r="D38" s="299"/>
      <c r="E38" s="299"/>
      <c r="F38" s="299"/>
      <c r="G38" s="299"/>
      <c r="H38" s="102"/>
      <c r="I38" s="151"/>
      <c r="J38" s="102"/>
      <c r="K38" s="151"/>
      <c r="L38" s="102"/>
      <c r="M38" s="151"/>
      <c r="N38" s="151"/>
      <c r="O38" s="151"/>
      <c r="P38" s="151"/>
      <c r="Q38" s="151"/>
      <c r="R38" s="151"/>
      <c r="S38" s="151"/>
      <c r="T38" s="151"/>
      <c r="U38" s="151"/>
      <c r="V38" s="151"/>
      <c r="W38" s="151"/>
      <c r="X38" s="151"/>
      <c r="Y38" s="151"/>
      <c r="Z38" s="151"/>
      <c r="AA38" s="151"/>
      <c r="AB38" s="151"/>
      <c r="AC38" s="151"/>
    </row>
    <row r="39" spans="1:29" s="394" customFormat="1">
      <c r="A39" s="302"/>
      <c r="B39" s="289"/>
      <c r="C39" s="289"/>
      <c r="D39" s="410"/>
      <c r="E39" s="410"/>
      <c r="F39" s="410"/>
      <c r="G39" s="410"/>
      <c r="H39" s="177"/>
      <c r="I39" s="177"/>
      <c r="J39" s="178"/>
      <c r="K39" s="178"/>
      <c r="L39" s="178"/>
      <c r="M39" s="178"/>
      <c r="N39" s="178"/>
      <c r="O39" s="396"/>
      <c r="P39" s="397"/>
      <c r="Q39" s="397"/>
      <c r="R39" s="397"/>
      <c r="S39" s="397"/>
      <c r="T39" s="398"/>
      <c r="U39" s="398"/>
      <c r="V39" s="398"/>
      <c r="W39" s="398"/>
      <c r="X39" s="398"/>
      <c r="Y39" s="398"/>
      <c r="Z39" s="398"/>
      <c r="AA39" s="398"/>
      <c r="AB39" s="398"/>
      <c r="AC39" s="399"/>
    </row>
    <row r="40" spans="1:29" s="394" customFormat="1">
      <c r="A40" s="98"/>
      <c r="B40" s="150" t="s">
        <v>298</v>
      </c>
      <c r="C40" s="299"/>
      <c r="D40" s="299"/>
      <c r="E40" s="299"/>
      <c r="F40" s="299"/>
      <c r="G40" s="299"/>
      <c r="H40" s="102"/>
      <c r="I40" s="151"/>
      <c r="J40" s="102"/>
      <c r="K40" s="151"/>
      <c r="L40" s="102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</row>
    <row r="41" spans="1:29" s="394" customFormat="1">
      <c r="A41" s="98"/>
      <c r="B41" s="150" t="s">
        <v>1</v>
      </c>
      <c r="C41" s="299"/>
      <c r="D41" s="299"/>
      <c r="E41" s="299"/>
      <c r="F41" s="299"/>
      <c r="G41" s="299"/>
      <c r="H41" s="102"/>
      <c r="I41" s="151"/>
      <c r="J41" s="102"/>
      <c r="K41" s="151"/>
      <c r="L41" s="102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</row>
    <row r="42" spans="1:29" s="394" customFormat="1">
      <c r="A42" s="302"/>
      <c r="B42" s="289"/>
      <c r="C42" s="289"/>
      <c r="D42" s="410"/>
      <c r="E42" s="410"/>
      <c r="F42" s="410"/>
      <c r="G42" s="410"/>
      <c r="H42" s="177"/>
      <c r="I42" s="177"/>
      <c r="J42" s="178"/>
      <c r="K42" s="178"/>
      <c r="L42" s="178"/>
      <c r="M42" s="178"/>
      <c r="N42" s="178"/>
      <c r="O42" s="396"/>
      <c r="P42" s="397"/>
      <c r="Q42" s="397"/>
      <c r="R42" s="397"/>
      <c r="S42" s="397"/>
      <c r="T42" s="398"/>
      <c r="U42" s="398"/>
      <c r="V42" s="398"/>
      <c r="W42" s="398"/>
      <c r="X42" s="398"/>
      <c r="Y42" s="398"/>
      <c r="Z42" s="398"/>
      <c r="AA42" s="398"/>
      <c r="AB42" s="398"/>
      <c r="AC42" s="399"/>
    </row>
    <row r="43" spans="1:29" s="394" customFormat="1">
      <c r="A43" s="98"/>
      <c r="B43" s="150" t="s">
        <v>2</v>
      </c>
      <c r="C43" s="299"/>
      <c r="D43" s="299"/>
      <c r="E43" s="299"/>
      <c r="F43" s="299"/>
      <c r="G43" s="299"/>
      <c r="H43" s="102"/>
      <c r="I43" s="151"/>
      <c r="J43" s="102"/>
      <c r="K43" s="151"/>
      <c r="L43" s="102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</row>
    <row r="44" spans="1:29" s="394" customFormat="1">
      <c r="A44" s="302"/>
      <c r="B44" s="289"/>
      <c r="C44" s="289"/>
      <c r="D44" s="410"/>
      <c r="E44" s="410"/>
      <c r="F44" s="410"/>
      <c r="G44" s="410"/>
      <c r="H44" s="177"/>
      <c r="I44" s="177"/>
      <c r="J44" s="178"/>
      <c r="K44" s="178"/>
      <c r="L44" s="178"/>
      <c r="M44" s="178"/>
      <c r="N44" s="178"/>
      <c r="O44" s="396"/>
      <c r="P44" s="397"/>
      <c r="Q44" s="397"/>
      <c r="R44" s="397"/>
      <c r="S44" s="397"/>
      <c r="T44" s="398"/>
      <c r="U44" s="398"/>
      <c r="V44" s="398"/>
      <c r="W44" s="398"/>
      <c r="X44" s="398"/>
      <c r="Y44" s="398"/>
      <c r="Z44" s="398"/>
      <c r="AA44" s="398"/>
      <c r="AB44" s="398"/>
      <c r="AC44" s="399"/>
    </row>
    <row r="45" spans="1:29" s="394" customFormat="1">
      <c r="A45" s="98"/>
      <c r="B45" s="150" t="s">
        <v>3</v>
      </c>
      <c r="C45" s="299"/>
      <c r="D45" s="299"/>
      <c r="E45" s="299"/>
      <c r="F45" s="299"/>
      <c r="G45" s="299"/>
      <c r="H45" s="102"/>
      <c r="I45" s="151"/>
      <c r="J45" s="102"/>
      <c r="K45" s="151"/>
      <c r="L45" s="102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</row>
    <row r="46" spans="1:29" s="394" customFormat="1">
      <c r="A46" s="302"/>
      <c r="B46" s="289"/>
      <c r="C46" s="289"/>
      <c r="D46" s="410"/>
      <c r="E46" s="410"/>
      <c r="F46" s="410"/>
      <c r="G46" s="410"/>
      <c r="H46" s="177"/>
      <c r="I46" s="177"/>
      <c r="J46" s="178"/>
      <c r="K46" s="178"/>
      <c r="L46" s="411"/>
      <c r="M46" s="411"/>
      <c r="N46" s="411"/>
      <c r="O46" s="396"/>
      <c r="P46" s="397"/>
      <c r="Q46" s="397"/>
      <c r="R46" s="397"/>
      <c r="S46" s="397"/>
      <c r="T46" s="398"/>
      <c r="U46" s="398"/>
      <c r="V46" s="398"/>
      <c r="W46" s="398"/>
      <c r="X46" s="398"/>
      <c r="Y46" s="398"/>
      <c r="Z46" s="398"/>
      <c r="AA46" s="398"/>
      <c r="AB46" s="398"/>
      <c r="AC46" s="399"/>
    </row>
    <row r="47" spans="1:29" s="394" customFormat="1">
      <c r="A47" s="98"/>
      <c r="B47" s="150" t="s">
        <v>299</v>
      </c>
      <c r="C47" s="299"/>
      <c r="D47" s="299"/>
      <c r="E47" s="299"/>
      <c r="F47" s="299"/>
      <c r="G47" s="299"/>
      <c r="H47" s="102"/>
      <c r="I47" s="151"/>
      <c r="J47" s="102"/>
      <c r="K47" s="151"/>
      <c r="L47" s="102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</row>
    <row r="48" spans="1:29" s="394" customFormat="1">
      <c r="A48" s="98"/>
      <c r="B48" s="150" t="s">
        <v>1</v>
      </c>
      <c r="C48" s="299"/>
      <c r="D48" s="299"/>
      <c r="E48" s="299"/>
      <c r="F48" s="299"/>
      <c r="G48" s="299"/>
      <c r="H48" s="102"/>
      <c r="I48" s="151"/>
      <c r="J48" s="102"/>
      <c r="K48" s="151"/>
      <c r="L48" s="102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</row>
    <row r="49" spans="1:29" s="394" customFormat="1">
      <c r="A49" s="302"/>
      <c r="B49" s="289"/>
      <c r="C49" s="289"/>
      <c r="D49" s="410"/>
      <c r="E49" s="410"/>
      <c r="F49" s="410"/>
      <c r="G49" s="410"/>
      <c r="H49" s="177"/>
      <c r="I49" s="177"/>
      <c r="J49" s="178"/>
      <c r="K49" s="178"/>
      <c r="L49" s="411"/>
      <c r="M49" s="411"/>
      <c r="N49" s="411"/>
      <c r="O49" s="396"/>
      <c r="P49" s="397"/>
      <c r="Q49" s="397"/>
      <c r="R49" s="397"/>
      <c r="S49" s="397"/>
      <c r="T49" s="398"/>
      <c r="U49" s="398"/>
      <c r="V49" s="398"/>
      <c r="W49" s="398"/>
      <c r="X49" s="398"/>
      <c r="Y49" s="398"/>
      <c r="Z49" s="398"/>
      <c r="AA49" s="398"/>
      <c r="AB49" s="398"/>
      <c r="AC49" s="399"/>
    </row>
    <row r="50" spans="1:29" s="394" customFormat="1">
      <c r="A50" s="98"/>
      <c r="B50" s="150" t="s">
        <v>2</v>
      </c>
      <c r="C50" s="299"/>
      <c r="D50" s="299"/>
      <c r="E50" s="299"/>
      <c r="F50" s="299"/>
      <c r="G50" s="299"/>
      <c r="H50" s="102"/>
      <c r="I50" s="151"/>
      <c r="J50" s="102"/>
      <c r="K50" s="151"/>
      <c r="L50" s="102"/>
      <c r="M50" s="151"/>
      <c r="N50" s="151"/>
      <c r="O50" s="151"/>
      <c r="P50" s="151"/>
      <c r="Q50" s="151"/>
      <c r="R50" s="151"/>
      <c r="S50" s="151"/>
      <c r="T50" s="151"/>
      <c r="U50" s="151"/>
      <c r="V50" s="151"/>
      <c r="W50" s="151"/>
      <c r="X50" s="151"/>
      <c r="Y50" s="151"/>
      <c r="Z50" s="151"/>
      <c r="AA50" s="151"/>
      <c r="AB50" s="151"/>
      <c r="AC50" s="151"/>
    </row>
    <row r="51" spans="1:29" s="394" customFormat="1">
      <c r="A51" s="341"/>
      <c r="B51" s="342"/>
      <c r="C51" s="289"/>
      <c r="D51" s="412"/>
      <c r="E51" s="412"/>
      <c r="F51" s="412"/>
      <c r="G51" s="412"/>
      <c r="H51" s="177"/>
      <c r="I51" s="177"/>
      <c r="J51" s="178"/>
      <c r="K51" s="178"/>
      <c r="L51" s="411"/>
      <c r="M51" s="411"/>
      <c r="N51" s="411"/>
      <c r="O51" s="396"/>
      <c r="P51" s="397"/>
      <c r="Q51" s="397"/>
      <c r="R51" s="397"/>
      <c r="S51" s="397"/>
      <c r="T51" s="398"/>
      <c r="U51" s="398"/>
      <c r="V51" s="398"/>
      <c r="W51" s="398"/>
      <c r="X51" s="398"/>
      <c r="Y51" s="398"/>
      <c r="Z51" s="398"/>
      <c r="AA51" s="398"/>
      <c r="AB51" s="398"/>
      <c r="AC51" s="399"/>
    </row>
    <row r="52" spans="1:29" s="394" customFormat="1">
      <c r="A52" s="98"/>
      <c r="B52" s="150" t="s">
        <v>3</v>
      </c>
      <c r="C52" s="299"/>
      <c r="D52" s="299"/>
      <c r="E52" s="299"/>
      <c r="F52" s="299"/>
      <c r="G52" s="299"/>
      <c r="H52" s="102"/>
      <c r="I52" s="151"/>
      <c r="J52" s="102"/>
      <c r="K52" s="151"/>
      <c r="L52" s="102"/>
      <c r="M52" s="151"/>
      <c r="N52" s="151"/>
      <c r="O52" s="151"/>
      <c r="P52" s="151"/>
      <c r="Q52" s="151"/>
      <c r="R52" s="151"/>
      <c r="S52" s="151"/>
      <c r="T52" s="151"/>
      <c r="U52" s="151"/>
      <c r="V52" s="151"/>
      <c r="W52" s="151"/>
      <c r="X52" s="151"/>
      <c r="Y52" s="151"/>
      <c r="Z52" s="151"/>
      <c r="AA52" s="151"/>
      <c r="AB52" s="151"/>
      <c r="AC52" s="151"/>
    </row>
    <row r="53" spans="1:29" s="394" customFormat="1" ht="15.75" thickBot="1">
      <c r="A53" s="413"/>
      <c r="B53" s="414"/>
      <c r="C53" s="415"/>
      <c r="D53" s="416"/>
      <c r="E53" s="417"/>
      <c r="F53" s="417"/>
      <c r="G53" s="417"/>
      <c r="H53" s="177"/>
      <c r="I53" s="177"/>
      <c r="J53" s="178"/>
      <c r="K53" s="178"/>
      <c r="L53" s="411"/>
      <c r="M53" s="411"/>
      <c r="N53" s="411"/>
      <c r="O53" s="396"/>
      <c r="P53" s="397"/>
      <c r="Q53" s="397"/>
      <c r="R53" s="397"/>
      <c r="S53" s="397"/>
      <c r="T53" s="398"/>
      <c r="U53" s="398"/>
      <c r="V53" s="398"/>
      <c r="W53" s="398"/>
      <c r="X53" s="398"/>
      <c r="Y53" s="398"/>
      <c r="Z53" s="398"/>
      <c r="AA53" s="398"/>
      <c r="AB53" s="398"/>
      <c r="AC53" s="399"/>
    </row>
    <row r="54" spans="1:29" s="394" customFormat="1" ht="16.5" thickTop="1" thickBot="1">
      <c r="A54" s="302"/>
      <c r="B54" s="289"/>
      <c r="C54" s="177"/>
      <c r="D54" s="177"/>
      <c r="E54" s="177"/>
      <c r="F54" s="177"/>
      <c r="G54" s="177"/>
      <c r="H54" s="178"/>
      <c r="I54" s="178"/>
      <c r="J54" s="411"/>
      <c r="K54" s="411"/>
      <c r="L54" s="411"/>
      <c r="M54" s="411"/>
      <c r="N54" s="411"/>
      <c r="O54" s="396"/>
      <c r="P54" s="397"/>
      <c r="Q54" s="397"/>
      <c r="R54" s="397"/>
      <c r="S54" s="397"/>
      <c r="T54" s="398"/>
      <c r="U54" s="398"/>
      <c r="V54" s="398"/>
      <c r="W54" s="398"/>
      <c r="X54" s="398"/>
      <c r="Y54" s="398"/>
      <c r="Z54" s="398"/>
      <c r="AA54" s="398"/>
      <c r="AB54" s="398"/>
      <c r="AC54" s="399"/>
    </row>
    <row r="55" spans="1:29" s="394" customFormat="1" ht="15.75" thickBot="1">
      <c r="A55" s="155"/>
      <c r="B55" s="156" t="s">
        <v>0</v>
      </c>
      <c r="C55" s="156"/>
      <c r="D55" s="156"/>
      <c r="E55" s="156"/>
      <c r="F55" s="156"/>
      <c r="G55" s="156"/>
      <c r="H55" s="156"/>
      <c r="I55" s="156"/>
      <c r="J55" s="156">
        <f>SUM(J14:J54)</f>
        <v>41800</v>
      </c>
      <c r="K55" s="156">
        <v>5400</v>
      </c>
      <c r="L55" s="156"/>
      <c r="M55" s="156"/>
      <c r="N55" s="156"/>
      <c r="O55" s="370">
        <f t="shared" ref="O55:AC55" si="0">SUM(O13:O54)</f>
        <v>0</v>
      </c>
      <c r="P55" s="371">
        <f t="shared" si="0"/>
        <v>0</v>
      </c>
      <c r="Q55" s="371">
        <f t="shared" si="0"/>
        <v>0</v>
      </c>
      <c r="R55" s="371">
        <f t="shared" si="0"/>
        <v>0</v>
      </c>
      <c r="S55" s="371">
        <f t="shared" si="0"/>
        <v>41800</v>
      </c>
      <c r="T55" s="372">
        <f t="shared" si="0"/>
        <v>0</v>
      </c>
      <c r="U55" s="372">
        <f t="shared" si="0"/>
        <v>0</v>
      </c>
      <c r="V55" s="372">
        <f t="shared" si="0"/>
        <v>0</v>
      </c>
      <c r="W55" s="372">
        <f t="shared" si="0"/>
        <v>0</v>
      </c>
      <c r="X55" s="372">
        <f t="shared" si="0"/>
        <v>0</v>
      </c>
      <c r="Y55" s="372">
        <f t="shared" si="0"/>
        <v>0</v>
      </c>
      <c r="Z55" s="372">
        <f t="shared" si="0"/>
        <v>0</v>
      </c>
      <c r="AA55" s="372">
        <f t="shared" si="0"/>
        <v>0</v>
      </c>
      <c r="AB55" s="372">
        <f t="shared" si="0"/>
        <v>0</v>
      </c>
      <c r="AC55" s="373">
        <f t="shared" si="0"/>
        <v>0</v>
      </c>
    </row>
    <row r="56" spans="1:29" s="394" customFormat="1" ht="15.75">
      <c r="N56" s="418"/>
    </row>
    <row r="57" spans="1:29" s="394" customFormat="1" ht="60">
      <c r="A57" s="377"/>
      <c r="B57" s="378" t="s">
        <v>28</v>
      </c>
      <c r="C57" s="379" t="s">
        <v>29</v>
      </c>
      <c r="N57" s="418"/>
    </row>
    <row r="58" spans="1:29" s="394" customFormat="1" ht="15.75">
      <c r="A58" s="380" t="s">
        <v>30</v>
      </c>
      <c r="B58" s="381" t="s">
        <v>290</v>
      </c>
      <c r="C58" s="382">
        <v>0</v>
      </c>
      <c r="N58" s="418"/>
    </row>
    <row r="59" spans="1:29" s="394" customFormat="1" ht="15.75">
      <c r="A59" s="380" t="s">
        <v>31</v>
      </c>
      <c r="B59" s="381" t="s">
        <v>291</v>
      </c>
      <c r="C59" s="382">
        <v>41800</v>
      </c>
      <c r="N59" s="418"/>
    </row>
    <row r="60" spans="1:29" s="394" customFormat="1" ht="15.75" thickBot="1">
      <c r="A60" s="383" t="s">
        <v>32</v>
      </c>
      <c r="B60" s="384" t="s">
        <v>292</v>
      </c>
      <c r="C60" s="385">
        <f>C58*10</f>
        <v>0</v>
      </c>
    </row>
    <row r="61" spans="1:29" s="394" customFormat="1"/>
    <row r="63" spans="1:29">
      <c r="B63" s="388"/>
    </row>
    <row r="64" spans="1:29">
      <c r="B64" s="389"/>
    </row>
    <row r="65" spans="2:9">
      <c r="B65" s="389"/>
    </row>
    <row r="66" spans="2:9">
      <c r="B66" s="389"/>
    </row>
    <row r="67" spans="2:9">
      <c r="B67" s="389"/>
    </row>
    <row r="69" spans="2:9">
      <c r="B69" s="390"/>
    </row>
    <row r="77" spans="2:9">
      <c r="B77" s="390"/>
      <c r="I77" s="283"/>
    </row>
  </sheetData>
  <mergeCells count="48">
    <mergeCell ref="E11:E12"/>
    <mergeCell ref="F11:F12"/>
    <mergeCell ref="G11:G12"/>
    <mergeCell ref="A2:AC2"/>
    <mergeCell ref="A3:AC3"/>
    <mergeCell ref="A4:J4"/>
    <mergeCell ref="K4:Q4"/>
    <mergeCell ref="R4:AC4"/>
    <mergeCell ref="E10:G10"/>
    <mergeCell ref="A5:J5"/>
    <mergeCell ref="K5:Q5"/>
    <mergeCell ref="R5:AC5"/>
    <mergeCell ref="A6:J6"/>
    <mergeCell ref="K6:Q6"/>
    <mergeCell ref="R6:AC6"/>
    <mergeCell ref="K10:K12"/>
    <mergeCell ref="L10:M10"/>
    <mergeCell ref="O10:AC10"/>
    <mergeCell ref="J11:J12"/>
    <mergeCell ref="A7:J7"/>
    <mergeCell ref="K7:Q7"/>
    <mergeCell ref="R7:AC7"/>
    <mergeCell ref="A8:J8"/>
    <mergeCell ref="K8:Q8"/>
    <mergeCell ref="R8:AC8"/>
    <mergeCell ref="L11:L12"/>
    <mergeCell ref="S11:S12"/>
    <mergeCell ref="T11:T12"/>
    <mergeCell ref="U11:U12"/>
    <mergeCell ref="R11:R12"/>
    <mergeCell ref="A9:AC9"/>
    <mergeCell ref="A10:A12"/>
    <mergeCell ref="B10:D12"/>
    <mergeCell ref="H10:H12"/>
    <mergeCell ref="I10:I12"/>
    <mergeCell ref="V11:V12"/>
    <mergeCell ref="W11:W12"/>
    <mergeCell ref="M11:M12"/>
    <mergeCell ref="N11:N12"/>
    <mergeCell ref="O11:O12"/>
    <mergeCell ref="P11:P12"/>
    <mergeCell ref="Q11:Q12"/>
    <mergeCell ref="AC11:AC12"/>
    <mergeCell ref="AB11:AB12"/>
    <mergeCell ref="X11:X12"/>
    <mergeCell ref="Y11:Y12"/>
    <mergeCell ref="Z11:Z12"/>
    <mergeCell ref="AA11:AA12"/>
  </mergeCells>
  <phoneticPr fontId="0" type="noConversion"/>
  <pageMargins left="0.70866141732283472" right="0.70866141732283472" top="0.74803149606299213" bottom="0.74803149606299213" header="0.31496062992125984" footer="0.31496062992125984"/>
  <pageSetup paperSize="8" scale="45" fitToHeight="1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Zeg-IV-fpt</vt:lpstr>
      <vt:lpstr>ZEG-SZV-fpt</vt:lpstr>
      <vt:lpstr>Zeg-IV-ber</vt:lpstr>
      <vt:lpstr>Zeg-SZV-ber</vt:lpstr>
      <vt:lpstr>'Zeg-IV-fpt'!Print_Area</vt:lpstr>
      <vt:lpstr>'ZEG-SZV-fpt'!Print_Area</vt:lpstr>
    </vt:vector>
  </TitlesOfParts>
  <Company>ZALAVIZ ZRT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15 éves gördülő terv</dc:title>
  <dc:subject>fejlesztés</dc:subject>
  <dc:creator>davidjozsef</dc:creator>
  <cp:lastModifiedBy>Somlai</cp:lastModifiedBy>
  <cp:lastPrinted>2017-08-31T12:52:03Z</cp:lastPrinted>
  <dcterms:created xsi:type="dcterms:W3CDTF">2014-07-08T06:33:44Z</dcterms:created>
  <dcterms:modified xsi:type="dcterms:W3CDTF">2017-09-08T09:24:45Z</dcterms:modified>
  <cp:category>települések</cp:category>
</cp:coreProperties>
</file>