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adrienn" algorithmName="SHA-512" hashValue="XDCkGABeE/lOqQfR4O8ROpKcCA/gNz9Tnehr62fDNZF29zhyTzgXtIlIAVQM4WY1vQ9SiaWsuMiQWonNNASeWQ==" saltValue="3m44tQPzIStRj0eLX9j0ag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Szennyvíz\2019\Módosítás 2019-2033 GFT_SZV\Zalaegerszeg-SZV\"/>
    </mc:Choice>
  </mc:AlternateContent>
  <bookViews>
    <workbookView xWindow="0" yWindow="0" windowWidth="19320" windowHeight="12300" tabRatio="848" firstSheet="34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3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_összesítő" sheetId="51" r:id="rId49"/>
  </sheets>
  <definedNames>
    <definedName name="_xlnm._FilterDatabase" localSheetId="48" hidden="1">VKR_összesítő!$A$11:$IV$1113</definedName>
    <definedName name="_xlnm._FilterDatabase" localSheetId="43" hidden="1">Zalaegerszeg!$11:$79</definedName>
    <definedName name="_xlnm.Print_Titles" localSheetId="21">Kispáli!$1:$11</definedName>
  </definedNames>
  <calcPr calcId="162913"/>
</workbook>
</file>

<file path=xl/calcChain.xml><?xml version="1.0" encoding="utf-8"?>
<calcChain xmlns="http://schemas.openxmlformats.org/spreadsheetml/2006/main">
  <c r="O64" i="51" l="1"/>
  <c r="O65" i="51"/>
  <c r="J65" i="51" s="1"/>
  <c r="O66" i="51"/>
  <c r="J66" i="51"/>
  <c r="J64" i="51"/>
  <c r="J17" i="53"/>
  <c r="J16" i="53"/>
  <c r="J15" i="53"/>
  <c r="O745" i="51" l="1"/>
  <c r="J745" i="51" s="1"/>
  <c r="J71" i="53"/>
  <c r="P74" i="51" l="1"/>
  <c r="J74" i="51" s="1"/>
  <c r="J25" i="53"/>
  <c r="P72" i="51"/>
  <c r="J72" i="51" s="1"/>
  <c r="J23" i="53"/>
  <c r="P76" i="51"/>
  <c r="J76" i="51" s="1"/>
  <c r="J27" i="53"/>
  <c r="P80" i="51"/>
  <c r="J80" i="51" s="1"/>
  <c r="J31" i="53"/>
  <c r="P78" i="51"/>
  <c r="J78" i="51" s="1"/>
  <c r="J29" i="53"/>
  <c r="P70" i="51"/>
  <c r="J70" i="51" s="1"/>
  <c r="J21" i="53"/>
  <c r="J19" i="53"/>
  <c r="P68" i="51"/>
  <c r="O68" i="51"/>
  <c r="J68" i="51" l="1"/>
  <c r="P111" i="51" l="1"/>
  <c r="K160" i="53" l="1"/>
  <c r="O160" i="53" l="1"/>
  <c r="O587" i="51" l="1"/>
  <c r="J587" i="51" s="1"/>
  <c r="J30" i="17"/>
  <c r="O589" i="51"/>
  <c r="J589" i="51" s="1"/>
  <c r="J32" i="38"/>
  <c r="J45" i="34" l="1"/>
  <c r="J46" i="34"/>
  <c r="J32" i="53" l="1"/>
  <c r="O588" i="51" l="1"/>
  <c r="J588" i="51" s="1"/>
  <c r="O780" i="51"/>
  <c r="J780" i="51" s="1"/>
  <c r="O101" i="51"/>
  <c r="J101" i="51" s="1"/>
  <c r="J31" i="38"/>
  <c r="J39" i="38"/>
  <c r="J15" i="38"/>
  <c r="K48" i="38"/>
  <c r="O46" i="51"/>
  <c r="J46" i="51" s="1"/>
  <c r="J13" i="11"/>
  <c r="K36" i="11"/>
  <c r="O49" i="51"/>
  <c r="J49" i="51" s="1"/>
  <c r="K39" i="27"/>
  <c r="J13" i="27"/>
  <c r="O590" i="51"/>
  <c r="J590" i="51" s="1"/>
  <c r="K36" i="41"/>
  <c r="J27" i="41"/>
  <c r="O103" i="51"/>
  <c r="J103" i="51" s="1"/>
  <c r="K43" i="37"/>
  <c r="J15" i="37"/>
  <c r="O104" i="51"/>
  <c r="J104" i="51" s="1"/>
  <c r="K39" i="12"/>
  <c r="J15" i="12"/>
  <c r="O105" i="51"/>
  <c r="J105" i="51" s="1"/>
  <c r="J15" i="13"/>
  <c r="K37" i="13"/>
  <c r="O106" i="51"/>
  <c r="J106" i="51" s="1"/>
  <c r="J15" i="32"/>
  <c r="K36" i="32"/>
  <c r="O109" i="51"/>
  <c r="J109" i="51" s="1"/>
  <c r="K38" i="2"/>
  <c r="J15" i="2"/>
  <c r="O102" i="51"/>
  <c r="J102" i="51" s="1"/>
  <c r="K44" i="39"/>
  <c r="J15" i="39"/>
  <c r="K42" i="10"/>
  <c r="O100" i="51"/>
  <c r="J100" i="51" s="1"/>
  <c r="J15" i="10"/>
  <c r="O99" i="51"/>
  <c r="J99" i="51" s="1"/>
  <c r="J16" i="21"/>
  <c r="K34" i="21"/>
  <c r="K43" i="18"/>
  <c r="O772" i="51"/>
  <c r="J772" i="51" s="1"/>
  <c r="O97" i="51"/>
  <c r="J97" i="51" s="1"/>
  <c r="J15" i="18"/>
  <c r="J16" i="18"/>
  <c r="J36" i="18"/>
  <c r="O96" i="51"/>
  <c r="J96" i="51" s="1"/>
  <c r="J15" i="16"/>
  <c r="K41" i="16"/>
  <c r="O93" i="51"/>
  <c r="J93" i="51" s="1"/>
  <c r="J15" i="23"/>
  <c r="K40" i="23"/>
  <c r="O764" i="51"/>
  <c r="J764" i="51" s="1"/>
  <c r="O586" i="51"/>
  <c r="J586" i="51" s="1"/>
  <c r="J35" i="17"/>
  <c r="K42" i="17"/>
  <c r="J29" i="17"/>
  <c r="K33" i="26"/>
  <c r="O583" i="51"/>
  <c r="J583" i="51" s="1"/>
  <c r="O584" i="51"/>
  <c r="J584" i="51" s="1"/>
  <c r="J27" i="28"/>
  <c r="K36" i="28"/>
  <c r="J31" i="28"/>
  <c r="O90" i="51"/>
  <c r="J90" i="51" s="1"/>
  <c r="K38" i="7"/>
  <c r="J15" i="7"/>
  <c r="K42" i="40"/>
  <c r="K45" i="31"/>
  <c r="K37" i="5"/>
  <c r="O87" i="51"/>
  <c r="J87" i="51" s="1"/>
  <c r="J16" i="43"/>
  <c r="O86" i="51"/>
  <c r="J86" i="51" s="1"/>
  <c r="J15" i="43"/>
  <c r="K43" i="43"/>
  <c r="O758" i="51"/>
  <c r="J758" i="51" s="1"/>
  <c r="J36" i="19"/>
  <c r="O85" i="51"/>
  <c r="J85" i="51" s="1"/>
  <c r="K43" i="19"/>
  <c r="J15" i="19"/>
  <c r="K43" i="33"/>
  <c r="O755" i="51"/>
  <c r="J755" i="51" s="1"/>
  <c r="J34" i="33"/>
  <c r="O84" i="51"/>
  <c r="J84" i="51" s="1"/>
  <c r="J15" i="33"/>
  <c r="O82" i="51" l="1"/>
  <c r="J82" i="51" s="1"/>
  <c r="K50" i="34"/>
  <c r="J15" i="34"/>
  <c r="P1066" i="51" l="1"/>
  <c r="Q1066" i="51"/>
  <c r="R1066" i="51"/>
  <c r="S1066" i="51"/>
  <c r="T1066" i="51"/>
  <c r="U1066" i="51"/>
  <c r="V1066" i="51"/>
  <c r="W1066" i="51"/>
  <c r="X1066" i="51"/>
  <c r="Y1066" i="51"/>
  <c r="Z1066" i="51"/>
  <c r="AA1066" i="51"/>
  <c r="AB1066" i="51"/>
  <c r="AC1066" i="51"/>
  <c r="J1066" i="51" l="1"/>
  <c r="W362" i="51"/>
  <c r="U947" i="51"/>
  <c r="R993" i="51" l="1"/>
  <c r="O67" i="51" l="1"/>
  <c r="J67" i="51" s="1"/>
  <c r="O81" i="51" l="1"/>
  <c r="J81" i="51" s="1"/>
  <c r="P112" i="51"/>
  <c r="O112" i="51"/>
  <c r="J34" i="53"/>
  <c r="C1117" i="51"/>
  <c r="J112" i="51" l="1"/>
  <c r="J18" i="53"/>
  <c r="C1118" i="51" l="1"/>
  <c r="O961" i="51" l="1"/>
  <c r="J961" i="51" s="1"/>
  <c r="J40" i="10"/>
  <c r="O596" i="51" l="1"/>
  <c r="J596" i="51" s="1"/>
  <c r="O110" i="51"/>
  <c r="J110" i="51" s="1"/>
  <c r="J15" i="30"/>
  <c r="J29" i="30"/>
  <c r="O108" i="51"/>
  <c r="J108" i="51" s="1"/>
  <c r="O107" i="51"/>
  <c r="J107" i="51" s="1"/>
  <c r="J15" i="29"/>
  <c r="J16" i="29"/>
  <c r="O591" i="51"/>
  <c r="J591" i="51" s="1"/>
  <c r="J30" i="39"/>
  <c r="O98" i="51"/>
  <c r="J98" i="51" s="1"/>
  <c r="J15" i="20"/>
  <c r="O95" i="51"/>
  <c r="J95" i="51" s="1"/>
  <c r="J15" i="24"/>
  <c r="O94" i="51"/>
  <c r="J94" i="51" s="1"/>
  <c r="J15" i="9"/>
  <c r="O92" i="51"/>
  <c r="J92" i="51" s="1"/>
  <c r="J15" i="22"/>
  <c r="O91" i="51"/>
  <c r="J91" i="51" s="1"/>
  <c r="J15" i="36"/>
  <c r="O89" i="51"/>
  <c r="J89" i="51" s="1"/>
  <c r="O88" i="51"/>
  <c r="J88" i="51" s="1"/>
  <c r="J15" i="6"/>
  <c r="J16" i="6"/>
  <c r="O83" i="51"/>
  <c r="J83" i="51" s="1"/>
  <c r="J15" i="35"/>
  <c r="O574" i="51"/>
  <c r="J574" i="51" s="1"/>
  <c r="J28" i="42"/>
  <c r="O12" i="14" l="1"/>
  <c r="O960" i="51" l="1"/>
  <c r="J960" i="51" s="1"/>
  <c r="O959" i="51" l="1"/>
  <c r="J959" i="51" s="1"/>
  <c r="J41" i="37"/>
  <c r="O957" i="51" l="1"/>
  <c r="J957" i="51" s="1"/>
  <c r="J37" i="27"/>
  <c r="O958" i="51"/>
  <c r="J958" i="51" s="1"/>
  <c r="J41" i="3"/>
  <c r="O955" i="51" l="1"/>
  <c r="J955" i="51" s="1"/>
  <c r="O956" i="51"/>
  <c r="J956" i="51" s="1"/>
  <c r="O954" i="51"/>
  <c r="J954" i="51" s="1"/>
  <c r="O45" i="36"/>
  <c r="J40" i="36"/>
  <c r="O598" i="51" l="1"/>
  <c r="J598" i="51" s="1"/>
  <c r="O597" i="51"/>
  <c r="J597" i="51" s="1"/>
  <c r="J27" i="14"/>
  <c r="J28" i="14"/>
  <c r="O789" i="51"/>
  <c r="J789" i="51" s="1"/>
  <c r="O595" i="51"/>
  <c r="J595" i="51" s="1"/>
  <c r="O43" i="30"/>
  <c r="J35" i="30"/>
  <c r="J28" i="30"/>
  <c r="O594" i="51"/>
  <c r="J594" i="51" s="1"/>
  <c r="J28" i="29"/>
  <c r="O787" i="51"/>
  <c r="J787" i="51" s="1"/>
  <c r="J30" i="32"/>
  <c r="O786" i="51"/>
  <c r="J786" i="51" s="1"/>
  <c r="J30" i="13"/>
  <c r="O593" i="51"/>
  <c r="J593" i="51" s="1"/>
  <c r="J26" i="47"/>
  <c r="O785" i="51"/>
  <c r="J785" i="51" s="1"/>
  <c r="J30" i="12"/>
  <c r="O592" i="51"/>
  <c r="J592" i="51" s="1"/>
  <c r="J29" i="37"/>
  <c r="O782" i="51"/>
  <c r="J782" i="51" s="1"/>
  <c r="J31" i="41"/>
  <c r="O781" i="51"/>
  <c r="J781" i="51" s="1"/>
  <c r="J31" i="27"/>
  <c r="J38" i="38"/>
  <c r="O778" i="51"/>
  <c r="J778" i="51" s="1"/>
  <c r="J31" i="11"/>
  <c r="O777" i="51"/>
  <c r="J777" i="51" s="1"/>
  <c r="J34" i="10"/>
  <c r="O776" i="51"/>
  <c r="J776" i="51" s="1"/>
  <c r="J27" i="48"/>
  <c r="O775" i="51"/>
  <c r="J775" i="51" s="1"/>
  <c r="J30" i="45"/>
  <c r="O12" i="45"/>
  <c r="O774" i="51"/>
  <c r="J774" i="51" s="1"/>
  <c r="J29" i="21"/>
  <c r="O773" i="51"/>
  <c r="J773" i="51" s="1"/>
  <c r="J32" i="20"/>
  <c r="O771" i="51"/>
  <c r="J771" i="51" s="1"/>
  <c r="J35" i="18"/>
  <c r="O770" i="51"/>
  <c r="J770" i="51" s="1"/>
  <c r="J34" i="16"/>
  <c r="O26" i="46"/>
  <c r="O768" i="51"/>
  <c r="J768" i="51" s="1"/>
  <c r="J30" i="24"/>
  <c r="O767" i="51"/>
  <c r="J767" i="51" s="1"/>
  <c r="J33" i="23"/>
  <c r="O765" i="51"/>
  <c r="J765" i="51" s="1"/>
  <c r="J31" i="22"/>
  <c r="O763" i="51"/>
  <c r="J763" i="51" s="1"/>
  <c r="J28" i="26"/>
  <c r="O582" i="51"/>
  <c r="J582" i="51" s="1"/>
  <c r="J26" i="28"/>
  <c r="O761" i="51"/>
  <c r="J761" i="51" s="1"/>
  <c r="J30" i="49"/>
  <c r="O760" i="51"/>
  <c r="J760" i="51" s="1"/>
  <c r="J31" i="7"/>
  <c r="O580" i="51"/>
  <c r="J580" i="51" s="1"/>
  <c r="O581" i="51"/>
  <c r="J581" i="51" s="1"/>
  <c r="O579" i="51"/>
  <c r="J579" i="51" s="1"/>
  <c r="O45" i="6"/>
  <c r="J31" i="6"/>
  <c r="J32" i="6"/>
  <c r="J33" i="6"/>
  <c r="O578" i="51"/>
  <c r="J578" i="51" s="1"/>
  <c r="J21" i="46"/>
  <c r="O577" i="51"/>
  <c r="J577" i="51" s="1"/>
  <c r="J20" i="46"/>
  <c r="O576" i="51"/>
  <c r="J576" i="51" s="1"/>
  <c r="O575" i="51"/>
  <c r="J575" i="51" s="1"/>
  <c r="J27" i="44"/>
  <c r="J26" i="44"/>
  <c r="O12" i="44"/>
  <c r="O757" i="51"/>
  <c r="J757" i="51" s="1"/>
  <c r="J35" i="19"/>
  <c r="O756" i="51"/>
  <c r="J756" i="51" s="1"/>
  <c r="J31" i="35"/>
  <c r="O754" i="51"/>
  <c r="J754" i="51" s="1"/>
  <c r="J33" i="33"/>
  <c r="O752" i="51"/>
  <c r="J752" i="51" s="1"/>
  <c r="J35" i="40"/>
  <c r="O573" i="51"/>
  <c r="AC573" i="51"/>
  <c r="AB573" i="51"/>
  <c r="AA573" i="51"/>
  <c r="Z573" i="51"/>
  <c r="Y573" i="51"/>
  <c r="X573" i="51"/>
  <c r="W573" i="51"/>
  <c r="V573" i="51"/>
  <c r="U573" i="51"/>
  <c r="T573" i="51"/>
  <c r="S573" i="51"/>
  <c r="R573" i="51"/>
  <c r="Q573" i="51"/>
  <c r="P573" i="51"/>
  <c r="J33" i="34"/>
  <c r="O748" i="51"/>
  <c r="AC748" i="51"/>
  <c r="AB748" i="51"/>
  <c r="AA748" i="51"/>
  <c r="Z748" i="51"/>
  <c r="Y748" i="51"/>
  <c r="X748" i="51"/>
  <c r="W748" i="51"/>
  <c r="V748" i="51"/>
  <c r="U748" i="51"/>
  <c r="T748" i="51"/>
  <c r="S748" i="51"/>
  <c r="R748" i="51"/>
  <c r="Q748" i="51"/>
  <c r="P748" i="51"/>
  <c r="J36" i="15"/>
  <c r="J573" i="51" l="1"/>
  <c r="J748" i="51"/>
  <c r="C47" i="3" l="1"/>
  <c r="C46" i="8"/>
  <c r="P1093" i="51" l="1"/>
  <c r="Q1093" i="51"/>
  <c r="R1093" i="51"/>
  <c r="S1093" i="51"/>
  <c r="S1081" i="51"/>
  <c r="J1081" i="51" s="1"/>
  <c r="P1074" i="51"/>
  <c r="Q1074" i="51"/>
  <c r="R1074" i="51"/>
  <c r="S1074" i="51"/>
  <c r="P557" i="51"/>
  <c r="Q557" i="51"/>
  <c r="R557" i="51"/>
  <c r="S557" i="51"/>
  <c r="P447" i="51"/>
  <c r="Q447" i="51"/>
  <c r="R447" i="51"/>
  <c r="S447" i="51"/>
  <c r="R409" i="51"/>
  <c r="S409" i="51"/>
  <c r="Q409" i="51"/>
  <c r="P407" i="51"/>
  <c r="Q407" i="51"/>
  <c r="R407" i="51"/>
  <c r="T408" i="51"/>
  <c r="U408" i="51"/>
  <c r="V408" i="51"/>
  <c r="W408" i="51"/>
  <c r="X408" i="51"/>
  <c r="Y408" i="51"/>
  <c r="AA408" i="51"/>
  <c r="AB408" i="51"/>
  <c r="AC408" i="51"/>
  <c r="Z408" i="51"/>
  <c r="S407" i="51"/>
  <c r="S408" i="51"/>
  <c r="R408" i="51"/>
  <c r="P408" i="51"/>
  <c r="J1093" i="51" l="1"/>
  <c r="J1074" i="51"/>
  <c r="J408" i="51"/>
  <c r="J141" i="53"/>
  <c r="J129" i="53"/>
  <c r="J122" i="53"/>
  <c r="J113" i="53"/>
  <c r="J62" i="53"/>
  <c r="O77" i="51" l="1"/>
  <c r="J77" i="51" s="1"/>
  <c r="O79" i="51"/>
  <c r="J79" i="51" s="1"/>
  <c r="O111" i="51"/>
  <c r="J111" i="51" s="1"/>
  <c r="J30" i="53"/>
  <c r="J28" i="53"/>
  <c r="O12" i="3" l="1"/>
  <c r="P12" i="8" l="1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O12" i="8"/>
  <c r="O790" i="51" l="1"/>
  <c r="J790" i="51" s="1"/>
  <c r="J35" i="3"/>
  <c r="O784" i="51"/>
  <c r="J784" i="51" s="1"/>
  <c r="J35" i="37"/>
  <c r="O769" i="51"/>
  <c r="J769" i="51" s="1"/>
  <c r="J28" i="25"/>
  <c r="O766" i="51"/>
  <c r="J766" i="51" s="1"/>
  <c r="O747" i="51"/>
  <c r="J747" i="51" s="1"/>
  <c r="O753" i="51"/>
  <c r="J753" i="51" s="1"/>
  <c r="J30" i="9"/>
  <c r="J40" i="8"/>
  <c r="J34" i="42"/>
  <c r="J31" i="5"/>
  <c r="P1102" i="51" l="1"/>
  <c r="Q1102" i="51"/>
  <c r="R1102" i="51"/>
  <c r="S1102" i="51"/>
  <c r="T1102" i="51"/>
  <c r="U1102" i="51"/>
  <c r="V1102" i="51"/>
  <c r="W1102" i="51"/>
  <c r="X1102" i="51"/>
  <c r="Y1102" i="51"/>
  <c r="Z1102" i="51"/>
  <c r="AA1102" i="51"/>
  <c r="AB1102" i="51"/>
  <c r="AC1102" i="51"/>
  <c r="P1103" i="51"/>
  <c r="Q1103" i="51"/>
  <c r="R1103" i="51"/>
  <c r="S1103" i="51"/>
  <c r="T1103" i="51"/>
  <c r="U1103" i="51"/>
  <c r="V1103" i="51"/>
  <c r="W1103" i="51"/>
  <c r="X1103" i="51"/>
  <c r="Y1103" i="51"/>
  <c r="Z1103" i="51"/>
  <c r="AA1103" i="51"/>
  <c r="AB1103" i="51"/>
  <c r="AC1103" i="51"/>
  <c r="P1104" i="51"/>
  <c r="Q1104" i="51"/>
  <c r="R1104" i="51"/>
  <c r="S1104" i="51"/>
  <c r="T1104" i="51"/>
  <c r="U1104" i="51"/>
  <c r="V1104" i="51"/>
  <c r="W1104" i="51"/>
  <c r="X1104" i="51"/>
  <c r="Y1104" i="51"/>
  <c r="Z1104" i="51"/>
  <c r="AA1104" i="51"/>
  <c r="AB1104" i="51"/>
  <c r="AC1104" i="51"/>
  <c r="P1105" i="51"/>
  <c r="Q1105" i="51"/>
  <c r="R1105" i="51"/>
  <c r="S1105" i="51"/>
  <c r="T1105" i="51"/>
  <c r="U1105" i="51"/>
  <c r="V1105" i="51"/>
  <c r="W1105" i="51"/>
  <c r="X1105" i="51"/>
  <c r="Y1105" i="51"/>
  <c r="Z1105" i="51"/>
  <c r="AA1105" i="51"/>
  <c r="AB1105" i="51"/>
  <c r="AC1105" i="51"/>
  <c r="P1106" i="51"/>
  <c r="Q1106" i="51"/>
  <c r="R1106" i="51"/>
  <c r="S1106" i="51"/>
  <c r="T1106" i="51"/>
  <c r="U1106" i="51"/>
  <c r="V1106" i="51"/>
  <c r="W1106" i="51"/>
  <c r="X1106" i="51"/>
  <c r="Y1106" i="51"/>
  <c r="Z1106" i="51"/>
  <c r="AA1106" i="51"/>
  <c r="AB1106" i="51"/>
  <c r="AC1106" i="51"/>
  <c r="P1107" i="51"/>
  <c r="Q1107" i="51"/>
  <c r="R1107" i="51"/>
  <c r="S1107" i="51"/>
  <c r="T1107" i="51"/>
  <c r="U1107" i="51"/>
  <c r="V1107" i="51"/>
  <c r="W1107" i="51"/>
  <c r="X1107" i="51"/>
  <c r="Y1107" i="51"/>
  <c r="Z1107" i="51"/>
  <c r="AA1107" i="51"/>
  <c r="AB1107" i="51"/>
  <c r="AC1107" i="51"/>
  <c r="P1108" i="51"/>
  <c r="Q1108" i="51"/>
  <c r="R1108" i="51"/>
  <c r="S1108" i="51"/>
  <c r="T1108" i="51"/>
  <c r="U1108" i="51"/>
  <c r="V1108" i="51"/>
  <c r="W1108" i="51"/>
  <c r="X1108" i="51"/>
  <c r="Y1108" i="51"/>
  <c r="Z1108" i="51"/>
  <c r="AA1108" i="51"/>
  <c r="AB1108" i="51"/>
  <c r="AC1108" i="51"/>
  <c r="P1109" i="51"/>
  <c r="Q1109" i="51"/>
  <c r="R1109" i="51"/>
  <c r="S1109" i="51"/>
  <c r="T1109" i="51"/>
  <c r="U1109" i="51"/>
  <c r="V1109" i="51"/>
  <c r="W1109" i="51"/>
  <c r="X1109" i="51"/>
  <c r="Y1109" i="51"/>
  <c r="Z1109" i="51"/>
  <c r="AA1109" i="51"/>
  <c r="AB1109" i="51"/>
  <c r="AC1109" i="51"/>
  <c r="P1110" i="51"/>
  <c r="Q1110" i="51"/>
  <c r="R1110" i="51"/>
  <c r="S1110" i="51"/>
  <c r="T1110" i="51"/>
  <c r="U1110" i="51"/>
  <c r="V1110" i="51"/>
  <c r="W1110" i="51"/>
  <c r="X1110" i="51"/>
  <c r="Y1110" i="51"/>
  <c r="Z1110" i="51"/>
  <c r="AA1110" i="51"/>
  <c r="AB1110" i="51"/>
  <c r="AC1110" i="51"/>
  <c r="U1101" i="51"/>
  <c r="V1101" i="51"/>
  <c r="W1101" i="51"/>
  <c r="X1101" i="51"/>
  <c r="Y1101" i="51"/>
  <c r="Z1101" i="51"/>
  <c r="AA1101" i="51"/>
  <c r="AB1101" i="51"/>
  <c r="AC1101" i="51"/>
  <c r="T1101" i="51"/>
  <c r="S1101" i="51"/>
  <c r="Q1101" i="51"/>
  <c r="R1101" i="51"/>
  <c r="P1101" i="51"/>
  <c r="O1100" i="51"/>
  <c r="J1100" i="51" s="1"/>
  <c r="P1056" i="51"/>
  <c r="Q1056" i="51"/>
  <c r="R1056" i="51"/>
  <c r="S1056" i="51"/>
  <c r="T1056" i="51"/>
  <c r="U1056" i="51"/>
  <c r="V1056" i="51"/>
  <c r="W1056" i="51"/>
  <c r="X1056" i="51"/>
  <c r="Y1056" i="51"/>
  <c r="Z1056" i="51"/>
  <c r="AA1056" i="51"/>
  <c r="AB1056" i="51"/>
  <c r="AC1056" i="51"/>
  <c r="P1057" i="51"/>
  <c r="Q1057" i="51"/>
  <c r="R1057" i="51"/>
  <c r="S1057" i="51"/>
  <c r="T1057" i="51"/>
  <c r="U1057" i="51"/>
  <c r="V1057" i="51"/>
  <c r="W1057" i="51"/>
  <c r="X1057" i="51"/>
  <c r="Y1057" i="51"/>
  <c r="Z1057" i="51"/>
  <c r="AA1057" i="51"/>
  <c r="AB1057" i="51"/>
  <c r="AC1057" i="51"/>
  <c r="P1058" i="51"/>
  <c r="Q1058" i="51"/>
  <c r="R1058" i="51"/>
  <c r="S1058" i="51"/>
  <c r="T1058" i="51"/>
  <c r="U1058" i="51"/>
  <c r="V1058" i="51"/>
  <c r="W1058" i="51"/>
  <c r="X1058" i="51"/>
  <c r="Y1058" i="51"/>
  <c r="Z1058" i="51"/>
  <c r="AA1058" i="51"/>
  <c r="AB1058" i="51"/>
  <c r="AC1058" i="51"/>
  <c r="P1059" i="51"/>
  <c r="Q1059" i="51"/>
  <c r="R1059" i="51"/>
  <c r="S1059" i="51"/>
  <c r="T1059" i="51"/>
  <c r="U1059" i="51"/>
  <c r="V1059" i="51"/>
  <c r="W1059" i="51"/>
  <c r="X1059" i="51"/>
  <c r="Y1059" i="51"/>
  <c r="Z1059" i="51"/>
  <c r="AA1059" i="51"/>
  <c r="AB1059" i="51"/>
  <c r="AC1059" i="51"/>
  <c r="P1060" i="51"/>
  <c r="Q1060" i="51"/>
  <c r="R1060" i="51"/>
  <c r="S1060" i="51"/>
  <c r="T1060" i="51"/>
  <c r="U1060" i="51"/>
  <c r="V1060" i="51"/>
  <c r="W1060" i="51"/>
  <c r="X1060" i="51"/>
  <c r="Y1060" i="51"/>
  <c r="Z1060" i="51"/>
  <c r="AA1060" i="51"/>
  <c r="AB1060" i="51"/>
  <c r="AC1060" i="51"/>
  <c r="P1061" i="51"/>
  <c r="Q1061" i="51"/>
  <c r="R1061" i="51"/>
  <c r="S1061" i="51"/>
  <c r="T1061" i="51"/>
  <c r="U1061" i="51"/>
  <c r="V1061" i="51"/>
  <c r="W1061" i="51"/>
  <c r="X1061" i="51"/>
  <c r="Y1061" i="51"/>
  <c r="Z1061" i="51"/>
  <c r="AA1061" i="51"/>
  <c r="AB1061" i="51"/>
  <c r="AC1061" i="51"/>
  <c r="P1062" i="51"/>
  <c r="Q1062" i="51"/>
  <c r="R1062" i="51"/>
  <c r="S1062" i="51"/>
  <c r="T1062" i="51"/>
  <c r="U1062" i="51"/>
  <c r="V1062" i="51"/>
  <c r="W1062" i="51"/>
  <c r="X1062" i="51"/>
  <c r="Y1062" i="51"/>
  <c r="Z1062" i="51"/>
  <c r="AA1062" i="51"/>
  <c r="AB1062" i="51"/>
  <c r="AC1062" i="51"/>
  <c r="P1063" i="51"/>
  <c r="Q1063" i="51"/>
  <c r="R1063" i="51"/>
  <c r="S1063" i="51"/>
  <c r="T1063" i="51"/>
  <c r="U1063" i="51"/>
  <c r="V1063" i="51"/>
  <c r="W1063" i="51"/>
  <c r="X1063" i="51"/>
  <c r="Y1063" i="51"/>
  <c r="Z1063" i="51"/>
  <c r="AA1063" i="51"/>
  <c r="AB1063" i="51"/>
  <c r="AC1063" i="51"/>
  <c r="P1064" i="51"/>
  <c r="Q1064" i="51"/>
  <c r="R1064" i="51"/>
  <c r="S1064" i="51"/>
  <c r="T1064" i="51"/>
  <c r="U1064" i="51"/>
  <c r="V1064" i="51"/>
  <c r="W1064" i="51"/>
  <c r="X1064" i="51"/>
  <c r="Y1064" i="51"/>
  <c r="Z1064" i="51"/>
  <c r="AA1064" i="51"/>
  <c r="AB1064" i="51"/>
  <c r="AC1064" i="51"/>
  <c r="P1067" i="51"/>
  <c r="Q1067" i="51"/>
  <c r="R1067" i="51"/>
  <c r="S1067" i="51"/>
  <c r="T1067" i="51"/>
  <c r="U1067" i="51"/>
  <c r="V1067" i="51"/>
  <c r="W1067" i="51"/>
  <c r="X1067" i="51"/>
  <c r="Y1067" i="51"/>
  <c r="Z1067" i="51"/>
  <c r="AA1067" i="51"/>
  <c r="AB1067" i="51"/>
  <c r="AC1067" i="51"/>
  <c r="P1068" i="51"/>
  <c r="Q1068" i="51"/>
  <c r="R1068" i="51"/>
  <c r="S1068" i="51"/>
  <c r="T1068" i="51"/>
  <c r="U1068" i="51"/>
  <c r="V1068" i="51"/>
  <c r="W1068" i="51"/>
  <c r="X1068" i="51"/>
  <c r="Y1068" i="51"/>
  <c r="Z1068" i="51"/>
  <c r="AA1068" i="51"/>
  <c r="AB1068" i="51"/>
  <c r="AC1068" i="51"/>
  <c r="P1069" i="51"/>
  <c r="Q1069" i="51"/>
  <c r="R1069" i="51"/>
  <c r="S1069" i="51"/>
  <c r="T1069" i="51"/>
  <c r="U1069" i="51"/>
  <c r="V1069" i="51"/>
  <c r="W1069" i="51"/>
  <c r="X1069" i="51"/>
  <c r="Y1069" i="51"/>
  <c r="Z1069" i="51"/>
  <c r="AA1069" i="51"/>
  <c r="AB1069" i="51"/>
  <c r="AC1069" i="51"/>
  <c r="P1070" i="51"/>
  <c r="Q1070" i="51"/>
  <c r="R1070" i="51"/>
  <c r="S1070" i="51"/>
  <c r="T1070" i="51"/>
  <c r="U1070" i="51"/>
  <c r="V1070" i="51"/>
  <c r="W1070" i="51"/>
  <c r="X1070" i="51"/>
  <c r="Y1070" i="51"/>
  <c r="Z1070" i="51"/>
  <c r="AA1070" i="51"/>
  <c r="AB1070" i="51"/>
  <c r="AC1070" i="51"/>
  <c r="P1071" i="51"/>
  <c r="Q1071" i="51"/>
  <c r="R1071" i="51"/>
  <c r="S1071" i="51"/>
  <c r="T1071" i="51"/>
  <c r="U1071" i="51"/>
  <c r="V1071" i="51"/>
  <c r="W1071" i="51"/>
  <c r="X1071" i="51"/>
  <c r="Y1071" i="51"/>
  <c r="Z1071" i="51"/>
  <c r="AA1071" i="51"/>
  <c r="AB1071" i="51"/>
  <c r="AC1071" i="51"/>
  <c r="P1072" i="51"/>
  <c r="Q1072" i="51"/>
  <c r="R1072" i="51"/>
  <c r="S1072" i="51"/>
  <c r="T1072" i="51"/>
  <c r="U1072" i="51"/>
  <c r="V1072" i="51"/>
  <c r="W1072" i="51"/>
  <c r="X1072" i="51"/>
  <c r="Y1072" i="51"/>
  <c r="Z1072" i="51"/>
  <c r="AA1072" i="51"/>
  <c r="AB1072" i="51"/>
  <c r="AC1072" i="51"/>
  <c r="P1073" i="51"/>
  <c r="Q1073" i="51"/>
  <c r="R1073" i="51"/>
  <c r="S1073" i="51"/>
  <c r="T1073" i="51"/>
  <c r="U1073" i="51"/>
  <c r="V1073" i="51"/>
  <c r="W1073" i="51"/>
  <c r="X1073" i="51"/>
  <c r="Y1073" i="51"/>
  <c r="Z1073" i="51"/>
  <c r="AA1073" i="51"/>
  <c r="AB1073" i="51"/>
  <c r="AC1073" i="51"/>
  <c r="P1075" i="51"/>
  <c r="Q1075" i="51"/>
  <c r="R1075" i="51"/>
  <c r="S1075" i="51"/>
  <c r="T1075" i="51"/>
  <c r="U1075" i="51"/>
  <c r="V1075" i="51"/>
  <c r="W1075" i="51"/>
  <c r="X1075" i="51"/>
  <c r="Y1075" i="51"/>
  <c r="Z1075" i="51"/>
  <c r="AA1075" i="51"/>
  <c r="AB1075" i="51"/>
  <c r="AC1075" i="51"/>
  <c r="P1076" i="51"/>
  <c r="Q1076" i="51"/>
  <c r="R1076" i="51"/>
  <c r="S1076" i="51"/>
  <c r="T1076" i="51"/>
  <c r="U1076" i="51"/>
  <c r="V1076" i="51"/>
  <c r="W1076" i="51"/>
  <c r="X1076" i="51"/>
  <c r="Y1076" i="51"/>
  <c r="Z1076" i="51"/>
  <c r="AA1076" i="51"/>
  <c r="AB1076" i="51"/>
  <c r="AC1076" i="51"/>
  <c r="P1077" i="51"/>
  <c r="Q1077" i="51"/>
  <c r="R1077" i="51"/>
  <c r="S1077" i="51"/>
  <c r="T1077" i="51"/>
  <c r="U1077" i="51"/>
  <c r="V1077" i="51"/>
  <c r="W1077" i="51"/>
  <c r="X1077" i="51"/>
  <c r="Y1077" i="51"/>
  <c r="Z1077" i="51"/>
  <c r="AA1077" i="51"/>
  <c r="AB1077" i="51"/>
  <c r="AC1077" i="51"/>
  <c r="P1078" i="51"/>
  <c r="Q1078" i="51"/>
  <c r="R1078" i="51"/>
  <c r="S1078" i="51"/>
  <c r="T1078" i="51"/>
  <c r="U1078" i="51"/>
  <c r="V1078" i="51"/>
  <c r="W1078" i="51"/>
  <c r="X1078" i="51"/>
  <c r="Y1078" i="51"/>
  <c r="Z1078" i="51"/>
  <c r="AA1078" i="51"/>
  <c r="AB1078" i="51"/>
  <c r="AC1078" i="51"/>
  <c r="P1079" i="51"/>
  <c r="Q1079" i="51"/>
  <c r="R1079" i="51"/>
  <c r="S1079" i="51"/>
  <c r="T1079" i="51"/>
  <c r="U1079" i="51"/>
  <c r="V1079" i="51"/>
  <c r="W1079" i="51"/>
  <c r="X1079" i="51"/>
  <c r="Y1079" i="51"/>
  <c r="Z1079" i="51"/>
  <c r="AA1079" i="51"/>
  <c r="AB1079" i="51"/>
  <c r="AC1079" i="51"/>
  <c r="P1080" i="51"/>
  <c r="Q1080" i="51"/>
  <c r="R1080" i="51"/>
  <c r="S1080" i="51"/>
  <c r="T1080" i="51"/>
  <c r="U1080" i="51"/>
  <c r="V1080" i="51"/>
  <c r="W1080" i="51"/>
  <c r="X1080" i="51"/>
  <c r="Y1080" i="51"/>
  <c r="Z1080" i="51"/>
  <c r="AA1080" i="51"/>
  <c r="AB1080" i="51"/>
  <c r="AC1080" i="51"/>
  <c r="P1082" i="51"/>
  <c r="Q1082" i="51"/>
  <c r="R1082" i="51"/>
  <c r="S1082" i="51"/>
  <c r="T1082" i="51"/>
  <c r="U1082" i="51"/>
  <c r="V1082" i="51"/>
  <c r="W1082" i="51"/>
  <c r="X1082" i="51"/>
  <c r="Y1082" i="51"/>
  <c r="Z1082" i="51"/>
  <c r="AA1082" i="51"/>
  <c r="AB1082" i="51"/>
  <c r="AC1082" i="51"/>
  <c r="P1083" i="51"/>
  <c r="Q1083" i="51"/>
  <c r="R1083" i="51"/>
  <c r="S1083" i="51"/>
  <c r="T1083" i="51"/>
  <c r="U1083" i="51"/>
  <c r="V1083" i="51"/>
  <c r="W1083" i="51"/>
  <c r="X1083" i="51"/>
  <c r="Y1083" i="51"/>
  <c r="Z1083" i="51"/>
  <c r="AA1083" i="51"/>
  <c r="AB1083" i="51"/>
  <c r="AC1083" i="51"/>
  <c r="P1084" i="51"/>
  <c r="Q1084" i="51"/>
  <c r="R1084" i="51"/>
  <c r="S1084" i="51"/>
  <c r="T1084" i="51"/>
  <c r="U1084" i="51"/>
  <c r="V1084" i="51"/>
  <c r="W1084" i="51"/>
  <c r="X1084" i="51"/>
  <c r="Y1084" i="51"/>
  <c r="Z1084" i="51"/>
  <c r="AA1084" i="51"/>
  <c r="AB1084" i="51"/>
  <c r="AC1084" i="51"/>
  <c r="P1085" i="51"/>
  <c r="Q1085" i="51"/>
  <c r="R1085" i="51"/>
  <c r="S1085" i="51"/>
  <c r="T1085" i="51"/>
  <c r="U1085" i="51"/>
  <c r="V1085" i="51"/>
  <c r="W1085" i="51"/>
  <c r="X1085" i="51"/>
  <c r="Y1085" i="51"/>
  <c r="Z1085" i="51"/>
  <c r="AA1085" i="51"/>
  <c r="AB1085" i="51"/>
  <c r="AC1085" i="51"/>
  <c r="P1086" i="51"/>
  <c r="Q1086" i="51"/>
  <c r="R1086" i="51"/>
  <c r="S1086" i="51"/>
  <c r="T1086" i="51"/>
  <c r="U1086" i="51"/>
  <c r="V1086" i="51"/>
  <c r="W1086" i="51"/>
  <c r="X1086" i="51"/>
  <c r="Y1086" i="51"/>
  <c r="Z1086" i="51"/>
  <c r="AA1086" i="51"/>
  <c r="AB1086" i="51"/>
  <c r="AC1086" i="51"/>
  <c r="P1087" i="51"/>
  <c r="Q1087" i="51"/>
  <c r="R1087" i="51"/>
  <c r="S1087" i="51"/>
  <c r="T1087" i="51"/>
  <c r="U1087" i="51"/>
  <c r="V1087" i="51"/>
  <c r="W1087" i="51"/>
  <c r="X1087" i="51"/>
  <c r="Y1087" i="51"/>
  <c r="Z1087" i="51"/>
  <c r="AA1087" i="51"/>
  <c r="AB1087" i="51"/>
  <c r="AC1087" i="51"/>
  <c r="P1088" i="51"/>
  <c r="Q1088" i="51"/>
  <c r="R1088" i="51"/>
  <c r="S1088" i="51"/>
  <c r="T1088" i="51"/>
  <c r="U1088" i="51"/>
  <c r="V1088" i="51"/>
  <c r="W1088" i="51"/>
  <c r="X1088" i="51"/>
  <c r="Y1088" i="51"/>
  <c r="Z1088" i="51"/>
  <c r="AA1088" i="51"/>
  <c r="AB1088" i="51"/>
  <c r="AC1088" i="51"/>
  <c r="P1089" i="51"/>
  <c r="Q1089" i="51"/>
  <c r="R1089" i="51"/>
  <c r="S1089" i="51"/>
  <c r="T1089" i="51"/>
  <c r="U1089" i="51"/>
  <c r="V1089" i="51"/>
  <c r="W1089" i="51"/>
  <c r="X1089" i="51"/>
  <c r="Y1089" i="51"/>
  <c r="Z1089" i="51"/>
  <c r="AA1089" i="51"/>
  <c r="AB1089" i="51"/>
  <c r="AC1089" i="51"/>
  <c r="P1090" i="51"/>
  <c r="Q1090" i="51"/>
  <c r="R1090" i="51"/>
  <c r="S1090" i="51"/>
  <c r="T1090" i="51"/>
  <c r="U1090" i="51"/>
  <c r="V1090" i="51"/>
  <c r="W1090" i="51"/>
  <c r="X1090" i="51"/>
  <c r="Y1090" i="51"/>
  <c r="Z1090" i="51"/>
  <c r="AA1090" i="51"/>
  <c r="AB1090" i="51"/>
  <c r="AC1090" i="51"/>
  <c r="P1091" i="51"/>
  <c r="Q1091" i="51"/>
  <c r="R1091" i="51"/>
  <c r="S1091" i="51"/>
  <c r="T1091" i="51"/>
  <c r="U1091" i="51"/>
  <c r="V1091" i="51"/>
  <c r="W1091" i="51"/>
  <c r="X1091" i="51"/>
  <c r="Y1091" i="51"/>
  <c r="Z1091" i="51"/>
  <c r="AA1091" i="51"/>
  <c r="AB1091" i="51"/>
  <c r="AC1091" i="51"/>
  <c r="P1092" i="51"/>
  <c r="Q1092" i="51"/>
  <c r="R1092" i="51"/>
  <c r="S1092" i="51"/>
  <c r="T1092" i="51"/>
  <c r="U1092" i="51"/>
  <c r="V1092" i="51"/>
  <c r="W1092" i="51"/>
  <c r="X1092" i="51"/>
  <c r="Y1092" i="51"/>
  <c r="Z1092" i="51"/>
  <c r="AA1092" i="51"/>
  <c r="AB1092" i="51"/>
  <c r="AC1092" i="51"/>
  <c r="P1094" i="51"/>
  <c r="Q1094" i="51"/>
  <c r="R1094" i="51"/>
  <c r="S1094" i="51"/>
  <c r="T1094" i="51"/>
  <c r="U1094" i="51"/>
  <c r="V1094" i="51"/>
  <c r="W1094" i="51"/>
  <c r="X1094" i="51"/>
  <c r="Y1094" i="51"/>
  <c r="Z1094" i="51"/>
  <c r="AA1094" i="51"/>
  <c r="AB1094" i="51"/>
  <c r="AC1094" i="51"/>
  <c r="P1095" i="51"/>
  <c r="Q1095" i="51"/>
  <c r="R1095" i="51"/>
  <c r="S1095" i="51"/>
  <c r="T1095" i="51"/>
  <c r="U1095" i="51"/>
  <c r="V1095" i="51"/>
  <c r="W1095" i="51"/>
  <c r="X1095" i="51"/>
  <c r="Y1095" i="51"/>
  <c r="Z1095" i="51"/>
  <c r="AA1095" i="51"/>
  <c r="AB1095" i="51"/>
  <c r="AC1095" i="51"/>
  <c r="P1096" i="51"/>
  <c r="Q1096" i="51"/>
  <c r="R1096" i="51"/>
  <c r="S1096" i="51"/>
  <c r="T1096" i="51"/>
  <c r="U1096" i="51"/>
  <c r="V1096" i="51"/>
  <c r="W1096" i="51"/>
  <c r="X1096" i="51"/>
  <c r="Y1096" i="51"/>
  <c r="Z1096" i="51"/>
  <c r="AA1096" i="51"/>
  <c r="AB1096" i="51"/>
  <c r="AC1096" i="51"/>
  <c r="P1097" i="51"/>
  <c r="Q1097" i="51"/>
  <c r="R1097" i="51"/>
  <c r="S1097" i="51"/>
  <c r="T1097" i="51"/>
  <c r="U1097" i="51"/>
  <c r="V1097" i="51"/>
  <c r="W1097" i="51"/>
  <c r="X1097" i="51"/>
  <c r="Y1097" i="51"/>
  <c r="Z1097" i="51"/>
  <c r="AA1097" i="51"/>
  <c r="AB1097" i="51"/>
  <c r="AC1097" i="51"/>
  <c r="P1098" i="51"/>
  <c r="Q1098" i="51"/>
  <c r="R1098" i="51"/>
  <c r="S1098" i="51"/>
  <c r="T1098" i="51"/>
  <c r="U1098" i="51"/>
  <c r="V1098" i="51"/>
  <c r="W1098" i="51"/>
  <c r="X1098" i="51"/>
  <c r="Y1098" i="51"/>
  <c r="Z1098" i="51"/>
  <c r="AA1098" i="51"/>
  <c r="AB1098" i="51"/>
  <c r="AC1098" i="51"/>
  <c r="U1055" i="51"/>
  <c r="V1055" i="51"/>
  <c r="W1055" i="51"/>
  <c r="X1055" i="51"/>
  <c r="Y1055" i="51"/>
  <c r="Z1055" i="51"/>
  <c r="AA1055" i="51"/>
  <c r="AB1055" i="51"/>
  <c r="AC1055" i="51"/>
  <c r="T1055" i="51"/>
  <c r="S1055" i="51"/>
  <c r="Q1055" i="51"/>
  <c r="R1055" i="51"/>
  <c r="P1055" i="51"/>
  <c r="O1054" i="51"/>
  <c r="J1054" i="51" s="1"/>
  <c r="O1049" i="51"/>
  <c r="J1049" i="51" s="1"/>
  <c r="O1050" i="51"/>
  <c r="J1050" i="51" s="1"/>
  <c r="O1051" i="51"/>
  <c r="J1051" i="51" s="1"/>
  <c r="O1052" i="51"/>
  <c r="J1052" i="51" s="1"/>
  <c r="O1053" i="51"/>
  <c r="J1053" i="51" s="1"/>
  <c r="O1048" i="51"/>
  <c r="J1048" i="51" s="1"/>
  <c r="P1036" i="51"/>
  <c r="Q1036" i="51"/>
  <c r="R1036" i="51"/>
  <c r="S1036" i="51"/>
  <c r="T1036" i="51"/>
  <c r="U1036" i="51"/>
  <c r="V1036" i="51"/>
  <c r="W1036" i="51"/>
  <c r="X1036" i="51"/>
  <c r="Y1036" i="51"/>
  <c r="Z1036" i="51"/>
  <c r="AA1036" i="51"/>
  <c r="AB1036" i="51"/>
  <c r="AC1036" i="51"/>
  <c r="P1037" i="51"/>
  <c r="Q1037" i="51"/>
  <c r="R1037" i="51"/>
  <c r="S1037" i="51"/>
  <c r="T1037" i="51"/>
  <c r="U1037" i="51"/>
  <c r="V1037" i="51"/>
  <c r="W1037" i="51"/>
  <c r="X1037" i="51"/>
  <c r="Y1037" i="51"/>
  <c r="Z1037" i="51"/>
  <c r="AA1037" i="51"/>
  <c r="AB1037" i="51"/>
  <c r="AC1037" i="51"/>
  <c r="P1038" i="51"/>
  <c r="Q1038" i="51"/>
  <c r="R1038" i="51"/>
  <c r="S1038" i="51"/>
  <c r="T1038" i="51"/>
  <c r="U1038" i="51"/>
  <c r="V1038" i="51"/>
  <c r="W1038" i="51"/>
  <c r="X1038" i="51"/>
  <c r="Y1038" i="51"/>
  <c r="Z1038" i="51"/>
  <c r="AA1038" i="51"/>
  <c r="AB1038" i="51"/>
  <c r="AC1038" i="51"/>
  <c r="P1039" i="51"/>
  <c r="Q1039" i="51"/>
  <c r="R1039" i="51"/>
  <c r="S1039" i="51"/>
  <c r="T1039" i="51"/>
  <c r="U1039" i="51"/>
  <c r="V1039" i="51"/>
  <c r="W1039" i="51"/>
  <c r="X1039" i="51"/>
  <c r="Y1039" i="51"/>
  <c r="Z1039" i="51"/>
  <c r="AA1039" i="51"/>
  <c r="AB1039" i="51"/>
  <c r="AC1039" i="51"/>
  <c r="P1040" i="51"/>
  <c r="Q1040" i="51"/>
  <c r="R1040" i="51"/>
  <c r="S1040" i="51"/>
  <c r="T1040" i="51"/>
  <c r="U1040" i="51"/>
  <c r="V1040" i="51"/>
  <c r="W1040" i="51"/>
  <c r="X1040" i="51"/>
  <c r="Y1040" i="51"/>
  <c r="Z1040" i="51"/>
  <c r="AA1040" i="51"/>
  <c r="AB1040" i="51"/>
  <c r="AC1040" i="51"/>
  <c r="P1041" i="51"/>
  <c r="Q1041" i="51"/>
  <c r="R1041" i="51"/>
  <c r="S1041" i="51"/>
  <c r="T1041" i="51"/>
  <c r="U1041" i="51"/>
  <c r="V1041" i="51"/>
  <c r="W1041" i="51"/>
  <c r="X1041" i="51"/>
  <c r="Y1041" i="51"/>
  <c r="Z1041" i="51"/>
  <c r="AA1041" i="51"/>
  <c r="AB1041" i="51"/>
  <c r="AC1041" i="51"/>
  <c r="P1042" i="51"/>
  <c r="Q1042" i="51"/>
  <c r="R1042" i="51"/>
  <c r="S1042" i="51"/>
  <c r="T1042" i="51"/>
  <c r="U1042" i="51"/>
  <c r="V1042" i="51"/>
  <c r="W1042" i="51"/>
  <c r="X1042" i="51"/>
  <c r="Y1042" i="51"/>
  <c r="Z1042" i="51"/>
  <c r="AA1042" i="51"/>
  <c r="AB1042" i="51"/>
  <c r="AC1042" i="51"/>
  <c r="P1043" i="51"/>
  <c r="Q1043" i="51"/>
  <c r="R1043" i="51"/>
  <c r="S1043" i="51"/>
  <c r="T1043" i="51"/>
  <c r="U1043" i="51"/>
  <c r="V1043" i="51"/>
  <c r="W1043" i="51"/>
  <c r="X1043" i="51"/>
  <c r="Y1043" i="51"/>
  <c r="Z1043" i="51"/>
  <c r="AA1043" i="51"/>
  <c r="AB1043" i="51"/>
  <c r="AC1043" i="51"/>
  <c r="P1044" i="51"/>
  <c r="Q1044" i="51"/>
  <c r="R1044" i="51"/>
  <c r="S1044" i="51"/>
  <c r="T1044" i="51"/>
  <c r="U1044" i="51"/>
  <c r="V1044" i="51"/>
  <c r="W1044" i="51"/>
  <c r="X1044" i="51"/>
  <c r="Y1044" i="51"/>
  <c r="Z1044" i="51"/>
  <c r="AA1044" i="51"/>
  <c r="AB1044" i="51"/>
  <c r="AC1044" i="51"/>
  <c r="P1045" i="51"/>
  <c r="Q1045" i="51"/>
  <c r="R1045" i="51"/>
  <c r="S1045" i="51"/>
  <c r="T1045" i="51"/>
  <c r="U1045" i="51"/>
  <c r="V1045" i="51"/>
  <c r="W1045" i="51"/>
  <c r="X1045" i="51"/>
  <c r="Y1045" i="51"/>
  <c r="Z1045" i="51"/>
  <c r="AA1045" i="51"/>
  <c r="AB1045" i="51"/>
  <c r="AC1045" i="51"/>
  <c r="P1046" i="51"/>
  <c r="Q1046" i="51"/>
  <c r="R1046" i="51"/>
  <c r="S1046" i="51"/>
  <c r="T1046" i="51"/>
  <c r="U1046" i="51"/>
  <c r="V1046" i="51"/>
  <c r="W1046" i="51"/>
  <c r="X1046" i="51"/>
  <c r="Y1046" i="51"/>
  <c r="Z1046" i="51"/>
  <c r="AA1046" i="51"/>
  <c r="AB1046" i="51"/>
  <c r="AC1046" i="51"/>
  <c r="U1035" i="51"/>
  <c r="V1035" i="51"/>
  <c r="W1035" i="51"/>
  <c r="X1035" i="51"/>
  <c r="Y1035" i="51"/>
  <c r="Z1035" i="51"/>
  <c r="AA1035" i="51"/>
  <c r="AB1035" i="51"/>
  <c r="AC1035" i="51"/>
  <c r="T1035" i="51"/>
  <c r="S1035" i="51"/>
  <c r="Q1035" i="51"/>
  <c r="R1035" i="51"/>
  <c r="P1035" i="51"/>
  <c r="U963" i="51"/>
  <c r="V963" i="51"/>
  <c r="W963" i="51"/>
  <c r="X963" i="51"/>
  <c r="Y963" i="51"/>
  <c r="Z963" i="51"/>
  <c r="AA963" i="51"/>
  <c r="AB963" i="51"/>
  <c r="AC963" i="51"/>
  <c r="T963" i="51"/>
  <c r="S962" i="51"/>
  <c r="Q962" i="51"/>
  <c r="R962" i="51"/>
  <c r="P962" i="51"/>
  <c r="P792" i="51"/>
  <c r="Q792" i="51"/>
  <c r="R792" i="51"/>
  <c r="S792" i="51"/>
  <c r="T792" i="51"/>
  <c r="U792" i="51"/>
  <c r="V792" i="51"/>
  <c r="W792" i="51"/>
  <c r="X792" i="51"/>
  <c r="Y792" i="51"/>
  <c r="Z792" i="51"/>
  <c r="AA792" i="51"/>
  <c r="AB792" i="51"/>
  <c r="AC792" i="51"/>
  <c r="U791" i="51"/>
  <c r="V791" i="51"/>
  <c r="W791" i="51"/>
  <c r="X791" i="51"/>
  <c r="Y791" i="51"/>
  <c r="Z791" i="51"/>
  <c r="AA791" i="51"/>
  <c r="AB791" i="51"/>
  <c r="AC791" i="51"/>
  <c r="T791" i="51"/>
  <c r="S791" i="51"/>
  <c r="Q791" i="51"/>
  <c r="R791" i="51"/>
  <c r="P791" i="51"/>
  <c r="O746" i="51"/>
  <c r="J746" i="51" s="1"/>
  <c r="P600" i="51"/>
  <c r="Q600" i="51"/>
  <c r="R600" i="51"/>
  <c r="S600" i="51"/>
  <c r="T600" i="51"/>
  <c r="U600" i="51"/>
  <c r="V600" i="51"/>
  <c r="W600" i="51"/>
  <c r="X600" i="51"/>
  <c r="Y600" i="51"/>
  <c r="Z600" i="51"/>
  <c r="AA600" i="51"/>
  <c r="AB600" i="51"/>
  <c r="AC600" i="51"/>
  <c r="U599" i="51"/>
  <c r="V599" i="51"/>
  <c r="W599" i="51"/>
  <c r="X599" i="51"/>
  <c r="Y599" i="51"/>
  <c r="Z599" i="51"/>
  <c r="AA599" i="51"/>
  <c r="AB599" i="51"/>
  <c r="AC599" i="51"/>
  <c r="T599" i="51"/>
  <c r="S599" i="51"/>
  <c r="Q599" i="51"/>
  <c r="R599" i="51"/>
  <c r="P599" i="51"/>
  <c r="P397" i="51"/>
  <c r="Q397" i="51"/>
  <c r="R397" i="51"/>
  <c r="S397" i="51"/>
  <c r="T397" i="51"/>
  <c r="U397" i="51"/>
  <c r="V397" i="51"/>
  <c r="W397" i="51"/>
  <c r="X397" i="51"/>
  <c r="Y397" i="51"/>
  <c r="Z397" i="51"/>
  <c r="AA397" i="51"/>
  <c r="AB397" i="51"/>
  <c r="AC397" i="51"/>
  <c r="P398" i="51"/>
  <c r="Q398" i="51"/>
  <c r="R398" i="51"/>
  <c r="S398" i="51"/>
  <c r="T398" i="51"/>
  <c r="U398" i="51"/>
  <c r="V398" i="51"/>
  <c r="W398" i="51"/>
  <c r="X398" i="51"/>
  <c r="Y398" i="51"/>
  <c r="Z398" i="51"/>
  <c r="AA398" i="51"/>
  <c r="AB398" i="51"/>
  <c r="AC398" i="51"/>
  <c r="P399" i="51"/>
  <c r="Q399" i="51"/>
  <c r="R399" i="51"/>
  <c r="S399" i="51"/>
  <c r="T399" i="51"/>
  <c r="U399" i="51"/>
  <c r="V399" i="51"/>
  <c r="W399" i="51"/>
  <c r="X399" i="51"/>
  <c r="Y399" i="51"/>
  <c r="Z399" i="51"/>
  <c r="AA399" i="51"/>
  <c r="AB399" i="51"/>
  <c r="AC399" i="51"/>
  <c r="P400" i="51"/>
  <c r="Q400" i="51"/>
  <c r="R400" i="51"/>
  <c r="S400" i="51"/>
  <c r="T400" i="51"/>
  <c r="U400" i="51"/>
  <c r="V400" i="51"/>
  <c r="W400" i="51"/>
  <c r="X400" i="51"/>
  <c r="Y400" i="51"/>
  <c r="Z400" i="51"/>
  <c r="AA400" i="51"/>
  <c r="AB400" i="51"/>
  <c r="AC400" i="51"/>
  <c r="P401" i="51"/>
  <c r="Q401" i="51"/>
  <c r="R401" i="51"/>
  <c r="S401" i="51"/>
  <c r="T401" i="51"/>
  <c r="U401" i="51"/>
  <c r="V401" i="51"/>
  <c r="W401" i="51"/>
  <c r="X401" i="51"/>
  <c r="Y401" i="51"/>
  <c r="Z401" i="51"/>
  <c r="AA401" i="51"/>
  <c r="AB401" i="51"/>
  <c r="AC401" i="51"/>
  <c r="P402" i="51"/>
  <c r="Q402" i="51"/>
  <c r="R402" i="51"/>
  <c r="S402" i="51"/>
  <c r="T402" i="51"/>
  <c r="U402" i="51"/>
  <c r="V402" i="51"/>
  <c r="W402" i="51"/>
  <c r="X402" i="51"/>
  <c r="Y402" i="51"/>
  <c r="Z402" i="51"/>
  <c r="AA402" i="51"/>
  <c r="AB402" i="51"/>
  <c r="AC402" i="51"/>
  <c r="P403" i="51"/>
  <c r="Q403" i="51"/>
  <c r="R403" i="51"/>
  <c r="S403" i="51"/>
  <c r="T403" i="51"/>
  <c r="U403" i="51"/>
  <c r="V403" i="51"/>
  <c r="W403" i="51"/>
  <c r="X403" i="51"/>
  <c r="Y403" i="51"/>
  <c r="Z403" i="51"/>
  <c r="AA403" i="51"/>
  <c r="AB403" i="51"/>
  <c r="AC403" i="51"/>
  <c r="P404" i="51"/>
  <c r="Q404" i="51"/>
  <c r="R404" i="51"/>
  <c r="S404" i="51"/>
  <c r="T404" i="51"/>
  <c r="U404" i="51"/>
  <c r="V404" i="51"/>
  <c r="W404" i="51"/>
  <c r="X404" i="51"/>
  <c r="Y404" i="51"/>
  <c r="Z404" i="51"/>
  <c r="AA404" i="51"/>
  <c r="AB404" i="51"/>
  <c r="AC404" i="51"/>
  <c r="P405" i="51"/>
  <c r="Q405" i="51"/>
  <c r="R405" i="51"/>
  <c r="S405" i="51"/>
  <c r="T405" i="51"/>
  <c r="U405" i="51"/>
  <c r="V405" i="51"/>
  <c r="W405" i="51"/>
  <c r="X405" i="51"/>
  <c r="Y405" i="51"/>
  <c r="Z405" i="51"/>
  <c r="AA405" i="51"/>
  <c r="AB405" i="51"/>
  <c r="AC405" i="51"/>
  <c r="P406" i="51"/>
  <c r="Q406" i="51"/>
  <c r="R406" i="51"/>
  <c r="S406" i="51"/>
  <c r="T406" i="51"/>
  <c r="U406" i="51"/>
  <c r="V406" i="51"/>
  <c r="W406" i="51"/>
  <c r="X406" i="51"/>
  <c r="Y406" i="51"/>
  <c r="Z406" i="51"/>
  <c r="AA406" i="51"/>
  <c r="AB406" i="51"/>
  <c r="AC406" i="51"/>
  <c r="T407" i="51"/>
  <c r="U407" i="51"/>
  <c r="V407" i="51"/>
  <c r="W407" i="51"/>
  <c r="X407" i="51"/>
  <c r="Y407" i="51"/>
  <c r="AA407" i="51"/>
  <c r="AB407" i="51"/>
  <c r="AC407" i="51"/>
  <c r="P409" i="51"/>
  <c r="T409" i="51"/>
  <c r="U409" i="51"/>
  <c r="V409" i="51"/>
  <c r="W409" i="51"/>
  <c r="X409" i="51"/>
  <c r="Y409" i="51"/>
  <c r="Z409" i="51"/>
  <c r="AA409" i="51"/>
  <c r="AB409" i="51"/>
  <c r="AC409" i="51"/>
  <c r="P410" i="51"/>
  <c r="Q410" i="51"/>
  <c r="R410" i="51"/>
  <c r="S410" i="51"/>
  <c r="T410" i="51"/>
  <c r="U410" i="51"/>
  <c r="V410" i="51"/>
  <c r="W410" i="51"/>
  <c r="X410" i="51"/>
  <c r="Y410" i="51"/>
  <c r="Z410" i="51"/>
  <c r="AA410" i="51"/>
  <c r="AB410" i="51"/>
  <c r="AC410" i="51"/>
  <c r="U396" i="51"/>
  <c r="V396" i="51"/>
  <c r="W396" i="51"/>
  <c r="X396" i="51"/>
  <c r="Y396" i="51"/>
  <c r="Z396" i="51"/>
  <c r="AA396" i="51"/>
  <c r="AB396" i="51"/>
  <c r="AC396" i="51"/>
  <c r="T396" i="51"/>
  <c r="S396" i="51"/>
  <c r="Q396" i="51"/>
  <c r="R396" i="51"/>
  <c r="P396" i="51"/>
  <c r="P114" i="51"/>
  <c r="Q114" i="51"/>
  <c r="R114" i="51"/>
  <c r="S114" i="51"/>
  <c r="T114" i="51"/>
  <c r="U114" i="51"/>
  <c r="V114" i="51"/>
  <c r="W114" i="51"/>
  <c r="X114" i="51"/>
  <c r="Y114" i="51"/>
  <c r="Z114" i="51"/>
  <c r="AA114" i="51"/>
  <c r="AB114" i="51"/>
  <c r="AC114" i="51"/>
  <c r="P115" i="51"/>
  <c r="Q115" i="51"/>
  <c r="R115" i="51"/>
  <c r="S115" i="51"/>
  <c r="T115" i="51"/>
  <c r="U115" i="51"/>
  <c r="V115" i="51"/>
  <c r="W115" i="51"/>
  <c r="X115" i="51"/>
  <c r="Y115" i="51"/>
  <c r="Z115" i="51"/>
  <c r="AA115" i="51"/>
  <c r="AB115" i="51"/>
  <c r="AC115" i="51"/>
  <c r="P116" i="51"/>
  <c r="Q116" i="51"/>
  <c r="R116" i="51"/>
  <c r="S116" i="51"/>
  <c r="T116" i="51"/>
  <c r="U116" i="51"/>
  <c r="V116" i="51"/>
  <c r="W116" i="51"/>
  <c r="X116" i="51"/>
  <c r="Y116" i="51"/>
  <c r="Z116" i="51"/>
  <c r="AA116" i="51"/>
  <c r="AB116" i="51"/>
  <c r="AC116" i="51"/>
  <c r="P117" i="51"/>
  <c r="Q117" i="51"/>
  <c r="R117" i="51"/>
  <c r="S117" i="51"/>
  <c r="T117" i="51"/>
  <c r="U117" i="51"/>
  <c r="V117" i="51"/>
  <c r="W117" i="51"/>
  <c r="X117" i="51"/>
  <c r="Y117" i="51"/>
  <c r="Z117" i="51"/>
  <c r="AA117" i="51"/>
  <c r="AB117" i="51"/>
  <c r="AC117" i="51"/>
  <c r="P118" i="51"/>
  <c r="Q118" i="51"/>
  <c r="R118" i="51"/>
  <c r="S118" i="51"/>
  <c r="T118" i="51"/>
  <c r="U118" i="51"/>
  <c r="V118" i="51"/>
  <c r="W118" i="51"/>
  <c r="X118" i="51"/>
  <c r="Y118" i="51"/>
  <c r="Z118" i="51"/>
  <c r="AA118" i="51"/>
  <c r="AB118" i="51"/>
  <c r="AC118" i="51"/>
  <c r="P119" i="51"/>
  <c r="Q119" i="51"/>
  <c r="R119" i="51"/>
  <c r="S119" i="51"/>
  <c r="T119" i="51"/>
  <c r="U119" i="51"/>
  <c r="V119" i="51"/>
  <c r="W119" i="51"/>
  <c r="X119" i="51"/>
  <c r="Y119" i="51"/>
  <c r="Z119" i="51"/>
  <c r="AA119" i="51"/>
  <c r="AB119" i="51"/>
  <c r="AC119" i="51"/>
  <c r="P120" i="51"/>
  <c r="Q120" i="51"/>
  <c r="R120" i="51"/>
  <c r="S120" i="51"/>
  <c r="T120" i="51"/>
  <c r="U120" i="51"/>
  <c r="V120" i="51"/>
  <c r="W120" i="51"/>
  <c r="X120" i="51"/>
  <c r="Y120" i="51"/>
  <c r="Z120" i="51"/>
  <c r="AA120" i="51"/>
  <c r="AB120" i="51"/>
  <c r="AC120" i="51"/>
  <c r="P121" i="51"/>
  <c r="Q121" i="51"/>
  <c r="R121" i="51"/>
  <c r="S121" i="51"/>
  <c r="T121" i="51"/>
  <c r="U121" i="51"/>
  <c r="V121" i="51"/>
  <c r="W121" i="51"/>
  <c r="X121" i="51"/>
  <c r="Y121" i="51"/>
  <c r="Z121" i="51"/>
  <c r="AA121" i="51"/>
  <c r="AB121" i="51"/>
  <c r="AC121" i="51"/>
  <c r="P122" i="51"/>
  <c r="Q122" i="51"/>
  <c r="R122" i="51"/>
  <c r="S122" i="51"/>
  <c r="T122" i="51"/>
  <c r="U122" i="51"/>
  <c r="V122" i="51"/>
  <c r="W122" i="51"/>
  <c r="X122" i="51"/>
  <c r="Y122" i="51"/>
  <c r="Z122" i="51"/>
  <c r="AA122" i="51"/>
  <c r="AB122" i="51"/>
  <c r="AC122" i="51"/>
  <c r="P123" i="51"/>
  <c r="Q123" i="51"/>
  <c r="R123" i="51"/>
  <c r="S123" i="51"/>
  <c r="T123" i="51"/>
  <c r="U123" i="51"/>
  <c r="V123" i="51"/>
  <c r="W123" i="51"/>
  <c r="X123" i="51"/>
  <c r="Y123" i="51"/>
  <c r="Z123" i="51"/>
  <c r="AA123" i="51"/>
  <c r="AB123" i="51"/>
  <c r="AC123" i="51"/>
  <c r="P124" i="51"/>
  <c r="Q124" i="51"/>
  <c r="R124" i="51"/>
  <c r="S124" i="51"/>
  <c r="T124" i="51"/>
  <c r="U124" i="51"/>
  <c r="V124" i="51"/>
  <c r="W124" i="51"/>
  <c r="X124" i="51"/>
  <c r="Y124" i="51"/>
  <c r="Z124" i="51"/>
  <c r="AA124" i="51"/>
  <c r="AB124" i="51"/>
  <c r="AC124" i="51"/>
  <c r="P125" i="51"/>
  <c r="Q125" i="51"/>
  <c r="R125" i="51"/>
  <c r="S125" i="51"/>
  <c r="T125" i="51"/>
  <c r="U125" i="51"/>
  <c r="V125" i="51"/>
  <c r="W125" i="51"/>
  <c r="X125" i="51"/>
  <c r="Y125" i="51"/>
  <c r="Z125" i="51"/>
  <c r="AA125" i="51"/>
  <c r="AB125" i="51"/>
  <c r="AC125" i="51"/>
  <c r="P126" i="51"/>
  <c r="Q126" i="51"/>
  <c r="R126" i="51"/>
  <c r="S126" i="51"/>
  <c r="T126" i="51"/>
  <c r="U126" i="51"/>
  <c r="V126" i="51"/>
  <c r="W126" i="51"/>
  <c r="X126" i="51"/>
  <c r="Y126" i="51"/>
  <c r="Z126" i="51"/>
  <c r="AA126" i="51"/>
  <c r="AB126" i="51"/>
  <c r="AC126" i="51"/>
  <c r="P127" i="51"/>
  <c r="Q127" i="51"/>
  <c r="R127" i="51"/>
  <c r="S127" i="51"/>
  <c r="T127" i="51"/>
  <c r="U127" i="51"/>
  <c r="V127" i="51"/>
  <c r="W127" i="51"/>
  <c r="X127" i="51"/>
  <c r="Y127" i="51"/>
  <c r="Z127" i="51"/>
  <c r="AA127" i="51"/>
  <c r="AB127" i="51"/>
  <c r="AC127" i="51"/>
  <c r="U113" i="51"/>
  <c r="V113" i="51"/>
  <c r="W113" i="51"/>
  <c r="X113" i="51"/>
  <c r="Y113" i="51"/>
  <c r="Z113" i="51"/>
  <c r="AA113" i="51"/>
  <c r="AB113" i="51"/>
  <c r="AC113" i="51"/>
  <c r="T113" i="51"/>
  <c r="S113" i="51"/>
  <c r="Q113" i="51"/>
  <c r="R113" i="51"/>
  <c r="P113" i="51"/>
  <c r="O71" i="51"/>
  <c r="J71" i="51" s="1"/>
  <c r="O73" i="51"/>
  <c r="J73" i="51" s="1"/>
  <c r="O75" i="51"/>
  <c r="J75" i="51" s="1"/>
  <c r="O69" i="51"/>
  <c r="J69" i="51" s="1"/>
  <c r="J1110" i="51" l="1"/>
  <c r="J1059" i="51"/>
  <c r="J1106" i="51"/>
  <c r="J1090" i="51"/>
  <c r="J1072" i="51"/>
  <c r="J1102" i="51"/>
  <c r="J1107" i="51"/>
  <c r="J1103" i="51"/>
  <c r="J1082" i="51"/>
  <c r="J1063" i="51"/>
  <c r="J1109" i="51"/>
  <c r="J1108" i="51"/>
  <c r="J1105" i="51"/>
  <c r="J1104" i="51"/>
  <c r="J1043" i="51"/>
  <c r="J1101" i="51"/>
  <c r="J1055" i="51"/>
  <c r="J1095" i="51"/>
  <c r="J1086" i="51"/>
  <c r="J1077" i="51"/>
  <c r="J1068" i="51"/>
  <c r="J1061" i="51"/>
  <c r="J1057" i="51"/>
  <c r="J1039" i="51"/>
  <c r="J1097" i="51"/>
  <c r="J1092" i="51"/>
  <c r="J1088" i="51"/>
  <c r="J1084" i="51"/>
  <c r="J1079" i="51"/>
  <c r="J1075" i="51"/>
  <c r="J1070" i="51"/>
  <c r="J1098" i="51"/>
  <c r="J1094" i="51"/>
  <c r="J1091" i="51"/>
  <c r="J1089" i="51"/>
  <c r="J1087" i="51"/>
  <c r="J1085" i="51"/>
  <c r="J1083" i="51"/>
  <c r="J1080" i="51"/>
  <c r="J1078" i="51"/>
  <c r="J1076" i="51"/>
  <c r="J1073" i="51"/>
  <c r="J1071" i="51"/>
  <c r="J1069" i="51"/>
  <c r="J1067" i="51"/>
  <c r="J1064" i="51"/>
  <c r="J1062" i="51"/>
  <c r="J1060" i="51"/>
  <c r="J1058" i="51"/>
  <c r="J1056" i="51"/>
  <c r="J1096" i="51"/>
  <c r="J1044" i="51"/>
  <c r="J1040" i="51"/>
  <c r="J1036" i="51"/>
  <c r="J1045" i="51"/>
  <c r="J1041" i="51"/>
  <c r="J1037" i="51"/>
  <c r="J1046" i="51"/>
  <c r="J1042" i="51"/>
  <c r="J1038" i="51"/>
  <c r="J1035" i="51"/>
  <c r="J963" i="51"/>
  <c r="J962" i="51"/>
  <c r="J125" i="51"/>
  <c r="J792" i="51"/>
  <c r="J407" i="51"/>
  <c r="J791" i="51"/>
  <c r="J600" i="51"/>
  <c r="J403" i="51"/>
  <c r="J399" i="51"/>
  <c r="J599" i="51"/>
  <c r="J409" i="51"/>
  <c r="J404" i="51"/>
  <c r="J400" i="51"/>
  <c r="J397" i="51"/>
  <c r="J410" i="51"/>
  <c r="J406" i="51"/>
  <c r="J405" i="51"/>
  <c r="J402" i="51"/>
  <c r="J401" i="51"/>
  <c r="J398" i="51"/>
  <c r="J396" i="51"/>
  <c r="J121" i="51"/>
  <c r="J117" i="51"/>
  <c r="J126" i="51"/>
  <c r="J122" i="51"/>
  <c r="J118" i="51"/>
  <c r="J114" i="51"/>
  <c r="J124" i="51"/>
  <c r="J120" i="51"/>
  <c r="J116" i="51"/>
  <c r="J127" i="51"/>
  <c r="J123" i="51"/>
  <c r="J119" i="51"/>
  <c r="J115" i="51"/>
  <c r="J113" i="51"/>
  <c r="J76" i="53"/>
  <c r="J26" i="53"/>
  <c r="J33" i="53"/>
  <c r="J20" i="53"/>
  <c r="J22" i="53"/>
  <c r="J145" i="53"/>
  <c r="J139" i="53"/>
  <c r="J136" i="53"/>
  <c r="J102" i="53"/>
  <c r="J117" i="53"/>
  <c r="J104" i="53"/>
  <c r="J100" i="53"/>
  <c r="J99" i="53"/>
  <c r="J101" i="53"/>
  <c r="J98" i="53"/>
  <c r="J149" i="53"/>
  <c r="J150" i="53"/>
  <c r="J151" i="53"/>
  <c r="J152" i="53"/>
  <c r="J153" i="53"/>
  <c r="J154" i="53"/>
  <c r="J155" i="53"/>
  <c r="J156" i="53"/>
  <c r="J157" i="53"/>
  <c r="J158" i="53"/>
  <c r="J148" i="53"/>
  <c r="J97" i="53"/>
  <c r="J103" i="53"/>
  <c r="J105" i="53"/>
  <c r="J106" i="53"/>
  <c r="J107" i="53"/>
  <c r="J108" i="53"/>
  <c r="J109" i="53"/>
  <c r="J110" i="53"/>
  <c r="J111" i="53"/>
  <c r="J112" i="53"/>
  <c r="J114" i="53"/>
  <c r="J115" i="53"/>
  <c r="J116" i="53"/>
  <c r="J118" i="53"/>
  <c r="J119" i="53"/>
  <c r="J120" i="53"/>
  <c r="J121" i="53"/>
  <c r="J123" i="53"/>
  <c r="J124" i="53"/>
  <c r="J125" i="53"/>
  <c r="J126" i="53"/>
  <c r="J127" i="53"/>
  <c r="J128" i="53"/>
  <c r="J130" i="53"/>
  <c r="J131" i="53"/>
  <c r="J132" i="53"/>
  <c r="J133" i="53"/>
  <c r="J134" i="53"/>
  <c r="J135" i="53"/>
  <c r="J137" i="53"/>
  <c r="J138" i="53"/>
  <c r="J140" i="53"/>
  <c r="J142" i="53"/>
  <c r="J143" i="53"/>
  <c r="J144" i="53"/>
  <c r="J146" i="53"/>
  <c r="J96" i="53"/>
  <c r="J83" i="53"/>
  <c r="J84" i="53"/>
  <c r="J85" i="53"/>
  <c r="J86" i="53"/>
  <c r="J87" i="53"/>
  <c r="J88" i="53"/>
  <c r="J89" i="53"/>
  <c r="J90" i="53"/>
  <c r="J91" i="53"/>
  <c r="J92" i="53"/>
  <c r="J93" i="53"/>
  <c r="J94" i="53"/>
  <c r="J77" i="53"/>
  <c r="J72" i="53" l="1"/>
  <c r="J52" i="53"/>
  <c r="J53" i="53"/>
  <c r="J54" i="53"/>
  <c r="J55" i="53"/>
  <c r="J56" i="53"/>
  <c r="J57" i="53"/>
  <c r="J58" i="53"/>
  <c r="J59" i="53"/>
  <c r="J60" i="53"/>
  <c r="J61" i="53"/>
  <c r="J63" i="53"/>
  <c r="J64" i="53"/>
  <c r="J65" i="53"/>
  <c r="J51" i="53"/>
  <c r="AC12" i="53"/>
  <c r="AC160" i="53" s="1"/>
  <c r="U12" i="53"/>
  <c r="U160" i="53" s="1"/>
  <c r="V12" i="53"/>
  <c r="V160" i="53" s="1"/>
  <c r="W12" i="53"/>
  <c r="W160" i="53" s="1"/>
  <c r="X12" i="53"/>
  <c r="X160" i="53" s="1"/>
  <c r="Y12" i="53"/>
  <c r="Y160" i="53" s="1"/>
  <c r="Z12" i="53"/>
  <c r="Z160" i="53" s="1"/>
  <c r="AA12" i="53"/>
  <c r="AA160" i="53" s="1"/>
  <c r="AB12" i="53"/>
  <c r="AB160" i="53" s="1"/>
  <c r="T12" i="53"/>
  <c r="T160" i="53" s="1"/>
  <c r="Q12" i="53"/>
  <c r="Q160" i="53" s="1"/>
  <c r="R12" i="53"/>
  <c r="R160" i="53" s="1"/>
  <c r="S12" i="53"/>
  <c r="S160" i="53" s="1"/>
  <c r="P12" i="53"/>
  <c r="P160" i="53" s="1"/>
  <c r="P619" i="51"/>
  <c r="O619" i="51"/>
  <c r="J619" i="51" l="1"/>
  <c r="Q1029" i="51"/>
  <c r="R1029" i="51"/>
  <c r="S1029" i="51"/>
  <c r="P1029" i="51"/>
  <c r="P950" i="51"/>
  <c r="Q950" i="51"/>
  <c r="R950" i="51"/>
  <c r="S950" i="51"/>
  <c r="T950" i="51"/>
  <c r="U950" i="51"/>
  <c r="V950" i="51"/>
  <c r="W950" i="51"/>
  <c r="X950" i="51"/>
  <c r="Y950" i="51"/>
  <c r="Z950" i="51"/>
  <c r="AA950" i="51"/>
  <c r="AB950" i="51"/>
  <c r="AC950" i="51"/>
  <c r="P951" i="51"/>
  <c r="Q951" i="51"/>
  <c r="R951" i="51"/>
  <c r="S951" i="51"/>
  <c r="T951" i="51"/>
  <c r="U951" i="51"/>
  <c r="V951" i="51"/>
  <c r="W951" i="51"/>
  <c r="X951" i="51"/>
  <c r="Y951" i="51"/>
  <c r="Z951" i="51"/>
  <c r="AA951" i="51"/>
  <c r="AB951" i="51"/>
  <c r="AC951" i="51"/>
  <c r="P952" i="51"/>
  <c r="Q952" i="51"/>
  <c r="R952" i="51"/>
  <c r="S952" i="51"/>
  <c r="T952" i="51"/>
  <c r="U952" i="51"/>
  <c r="V952" i="51"/>
  <c r="W952" i="51"/>
  <c r="X952" i="51"/>
  <c r="Y952" i="51"/>
  <c r="Z952" i="51"/>
  <c r="AA952" i="51"/>
  <c r="AB952" i="51"/>
  <c r="AC952" i="51"/>
  <c r="U949" i="51"/>
  <c r="V949" i="51"/>
  <c r="W949" i="51"/>
  <c r="X949" i="51"/>
  <c r="Y949" i="51"/>
  <c r="Z949" i="51"/>
  <c r="AA949" i="51"/>
  <c r="AB949" i="51"/>
  <c r="AC949" i="51"/>
  <c r="T949" i="51"/>
  <c r="S949" i="51"/>
  <c r="Q949" i="51"/>
  <c r="R949" i="51"/>
  <c r="P949" i="51"/>
  <c r="P741" i="51"/>
  <c r="Q741" i="51"/>
  <c r="R741" i="51"/>
  <c r="S741" i="51"/>
  <c r="T741" i="51"/>
  <c r="U741" i="51"/>
  <c r="V741" i="51"/>
  <c r="W741" i="51"/>
  <c r="X741" i="51"/>
  <c r="Y741" i="51"/>
  <c r="Z741" i="51"/>
  <c r="AA741" i="51"/>
  <c r="AB741" i="51"/>
  <c r="AC741" i="51"/>
  <c r="P742" i="51"/>
  <c r="Q742" i="51"/>
  <c r="R742" i="51"/>
  <c r="S742" i="51"/>
  <c r="T742" i="51"/>
  <c r="U742" i="51"/>
  <c r="V742" i="51"/>
  <c r="W742" i="51"/>
  <c r="X742" i="51"/>
  <c r="Y742" i="51"/>
  <c r="Z742" i="51"/>
  <c r="AA742" i="51"/>
  <c r="AB742" i="51"/>
  <c r="AC742" i="51"/>
  <c r="P743" i="51"/>
  <c r="Q743" i="51"/>
  <c r="R743" i="51"/>
  <c r="S743" i="51"/>
  <c r="T743" i="51"/>
  <c r="U743" i="51"/>
  <c r="V743" i="51"/>
  <c r="W743" i="51"/>
  <c r="X743" i="51"/>
  <c r="Y743" i="51"/>
  <c r="Z743" i="51"/>
  <c r="AA743" i="51"/>
  <c r="AB743" i="51"/>
  <c r="AC743" i="51"/>
  <c r="U740" i="51"/>
  <c r="V740" i="51"/>
  <c r="W740" i="51"/>
  <c r="X740" i="51"/>
  <c r="Y740" i="51"/>
  <c r="Z740" i="51"/>
  <c r="AA740" i="51"/>
  <c r="AB740" i="51"/>
  <c r="AC740" i="51"/>
  <c r="T740" i="51"/>
  <c r="S740" i="51"/>
  <c r="Q740" i="51"/>
  <c r="R740" i="51"/>
  <c r="P740" i="51"/>
  <c r="P569" i="51"/>
  <c r="Q569" i="51"/>
  <c r="R569" i="51"/>
  <c r="S569" i="51"/>
  <c r="T569" i="51"/>
  <c r="U569" i="51"/>
  <c r="V569" i="51"/>
  <c r="W569" i="51"/>
  <c r="X569" i="51"/>
  <c r="Y569" i="51"/>
  <c r="Z569" i="51"/>
  <c r="AA569" i="51"/>
  <c r="AB569" i="51"/>
  <c r="AC569" i="51"/>
  <c r="P570" i="51"/>
  <c r="Q570" i="51"/>
  <c r="R570" i="51"/>
  <c r="S570" i="51"/>
  <c r="T570" i="51"/>
  <c r="U570" i="51"/>
  <c r="V570" i="51"/>
  <c r="W570" i="51"/>
  <c r="X570" i="51"/>
  <c r="Y570" i="51"/>
  <c r="Z570" i="51"/>
  <c r="AA570" i="51"/>
  <c r="AB570" i="51"/>
  <c r="AC570" i="51"/>
  <c r="U568" i="51"/>
  <c r="V568" i="51"/>
  <c r="W568" i="51"/>
  <c r="X568" i="51"/>
  <c r="Y568" i="51"/>
  <c r="Z568" i="51"/>
  <c r="AA568" i="51"/>
  <c r="AB568" i="51"/>
  <c r="AC568" i="51"/>
  <c r="T568" i="51"/>
  <c r="S568" i="51"/>
  <c r="Q568" i="51"/>
  <c r="R568" i="51"/>
  <c r="P568" i="51"/>
  <c r="P390" i="51"/>
  <c r="Q390" i="51"/>
  <c r="R390" i="51"/>
  <c r="S390" i="51"/>
  <c r="T390" i="51"/>
  <c r="U390" i="51"/>
  <c r="V390" i="51"/>
  <c r="W390" i="51"/>
  <c r="X390" i="51"/>
  <c r="Y390" i="51"/>
  <c r="Z390" i="51"/>
  <c r="AA390" i="51"/>
  <c r="AB390" i="51"/>
  <c r="AC390" i="51"/>
  <c r="P391" i="51"/>
  <c r="Q391" i="51"/>
  <c r="R391" i="51"/>
  <c r="S391" i="51"/>
  <c r="T391" i="51"/>
  <c r="U391" i="51"/>
  <c r="V391" i="51"/>
  <c r="W391" i="51"/>
  <c r="X391" i="51"/>
  <c r="Y391" i="51"/>
  <c r="Z391" i="51"/>
  <c r="AA391" i="51"/>
  <c r="AB391" i="51"/>
  <c r="AC391" i="51"/>
  <c r="P392" i="51"/>
  <c r="Q392" i="51"/>
  <c r="R392" i="51"/>
  <c r="S392" i="51"/>
  <c r="T392" i="51"/>
  <c r="U392" i="51"/>
  <c r="V392" i="51"/>
  <c r="W392" i="51"/>
  <c r="X392" i="51"/>
  <c r="Y392" i="51"/>
  <c r="Z392" i="51"/>
  <c r="AA392" i="51"/>
  <c r="AB392" i="51"/>
  <c r="AC392" i="51"/>
  <c r="P393" i="51"/>
  <c r="Q393" i="51"/>
  <c r="R393" i="51"/>
  <c r="S393" i="51"/>
  <c r="T393" i="51"/>
  <c r="U393" i="51"/>
  <c r="V393" i="51"/>
  <c r="W393" i="51"/>
  <c r="X393" i="51"/>
  <c r="Y393" i="51"/>
  <c r="Z393" i="51"/>
  <c r="AA393" i="51"/>
  <c r="AB393" i="51"/>
  <c r="AC393" i="51"/>
  <c r="P394" i="51"/>
  <c r="Q394" i="51"/>
  <c r="R394" i="51"/>
  <c r="S394" i="51"/>
  <c r="T394" i="51"/>
  <c r="U394" i="51"/>
  <c r="V394" i="51"/>
  <c r="W394" i="51"/>
  <c r="X394" i="51"/>
  <c r="Y394" i="51"/>
  <c r="Z394" i="51"/>
  <c r="AA394" i="51"/>
  <c r="AB394" i="51"/>
  <c r="AC394" i="51"/>
  <c r="U389" i="51"/>
  <c r="V389" i="51"/>
  <c r="W389" i="51"/>
  <c r="X389" i="51"/>
  <c r="Y389" i="51"/>
  <c r="Z389" i="51"/>
  <c r="AA389" i="51"/>
  <c r="AB389" i="51"/>
  <c r="AC389" i="51"/>
  <c r="T389" i="51"/>
  <c r="S389" i="51"/>
  <c r="Q389" i="51"/>
  <c r="R389" i="51"/>
  <c r="P389" i="51"/>
  <c r="U61" i="51"/>
  <c r="V61" i="51"/>
  <c r="W61" i="51"/>
  <c r="X61" i="51"/>
  <c r="Y61" i="51"/>
  <c r="Z61" i="51"/>
  <c r="AA61" i="51"/>
  <c r="AB61" i="51"/>
  <c r="AC61" i="51"/>
  <c r="T61" i="51"/>
  <c r="Q61" i="51"/>
  <c r="R61" i="51"/>
  <c r="S61" i="51"/>
  <c r="P61" i="51"/>
  <c r="O61" i="51"/>
  <c r="AC12" i="14"/>
  <c r="U12" i="14"/>
  <c r="V12" i="14"/>
  <c r="W12" i="14"/>
  <c r="X12" i="14"/>
  <c r="Y12" i="14"/>
  <c r="Z12" i="14"/>
  <c r="AA12" i="14"/>
  <c r="AB12" i="14"/>
  <c r="T12" i="14"/>
  <c r="Q12" i="14"/>
  <c r="R12" i="14"/>
  <c r="S12" i="14"/>
  <c r="P12" i="14"/>
  <c r="J1029" i="51" l="1"/>
  <c r="J743" i="51"/>
  <c r="J951" i="51"/>
  <c r="J569" i="51"/>
  <c r="J952" i="51"/>
  <c r="J950" i="51"/>
  <c r="J949" i="51"/>
  <c r="J741" i="51"/>
  <c r="J742" i="51"/>
  <c r="J740" i="51"/>
  <c r="J570" i="51"/>
  <c r="J390" i="51"/>
  <c r="J394" i="51"/>
  <c r="J568" i="51"/>
  <c r="J393" i="51"/>
  <c r="J392" i="51"/>
  <c r="J391" i="51"/>
  <c r="J389" i="51"/>
  <c r="Q1028" i="51"/>
  <c r="R1028" i="51"/>
  <c r="S1028" i="51"/>
  <c r="P1028" i="51"/>
  <c r="P946" i="51"/>
  <c r="Q946" i="51"/>
  <c r="R946" i="51"/>
  <c r="S946" i="51"/>
  <c r="T946" i="51"/>
  <c r="U946" i="51"/>
  <c r="V946" i="51"/>
  <c r="W946" i="51"/>
  <c r="X946" i="51"/>
  <c r="Y946" i="51"/>
  <c r="Z946" i="51"/>
  <c r="AA946" i="51"/>
  <c r="AB946" i="51"/>
  <c r="AC946" i="51"/>
  <c r="P947" i="51"/>
  <c r="Q947" i="51"/>
  <c r="R947" i="51"/>
  <c r="S947" i="51"/>
  <c r="T947" i="51"/>
  <c r="V947" i="51"/>
  <c r="W947" i="51"/>
  <c r="X947" i="51"/>
  <c r="Y947" i="51"/>
  <c r="Z947" i="51"/>
  <c r="AA947" i="51"/>
  <c r="AB947" i="51"/>
  <c r="AC947" i="51"/>
  <c r="P948" i="51"/>
  <c r="Q948" i="51"/>
  <c r="R948" i="51"/>
  <c r="S948" i="51"/>
  <c r="T948" i="51"/>
  <c r="U948" i="51"/>
  <c r="V948" i="51"/>
  <c r="W948" i="51"/>
  <c r="X948" i="51"/>
  <c r="Y948" i="51"/>
  <c r="Z948" i="51"/>
  <c r="AA948" i="51"/>
  <c r="AB948" i="51"/>
  <c r="AC948" i="51"/>
  <c r="U945" i="51"/>
  <c r="V945" i="51"/>
  <c r="W945" i="51"/>
  <c r="X945" i="51"/>
  <c r="Y945" i="51"/>
  <c r="Z945" i="51"/>
  <c r="AA945" i="51"/>
  <c r="AB945" i="51"/>
  <c r="AC945" i="51"/>
  <c r="T945" i="51"/>
  <c r="S945" i="51"/>
  <c r="Q945" i="51"/>
  <c r="R945" i="51"/>
  <c r="P945" i="51"/>
  <c r="P964" i="51"/>
  <c r="Q964" i="51"/>
  <c r="R964" i="51"/>
  <c r="S964" i="51"/>
  <c r="T965" i="51"/>
  <c r="U965" i="51"/>
  <c r="V965" i="51"/>
  <c r="W965" i="51"/>
  <c r="X965" i="51"/>
  <c r="Y965" i="51"/>
  <c r="Z965" i="51"/>
  <c r="AA965" i="51"/>
  <c r="AB965" i="51"/>
  <c r="AC965" i="51"/>
  <c r="P966" i="51"/>
  <c r="Q966" i="51"/>
  <c r="R966" i="51"/>
  <c r="S966" i="51"/>
  <c r="P737" i="51"/>
  <c r="Q737" i="51"/>
  <c r="R737" i="51"/>
  <c r="S737" i="51"/>
  <c r="T737" i="51"/>
  <c r="U737" i="51"/>
  <c r="V737" i="51"/>
  <c r="W737" i="51"/>
  <c r="X737" i="51"/>
  <c r="Y737" i="51"/>
  <c r="Z737" i="51"/>
  <c r="AA737" i="51"/>
  <c r="AB737" i="51"/>
  <c r="AC737" i="51"/>
  <c r="P738" i="51"/>
  <c r="Q738" i="51"/>
  <c r="R738" i="51"/>
  <c r="S738" i="51"/>
  <c r="T738" i="51"/>
  <c r="U738" i="51"/>
  <c r="V738" i="51"/>
  <c r="W738" i="51"/>
  <c r="X738" i="51"/>
  <c r="Y738" i="51"/>
  <c r="Z738" i="51"/>
  <c r="AA738" i="51"/>
  <c r="AB738" i="51"/>
  <c r="AC738" i="51"/>
  <c r="P739" i="51"/>
  <c r="Q739" i="51"/>
  <c r="R739" i="51"/>
  <c r="S739" i="51"/>
  <c r="T739" i="51"/>
  <c r="U739" i="51"/>
  <c r="V739" i="51"/>
  <c r="W739" i="51"/>
  <c r="X739" i="51"/>
  <c r="Y739" i="51"/>
  <c r="Z739" i="51"/>
  <c r="AA739" i="51"/>
  <c r="AB739" i="51"/>
  <c r="AC739" i="51"/>
  <c r="U736" i="51"/>
  <c r="V736" i="51"/>
  <c r="W736" i="51"/>
  <c r="X736" i="51"/>
  <c r="Y736" i="51"/>
  <c r="Z736" i="51"/>
  <c r="AA736" i="51"/>
  <c r="AB736" i="51"/>
  <c r="AC736" i="51"/>
  <c r="T736" i="51"/>
  <c r="S736" i="51"/>
  <c r="Q736" i="51"/>
  <c r="R736" i="51"/>
  <c r="P736" i="51"/>
  <c r="P563" i="51"/>
  <c r="Q563" i="51"/>
  <c r="R563" i="51"/>
  <c r="S563" i="51"/>
  <c r="T563" i="51"/>
  <c r="U563" i="51"/>
  <c r="V563" i="51"/>
  <c r="W563" i="51"/>
  <c r="X563" i="51"/>
  <c r="Y563" i="51"/>
  <c r="Z563" i="51"/>
  <c r="AA563" i="51"/>
  <c r="AB563" i="51"/>
  <c r="AC563" i="51"/>
  <c r="P564" i="51"/>
  <c r="Q564" i="51"/>
  <c r="R564" i="51"/>
  <c r="S564" i="51"/>
  <c r="T564" i="51"/>
  <c r="U564" i="51"/>
  <c r="V564" i="51"/>
  <c r="W564" i="51"/>
  <c r="X564" i="51"/>
  <c r="Y564" i="51"/>
  <c r="Z564" i="51"/>
  <c r="AA564" i="51"/>
  <c r="AB564" i="51"/>
  <c r="AC564" i="51"/>
  <c r="P565" i="51"/>
  <c r="Q565" i="51"/>
  <c r="R565" i="51"/>
  <c r="S565" i="51"/>
  <c r="T565" i="51"/>
  <c r="U565" i="51"/>
  <c r="V565" i="51"/>
  <c r="W565" i="51"/>
  <c r="X565" i="51"/>
  <c r="Y565" i="51"/>
  <c r="Z565" i="51"/>
  <c r="AA565" i="51"/>
  <c r="AB565" i="51"/>
  <c r="AC565" i="51"/>
  <c r="P566" i="51"/>
  <c r="Q566" i="51"/>
  <c r="R566" i="51"/>
  <c r="S566" i="51"/>
  <c r="T566" i="51"/>
  <c r="U566" i="51"/>
  <c r="V566" i="51"/>
  <c r="W566" i="51"/>
  <c r="X566" i="51"/>
  <c r="Y566" i="51"/>
  <c r="Z566" i="51"/>
  <c r="AA566" i="51"/>
  <c r="AB566" i="51"/>
  <c r="AC566" i="51"/>
  <c r="P567" i="51"/>
  <c r="Q567" i="51"/>
  <c r="R567" i="51"/>
  <c r="S567" i="51"/>
  <c r="T567" i="51"/>
  <c r="U567" i="51"/>
  <c r="V567" i="51"/>
  <c r="W567" i="51"/>
  <c r="X567" i="51"/>
  <c r="Y567" i="51"/>
  <c r="Z567" i="51"/>
  <c r="AA567" i="51"/>
  <c r="AB567" i="51"/>
  <c r="AC567" i="51"/>
  <c r="U562" i="51"/>
  <c r="V562" i="51"/>
  <c r="W562" i="51"/>
  <c r="X562" i="51"/>
  <c r="Y562" i="51"/>
  <c r="Z562" i="51"/>
  <c r="AA562" i="51"/>
  <c r="AB562" i="51"/>
  <c r="AC562" i="51"/>
  <c r="T562" i="51"/>
  <c r="S562" i="51"/>
  <c r="Q562" i="51"/>
  <c r="R562" i="51"/>
  <c r="P562" i="51"/>
  <c r="P384" i="51"/>
  <c r="Q384" i="51"/>
  <c r="R384" i="51"/>
  <c r="S384" i="51"/>
  <c r="T384" i="51"/>
  <c r="U384" i="51"/>
  <c r="V384" i="51"/>
  <c r="W384" i="51"/>
  <c r="X384" i="51"/>
  <c r="Y384" i="51"/>
  <c r="Z384" i="51"/>
  <c r="AA384" i="51"/>
  <c r="AB384" i="51"/>
  <c r="AC384" i="51"/>
  <c r="P385" i="51"/>
  <c r="Q385" i="51"/>
  <c r="R385" i="51"/>
  <c r="S385" i="51"/>
  <c r="T385" i="51"/>
  <c r="U385" i="51"/>
  <c r="V385" i="51"/>
  <c r="W385" i="51"/>
  <c r="X385" i="51"/>
  <c r="Y385" i="51"/>
  <c r="Z385" i="51"/>
  <c r="AA385" i="51"/>
  <c r="AB385" i="51"/>
  <c r="AC385" i="51"/>
  <c r="P386" i="51"/>
  <c r="Q386" i="51"/>
  <c r="R386" i="51"/>
  <c r="S386" i="51"/>
  <c r="T386" i="51"/>
  <c r="U386" i="51"/>
  <c r="V386" i="51"/>
  <c r="W386" i="51"/>
  <c r="X386" i="51"/>
  <c r="Y386" i="51"/>
  <c r="Z386" i="51"/>
  <c r="AA386" i="51"/>
  <c r="AB386" i="51"/>
  <c r="AC386" i="51"/>
  <c r="P387" i="51"/>
  <c r="Q387" i="51"/>
  <c r="R387" i="51"/>
  <c r="S387" i="51"/>
  <c r="T387" i="51"/>
  <c r="U387" i="51"/>
  <c r="V387" i="51"/>
  <c r="W387" i="51"/>
  <c r="X387" i="51"/>
  <c r="Y387" i="51"/>
  <c r="Z387" i="51"/>
  <c r="AA387" i="51"/>
  <c r="AB387" i="51"/>
  <c r="AC387" i="51"/>
  <c r="P388" i="51"/>
  <c r="Q388" i="51"/>
  <c r="R388" i="51"/>
  <c r="S388" i="51"/>
  <c r="T388" i="51"/>
  <c r="U388" i="51"/>
  <c r="V388" i="51"/>
  <c r="W388" i="51"/>
  <c r="X388" i="51"/>
  <c r="Y388" i="51"/>
  <c r="Z388" i="51"/>
  <c r="AA388" i="51"/>
  <c r="AB388" i="51"/>
  <c r="AC388" i="51"/>
  <c r="U383" i="51"/>
  <c r="V383" i="51"/>
  <c r="W383" i="51"/>
  <c r="X383" i="51"/>
  <c r="Y383" i="51"/>
  <c r="Z383" i="51"/>
  <c r="AA383" i="51"/>
  <c r="AB383" i="51"/>
  <c r="AC383" i="51"/>
  <c r="T383" i="51"/>
  <c r="S383" i="51"/>
  <c r="Q383" i="51"/>
  <c r="R383" i="51"/>
  <c r="P383" i="51"/>
  <c r="J1028" i="51" l="1"/>
  <c r="J946" i="51"/>
  <c r="J738" i="51"/>
  <c r="J948" i="51"/>
  <c r="J947" i="51"/>
  <c r="J945" i="51"/>
  <c r="J739" i="51"/>
  <c r="J737" i="51"/>
  <c r="J563" i="51"/>
  <c r="J966" i="51"/>
  <c r="J384" i="51"/>
  <c r="J567" i="51"/>
  <c r="J965" i="51"/>
  <c r="J964" i="51"/>
  <c r="J736" i="51"/>
  <c r="J388" i="51"/>
  <c r="J566" i="51"/>
  <c r="J562" i="51"/>
  <c r="J565" i="51"/>
  <c r="J564" i="51"/>
  <c r="J386" i="51"/>
  <c r="J385" i="51"/>
  <c r="J387" i="51"/>
  <c r="J383" i="51"/>
  <c r="AC12" i="3"/>
  <c r="AC60" i="51" s="1"/>
  <c r="U12" i="3"/>
  <c r="U60" i="51" s="1"/>
  <c r="V12" i="3"/>
  <c r="V60" i="51" s="1"/>
  <c r="W12" i="3"/>
  <c r="W60" i="51" s="1"/>
  <c r="X12" i="3"/>
  <c r="X60" i="51" s="1"/>
  <c r="Y12" i="3"/>
  <c r="Y60" i="51" s="1"/>
  <c r="Z12" i="3"/>
  <c r="Z60" i="51" s="1"/>
  <c r="AA12" i="3"/>
  <c r="AA60" i="51" s="1"/>
  <c r="AB12" i="3"/>
  <c r="AB60" i="51" s="1"/>
  <c r="T12" i="3"/>
  <c r="T60" i="51" s="1"/>
  <c r="Q12" i="3"/>
  <c r="Q60" i="51" s="1"/>
  <c r="R12" i="3"/>
  <c r="R60" i="51" s="1"/>
  <c r="S12" i="3"/>
  <c r="S60" i="51" s="1"/>
  <c r="P12" i="3"/>
  <c r="P60" i="51" s="1"/>
  <c r="O60" i="51"/>
  <c r="P1027" i="51"/>
  <c r="Q1027" i="51"/>
  <c r="R1027" i="51"/>
  <c r="S1027" i="51"/>
  <c r="Q1026" i="51"/>
  <c r="R1026" i="51"/>
  <c r="S1026" i="51"/>
  <c r="P1026" i="51"/>
  <c r="P942" i="51"/>
  <c r="Q942" i="51"/>
  <c r="R942" i="51"/>
  <c r="S942" i="51"/>
  <c r="T942" i="51"/>
  <c r="U942" i="51"/>
  <c r="V942" i="51"/>
  <c r="W942" i="51"/>
  <c r="X942" i="51"/>
  <c r="Y942" i="51"/>
  <c r="Z942" i="51"/>
  <c r="AA942" i="51"/>
  <c r="AB942" i="51"/>
  <c r="AC942" i="51"/>
  <c r="P943" i="51"/>
  <c r="Q943" i="51"/>
  <c r="R943" i="51"/>
  <c r="S943" i="51"/>
  <c r="T943" i="51"/>
  <c r="U943" i="51"/>
  <c r="V943" i="51"/>
  <c r="W943" i="51"/>
  <c r="X943" i="51"/>
  <c r="Y943" i="51"/>
  <c r="Z943" i="51"/>
  <c r="AA943" i="51"/>
  <c r="AB943" i="51"/>
  <c r="AC943" i="51"/>
  <c r="P944" i="51"/>
  <c r="Q944" i="51"/>
  <c r="R944" i="51"/>
  <c r="S944" i="51"/>
  <c r="T944" i="51"/>
  <c r="U944" i="51"/>
  <c r="V944" i="51"/>
  <c r="W944" i="51"/>
  <c r="X944" i="51"/>
  <c r="Y944" i="51"/>
  <c r="Z944" i="51"/>
  <c r="AA944" i="51"/>
  <c r="AB944" i="51"/>
  <c r="AC944" i="51"/>
  <c r="U941" i="51"/>
  <c r="V941" i="51"/>
  <c r="W941" i="51"/>
  <c r="X941" i="51"/>
  <c r="Y941" i="51"/>
  <c r="Z941" i="51"/>
  <c r="AA941" i="51"/>
  <c r="AB941" i="51"/>
  <c r="AC941" i="51"/>
  <c r="T941" i="51"/>
  <c r="P733" i="51"/>
  <c r="Q733" i="51"/>
  <c r="R733" i="51"/>
  <c r="S733" i="51"/>
  <c r="T733" i="51"/>
  <c r="U733" i="51"/>
  <c r="V733" i="51"/>
  <c r="W733" i="51"/>
  <c r="X733" i="51"/>
  <c r="Y733" i="51"/>
  <c r="Z733" i="51"/>
  <c r="AA733" i="51"/>
  <c r="AB733" i="51"/>
  <c r="AC733" i="51"/>
  <c r="P734" i="51"/>
  <c r="Q734" i="51"/>
  <c r="R734" i="51"/>
  <c r="S734" i="51"/>
  <c r="T734" i="51"/>
  <c r="U734" i="51"/>
  <c r="V734" i="51"/>
  <c r="W734" i="51"/>
  <c r="X734" i="51"/>
  <c r="Y734" i="51"/>
  <c r="Z734" i="51"/>
  <c r="AA734" i="51"/>
  <c r="AB734" i="51"/>
  <c r="AC734" i="51"/>
  <c r="P735" i="51"/>
  <c r="Q735" i="51"/>
  <c r="R735" i="51"/>
  <c r="S735" i="51"/>
  <c r="T735" i="51"/>
  <c r="U735" i="51"/>
  <c r="V735" i="51"/>
  <c r="W735" i="51"/>
  <c r="X735" i="51"/>
  <c r="Y735" i="51"/>
  <c r="Z735" i="51"/>
  <c r="AA735" i="51"/>
  <c r="AB735" i="51"/>
  <c r="AC735" i="51"/>
  <c r="U732" i="51"/>
  <c r="V732" i="51"/>
  <c r="W732" i="51"/>
  <c r="X732" i="51"/>
  <c r="Y732" i="51"/>
  <c r="Z732" i="51"/>
  <c r="AA732" i="51"/>
  <c r="AB732" i="51"/>
  <c r="AC732" i="51"/>
  <c r="T732" i="51"/>
  <c r="S732" i="51"/>
  <c r="Q732" i="51"/>
  <c r="R732" i="51"/>
  <c r="P732" i="51"/>
  <c r="P560" i="51"/>
  <c r="Q560" i="51"/>
  <c r="R560" i="51"/>
  <c r="S560" i="51"/>
  <c r="T560" i="51"/>
  <c r="U560" i="51"/>
  <c r="V560" i="51"/>
  <c r="W560" i="51"/>
  <c r="X560" i="51"/>
  <c r="Y560" i="51"/>
  <c r="Z560" i="51"/>
  <c r="AA560" i="51"/>
  <c r="AB560" i="51"/>
  <c r="AC560" i="51"/>
  <c r="P561" i="51"/>
  <c r="Q561" i="51"/>
  <c r="R561" i="51"/>
  <c r="S561" i="51"/>
  <c r="T561" i="51"/>
  <c r="U561" i="51"/>
  <c r="V561" i="51"/>
  <c r="W561" i="51"/>
  <c r="X561" i="51"/>
  <c r="Y561" i="51"/>
  <c r="Z561" i="51"/>
  <c r="AA561" i="51"/>
  <c r="AB561" i="51"/>
  <c r="AC561" i="51"/>
  <c r="U559" i="51"/>
  <c r="V559" i="51"/>
  <c r="W559" i="51"/>
  <c r="X559" i="51"/>
  <c r="Y559" i="51"/>
  <c r="Z559" i="51"/>
  <c r="AA559" i="51"/>
  <c r="AB559" i="51"/>
  <c r="AC559" i="51"/>
  <c r="T559" i="51"/>
  <c r="S559" i="51"/>
  <c r="Q559" i="51"/>
  <c r="R559" i="51"/>
  <c r="P559" i="51"/>
  <c r="P378" i="51"/>
  <c r="Q378" i="51"/>
  <c r="R378" i="51"/>
  <c r="S378" i="51"/>
  <c r="T378" i="51"/>
  <c r="U378" i="51"/>
  <c r="V378" i="51"/>
  <c r="W378" i="51"/>
  <c r="X378" i="51"/>
  <c r="Y378" i="51"/>
  <c r="Z378" i="51"/>
  <c r="AA378" i="51"/>
  <c r="AB378" i="51"/>
  <c r="AC378" i="51"/>
  <c r="P379" i="51"/>
  <c r="Q379" i="51"/>
  <c r="R379" i="51"/>
  <c r="S379" i="51"/>
  <c r="T379" i="51"/>
  <c r="U379" i="51"/>
  <c r="V379" i="51"/>
  <c r="W379" i="51"/>
  <c r="X379" i="51"/>
  <c r="Y379" i="51"/>
  <c r="Z379" i="51"/>
  <c r="AA379" i="51"/>
  <c r="AB379" i="51"/>
  <c r="AC379" i="51"/>
  <c r="P380" i="51"/>
  <c r="Q380" i="51"/>
  <c r="R380" i="51"/>
  <c r="S380" i="51"/>
  <c r="T380" i="51"/>
  <c r="U380" i="51"/>
  <c r="V380" i="51"/>
  <c r="W380" i="51"/>
  <c r="X380" i="51"/>
  <c r="Y380" i="51"/>
  <c r="Z380" i="51"/>
  <c r="AA380" i="51"/>
  <c r="AB380" i="51"/>
  <c r="AC380" i="51"/>
  <c r="P381" i="51"/>
  <c r="Q381" i="51"/>
  <c r="R381" i="51"/>
  <c r="S381" i="51"/>
  <c r="T381" i="51"/>
  <c r="U381" i="51"/>
  <c r="V381" i="51"/>
  <c r="W381" i="51"/>
  <c r="X381" i="51"/>
  <c r="Y381" i="51"/>
  <c r="Z381" i="51"/>
  <c r="AA381" i="51"/>
  <c r="AB381" i="51"/>
  <c r="AC381" i="51"/>
  <c r="P382" i="51"/>
  <c r="Q382" i="51"/>
  <c r="R382" i="51"/>
  <c r="S382" i="51"/>
  <c r="T382" i="51"/>
  <c r="U382" i="51"/>
  <c r="V382" i="51"/>
  <c r="W382" i="51"/>
  <c r="X382" i="51"/>
  <c r="Y382" i="51"/>
  <c r="Z382" i="51"/>
  <c r="AA382" i="51"/>
  <c r="AB382" i="51"/>
  <c r="AC382" i="51"/>
  <c r="U377" i="51"/>
  <c r="V377" i="51"/>
  <c r="W377" i="51"/>
  <c r="X377" i="51"/>
  <c r="Y377" i="51"/>
  <c r="Z377" i="51"/>
  <c r="AA377" i="51"/>
  <c r="AB377" i="51"/>
  <c r="AC377" i="51"/>
  <c r="T377" i="51"/>
  <c r="S377" i="51"/>
  <c r="Q377" i="51"/>
  <c r="R377" i="51"/>
  <c r="P377" i="51"/>
  <c r="O59" i="51"/>
  <c r="S36" i="30"/>
  <c r="S941" i="51" s="1"/>
  <c r="R36" i="30"/>
  <c r="R941" i="51" s="1"/>
  <c r="Q36" i="30"/>
  <c r="Q941" i="51" s="1"/>
  <c r="P36" i="30"/>
  <c r="P941" i="51" s="1"/>
  <c r="AC12" i="30"/>
  <c r="AC59" i="51" s="1"/>
  <c r="U12" i="30"/>
  <c r="U59" i="51" s="1"/>
  <c r="V12" i="30"/>
  <c r="V59" i="51" s="1"/>
  <c r="W12" i="30"/>
  <c r="W59" i="51" s="1"/>
  <c r="X12" i="30"/>
  <c r="X59" i="51" s="1"/>
  <c r="Y12" i="30"/>
  <c r="Y59" i="51" s="1"/>
  <c r="Z12" i="30"/>
  <c r="Z59" i="51" s="1"/>
  <c r="AA12" i="30"/>
  <c r="AA59" i="51" s="1"/>
  <c r="AB12" i="30"/>
  <c r="AB59" i="51" s="1"/>
  <c r="T12" i="30"/>
  <c r="T59" i="51" s="1"/>
  <c r="Q12" i="30"/>
  <c r="Q59" i="51" s="1"/>
  <c r="R12" i="30"/>
  <c r="R59" i="51" s="1"/>
  <c r="S12" i="30"/>
  <c r="S59" i="51" s="1"/>
  <c r="P12" i="30"/>
  <c r="P59" i="51" s="1"/>
  <c r="J733" i="51" l="1"/>
  <c r="J1027" i="51"/>
  <c r="J1026" i="51"/>
  <c r="J382" i="51"/>
  <c r="J944" i="51"/>
  <c r="J942" i="51"/>
  <c r="J943" i="51"/>
  <c r="J378" i="51"/>
  <c r="J734" i="51"/>
  <c r="J735" i="51"/>
  <c r="J732" i="51"/>
  <c r="J561" i="51"/>
  <c r="J560" i="51"/>
  <c r="J559" i="51"/>
  <c r="J377" i="51"/>
  <c r="J380" i="51"/>
  <c r="J379" i="51"/>
  <c r="J381" i="51"/>
  <c r="Q1025" i="51" l="1"/>
  <c r="R1025" i="51"/>
  <c r="S1025" i="51"/>
  <c r="P1025" i="51"/>
  <c r="P938" i="51"/>
  <c r="Q938" i="51"/>
  <c r="R938" i="51"/>
  <c r="S938" i="51"/>
  <c r="T938" i="51"/>
  <c r="U938" i="51"/>
  <c r="V938" i="51"/>
  <c r="W938" i="51"/>
  <c r="X938" i="51"/>
  <c r="Y938" i="51"/>
  <c r="Z938" i="51"/>
  <c r="AA938" i="51"/>
  <c r="AB938" i="51"/>
  <c r="AC938" i="51"/>
  <c r="P939" i="51"/>
  <c r="Q939" i="51"/>
  <c r="R939" i="51"/>
  <c r="S939" i="51"/>
  <c r="T939" i="51"/>
  <c r="U939" i="51"/>
  <c r="V939" i="51"/>
  <c r="W939" i="51"/>
  <c r="X939" i="51"/>
  <c r="Y939" i="51"/>
  <c r="Z939" i="51"/>
  <c r="AA939" i="51"/>
  <c r="AB939" i="51"/>
  <c r="AC939" i="51"/>
  <c r="P940" i="51"/>
  <c r="Q940" i="51"/>
  <c r="R940" i="51"/>
  <c r="S940" i="51"/>
  <c r="T940" i="51"/>
  <c r="U940" i="51"/>
  <c r="V940" i="51"/>
  <c r="W940" i="51"/>
  <c r="X940" i="51"/>
  <c r="Y940" i="51"/>
  <c r="Z940" i="51"/>
  <c r="AA940" i="51"/>
  <c r="AB940" i="51"/>
  <c r="AC940" i="51"/>
  <c r="U937" i="51"/>
  <c r="V937" i="51"/>
  <c r="W937" i="51"/>
  <c r="X937" i="51"/>
  <c r="Y937" i="51"/>
  <c r="Z937" i="51"/>
  <c r="AA937" i="51"/>
  <c r="AB937" i="51"/>
  <c r="AC937" i="51"/>
  <c r="T937" i="51"/>
  <c r="S937" i="51"/>
  <c r="Q937" i="51"/>
  <c r="R937" i="51"/>
  <c r="P937" i="51"/>
  <c r="P730" i="51"/>
  <c r="Q730" i="51"/>
  <c r="R730" i="51"/>
  <c r="S730" i="51"/>
  <c r="T730" i="51"/>
  <c r="U730" i="51"/>
  <c r="V730" i="51"/>
  <c r="W730" i="51"/>
  <c r="X730" i="51"/>
  <c r="Y730" i="51"/>
  <c r="Z730" i="51"/>
  <c r="AA730" i="51"/>
  <c r="AB730" i="51"/>
  <c r="AC730" i="51"/>
  <c r="P788" i="51"/>
  <c r="Q788" i="51"/>
  <c r="R788" i="51"/>
  <c r="S788" i="51"/>
  <c r="T788" i="51"/>
  <c r="U788" i="51"/>
  <c r="V788" i="51"/>
  <c r="W788" i="51"/>
  <c r="X788" i="51"/>
  <c r="Y788" i="51"/>
  <c r="Z788" i="51"/>
  <c r="AA788" i="51"/>
  <c r="AB788" i="51"/>
  <c r="AC788" i="51"/>
  <c r="P731" i="51"/>
  <c r="Q731" i="51"/>
  <c r="R731" i="51"/>
  <c r="S731" i="51"/>
  <c r="T731" i="51"/>
  <c r="U731" i="51"/>
  <c r="V731" i="51"/>
  <c r="W731" i="51"/>
  <c r="X731" i="51"/>
  <c r="Y731" i="51"/>
  <c r="Z731" i="51"/>
  <c r="AA731" i="51"/>
  <c r="AB731" i="51"/>
  <c r="AC731" i="51"/>
  <c r="U729" i="51"/>
  <c r="V729" i="51"/>
  <c r="W729" i="51"/>
  <c r="X729" i="51"/>
  <c r="Y729" i="51"/>
  <c r="Z729" i="51"/>
  <c r="AA729" i="51"/>
  <c r="AB729" i="51"/>
  <c r="AC729" i="51"/>
  <c r="T729" i="51"/>
  <c r="S729" i="51"/>
  <c r="Q729" i="51"/>
  <c r="R729" i="51"/>
  <c r="P729" i="51"/>
  <c r="O788" i="51"/>
  <c r="T558" i="51"/>
  <c r="U558" i="51"/>
  <c r="V558" i="51"/>
  <c r="W558" i="51"/>
  <c r="X558" i="51"/>
  <c r="Y558" i="51"/>
  <c r="Z558" i="51"/>
  <c r="AA558" i="51"/>
  <c r="AB558" i="51"/>
  <c r="AC558" i="51"/>
  <c r="U557" i="51"/>
  <c r="V557" i="51"/>
  <c r="W557" i="51"/>
  <c r="X557" i="51"/>
  <c r="Y557" i="51"/>
  <c r="Z557" i="51"/>
  <c r="AA557" i="51"/>
  <c r="AB557" i="51"/>
  <c r="AC557" i="51"/>
  <c r="T557" i="51"/>
  <c r="P372" i="51"/>
  <c r="Q372" i="51"/>
  <c r="R372" i="51"/>
  <c r="S372" i="51"/>
  <c r="T372" i="51"/>
  <c r="U372" i="51"/>
  <c r="V372" i="51"/>
  <c r="W372" i="51"/>
  <c r="X372" i="51"/>
  <c r="Y372" i="51"/>
  <c r="Z372" i="51"/>
  <c r="AA372" i="51"/>
  <c r="AB372" i="51"/>
  <c r="AC372" i="51"/>
  <c r="P373" i="51"/>
  <c r="Q373" i="51"/>
  <c r="R373" i="51"/>
  <c r="S373" i="51"/>
  <c r="T373" i="51"/>
  <c r="U373" i="51"/>
  <c r="V373" i="51"/>
  <c r="W373" i="51"/>
  <c r="X373" i="51"/>
  <c r="Y373" i="51"/>
  <c r="Z373" i="51"/>
  <c r="AA373" i="51"/>
  <c r="AB373" i="51"/>
  <c r="AC373" i="51"/>
  <c r="P374" i="51"/>
  <c r="Q374" i="51"/>
  <c r="R374" i="51"/>
  <c r="S374" i="51"/>
  <c r="T374" i="51"/>
  <c r="U374" i="51"/>
  <c r="V374" i="51"/>
  <c r="W374" i="51"/>
  <c r="X374" i="51"/>
  <c r="Y374" i="51"/>
  <c r="Z374" i="51"/>
  <c r="AA374" i="51"/>
  <c r="AB374" i="51"/>
  <c r="AC374" i="51"/>
  <c r="P375" i="51"/>
  <c r="Q375" i="51"/>
  <c r="R375" i="51"/>
  <c r="S375" i="51"/>
  <c r="T375" i="51"/>
  <c r="U375" i="51"/>
  <c r="V375" i="51"/>
  <c r="W375" i="51"/>
  <c r="X375" i="51"/>
  <c r="Y375" i="51"/>
  <c r="Z375" i="51"/>
  <c r="AA375" i="51"/>
  <c r="AB375" i="51"/>
  <c r="AC375" i="51"/>
  <c r="P376" i="51"/>
  <c r="Q376" i="51"/>
  <c r="R376" i="51"/>
  <c r="S376" i="51"/>
  <c r="T376" i="51"/>
  <c r="U376" i="51"/>
  <c r="V376" i="51"/>
  <c r="W376" i="51"/>
  <c r="X376" i="51"/>
  <c r="Y376" i="51"/>
  <c r="Z376" i="51"/>
  <c r="AA376" i="51"/>
  <c r="AB376" i="51"/>
  <c r="AC376" i="51"/>
  <c r="U371" i="51"/>
  <c r="V371" i="51"/>
  <c r="W371" i="51"/>
  <c r="X371" i="51"/>
  <c r="Y371" i="51"/>
  <c r="Z371" i="51"/>
  <c r="AA371" i="51"/>
  <c r="AB371" i="51"/>
  <c r="AC371" i="51"/>
  <c r="T371" i="51"/>
  <c r="S371" i="51"/>
  <c r="Q371" i="51"/>
  <c r="R371" i="51"/>
  <c r="P371" i="51"/>
  <c r="AC12" i="2"/>
  <c r="AC58" i="51" s="1"/>
  <c r="U12" i="2"/>
  <c r="U58" i="51" s="1"/>
  <c r="V12" i="2"/>
  <c r="V58" i="51" s="1"/>
  <c r="W12" i="2"/>
  <c r="W58" i="51" s="1"/>
  <c r="X12" i="2"/>
  <c r="X58" i="51" s="1"/>
  <c r="Y12" i="2"/>
  <c r="Y58" i="51" s="1"/>
  <c r="Z12" i="2"/>
  <c r="Z58" i="51" s="1"/>
  <c r="AA12" i="2"/>
  <c r="AA58" i="51" s="1"/>
  <c r="AB12" i="2"/>
  <c r="AB58" i="51" s="1"/>
  <c r="T12" i="2"/>
  <c r="T58" i="51" s="1"/>
  <c r="Q12" i="2"/>
  <c r="Q58" i="51" s="1"/>
  <c r="R12" i="2"/>
  <c r="R58" i="51" s="1"/>
  <c r="S12" i="2"/>
  <c r="S58" i="51" s="1"/>
  <c r="P12" i="2"/>
  <c r="P58" i="51" s="1"/>
  <c r="O58" i="51"/>
  <c r="Q1024" i="51"/>
  <c r="R1024" i="51"/>
  <c r="S1024" i="51"/>
  <c r="P1024" i="51"/>
  <c r="P936" i="51"/>
  <c r="Q936" i="51"/>
  <c r="R936" i="51"/>
  <c r="S936" i="51"/>
  <c r="T936" i="51"/>
  <c r="U936" i="51"/>
  <c r="V936" i="51"/>
  <c r="W936" i="51"/>
  <c r="X936" i="51"/>
  <c r="Y936" i="51"/>
  <c r="Z936" i="51"/>
  <c r="AA936" i="51"/>
  <c r="AB936" i="51"/>
  <c r="AC936" i="51"/>
  <c r="U935" i="51"/>
  <c r="V935" i="51"/>
  <c r="W935" i="51"/>
  <c r="X935" i="51"/>
  <c r="Y935" i="51"/>
  <c r="Z935" i="51"/>
  <c r="AA935" i="51"/>
  <c r="AB935" i="51"/>
  <c r="AC935" i="51"/>
  <c r="T935" i="51"/>
  <c r="S935" i="51"/>
  <c r="Q935" i="51"/>
  <c r="R935" i="51"/>
  <c r="P935" i="51"/>
  <c r="P728" i="51"/>
  <c r="Q728" i="51"/>
  <c r="R728" i="51"/>
  <c r="S728" i="51"/>
  <c r="T728" i="51"/>
  <c r="U728" i="51"/>
  <c r="V728" i="51"/>
  <c r="W728" i="51"/>
  <c r="X728" i="51"/>
  <c r="Y728" i="51"/>
  <c r="Z728" i="51"/>
  <c r="AA728" i="51"/>
  <c r="AB728" i="51"/>
  <c r="AC728" i="51"/>
  <c r="U727" i="51"/>
  <c r="V727" i="51"/>
  <c r="W727" i="51"/>
  <c r="X727" i="51"/>
  <c r="Y727" i="51"/>
  <c r="Z727" i="51"/>
  <c r="AA727" i="51"/>
  <c r="AB727" i="51"/>
  <c r="AC727" i="51"/>
  <c r="T727" i="51"/>
  <c r="S727" i="51"/>
  <c r="Q727" i="51"/>
  <c r="R727" i="51"/>
  <c r="P727" i="51"/>
  <c r="P556" i="51"/>
  <c r="Q556" i="51"/>
  <c r="R556" i="51"/>
  <c r="S556" i="51"/>
  <c r="T556" i="51"/>
  <c r="U556" i="51"/>
  <c r="V556" i="51"/>
  <c r="W556" i="51"/>
  <c r="X556" i="51"/>
  <c r="Y556" i="51"/>
  <c r="Z556" i="51"/>
  <c r="AA556" i="51"/>
  <c r="AB556" i="51"/>
  <c r="AC556" i="51"/>
  <c r="U555" i="51"/>
  <c r="V555" i="51"/>
  <c r="W555" i="51"/>
  <c r="X555" i="51"/>
  <c r="Y555" i="51"/>
  <c r="Z555" i="51"/>
  <c r="AA555" i="51"/>
  <c r="AB555" i="51"/>
  <c r="AC555" i="51"/>
  <c r="T555" i="51"/>
  <c r="S555" i="51"/>
  <c r="Q555" i="51"/>
  <c r="R555" i="51"/>
  <c r="P555" i="51"/>
  <c r="P366" i="51"/>
  <c r="Q366" i="51"/>
  <c r="R366" i="51"/>
  <c r="S366" i="51"/>
  <c r="T366" i="51"/>
  <c r="U366" i="51"/>
  <c r="V366" i="51"/>
  <c r="W366" i="51"/>
  <c r="X366" i="51"/>
  <c r="Y366" i="51"/>
  <c r="Z366" i="51"/>
  <c r="AA366" i="51"/>
  <c r="AB366" i="51"/>
  <c r="AC366" i="51"/>
  <c r="P367" i="51"/>
  <c r="Q367" i="51"/>
  <c r="R367" i="51"/>
  <c r="S367" i="51"/>
  <c r="T367" i="51"/>
  <c r="U367" i="51"/>
  <c r="V367" i="51"/>
  <c r="W367" i="51"/>
  <c r="X367" i="51"/>
  <c r="Y367" i="51"/>
  <c r="Z367" i="51"/>
  <c r="AA367" i="51"/>
  <c r="AB367" i="51"/>
  <c r="AC367" i="51"/>
  <c r="P368" i="51"/>
  <c r="Q368" i="51"/>
  <c r="R368" i="51"/>
  <c r="S368" i="51"/>
  <c r="T368" i="51"/>
  <c r="U368" i="51"/>
  <c r="V368" i="51"/>
  <c r="W368" i="51"/>
  <c r="X368" i="51"/>
  <c r="Y368" i="51"/>
  <c r="Z368" i="51"/>
  <c r="AA368" i="51"/>
  <c r="AB368" i="51"/>
  <c r="AC368" i="51"/>
  <c r="P369" i="51"/>
  <c r="Q369" i="51"/>
  <c r="R369" i="51"/>
  <c r="S369" i="51"/>
  <c r="T369" i="51"/>
  <c r="U369" i="51"/>
  <c r="V369" i="51"/>
  <c r="W369" i="51"/>
  <c r="X369" i="51"/>
  <c r="Y369" i="51"/>
  <c r="Z369" i="51"/>
  <c r="AA369" i="51"/>
  <c r="AB369" i="51"/>
  <c r="AC369" i="51"/>
  <c r="P370" i="51"/>
  <c r="Q370" i="51"/>
  <c r="R370" i="51"/>
  <c r="S370" i="51"/>
  <c r="T370" i="51"/>
  <c r="U370" i="51"/>
  <c r="V370" i="51"/>
  <c r="W370" i="51"/>
  <c r="X370" i="51"/>
  <c r="Y370" i="51"/>
  <c r="Z370" i="51"/>
  <c r="AA370" i="51"/>
  <c r="AB370" i="51"/>
  <c r="AC370" i="51"/>
  <c r="U365" i="51"/>
  <c r="V365" i="51"/>
  <c r="W365" i="51"/>
  <c r="X365" i="51"/>
  <c r="Y365" i="51"/>
  <c r="Z365" i="51"/>
  <c r="AA365" i="51"/>
  <c r="AB365" i="51"/>
  <c r="AC365" i="51"/>
  <c r="T365" i="51"/>
  <c r="S365" i="51"/>
  <c r="Q365" i="51"/>
  <c r="R365" i="51"/>
  <c r="P365" i="51"/>
  <c r="O57" i="51"/>
  <c r="AC12" i="29"/>
  <c r="AC57" i="51" s="1"/>
  <c r="U12" i="29"/>
  <c r="U57" i="51" s="1"/>
  <c r="V12" i="29"/>
  <c r="V57" i="51" s="1"/>
  <c r="W12" i="29"/>
  <c r="W57" i="51" s="1"/>
  <c r="X12" i="29"/>
  <c r="X57" i="51" s="1"/>
  <c r="Y12" i="29"/>
  <c r="Y57" i="51" s="1"/>
  <c r="Z12" i="29"/>
  <c r="Z57" i="51" s="1"/>
  <c r="AA12" i="29"/>
  <c r="AA57" i="51" s="1"/>
  <c r="AB12" i="29"/>
  <c r="AB57" i="51" s="1"/>
  <c r="T12" i="29"/>
  <c r="T57" i="51" s="1"/>
  <c r="Q12" i="29"/>
  <c r="Q57" i="51" s="1"/>
  <c r="R12" i="29"/>
  <c r="R57" i="51" s="1"/>
  <c r="S12" i="29"/>
  <c r="S57" i="51" s="1"/>
  <c r="P12" i="29"/>
  <c r="P57" i="51" s="1"/>
  <c r="Q1023" i="51"/>
  <c r="R1023" i="51"/>
  <c r="S1023" i="51"/>
  <c r="P1023" i="51"/>
  <c r="P934" i="51"/>
  <c r="Q934" i="51"/>
  <c r="R934" i="51"/>
  <c r="S934" i="51"/>
  <c r="T934" i="51"/>
  <c r="U934" i="51"/>
  <c r="V934" i="51"/>
  <c r="W934" i="51"/>
  <c r="X934" i="51"/>
  <c r="Y934" i="51"/>
  <c r="Z934" i="51"/>
  <c r="AA934" i="51"/>
  <c r="AB934" i="51"/>
  <c r="AC934" i="51"/>
  <c r="U933" i="51"/>
  <c r="V933" i="51"/>
  <c r="W933" i="51"/>
  <c r="X933" i="51"/>
  <c r="Y933" i="51"/>
  <c r="Z933" i="51"/>
  <c r="AA933" i="51"/>
  <c r="AB933" i="51"/>
  <c r="AC933" i="51"/>
  <c r="T933" i="51"/>
  <c r="S933" i="51"/>
  <c r="Q933" i="51"/>
  <c r="R933" i="51"/>
  <c r="P933" i="51"/>
  <c r="P726" i="51"/>
  <c r="Q726" i="51"/>
  <c r="R726" i="51"/>
  <c r="S726" i="51"/>
  <c r="T726" i="51"/>
  <c r="U726" i="51"/>
  <c r="V726" i="51"/>
  <c r="W726" i="51"/>
  <c r="X726" i="51"/>
  <c r="Y726" i="51"/>
  <c r="Z726" i="51"/>
  <c r="AA726" i="51"/>
  <c r="AB726" i="51"/>
  <c r="AC726" i="51"/>
  <c r="U725" i="51"/>
  <c r="V725" i="51"/>
  <c r="W725" i="51"/>
  <c r="X725" i="51"/>
  <c r="Y725" i="51"/>
  <c r="Z725" i="51"/>
  <c r="AA725" i="51"/>
  <c r="AB725" i="51"/>
  <c r="AC725" i="51"/>
  <c r="T725" i="51"/>
  <c r="S725" i="51"/>
  <c r="Q725" i="51"/>
  <c r="R725" i="51"/>
  <c r="P725" i="51"/>
  <c r="P554" i="51"/>
  <c r="Q554" i="51"/>
  <c r="R554" i="51"/>
  <c r="S554" i="51"/>
  <c r="T554" i="51"/>
  <c r="U554" i="51"/>
  <c r="V554" i="51"/>
  <c r="W554" i="51"/>
  <c r="X554" i="51"/>
  <c r="Y554" i="51"/>
  <c r="Z554" i="51"/>
  <c r="AA554" i="51"/>
  <c r="AB554" i="51"/>
  <c r="AC554" i="51"/>
  <c r="U553" i="51"/>
  <c r="V553" i="51"/>
  <c r="W553" i="51"/>
  <c r="X553" i="51"/>
  <c r="Y553" i="51"/>
  <c r="Z553" i="51"/>
  <c r="AA553" i="51"/>
  <c r="AB553" i="51"/>
  <c r="AC553" i="51"/>
  <c r="T553" i="51"/>
  <c r="S553" i="51"/>
  <c r="Q553" i="51"/>
  <c r="R553" i="51"/>
  <c r="P553" i="51"/>
  <c r="P360" i="51"/>
  <c r="Q360" i="51"/>
  <c r="R360" i="51"/>
  <c r="S360" i="51"/>
  <c r="T360" i="51"/>
  <c r="U360" i="51"/>
  <c r="V360" i="51"/>
  <c r="W360" i="51"/>
  <c r="X360" i="51"/>
  <c r="Y360" i="51"/>
  <c r="Z360" i="51"/>
  <c r="AA360" i="51"/>
  <c r="AB360" i="51"/>
  <c r="AC360" i="51"/>
  <c r="P361" i="51"/>
  <c r="Q361" i="51"/>
  <c r="R361" i="51"/>
  <c r="S361" i="51"/>
  <c r="T361" i="51"/>
  <c r="U361" i="51"/>
  <c r="V361" i="51"/>
  <c r="W361" i="51"/>
  <c r="X361" i="51"/>
  <c r="Y361" i="51"/>
  <c r="Z361" i="51"/>
  <c r="AA361" i="51"/>
  <c r="AB361" i="51"/>
  <c r="AC361" i="51"/>
  <c r="P362" i="51"/>
  <c r="Q362" i="51"/>
  <c r="R362" i="51"/>
  <c r="S362" i="51"/>
  <c r="T362" i="51"/>
  <c r="U362" i="51"/>
  <c r="V362" i="51"/>
  <c r="X362" i="51"/>
  <c r="Y362" i="51"/>
  <c r="Z362" i="51"/>
  <c r="AA362" i="51"/>
  <c r="AB362" i="51"/>
  <c r="AC362" i="51"/>
  <c r="P363" i="51"/>
  <c r="Q363" i="51"/>
  <c r="R363" i="51"/>
  <c r="S363" i="51"/>
  <c r="T363" i="51"/>
  <c r="U363" i="51"/>
  <c r="V363" i="51"/>
  <c r="W363" i="51"/>
  <c r="X363" i="51"/>
  <c r="Y363" i="51"/>
  <c r="Z363" i="51"/>
  <c r="AA363" i="51"/>
  <c r="AB363" i="51"/>
  <c r="AC363" i="51"/>
  <c r="P364" i="51"/>
  <c r="Q364" i="51"/>
  <c r="R364" i="51"/>
  <c r="S364" i="51"/>
  <c r="T364" i="51"/>
  <c r="U364" i="51"/>
  <c r="V364" i="51"/>
  <c r="W364" i="51"/>
  <c r="X364" i="51"/>
  <c r="Y364" i="51"/>
  <c r="Z364" i="51"/>
  <c r="AA364" i="51"/>
  <c r="AB364" i="51"/>
  <c r="AC364" i="51"/>
  <c r="U359" i="51"/>
  <c r="V359" i="51"/>
  <c r="W359" i="51"/>
  <c r="X359" i="51"/>
  <c r="Y359" i="51"/>
  <c r="Z359" i="51"/>
  <c r="AA359" i="51"/>
  <c r="AB359" i="51"/>
  <c r="AC359" i="51"/>
  <c r="T359" i="51"/>
  <c r="S359" i="51"/>
  <c r="Q359" i="51"/>
  <c r="R359" i="51"/>
  <c r="P359" i="51"/>
  <c r="O56" i="51"/>
  <c r="AC12" i="32"/>
  <c r="AC56" i="51" s="1"/>
  <c r="U12" i="32"/>
  <c r="U56" i="51" s="1"/>
  <c r="V12" i="32"/>
  <c r="V56" i="51" s="1"/>
  <c r="W12" i="32"/>
  <c r="W56" i="51" s="1"/>
  <c r="X12" i="32"/>
  <c r="X56" i="51" s="1"/>
  <c r="Y12" i="32"/>
  <c r="Y56" i="51" s="1"/>
  <c r="Z12" i="32"/>
  <c r="Z56" i="51" s="1"/>
  <c r="AA12" i="32"/>
  <c r="AA56" i="51" s="1"/>
  <c r="AB12" i="32"/>
  <c r="AB56" i="51" s="1"/>
  <c r="T12" i="32"/>
  <c r="T56" i="51" s="1"/>
  <c r="Q12" i="32"/>
  <c r="Q56" i="51" s="1"/>
  <c r="R12" i="32"/>
  <c r="R56" i="51" s="1"/>
  <c r="S12" i="32"/>
  <c r="S56" i="51" s="1"/>
  <c r="P12" i="32"/>
  <c r="P56" i="51" s="1"/>
  <c r="J1025" i="51" l="1"/>
  <c r="J938" i="51"/>
  <c r="J937" i="51"/>
  <c r="J940" i="51"/>
  <c r="J939" i="51"/>
  <c r="J731" i="51"/>
  <c r="J730" i="51"/>
  <c r="J372" i="51"/>
  <c r="J558" i="51"/>
  <c r="J788" i="51"/>
  <c r="J729" i="51"/>
  <c r="J376" i="51"/>
  <c r="J557" i="51"/>
  <c r="J373" i="51"/>
  <c r="J371" i="51"/>
  <c r="J374" i="51"/>
  <c r="J375" i="51"/>
  <c r="J1024" i="51"/>
  <c r="J936" i="51"/>
  <c r="J935" i="51"/>
  <c r="J556" i="51"/>
  <c r="J728" i="51"/>
  <c r="J727" i="51"/>
  <c r="J367" i="51"/>
  <c r="J555" i="51"/>
  <c r="J365" i="51"/>
  <c r="J368" i="51"/>
  <c r="J370" i="51"/>
  <c r="J369" i="51"/>
  <c r="J366" i="51"/>
  <c r="J1023" i="51"/>
  <c r="J934" i="51"/>
  <c r="J933" i="51"/>
  <c r="J725" i="51"/>
  <c r="J726" i="51"/>
  <c r="J362" i="51"/>
  <c r="J554" i="51"/>
  <c r="J553" i="51"/>
  <c r="J364" i="51"/>
  <c r="J360" i="51"/>
  <c r="J363" i="51"/>
  <c r="J361" i="51"/>
  <c r="J359" i="51"/>
  <c r="P930" i="51"/>
  <c r="Q930" i="51"/>
  <c r="R930" i="51"/>
  <c r="S930" i="51"/>
  <c r="T930" i="51"/>
  <c r="U930" i="51"/>
  <c r="V930" i="51"/>
  <c r="W930" i="51"/>
  <c r="X930" i="51"/>
  <c r="Y930" i="51"/>
  <c r="Z930" i="51"/>
  <c r="AA930" i="51"/>
  <c r="AB930" i="51"/>
  <c r="AC930" i="51"/>
  <c r="P931" i="51"/>
  <c r="Q931" i="51"/>
  <c r="R931" i="51"/>
  <c r="S931" i="51"/>
  <c r="T931" i="51"/>
  <c r="U931" i="51"/>
  <c r="V931" i="51"/>
  <c r="W931" i="51"/>
  <c r="X931" i="51"/>
  <c r="Y931" i="51"/>
  <c r="Z931" i="51"/>
  <c r="AA931" i="51"/>
  <c r="AB931" i="51"/>
  <c r="AC931" i="51"/>
  <c r="P932" i="51"/>
  <c r="Q932" i="51"/>
  <c r="R932" i="51"/>
  <c r="S932" i="51"/>
  <c r="T932" i="51"/>
  <c r="U932" i="51"/>
  <c r="V932" i="51"/>
  <c r="W932" i="51"/>
  <c r="X932" i="51"/>
  <c r="Y932" i="51"/>
  <c r="Z932" i="51"/>
  <c r="AA932" i="51"/>
  <c r="AB932" i="51"/>
  <c r="AC932" i="51"/>
  <c r="U929" i="51"/>
  <c r="V929" i="51"/>
  <c r="W929" i="51"/>
  <c r="X929" i="51"/>
  <c r="Y929" i="51"/>
  <c r="Z929" i="51"/>
  <c r="AA929" i="51"/>
  <c r="AB929" i="51"/>
  <c r="AC929" i="51"/>
  <c r="T929" i="51"/>
  <c r="P724" i="51"/>
  <c r="Q724" i="51"/>
  <c r="R724" i="51"/>
  <c r="S724" i="51"/>
  <c r="T724" i="51"/>
  <c r="U724" i="51"/>
  <c r="V724" i="51"/>
  <c r="W724" i="51"/>
  <c r="X724" i="51"/>
  <c r="Y724" i="51"/>
  <c r="Z724" i="51"/>
  <c r="AA724" i="51"/>
  <c r="AB724" i="51"/>
  <c r="AC724" i="51"/>
  <c r="P722" i="51"/>
  <c r="Q722" i="51"/>
  <c r="R722" i="51"/>
  <c r="S722" i="51"/>
  <c r="T722" i="51"/>
  <c r="U722" i="51"/>
  <c r="V722" i="51"/>
  <c r="W722" i="51"/>
  <c r="X722" i="51"/>
  <c r="Y722" i="51"/>
  <c r="Z722" i="51"/>
  <c r="AA722" i="51"/>
  <c r="AB722" i="51"/>
  <c r="AC722" i="51"/>
  <c r="P723" i="51"/>
  <c r="Q723" i="51"/>
  <c r="R723" i="51"/>
  <c r="S723" i="51"/>
  <c r="T723" i="51"/>
  <c r="U723" i="51"/>
  <c r="V723" i="51"/>
  <c r="W723" i="51"/>
  <c r="X723" i="51"/>
  <c r="Y723" i="51"/>
  <c r="Z723" i="51"/>
  <c r="AA723" i="51"/>
  <c r="AB723" i="51"/>
  <c r="AC723" i="51"/>
  <c r="U721" i="51"/>
  <c r="V721" i="51"/>
  <c r="W721" i="51"/>
  <c r="X721" i="51"/>
  <c r="Y721" i="51"/>
  <c r="Z721" i="51"/>
  <c r="AA721" i="51"/>
  <c r="AB721" i="51"/>
  <c r="AC721" i="51"/>
  <c r="T721" i="51"/>
  <c r="S721" i="51"/>
  <c r="Q721" i="51"/>
  <c r="R721" i="51"/>
  <c r="P721" i="51"/>
  <c r="U552" i="51"/>
  <c r="V552" i="51"/>
  <c r="W552" i="51"/>
  <c r="X552" i="51"/>
  <c r="Y552" i="51"/>
  <c r="Z552" i="51"/>
  <c r="AA552" i="51"/>
  <c r="AB552" i="51"/>
  <c r="AC552" i="51"/>
  <c r="T552" i="51"/>
  <c r="P355" i="51"/>
  <c r="Q355" i="51"/>
  <c r="R355" i="51"/>
  <c r="S355" i="51"/>
  <c r="T355" i="51"/>
  <c r="U355" i="51"/>
  <c r="V355" i="51"/>
  <c r="W355" i="51"/>
  <c r="X355" i="51"/>
  <c r="Y355" i="51"/>
  <c r="Z355" i="51"/>
  <c r="AA355" i="51"/>
  <c r="AB355" i="51"/>
  <c r="AC355" i="51"/>
  <c r="P356" i="51"/>
  <c r="Q356" i="51"/>
  <c r="R356" i="51"/>
  <c r="S356" i="51"/>
  <c r="T356" i="51"/>
  <c r="U356" i="51"/>
  <c r="V356" i="51"/>
  <c r="W356" i="51"/>
  <c r="X356" i="51"/>
  <c r="Y356" i="51"/>
  <c r="Z356" i="51"/>
  <c r="AA356" i="51"/>
  <c r="AB356" i="51"/>
  <c r="AC356" i="51"/>
  <c r="P357" i="51"/>
  <c r="Q357" i="51"/>
  <c r="R357" i="51"/>
  <c r="S357" i="51"/>
  <c r="T357" i="51"/>
  <c r="U357" i="51"/>
  <c r="V357" i="51"/>
  <c r="W357" i="51"/>
  <c r="X357" i="51"/>
  <c r="Y357" i="51"/>
  <c r="Z357" i="51"/>
  <c r="AA357" i="51"/>
  <c r="AB357" i="51"/>
  <c r="AC357" i="51"/>
  <c r="P358" i="51"/>
  <c r="Q358" i="51"/>
  <c r="R358" i="51"/>
  <c r="S358" i="51"/>
  <c r="T358" i="51"/>
  <c r="U358" i="51"/>
  <c r="V358" i="51"/>
  <c r="W358" i="51"/>
  <c r="X358" i="51"/>
  <c r="Y358" i="51"/>
  <c r="Z358" i="51"/>
  <c r="AA358" i="51"/>
  <c r="AB358" i="51"/>
  <c r="AC358" i="51"/>
  <c r="U354" i="51"/>
  <c r="V354" i="51"/>
  <c r="W354" i="51"/>
  <c r="X354" i="51"/>
  <c r="Y354" i="51"/>
  <c r="Z354" i="51"/>
  <c r="AA354" i="51"/>
  <c r="AB354" i="51"/>
  <c r="AC354" i="51"/>
  <c r="T354" i="51"/>
  <c r="S354" i="51"/>
  <c r="Q354" i="51"/>
  <c r="R354" i="51"/>
  <c r="P354" i="51"/>
  <c r="O55" i="51"/>
  <c r="S31" i="13"/>
  <c r="S929" i="51" s="1"/>
  <c r="R929" i="51"/>
  <c r="Q929" i="51"/>
  <c r="P31" i="13"/>
  <c r="P929" i="51" s="1"/>
  <c r="AC12" i="13"/>
  <c r="AC55" i="51" s="1"/>
  <c r="AB12" i="13"/>
  <c r="AB55" i="51" s="1"/>
  <c r="U12" i="13"/>
  <c r="U55" i="51" s="1"/>
  <c r="V12" i="13"/>
  <c r="V55" i="51" s="1"/>
  <c r="W12" i="13"/>
  <c r="W55" i="51" s="1"/>
  <c r="X12" i="13"/>
  <c r="X55" i="51" s="1"/>
  <c r="Y12" i="13"/>
  <c r="Y55" i="51" s="1"/>
  <c r="Z12" i="13"/>
  <c r="Z55" i="51" s="1"/>
  <c r="AA12" i="13"/>
  <c r="AA55" i="51" s="1"/>
  <c r="T12" i="13"/>
  <c r="T55" i="51" s="1"/>
  <c r="Q12" i="13"/>
  <c r="Q55" i="51" s="1"/>
  <c r="R12" i="13"/>
  <c r="R55" i="51" s="1"/>
  <c r="S12" i="13"/>
  <c r="S55" i="51" s="1"/>
  <c r="P12" i="13"/>
  <c r="P55" i="51" s="1"/>
  <c r="J930" i="51" l="1"/>
  <c r="J724" i="51"/>
  <c r="J723" i="51"/>
  <c r="J931" i="51"/>
  <c r="J932" i="51"/>
  <c r="J722" i="51"/>
  <c r="J721" i="51"/>
  <c r="J356" i="51"/>
  <c r="J552" i="51"/>
  <c r="J355" i="51"/>
  <c r="J358" i="51"/>
  <c r="J357" i="51"/>
  <c r="J354" i="51"/>
  <c r="P1022" i="51"/>
  <c r="Q1022" i="51"/>
  <c r="R1022" i="51"/>
  <c r="S1022" i="51"/>
  <c r="T1022" i="51"/>
  <c r="U1022" i="51"/>
  <c r="V1022" i="51"/>
  <c r="W1022" i="51"/>
  <c r="X1022" i="51"/>
  <c r="Y1022" i="51"/>
  <c r="Z1022" i="51"/>
  <c r="AA1022" i="51"/>
  <c r="AB1022" i="51"/>
  <c r="AC1022" i="51"/>
  <c r="U1021" i="51"/>
  <c r="V1021" i="51"/>
  <c r="W1021" i="51"/>
  <c r="X1021" i="51"/>
  <c r="Y1021" i="51"/>
  <c r="Z1021" i="51"/>
  <c r="AA1021" i="51"/>
  <c r="AB1021" i="51"/>
  <c r="AC1021" i="51"/>
  <c r="T1021" i="51"/>
  <c r="S1021" i="51"/>
  <c r="Q1021" i="51"/>
  <c r="R1021" i="51"/>
  <c r="P1021" i="51"/>
  <c r="P926" i="51"/>
  <c r="Q926" i="51"/>
  <c r="R926" i="51"/>
  <c r="S926" i="51"/>
  <c r="T926" i="51"/>
  <c r="U926" i="51"/>
  <c r="V926" i="51"/>
  <c r="W926" i="51"/>
  <c r="X926" i="51"/>
  <c r="Y926" i="51"/>
  <c r="Z926" i="51"/>
  <c r="AA926" i="51"/>
  <c r="AB926" i="51"/>
  <c r="AC926" i="51"/>
  <c r="P927" i="51"/>
  <c r="Q927" i="51"/>
  <c r="R927" i="51"/>
  <c r="S927" i="51"/>
  <c r="T927" i="51"/>
  <c r="U927" i="51"/>
  <c r="V927" i="51"/>
  <c r="W927" i="51"/>
  <c r="X927" i="51"/>
  <c r="Y927" i="51"/>
  <c r="Z927" i="51"/>
  <c r="AA927" i="51"/>
  <c r="AB927" i="51"/>
  <c r="AC927" i="51"/>
  <c r="P928" i="51"/>
  <c r="Q928" i="51"/>
  <c r="R928" i="51"/>
  <c r="S928" i="51"/>
  <c r="T928" i="51"/>
  <c r="U928" i="51"/>
  <c r="V928" i="51"/>
  <c r="W928" i="51"/>
  <c r="X928" i="51"/>
  <c r="Y928" i="51"/>
  <c r="Z928" i="51"/>
  <c r="AA928" i="51"/>
  <c r="AB928" i="51"/>
  <c r="AC928" i="51"/>
  <c r="U925" i="51"/>
  <c r="V925" i="51"/>
  <c r="W925" i="51"/>
  <c r="X925" i="51"/>
  <c r="Y925" i="51"/>
  <c r="Z925" i="51"/>
  <c r="AA925" i="51"/>
  <c r="AB925" i="51"/>
  <c r="AC925" i="51"/>
  <c r="T925" i="51"/>
  <c r="S925" i="51"/>
  <c r="Q925" i="51"/>
  <c r="R925" i="51"/>
  <c r="P925" i="51"/>
  <c r="U720" i="51"/>
  <c r="V720" i="51"/>
  <c r="W720" i="51"/>
  <c r="X720" i="51"/>
  <c r="Y720" i="51"/>
  <c r="Z720" i="51"/>
  <c r="AA720" i="51"/>
  <c r="AB720" i="51"/>
  <c r="AC720" i="51"/>
  <c r="T720" i="51"/>
  <c r="T551" i="51"/>
  <c r="U551" i="51"/>
  <c r="V551" i="51"/>
  <c r="W551" i="51"/>
  <c r="X551" i="51"/>
  <c r="Y551" i="51"/>
  <c r="Z551" i="51"/>
  <c r="AA551" i="51"/>
  <c r="AB551" i="51"/>
  <c r="AC551" i="51"/>
  <c r="U550" i="51"/>
  <c r="V550" i="51"/>
  <c r="W550" i="51"/>
  <c r="X550" i="51"/>
  <c r="Y550" i="51"/>
  <c r="Z550" i="51"/>
  <c r="AA550" i="51"/>
  <c r="AB550" i="51"/>
  <c r="AC550" i="51"/>
  <c r="T550" i="51"/>
  <c r="P349" i="51"/>
  <c r="Q349" i="51"/>
  <c r="R349" i="51"/>
  <c r="S349" i="51"/>
  <c r="T349" i="51"/>
  <c r="U349" i="51"/>
  <c r="V349" i="51"/>
  <c r="W349" i="51"/>
  <c r="X349" i="51"/>
  <c r="Y349" i="51"/>
  <c r="Z349" i="51"/>
  <c r="AA349" i="51"/>
  <c r="AB349" i="51"/>
  <c r="AC349" i="51"/>
  <c r="P350" i="51"/>
  <c r="Q350" i="51"/>
  <c r="R350" i="51"/>
  <c r="S350" i="51"/>
  <c r="T350" i="51"/>
  <c r="U350" i="51"/>
  <c r="V350" i="51"/>
  <c r="W350" i="51"/>
  <c r="X350" i="51"/>
  <c r="Y350" i="51"/>
  <c r="Z350" i="51"/>
  <c r="AA350" i="51"/>
  <c r="AB350" i="51"/>
  <c r="AC350" i="51"/>
  <c r="P351" i="51"/>
  <c r="Q351" i="51"/>
  <c r="R351" i="51"/>
  <c r="S351" i="51"/>
  <c r="T351" i="51"/>
  <c r="U351" i="51"/>
  <c r="V351" i="51"/>
  <c r="W351" i="51"/>
  <c r="X351" i="51"/>
  <c r="Y351" i="51"/>
  <c r="Z351" i="51"/>
  <c r="AA351" i="51"/>
  <c r="AB351" i="51"/>
  <c r="AC351" i="51"/>
  <c r="P352" i="51"/>
  <c r="Q352" i="51"/>
  <c r="R352" i="51"/>
  <c r="S352" i="51"/>
  <c r="T352" i="51"/>
  <c r="U352" i="51"/>
  <c r="V352" i="51"/>
  <c r="W352" i="51"/>
  <c r="X352" i="51"/>
  <c r="Y352" i="51"/>
  <c r="Z352" i="51"/>
  <c r="AA352" i="51"/>
  <c r="AB352" i="51"/>
  <c r="AC352" i="51"/>
  <c r="P353" i="51"/>
  <c r="Q353" i="51"/>
  <c r="R353" i="51"/>
  <c r="S353" i="51"/>
  <c r="T353" i="51"/>
  <c r="U353" i="51"/>
  <c r="V353" i="51"/>
  <c r="W353" i="51"/>
  <c r="X353" i="51"/>
  <c r="Y353" i="51"/>
  <c r="Z353" i="51"/>
  <c r="AA353" i="51"/>
  <c r="AB353" i="51"/>
  <c r="AC353" i="51"/>
  <c r="U348" i="51"/>
  <c r="V348" i="51"/>
  <c r="W348" i="51"/>
  <c r="X348" i="51"/>
  <c r="Y348" i="51"/>
  <c r="Z348" i="51"/>
  <c r="AA348" i="51"/>
  <c r="AB348" i="51"/>
  <c r="AC348" i="51"/>
  <c r="T348" i="51"/>
  <c r="S348" i="51"/>
  <c r="Q348" i="51"/>
  <c r="R348" i="51"/>
  <c r="P348" i="51"/>
  <c r="V54" i="51"/>
  <c r="Z54" i="51"/>
  <c r="O53" i="51"/>
  <c r="AC12" i="47"/>
  <c r="AC54" i="51" s="1"/>
  <c r="U12" i="47"/>
  <c r="U54" i="51" s="1"/>
  <c r="V12" i="47"/>
  <c r="W12" i="47"/>
  <c r="W54" i="51" s="1"/>
  <c r="X12" i="47"/>
  <c r="X54" i="51" s="1"/>
  <c r="Y12" i="47"/>
  <c r="Y54" i="51" s="1"/>
  <c r="Z12" i="47"/>
  <c r="AA12" i="47"/>
  <c r="AA54" i="51" s="1"/>
  <c r="AB12" i="47"/>
  <c r="AB54" i="51" s="1"/>
  <c r="T12" i="47"/>
  <c r="T54" i="51" s="1"/>
  <c r="Q12" i="47"/>
  <c r="Q54" i="51" s="1"/>
  <c r="R12" i="47"/>
  <c r="R54" i="51" s="1"/>
  <c r="S12" i="47"/>
  <c r="S54" i="51" s="1"/>
  <c r="P12" i="47"/>
  <c r="P54" i="51" s="1"/>
  <c r="O12" i="47"/>
  <c r="O54" i="51" s="1"/>
  <c r="J1022" i="51" l="1"/>
  <c r="J1021" i="51"/>
  <c r="J928" i="51"/>
  <c r="J926" i="51"/>
  <c r="J927" i="51"/>
  <c r="J925" i="51"/>
  <c r="J551" i="51"/>
  <c r="J720" i="51"/>
  <c r="J353" i="51"/>
  <c r="J550" i="51"/>
  <c r="J349" i="51"/>
  <c r="J352" i="51"/>
  <c r="J351" i="51"/>
  <c r="J350" i="51"/>
  <c r="J348" i="51"/>
  <c r="P922" i="51"/>
  <c r="Q922" i="51"/>
  <c r="R922" i="51"/>
  <c r="S922" i="51"/>
  <c r="T922" i="51"/>
  <c r="U922" i="51"/>
  <c r="V922" i="51"/>
  <c r="W922" i="51"/>
  <c r="X922" i="51"/>
  <c r="Y922" i="51"/>
  <c r="Z922" i="51"/>
  <c r="AA922" i="51"/>
  <c r="AB922" i="51"/>
  <c r="AC922" i="51"/>
  <c r="P923" i="51"/>
  <c r="Q923" i="51"/>
  <c r="R923" i="51"/>
  <c r="S923" i="51"/>
  <c r="T923" i="51"/>
  <c r="U923" i="51"/>
  <c r="V923" i="51"/>
  <c r="W923" i="51"/>
  <c r="X923" i="51"/>
  <c r="Y923" i="51"/>
  <c r="Z923" i="51"/>
  <c r="AA923" i="51"/>
  <c r="AB923" i="51"/>
  <c r="AC923" i="51"/>
  <c r="P924" i="51"/>
  <c r="Q924" i="51"/>
  <c r="R924" i="51"/>
  <c r="S924" i="51"/>
  <c r="T924" i="51"/>
  <c r="U924" i="51"/>
  <c r="V924" i="51"/>
  <c r="W924" i="51"/>
  <c r="X924" i="51"/>
  <c r="Y924" i="51"/>
  <c r="Z924" i="51"/>
  <c r="AA924" i="51"/>
  <c r="AB924" i="51"/>
  <c r="AC924" i="51"/>
  <c r="U921" i="51"/>
  <c r="V921" i="51"/>
  <c r="W921" i="51"/>
  <c r="X921" i="51"/>
  <c r="Y921" i="51"/>
  <c r="Z921" i="51"/>
  <c r="AA921" i="51"/>
  <c r="AB921" i="51"/>
  <c r="AC921" i="51"/>
  <c r="T921" i="51"/>
  <c r="S921" i="51"/>
  <c r="Q921" i="51"/>
  <c r="R921" i="51"/>
  <c r="P921" i="51"/>
  <c r="T719" i="51"/>
  <c r="U719" i="51"/>
  <c r="V719" i="51"/>
  <c r="W719" i="51"/>
  <c r="X719" i="51"/>
  <c r="Y719" i="51"/>
  <c r="Z719" i="51"/>
  <c r="AA719" i="51"/>
  <c r="AB719" i="51"/>
  <c r="AC719" i="51"/>
  <c r="U718" i="51"/>
  <c r="V718" i="51"/>
  <c r="W718" i="51"/>
  <c r="X718" i="51"/>
  <c r="Y718" i="51"/>
  <c r="Z718" i="51"/>
  <c r="AA718" i="51"/>
  <c r="AB718" i="51"/>
  <c r="AC718" i="51"/>
  <c r="T718" i="51"/>
  <c r="T549" i="51"/>
  <c r="U549" i="51"/>
  <c r="V549" i="51"/>
  <c r="W549" i="51"/>
  <c r="X549" i="51"/>
  <c r="Y549" i="51"/>
  <c r="Z549" i="51"/>
  <c r="AA549" i="51"/>
  <c r="AB549" i="51"/>
  <c r="AC549" i="51"/>
  <c r="U548" i="51"/>
  <c r="V548" i="51"/>
  <c r="W548" i="51"/>
  <c r="X548" i="51"/>
  <c r="Y548" i="51"/>
  <c r="Z548" i="51"/>
  <c r="AA548" i="51"/>
  <c r="AB548" i="51"/>
  <c r="AC548" i="51"/>
  <c r="T548" i="51"/>
  <c r="P343" i="51"/>
  <c r="Q343" i="51"/>
  <c r="R343" i="51"/>
  <c r="S343" i="51"/>
  <c r="T343" i="51"/>
  <c r="U343" i="51"/>
  <c r="V343" i="51"/>
  <c r="W343" i="51"/>
  <c r="X343" i="51"/>
  <c r="Y343" i="51"/>
  <c r="Z343" i="51"/>
  <c r="AA343" i="51"/>
  <c r="AB343" i="51"/>
  <c r="AC343" i="51"/>
  <c r="P344" i="51"/>
  <c r="Q344" i="51"/>
  <c r="R344" i="51"/>
  <c r="S344" i="51"/>
  <c r="T344" i="51"/>
  <c r="U344" i="51"/>
  <c r="V344" i="51"/>
  <c r="W344" i="51"/>
  <c r="X344" i="51"/>
  <c r="Y344" i="51"/>
  <c r="Z344" i="51"/>
  <c r="AA344" i="51"/>
  <c r="AB344" i="51"/>
  <c r="AC344" i="51"/>
  <c r="P345" i="51"/>
  <c r="Q345" i="51"/>
  <c r="R345" i="51"/>
  <c r="S345" i="51"/>
  <c r="T345" i="51"/>
  <c r="U345" i="51"/>
  <c r="V345" i="51"/>
  <c r="W345" i="51"/>
  <c r="X345" i="51"/>
  <c r="Y345" i="51"/>
  <c r="Z345" i="51"/>
  <c r="AA345" i="51"/>
  <c r="AB345" i="51"/>
  <c r="AC345" i="51"/>
  <c r="P346" i="51"/>
  <c r="Q346" i="51"/>
  <c r="R346" i="51"/>
  <c r="S346" i="51"/>
  <c r="T346" i="51"/>
  <c r="U346" i="51"/>
  <c r="V346" i="51"/>
  <c r="W346" i="51"/>
  <c r="X346" i="51"/>
  <c r="Y346" i="51"/>
  <c r="Z346" i="51"/>
  <c r="AA346" i="51"/>
  <c r="AB346" i="51"/>
  <c r="AC346" i="51"/>
  <c r="P347" i="51"/>
  <c r="Q347" i="51"/>
  <c r="R347" i="51"/>
  <c r="S347" i="51"/>
  <c r="T347" i="51"/>
  <c r="U347" i="51"/>
  <c r="V347" i="51"/>
  <c r="W347" i="51"/>
  <c r="X347" i="51"/>
  <c r="Y347" i="51"/>
  <c r="Z347" i="51"/>
  <c r="AA347" i="51"/>
  <c r="AB347" i="51"/>
  <c r="AC347" i="51"/>
  <c r="U342" i="51"/>
  <c r="V342" i="51"/>
  <c r="W342" i="51"/>
  <c r="X342" i="51"/>
  <c r="Y342" i="51"/>
  <c r="Z342" i="51"/>
  <c r="AA342" i="51"/>
  <c r="AB342" i="51"/>
  <c r="AC342" i="51"/>
  <c r="T342" i="51"/>
  <c r="S342" i="51"/>
  <c r="Q342" i="51"/>
  <c r="R342" i="51"/>
  <c r="P342" i="51"/>
  <c r="AB53" i="51"/>
  <c r="AC12" i="12"/>
  <c r="AC53" i="51" s="1"/>
  <c r="U12" i="12"/>
  <c r="U53" i="51" s="1"/>
  <c r="V12" i="12"/>
  <c r="V53" i="51" s="1"/>
  <c r="W12" i="12"/>
  <c r="W53" i="51" s="1"/>
  <c r="X12" i="12"/>
  <c r="X53" i="51" s="1"/>
  <c r="Y12" i="12"/>
  <c r="Y53" i="51" s="1"/>
  <c r="Z12" i="12"/>
  <c r="Z53" i="51" s="1"/>
  <c r="AA12" i="12"/>
  <c r="AA53" i="51" s="1"/>
  <c r="AB12" i="12"/>
  <c r="T12" i="12"/>
  <c r="T53" i="51" s="1"/>
  <c r="Q12" i="12"/>
  <c r="Q53" i="51" s="1"/>
  <c r="R12" i="12"/>
  <c r="R53" i="51" s="1"/>
  <c r="S12" i="12"/>
  <c r="S53" i="51" s="1"/>
  <c r="P12" i="12"/>
  <c r="P53" i="51" s="1"/>
  <c r="J941" i="51" l="1"/>
  <c r="J924" i="51"/>
  <c r="J344" i="51"/>
  <c r="J923" i="51"/>
  <c r="J718" i="51"/>
  <c r="J922" i="51"/>
  <c r="J921" i="51"/>
  <c r="J719" i="51"/>
  <c r="J342" i="51"/>
  <c r="J548" i="51"/>
  <c r="J549" i="51"/>
  <c r="J347" i="51"/>
  <c r="J343" i="51"/>
  <c r="J345" i="51"/>
  <c r="J346" i="51"/>
  <c r="Q1020" i="51"/>
  <c r="R1020" i="51"/>
  <c r="S1020" i="51"/>
  <c r="P1020" i="51"/>
  <c r="P918" i="51"/>
  <c r="Q918" i="51"/>
  <c r="R918" i="51"/>
  <c r="S918" i="51"/>
  <c r="T918" i="51"/>
  <c r="U918" i="51"/>
  <c r="V918" i="51"/>
  <c r="W918" i="51"/>
  <c r="X918" i="51"/>
  <c r="Y918" i="51"/>
  <c r="Z918" i="51"/>
  <c r="AA918" i="51"/>
  <c r="AB918" i="51"/>
  <c r="AC918" i="51"/>
  <c r="P919" i="51"/>
  <c r="Q919" i="51"/>
  <c r="R919" i="51"/>
  <c r="S919" i="51"/>
  <c r="T919" i="51"/>
  <c r="U919" i="51"/>
  <c r="V919" i="51"/>
  <c r="W919" i="51"/>
  <c r="X919" i="51"/>
  <c r="Y919" i="51"/>
  <c r="Z919" i="51"/>
  <c r="AA919" i="51"/>
  <c r="AB919" i="51"/>
  <c r="AC919" i="51"/>
  <c r="P920" i="51"/>
  <c r="Q920" i="51"/>
  <c r="R920" i="51"/>
  <c r="S920" i="51"/>
  <c r="T920" i="51"/>
  <c r="U920" i="51"/>
  <c r="V920" i="51"/>
  <c r="W920" i="51"/>
  <c r="X920" i="51"/>
  <c r="Y920" i="51"/>
  <c r="Z920" i="51"/>
  <c r="AA920" i="51"/>
  <c r="AB920" i="51"/>
  <c r="AC920" i="51"/>
  <c r="U917" i="51"/>
  <c r="V917" i="51"/>
  <c r="W917" i="51"/>
  <c r="X917" i="51"/>
  <c r="Y917" i="51"/>
  <c r="Z917" i="51"/>
  <c r="AA917" i="51"/>
  <c r="AB917" i="51"/>
  <c r="AC917" i="51"/>
  <c r="T917" i="51"/>
  <c r="S917" i="51"/>
  <c r="Q917" i="51"/>
  <c r="R917" i="51"/>
  <c r="P917" i="51"/>
  <c r="P715" i="51"/>
  <c r="Q715" i="51"/>
  <c r="R715" i="51"/>
  <c r="S715" i="51"/>
  <c r="T715" i="51"/>
  <c r="U715" i="51"/>
  <c r="V715" i="51"/>
  <c r="W715" i="51"/>
  <c r="X715" i="51"/>
  <c r="Y715" i="51"/>
  <c r="Z715" i="51"/>
  <c r="AA715" i="51"/>
  <c r="AB715" i="51"/>
  <c r="AC715" i="51"/>
  <c r="P716" i="51"/>
  <c r="Q716" i="51"/>
  <c r="R716" i="51"/>
  <c r="S716" i="51"/>
  <c r="T716" i="51"/>
  <c r="U716" i="51"/>
  <c r="V716" i="51"/>
  <c r="W716" i="51"/>
  <c r="X716" i="51"/>
  <c r="Y716" i="51"/>
  <c r="Z716" i="51"/>
  <c r="AA716" i="51"/>
  <c r="AB716" i="51"/>
  <c r="AC716" i="51"/>
  <c r="P717" i="51"/>
  <c r="Q717" i="51"/>
  <c r="R717" i="51"/>
  <c r="S717" i="51"/>
  <c r="T717" i="51"/>
  <c r="U717" i="51"/>
  <c r="V717" i="51"/>
  <c r="W717" i="51"/>
  <c r="X717" i="51"/>
  <c r="Y717" i="51"/>
  <c r="Z717" i="51"/>
  <c r="AA717" i="51"/>
  <c r="AB717" i="51"/>
  <c r="AC717" i="51"/>
  <c r="U714" i="51"/>
  <c r="V714" i="51"/>
  <c r="W714" i="51"/>
  <c r="X714" i="51"/>
  <c r="Y714" i="51"/>
  <c r="Z714" i="51"/>
  <c r="AA714" i="51"/>
  <c r="AB714" i="51"/>
  <c r="AC714" i="51"/>
  <c r="T714" i="51"/>
  <c r="S714" i="51"/>
  <c r="Q714" i="51"/>
  <c r="R714" i="51"/>
  <c r="P714" i="51"/>
  <c r="P545" i="51"/>
  <c r="Q545" i="51"/>
  <c r="R545" i="51"/>
  <c r="S545" i="51"/>
  <c r="T545" i="51"/>
  <c r="U545" i="51"/>
  <c r="V545" i="51"/>
  <c r="W545" i="51"/>
  <c r="X545" i="51"/>
  <c r="Y545" i="51"/>
  <c r="Z545" i="51"/>
  <c r="AA545" i="51"/>
  <c r="AB545" i="51"/>
  <c r="AC545" i="51"/>
  <c r="P546" i="51"/>
  <c r="Q546" i="51"/>
  <c r="R546" i="51"/>
  <c r="S546" i="51"/>
  <c r="T546" i="51"/>
  <c r="U546" i="51"/>
  <c r="V546" i="51"/>
  <c r="W546" i="51"/>
  <c r="X546" i="51"/>
  <c r="Y546" i="51"/>
  <c r="Z546" i="51"/>
  <c r="AA546" i="51"/>
  <c r="AB546" i="51"/>
  <c r="AC546" i="51"/>
  <c r="P547" i="51"/>
  <c r="Q547" i="51"/>
  <c r="R547" i="51"/>
  <c r="S547" i="51"/>
  <c r="T547" i="51"/>
  <c r="U547" i="51"/>
  <c r="V547" i="51"/>
  <c r="W547" i="51"/>
  <c r="X547" i="51"/>
  <c r="Y547" i="51"/>
  <c r="Z547" i="51"/>
  <c r="AA547" i="51"/>
  <c r="AB547" i="51"/>
  <c r="AC547" i="51"/>
  <c r="U544" i="51"/>
  <c r="V544" i="51"/>
  <c r="W544" i="51"/>
  <c r="X544" i="51"/>
  <c r="Y544" i="51"/>
  <c r="Z544" i="51"/>
  <c r="AA544" i="51"/>
  <c r="AB544" i="51"/>
  <c r="AC544" i="51"/>
  <c r="T544" i="51"/>
  <c r="S544" i="51"/>
  <c r="Q544" i="51"/>
  <c r="R544" i="51"/>
  <c r="P544" i="51"/>
  <c r="P337" i="51"/>
  <c r="Q337" i="51"/>
  <c r="R337" i="51"/>
  <c r="S337" i="51"/>
  <c r="T337" i="51"/>
  <c r="U337" i="51"/>
  <c r="V337" i="51"/>
  <c r="W337" i="51"/>
  <c r="X337" i="51"/>
  <c r="Y337" i="51"/>
  <c r="Z337" i="51"/>
  <c r="AA337" i="51"/>
  <c r="AB337" i="51"/>
  <c r="AC337" i="51"/>
  <c r="P338" i="51"/>
  <c r="Q338" i="51"/>
  <c r="R338" i="51"/>
  <c r="S338" i="51"/>
  <c r="T338" i="51"/>
  <c r="U338" i="51"/>
  <c r="V338" i="51"/>
  <c r="W338" i="51"/>
  <c r="X338" i="51"/>
  <c r="Y338" i="51"/>
  <c r="Z338" i="51"/>
  <c r="AA338" i="51"/>
  <c r="AB338" i="51"/>
  <c r="AC338" i="51"/>
  <c r="P339" i="51"/>
  <c r="Q339" i="51"/>
  <c r="R339" i="51"/>
  <c r="S339" i="51"/>
  <c r="T339" i="51"/>
  <c r="U339" i="51"/>
  <c r="V339" i="51"/>
  <c r="W339" i="51"/>
  <c r="X339" i="51"/>
  <c r="Y339" i="51"/>
  <c r="Z339" i="51"/>
  <c r="AA339" i="51"/>
  <c r="AB339" i="51"/>
  <c r="AC339" i="51"/>
  <c r="P340" i="51"/>
  <c r="Q340" i="51"/>
  <c r="R340" i="51"/>
  <c r="S340" i="51"/>
  <c r="T340" i="51"/>
  <c r="U340" i="51"/>
  <c r="V340" i="51"/>
  <c r="W340" i="51"/>
  <c r="X340" i="51"/>
  <c r="Y340" i="51"/>
  <c r="Z340" i="51"/>
  <c r="AA340" i="51"/>
  <c r="AB340" i="51"/>
  <c r="AC340" i="51"/>
  <c r="P341" i="51"/>
  <c r="Q341" i="51"/>
  <c r="R341" i="51"/>
  <c r="S341" i="51"/>
  <c r="T341" i="51"/>
  <c r="U341" i="51"/>
  <c r="V341" i="51"/>
  <c r="W341" i="51"/>
  <c r="X341" i="51"/>
  <c r="Y341" i="51"/>
  <c r="Z341" i="51"/>
  <c r="AA341" i="51"/>
  <c r="AB341" i="51"/>
  <c r="AC341" i="51"/>
  <c r="U336" i="51"/>
  <c r="V336" i="51"/>
  <c r="W336" i="51"/>
  <c r="X336" i="51"/>
  <c r="Y336" i="51"/>
  <c r="Z336" i="51"/>
  <c r="AA336" i="51"/>
  <c r="AB336" i="51"/>
  <c r="AC336" i="51"/>
  <c r="T336" i="51"/>
  <c r="S336" i="51"/>
  <c r="Q336" i="51"/>
  <c r="R336" i="51"/>
  <c r="P336" i="51"/>
  <c r="AC12" i="37"/>
  <c r="AC52" i="51" s="1"/>
  <c r="U12" i="37"/>
  <c r="U52" i="51" s="1"/>
  <c r="V12" i="37"/>
  <c r="V52" i="51" s="1"/>
  <c r="W12" i="37"/>
  <c r="W52" i="51" s="1"/>
  <c r="X12" i="37"/>
  <c r="X52" i="51" s="1"/>
  <c r="Y12" i="37"/>
  <c r="Y52" i="51" s="1"/>
  <c r="Z12" i="37"/>
  <c r="Z52" i="51" s="1"/>
  <c r="AA12" i="37"/>
  <c r="AA52" i="51" s="1"/>
  <c r="AB12" i="37"/>
  <c r="AB52" i="51" s="1"/>
  <c r="T12" i="37"/>
  <c r="T52" i="51" s="1"/>
  <c r="Q12" i="37"/>
  <c r="Q52" i="51" s="1"/>
  <c r="R12" i="37"/>
  <c r="R52" i="51" s="1"/>
  <c r="S12" i="37"/>
  <c r="S52" i="51" s="1"/>
  <c r="P12" i="37"/>
  <c r="P52" i="51" s="1"/>
  <c r="O52" i="51"/>
  <c r="P672" i="51"/>
  <c r="J1020" i="51" l="1"/>
  <c r="J918" i="51"/>
  <c r="J919" i="51"/>
  <c r="J717" i="51"/>
  <c r="J920" i="51"/>
  <c r="J917" i="51"/>
  <c r="J546" i="51"/>
  <c r="J714" i="51"/>
  <c r="J716" i="51"/>
  <c r="J715" i="51"/>
  <c r="J340" i="51"/>
  <c r="J338" i="51"/>
  <c r="J339" i="51"/>
  <c r="J547" i="51"/>
  <c r="J545" i="51"/>
  <c r="J544" i="51"/>
  <c r="J341" i="51"/>
  <c r="J337" i="51"/>
  <c r="J336" i="51"/>
  <c r="J929" i="51" l="1"/>
  <c r="P1019" i="51" l="1"/>
  <c r="Q1019" i="51"/>
  <c r="R1019" i="51"/>
  <c r="S1019" i="51"/>
  <c r="Q1018" i="51"/>
  <c r="R1018" i="51"/>
  <c r="S1018" i="51"/>
  <c r="P1018" i="51"/>
  <c r="P914" i="51"/>
  <c r="Q914" i="51"/>
  <c r="R914" i="51"/>
  <c r="S914" i="51"/>
  <c r="T914" i="51"/>
  <c r="U914" i="51"/>
  <c r="V914" i="51"/>
  <c r="W914" i="51"/>
  <c r="X914" i="51"/>
  <c r="Y914" i="51"/>
  <c r="Z914" i="51"/>
  <c r="AA914" i="51"/>
  <c r="AB914" i="51"/>
  <c r="AC914" i="51"/>
  <c r="P915" i="51"/>
  <c r="Q915" i="51"/>
  <c r="R915" i="51"/>
  <c r="S915" i="51"/>
  <c r="T915" i="51"/>
  <c r="U915" i="51"/>
  <c r="V915" i="51"/>
  <c r="W915" i="51"/>
  <c r="X915" i="51"/>
  <c r="Y915" i="51"/>
  <c r="Z915" i="51"/>
  <c r="AA915" i="51"/>
  <c r="AB915" i="51"/>
  <c r="AC915" i="51"/>
  <c r="P916" i="51"/>
  <c r="Q916" i="51"/>
  <c r="R916" i="51"/>
  <c r="S916" i="51"/>
  <c r="T916" i="51"/>
  <c r="U916" i="51"/>
  <c r="V916" i="51"/>
  <c r="W916" i="51"/>
  <c r="X916" i="51"/>
  <c r="Y916" i="51"/>
  <c r="Z916" i="51"/>
  <c r="AA916" i="51"/>
  <c r="AB916" i="51"/>
  <c r="AC916" i="51"/>
  <c r="U913" i="51"/>
  <c r="V913" i="51"/>
  <c r="W913" i="51"/>
  <c r="X913" i="51"/>
  <c r="Y913" i="51"/>
  <c r="Z913" i="51"/>
  <c r="AA913" i="51"/>
  <c r="AB913" i="51"/>
  <c r="AC913" i="51"/>
  <c r="T913" i="51"/>
  <c r="S913" i="51"/>
  <c r="Q913" i="51"/>
  <c r="R913" i="51"/>
  <c r="P913" i="51"/>
  <c r="O783" i="51"/>
  <c r="J783" i="51" s="1"/>
  <c r="P711" i="51"/>
  <c r="Q711" i="51"/>
  <c r="R711" i="51"/>
  <c r="S711" i="51"/>
  <c r="T711" i="51"/>
  <c r="U711" i="51"/>
  <c r="V711" i="51"/>
  <c r="W711" i="51"/>
  <c r="X711" i="51"/>
  <c r="Y711" i="51"/>
  <c r="Z711" i="51"/>
  <c r="AA711" i="51"/>
  <c r="AB711" i="51"/>
  <c r="AC711" i="51"/>
  <c r="P712" i="51"/>
  <c r="Q712" i="51"/>
  <c r="R712" i="51"/>
  <c r="S712" i="51"/>
  <c r="T712" i="51"/>
  <c r="U712" i="51"/>
  <c r="V712" i="51"/>
  <c r="W712" i="51"/>
  <c r="X712" i="51"/>
  <c r="Y712" i="51"/>
  <c r="Z712" i="51"/>
  <c r="AA712" i="51"/>
  <c r="AB712" i="51"/>
  <c r="AC712" i="51"/>
  <c r="P713" i="51"/>
  <c r="Q713" i="51"/>
  <c r="R713" i="51"/>
  <c r="S713" i="51"/>
  <c r="T713" i="51"/>
  <c r="U713" i="51"/>
  <c r="V713" i="51"/>
  <c r="W713" i="51"/>
  <c r="X713" i="51"/>
  <c r="Y713" i="51"/>
  <c r="Z713" i="51"/>
  <c r="AA713" i="51"/>
  <c r="AB713" i="51"/>
  <c r="AC713" i="51"/>
  <c r="U710" i="51"/>
  <c r="V710" i="51"/>
  <c r="W710" i="51"/>
  <c r="X710" i="51"/>
  <c r="Y710" i="51"/>
  <c r="Z710" i="51"/>
  <c r="AA710" i="51"/>
  <c r="AB710" i="51"/>
  <c r="AC710" i="51"/>
  <c r="T710" i="51"/>
  <c r="S710" i="51"/>
  <c r="Q710" i="51"/>
  <c r="R710" i="51"/>
  <c r="P710" i="51"/>
  <c r="P540" i="51"/>
  <c r="Q540" i="51"/>
  <c r="R540" i="51"/>
  <c r="S540" i="51"/>
  <c r="T540" i="51"/>
  <c r="U540" i="51"/>
  <c r="V540" i="51"/>
  <c r="W540" i="51"/>
  <c r="X540" i="51"/>
  <c r="Y540" i="51"/>
  <c r="Z540" i="51"/>
  <c r="AA540" i="51"/>
  <c r="AB540" i="51"/>
  <c r="AC540" i="51"/>
  <c r="P541" i="51"/>
  <c r="Q541" i="51"/>
  <c r="R541" i="51"/>
  <c r="S541" i="51"/>
  <c r="T541" i="51"/>
  <c r="U541" i="51"/>
  <c r="V541" i="51"/>
  <c r="W541" i="51"/>
  <c r="X541" i="51"/>
  <c r="Y541" i="51"/>
  <c r="Z541" i="51"/>
  <c r="AA541" i="51"/>
  <c r="AB541" i="51"/>
  <c r="AC541" i="51"/>
  <c r="P542" i="51"/>
  <c r="Q542" i="51"/>
  <c r="R542" i="51"/>
  <c r="S542" i="51"/>
  <c r="T542" i="51"/>
  <c r="U542" i="51"/>
  <c r="V542" i="51"/>
  <c r="W542" i="51"/>
  <c r="X542" i="51"/>
  <c r="Y542" i="51"/>
  <c r="Z542" i="51"/>
  <c r="AA542" i="51"/>
  <c r="AB542" i="51"/>
  <c r="AC542" i="51"/>
  <c r="P543" i="51"/>
  <c r="Q543" i="51"/>
  <c r="R543" i="51"/>
  <c r="S543" i="51"/>
  <c r="T543" i="51"/>
  <c r="U543" i="51"/>
  <c r="V543" i="51"/>
  <c r="W543" i="51"/>
  <c r="X543" i="51"/>
  <c r="Y543" i="51"/>
  <c r="Z543" i="51"/>
  <c r="AA543" i="51"/>
  <c r="AB543" i="51"/>
  <c r="AC543" i="51"/>
  <c r="U539" i="51"/>
  <c r="V539" i="51"/>
  <c r="W539" i="51"/>
  <c r="X539" i="51"/>
  <c r="Y539" i="51"/>
  <c r="Z539" i="51"/>
  <c r="AA539" i="51"/>
  <c r="AB539" i="51"/>
  <c r="AC539" i="51"/>
  <c r="T539" i="51"/>
  <c r="S539" i="51"/>
  <c r="Q539" i="51"/>
  <c r="R539" i="51"/>
  <c r="P539" i="51"/>
  <c r="P331" i="51"/>
  <c r="Q331" i="51"/>
  <c r="R331" i="51"/>
  <c r="S331" i="51"/>
  <c r="T331" i="51"/>
  <c r="U331" i="51"/>
  <c r="V331" i="51"/>
  <c r="W331" i="51"/>
  <c r="X331" i="51"/>
  <c r="Y331" i="51"/>
  <c r="Z331" i="51"/>
  <c r="AA331" i="51"/>
  <c r="AB331" i="51"/>
  <c r="AC331" i="51"/>
  <c r="P332" i="51"/>
  <c r="Q332" i="51"/>
  <c r="R332" i="51"/>
  <c r="S332" i="51"/>
  <c r="T332" i="51"/>
  <c r="U332" i="51"/>
  <c r="V332" i="51"/>
  <c r="W332" i="51"/>
  <c r="X332" i="51"/>
  <c r="Y332" i="51"/>
  <c r="Z332" i="51"/>
  <c r="AA332" i="51"/>
  <c r="AB332" i="51"/>
  <c r="AC332" i="51"/>
  <c r="P333" i="51"/>
  <c r="Q333" i="51"/>
  <c r="R333" i="51"/>
  <c r="S333" i="51"/>
  <c r="T333" i="51"/>
  <c r="U333" i="51"/>
  <c r="V333" i="51"/>
  <c r="W333" i="51"/>
  <c r="X333" i="51"/>
  <c r="Y333" i="51"/>
  <c r="Z333" i="51"/>
  <c r="AA333" i="51"/>
  <c r="AB333" i="51"/>
  <c r="AC333" i="51"/>
  <c r="P334" i="51"/>
  <c r="Q334" i="51"/>
  <c r="R334" i="51"/>
  <c r="S334" i="51"/>
  <c r="T334" i="51"/>
  <c r="U334" i="51"/>
  <c r="V334" i="51"/>
  <c r="W334" i="51"/>
  <c r="X334" i="51"/>
  <c r="Y334" i="51"/>
  <c r="Z334" i="51"/>
  <c r="AA334" i="51"/>
  <c r="AB334" i="51"/>
  <c r="AC334" i="51"/>
  <c r="P335" i="51"/>
  <c r="Q335" i="51"/>
  <c r="R335" i="51"/>
  <c r="S335" i="51"/>
  <c r="T335" i="51"/>
  <c r="U335" i="51"/>
  <c r="V335" i="51"/>
  <c r="W335" i="51"/>
  <c r="X335" i="51"/>
  <c r="Y335" i="51"/>
  <c r="Z335" i="51"/>
  <c r="AA335" i="51"/>
  <c r="AB335" i="51"/>
  <c r="AC335" i="51"/>
  <c r="U330" i="51"/>
  <c r="V330" i="51"/>
  <c r="W330" i="51"/>
  <c r="X330" i="51"/>
  <c r="Y330" i="51"/>
  <c r="Z330" i="51"/>
  <c r="AA330" i="51"/>
  <c r="AB330" i="51"/>
  <c r="AC330" i="51"/>
  <c r="T330" i="51"/>
  <c r="S330" i="51"/>
  <c r="Q330" i="51"/>
  <c r="R330" i="51"/>
  <c r="P330" i="51"/>
  <c r="J1018" i="51" l="1"/>
  <c r="J916" i="51"/>
  <c r="J914" i="51"/>
  <c r="J1019" i="51"/>
  <c r="J712" i="51"/>
  <c r="J540" i="51"/>
  <c r="J915" i="51"/>
  <c r="J913" i="51"/>
  <c r="J332" i="51"/>
  <c r="J713" i="51"/>
  <c r="J711" i="51"/>
  <c r="J710" i="51"/>
  <c r="J541" i="51"/>
  <c r="J542" i="51"/>
  <c r="J543" i="51"/>
  <c r="J539" i="51"/>
  <c r="J333" i="51"/>
  <c r="J334" i="51"/>
  <c r="J335" i="51"/>
  <c r="J331" i="51"/>
  <c r="J330" i="51"/>
  <c r="J33" i="39"/>
  <c r="AC12" i="39"/>
  <c r="AC51" i="51" s="1"/>
  <c r="U12" i="39"/>
  <c r="U51" i="51" s="1"/>
  <c r="V12" i="39"/>
  <c r="V51" i="51" s="1"/>
  <c r="W12" i="39"/>
  <c r="W51" i="51" s="1"/>
  <c r="X12" i="39"/>
  <c r="X51" i="51" s="1"/>
  <c r="Y12" i="39"/>
  <c r="Y51" i="51" s="1"/>
  <c r="Z12" i="39"/>
  <c r="Z51" i="51" s="1"/>
  <c r="AA12" i="39"/>
  <c r="AA51" i="51" s="1"/>
  <c r="AB12" i="39"/>
  <c r="AB51" i="51" s="1"/>
  <c r="T12" i="39"/>
  <c r="T51" i="51" s="1"/>
  <c r="Q12" i="39"/>
  <c r="Q51" i="51" s="1"/>
  <c r="R12" i="39"/>
  <c r="R51" i="51" s="1"/>
  <c r="S12" i="39"/>
  <c r="S51" i="51" s="1"/>
  <c r="P12" i="39"/>
  <c r="P51" i="51" s="1"/>
  <c r="O51" i="51"/>
  <c r="Q1017" i="51"/>
  <c r="R1017" i="51"/>
  <c r="S1017" i="51"/>
  <c r="P1017" i="51"/>
  <c r="P912" i="51"/>
  <c r="Q912" i="51"/>
  <c r="R912" i="51"/>
  <c r="S912" i="51"/>
  <c r="T912" i="51"/>
  <c r="U912" i="51"/>
  <c r="V912" i="51"/>
  <c r="W912" i="51"/>
  <c r="X912" i="51"/>
  <c r="Y912" i="51"/>
  <c r="Z912" i="51"/>
  <c r="AA912" i="51"/>
  <c r="AB912" i="51"/>
  <c r="AC912" i="51"/>
  <c r="U911" i="51"/>
  <c r="V911" i="51"/>
  <c r="W911" i="51"/>
  <c r="X911" i="51"/>
  <c r="Y911" i="51"/>
  <c r="Z911" i="51"/>
  <c r="AA911" i="51"/>
  <c r="AB911" i="51"/>
  <c r="AC911" i="51"/>
  <c r="T911" i="51"/>
  <c r="S911" i="51"/>
  <c r="Q911" i="51"/>
  <c r="R911" i="51"/>
  <c r="P911" i="51"/>
  <c r="P709" i="51"/>
  <c r="Q709" i="51"/>
  <c r="R709" i="51"/>
  <c r="S709" i="51"/>
  <c r="T709" i="51"/>
  <c r="U709" i="51"/>
  <c r="V709" i="51"/>
  <c r="W709" i="51"/>
  <c r="X709" i="51"/>
  <c r="Y709" i="51"/>
  <c r="Z709" i="51"/>
  <c r="AA709" i="51"/>
  <c r="AB709" i="51"/>
  <c r="AC709" i="51"/>
  <c r="Y708" i="51"/>
  <c r="Z708" i="51"/>
  <c r="AA708" i="51"/>
  <c r="AB708" i="51"/>
  <c r="AC708" i="51"/>
  <c r="U708" i="51"/>
  <c r="V708" i="51"/>
  <c r="W708" i="51"/>
  <c r="X708" i="51"/>
  <c r="T708" i="51"/>
  <c r="S708" i="51"/>
  <c r="Q708" i="51"/>
  <c r="R708" i="51"/>
  <c r="P708" i="51"/>
  <c r="P537" i="51"/>
  <c r="Q537" i="51"/>
  <c r="R537" i="51"/>
  <c r="S537" i="51"/>
  <c r="T537" i="51"/>
  <c r="U537" i="51"/>
  <c r="V537" i="51"/>
  <c r="W537" i="51"/>
  <c r="X537" i="51"/>
  <c r="Y537" i="51"/>
  <c r="Z537" i="51"/>
  <c r="AA537" i="51"/>
  <c r="AB537" i="51"/>
  <c r="AC537" i="51"/>
  <c r="P538" i="51"/>
  <c r="Q538" i="51"/>
  <c r="R538" i="51"/>
  <c r="S538" i="51"/>
  <c r="T538" i="51"/>
  <c r="U538" i="51"/>
  <c r="V538" i="51"/>
  <c r="W538" i="51"/>
  <c r="X538" i="51"/>
  <c r="Y538" i="51"/>
  <c r="Z538" i="51"/>
  <c r="AA538" i="51"/>
  <c r="AB538" i="51"/>
  <c r="AC538" i="51"/>
  <c r="U536" i="51"/>
  <c r="V536" i="51"/>
  <c r="W536" i="51"/>
  <c r="X536" i="51"/>
  <c r="Y536" i="51"/>
  <c r="Z536" i="51"/>
  <c r="AA536" i="51"/>
  <c r="AB536" i="51"/>
  <c r="AC536" i="51"/>
  <c r="T536" i="51"/>
  <c r="S536" i="51"/>
  <c r="Q536" i="51"/>
  <c r="R536" i="51"/>
  <c r="P536" i="51"/>
  <c r="P325" i="51"/>
  <c r="Q325" i="51"/>
  <c r="R325" i="51"/>
  <c r="S325" i="51"/>
  <c r="T325" i="51"/>
  <c r="U325" i="51"/>
  <c r="V325" i="51"/>
  <c r="W325" i="51"/>
  <c r="X325" i="51"/>
  <c r="Y325" i="51"/>
  <c r="Z325" i="51"/>
  <c r="AA325" i="51"/>
  <c r="AB325" i="51"/>
  <c r="AC325" i="51"/>
  <c r="P326" i="51"/>
  <c r="Q326" i="51"/>
  <c r="R326" i="51"/>
  <c r="S326" i="51"/>
  <c r="T326" i="51"/>
  <c r="U326" i="51"/>
  <c r="V326" i="51"/>
  <c r="W326" i="51"/>
  <c r="X326" i="51"/>
  <c r="Y326" i="51"/>
  <c r="Z326" i="51"/>
  <c r="AA326" i="51"/>
  <c r="AB326" i="51"/>
  <c r="AC326" i="51"/>
  <c r="P327" i="51"/>
  <c r="Q327" i="51"/>
  <c r="R327" i="51"/>
  <c r="S327" i="51"/>
  <c r="T327" i="51"/>
  <c r="U327" i="51"/>
  <c r="V327" i="51"/>
  <c r="W327" i="51"/>
  <c r="X327" i="51"/>
  <c r="Y327" i="51"/>
  <c r="Z327" i="51"/>
  <c r="AA327" i="51"/>
  <c r="AB327" i="51"/>
  <c r="AC327" i="51"/>
  <c r="P328" i="51"/>
  <c r="Q328" i="51"/>
  <c r="R328" i="51"/>
  <c r="S328" i="51"/>
  <c r="T328" i="51"/>
  <c r="U328" i="51"/>
  <c r="V328" i="51"/>
  <c r="W328" i="51"/>
  <c r="X328" i="51"/>
  <c r="Y328" i="51"/>
  <c r="Z328" i="51"/>
  <c r="AA328" i="51"/>
  <c r="AB328" i="51"/>
  <c r="AC328" i="51"/>
  <c r="P329" i="51"/>
  <c r="Q329" i="51"/>
  <c r="R329" i="51"/>
  <c r="S329" i="51"/>
  <c r="T329" i="51"/>
  <c r="U329" i="51"/>
  <c r="V329" i="51"/>
  <c r="W329" i="51"/>
  <c r="X329" i="51"/>
  <c r="Y329" i="51"/>
  <c r="Z329" i="51"/>
  <c r="AA329" i="51"/>
  <c r="AB329" i="51"/>
  <c r="AC329" i="51"/>
  <c r="U324" i="51"/>
  <c r="V324" i="51"/>
  <c r="W324" i="51"/>
  <c r="X324" i="51"/>
  <c r="Y324" i="51"/>
  <c r="Z324" i="51"/>
  <c r="AA324" i="51"/>
  <c r="AB324" i="51"/>
  <c r="AC324" i="51"/>
  <c r="T324" i="51"/>
  <c r="S324" i="51"/>
  <c r="Q324" i="51"/>
  <c r="R324" i="51"/>
  <c r="P324" i="51"/>
  <c r="AC12" i="41"/>
  <c r="AC50" i="51" s="1"/>
  <c r="U12" i="41"/>
  <c r="U50" i="51" s="1"/>
  <c r="V12" i="41"/>
  <c r="V50" i="51" s="1"/>
  <c r="W12" i="41"/>
  <c r="W50" i="51" s="1"/>
  <c r="X12" i="41"/>
  <c r="X50" i="51" s="1"/>
  <c r="Y12" i="41"/>
  <c r="Y50" i="51" s="1"/>
  <c r="Z12" i="41"/>
  <c r="Z50" i="51" s="1"/>
  <c r="AA12" i="41"/>
  <c r="AA50" i="51" s="1"/>
  <c r="AB12" i="41"/>
  <c r="AB50" i="51" s="1"/>
  <c r="T12" i="41"/>
  <c r="T50" i="51" s="1"/>
  <c r="Q12" i="41"/>
  <c r="Q50" i="51" s="1"/>
  <c r="R12" i="41"/>
  <c r="R50" i="51" s="1"/>
  <c r="S12" i="41"/>
  <c r="S50" i="51" s="1"/>
  <c r="P12" i="41"/>
  <c r="P50" i="51" s="1"/>
  <c r="O50" i="51"/>
  <c r="Q1016" i="51"/>
  <c r="R1016" i="51"/>
  <c r="S1016" i="51"/>
  <c r="P1016" i="51"/>
  <c r="P908" i="51"/>
  <c r="Q908" i="51"/>
  <c r="R908" i="51"/>
  <c r="S908" i="51"/>
  <c r="T908" i="51"/>
  <c r="U908" i="51"/>
  <c r="V908" i="51"/>
  <c r="W908" i="51"/>
  <c r="X908" i="51"/>
  <c r="Y908" i="51"/>
  <c r="Z908" i="51"/>
  <c r="AA908" i="51"/>
  <c r="AB908" i="51"/>
  <c r="AC908" i="51"/>
  <c r="P909" i="51"/>
  <c r="Q909" i="51"/>
  <c r="R909" i="51"/>
  <c r="S909" i="51"/>
  <c r="T909" i="51"/>
  <c r="U909" i="51"/>
  <c r="V909" i="51"/>
  <c r="W909" i="51"/>
  <c r="X909" i="51"/>
  <c r="Y909" i="51"/>
  <c r="Z909" i="51"/>
  <c r="AA909" i="51"/>
  <c r="AB909" i="51"/>
  <c r="AC909" i="51"/>
  <c r="P910" i="51"/>
  <c r="Q910" i="51"/>
  <c r="R910" i="51"/>
  <c r="S910" i="51"/>
  <c r="T910" i="51"/>
  <c r="U910" i="51"/>
  <c r="V910" i="51"/>
  <c r="W910" i="51"/>
  <c r="X910" i="51"/>
  <c r="Y910" i="51"/>
  <c r="Z910" i="51"/>
  <c r="AA910" i="51"/>
  <c r="AB910" i="51"/>
  <c r="AC910" i="51"/>
  <c r="U907" i="51"/>
  <c r="V907" i="51"/>
  <c r="W907" i="51"/>
  <c r="X907" i="51"/>
  <c r="Y907" i="51"/>
  <c r="Z907" i="51"/>
  <c r="AA907" i="51"/>
  <c r="AB907" i="51"/>
  <c r="AC907" i="51"/>
  <c r="T907" i="51"/>
  <c r="S907" i="51"/>
  <c r="Q907" i="51"/>
  <c r="R907" i="51"/>
  <c r="P907" i="51"/>
  <c r="P706" i="51"/>
  <c r="Q706" i="51"/>
  <c r="R706" i="51"/>
  <c r="S706" i="51"/>
  <c r="T706" i="51"/>
  <c r="U706" i="51"/>
  <c r="V706" i="51"/>
  <c r="W706" i="51"/>
  <c r="X706" i="51"/>
  <c r="Y706" i="51"/>
  <c r="Z706" i="51"/>
  <c r="AA706" i="51"/>
  <c r="AB706" i="51"/>
  <c r="AC706" i="51"/>
  <c r="P707" i="51"/>
  <c r="Q707" i="51"/>
  <c r="R707" i="51"/>
  <c r="S707" i="51"/>
  <c r="T707" i="51"/>
  <c r="U707" i="51"/>
  <c r="V707" i="51"/>
  <c r="W707" i="51"/>
  <c r="X707" i="51"/>
  <c r="Y707" i="51"/>
  <c r="Z707" i="51"/>
  <c r="AA707" i="51"/>
  <c r="AB707" i="51"/>
  <c r="AC707" i="51"/>
  <c r="U705" i="51"/>
  <c r="V705" i="51"/>
  <c r="W705" i="51"/>
  <c r="X705" i="51"/>
  <c r="Y705" i="51"/>
  <c r="Z705" i="51"/>
  <c r="AA705" i="51"/>
  <c r="AB705" i="51"/>
  <c r="AC705" i="51"/>
  <c r="T705" i="51"/>
  <c r="P705" i="51"/>
  <c r="Q705" i="51"/>
  <c r="R705" i="51"/>
  <c r="S705" i="51"/>
  <c r="O705" i="51"/>
  <c r="O706" i="51"/>
  <c r="O707" i="51"/>
  <c r="P535" i="51"/>
  <c r="Q535" i="51"/>
  <c r="R535" i="51"/>
  <c r="S535" i="51"/>
  <c r="T535" i="51"/>
  <c r="U535" i="51"/>
  <c r="V535" i="51"/>
  <c r="W535" i="51"/>
  <c r="X535" i="51"/>
  <c r="Y535" i="51"/>
  <c r="Z535" i="51"/>
  <c r="AA535" i="51"/>
  <c r="AB535" i="51"/>
  <c r="AC535" i="51"/>
  <c r="U534" i="51"/>
  <c r="V534" i="51"/>
  <c r="W534" i="51"/>
  <c r="X534" i="51"/>
  <c r="Y534" i="51"/>
  <c r="Z534" i="51"/>
  <c r="AA534" i="51"/>
  <c r="AB534" i="51"/>
  <c r="AC534" i="51"/>
  <c r="T534" i="51"/>
  <c r="S534" i="51"/>
  <c r="Q534" i="51"/>
  <c r="R534" i="51"/>
  <c r="P534" i="51"/>
  <c r="P319" i="51"/>
  <c r="Q319" i="51"/>
  <c r="R319" i="51"/>
  <c r="S319" i="51"/>
  <c r="T319" i="51"/>
  <c r="U319" i="51"/>
  <c r="V319" i="51"/>
  <c r="W319" i="51"/>
  <c r="X319" i="51"/>
  <c r="Y319" i="51"/>
  <c r="Z319" i="51"/>
  <c r="AA319" i="51"/>
  <c r="AB319" i="51"/>
  <c r="AC319" i="51"/>
  <c r="P320" i="51"/>
  <c r="Q320" i="51"/>
  <c r="R320" i="51"/>
  <c r="S320" i="51"/>
  <c r="T320" i="51"/>
  <c r="U320" i="51"/>
  <c r="V320" i="51"/>
  <c r="W320" i="51"/>
  <c r="X320" i="51"/>
  <c r="Y320" i="51"/>
  <c r="Z320" i="51"/>
  <c r="AA320" i="51"/>
  <c r="AB320" i="51"/>
  <c r="AC320" i="51"/>
  <c r="P321" i="51"/>
  <c r="Q321" i="51"/>
  <c r="R321" i="51"/>
  <c r="S321" i="51"/>
  <c r="T321" i="51"/>
  <c r="U321" i="51"/>
  <c r="V321" i="51"/>
  <c r="W321" i="51"/>
  <c r="X321" i="51"/>
  <c r="Y321" i="51"/>
  <c r="Z321" i="51"/>
  <c r="AA321" i="51"/>
  <c r="AB321" i="51"/>
  <c r="AC321" i="51"/>
  <c r="P322" i="51"/>
  <c r="Q322" i="51"/>
  <c r="R322" i="51"/>
  <c r="S322" i="51"/>
  <c r="T322" i="51"/>
  <c r="U322" i="51"/>
  <c r="V322" i="51"/>
  <c r="W322" i="51"/>
  <c r="X322" i="51"/>
  <c r="Y322" i="51"/>
  <c r="Z322" i="51"/>
  <c r="AA322" i="51"/>
  <c r="AB322" i="51"/>
  <c r="AC322" i="51"/>
  <c r="P323" i="51"/>
  <c r="Q323" i="51"/>
  <c r="R323" i="51"/>
  <c r="S323" i="51"/>
  <c r="T323" i="51"/>
  <c r="U323" i="51"/>
  <c r="V323" i="51"/>
  <c r="W323" i="51"/>
  <c r="X323" i="51"/>
  <c r="Y323" i="51"/>
  <c r="Z323" i="51"/>
  <c r="AA323" i="51"/>
  <c r="AB323" i="51"/>
  <c r="AC323" i="51"/>
  <c r="U318" i="51"/>
  <c r="V318" i="51"/>
  <c r="W318" i="51"/>
  <c r="X318" i="51"/>
  <c r="Y318" i="51"/>
  <c r="Z318" i="51"/>
  <c r="AA318" i="51"/>
  <c r="AB318" i="51"/>
  <c r="AC318" i="51"/>
  <c r="T318" i="51"/>
  <c r="S318" i="51"/>
  <c r="Q318" i="51"/>
  <c r="R318" i="51"/>
  <c r="P318" i="51"/>
  <c r="AC12" i="27"/>
  <c r="AC48" i="51" s="1"/>
  <c r="U12" i="27"/>
  <c r="U48" i="51" s="1"/>
  <c r="V12" i="27"/>
  <c r="V48" i="51" s="1"/>
  <c r="W12" i="27"/>
  <c r="W48" i="51" s="1"/>
  <c r="X12" i="27"/>
  <c r="X48" i="51" s="1"/>
  <c r="Y12" i="27"/>
  <c r="Y48" i="51" s="1"/>
  <c r="Z12" i="27"/>
  <c r="Z48" i="51" s="1"/>
  <c r="AA12" i="27"/>
  <c r="AA48" i="51" s="1"/>
  <c r="AB12" i="27"/>
  <c r="AB48" i="51" s="1"/>
  <c r="T12" i="27"/>
  <c r="T48" i="51" s="1"/>
  <c r="Q12" i="27"/>
  <c r="Q48" i="51" s="1"/>
  <c r="R12" i="27"/>
  <c r="R48" i="51" s="1"/>
  <c r="S12" i="27"/>
  <c r="S48" i="51" s="1"/>
  <c r="P12" i="27"/>
  <c r="P48" i="51" s="1"/>
  <c r="O48" i="51"/>
  <c r="P1014" i="51"/>
  <c r="Q1014" i="51"/>
  <c r="R1014" i="51"/>
  <c r="S1014" i="51"/>
  <c r="T1014" i="51"/>
  <c r="U1014" i="51"/>
  <c r="V1014" i="51"/>
  <c r="W1014" i="51"/>
  <c r="X1014" i="51"/>
  <c r="Y1014" i="51"/>
  <c r="Z1014" i="51"/>
  <c r="AA1014" i="51"/>
  <c r="AB1014" i="51"/>
  <c r="AC1014" i="51"/>
  <c r="P1015" i="51"/>
  <c r="Q1015" i="51"/>
  <c r="R1015" i="51"/>
  <c r="S1015" i="51"/>
  <c r="T1015" i="51"/>
  <c r="U1015" i="51"/>
  <c r="V1015" i="51"/>
  <c r="W1015" i="51"/>
  <c r="X1015" i="51"/>
  <c r="Y1015" i="51"/>
  <c r="Z1015" i="51"/>
  <c r="AA1015" i="51"/>
  <c r="AB1015" i="51"/>
  <c r="AC1015" i="51"/>
  <c r="U1013" i="51"/>
  <c r="V1013" i="51"/>
  <c r="W1013" i="51"/>
  <c r="X1013" i="51"/>
  <c r="Y1013" i="51"/>
  <c r="Z1013" i="51"/>
  <c r="AA1013" i="51"/>
  <c r="AB1013" i="51"/>
  <c r="AC1013" i="51"/>
  <c r="T1013" i="51"/>
  <c r="S1013" i="51"/>
  <c r="Q1013" i="51"/>
  <c r="R1013" i="51"/>
  <c r="P1013" i="51"/>
  <c r="P904" i="51"/>
  <c r="Q904" i="51"/>
  <c r="R904" i="51"/>
  <c r="S904" i="51"/>
  <c r="T904" i="51"/>
  <c r="U904" i="51"/>
  <c r="V904" i="51"/>
  <c r="W904" i="51"/>
  <c r="X904" i="51"/>
  <c r="Y904" i="51"/>
  <c r="Z904" i="51"/>
  <c r="AA904" i="51"/>
  <c r="AB904" i="51"/>
  <c r="AC904" i="51"/>
  <c r="P905" i="51"/>
  <c r="Q905" i="51"/>
  <c r="R905" i="51"/>
  <c r="S905" i="51"/>
  <c r="T905" i="51"/>
  <c r="U905" i="51"/>
  <c r="V905" i="51"/>
  <c r="W905" i="51"/>
  <c r="X905" i="51"/>
  <c r="Y905" i="51"/>
  <c r="Z905" i="51"/>
  <c r="AA905" i="51"/>
  <c r="AB905" i="51"/>
  <c r="AC905" i="51"/>
  <c r="P906" i="51"/>
  <c r="Q906" i="51"/>
  <c r="R906" i="51"/>
  <c r="S906" i="51"/>
  <c r="T906" i="51"/>
  <c r="U906" i="51"/>
  <c r="V906" i="51"/>
  <c r="W906" i="51"/>
  <c r="X906" i="51"/>
  <c r="Y906" i="51"/>
  <c r="Z906" i="51"/>
  <c r="AA906" i="51"/>
  <c r="AB906" i="51"/>
  <c r="AC906" i="51"/>
  <c r="U903" i="51"/>
  <c r="V903" i="51"/>
  <c r="W903" i="51"/>
  <c r="X903" i="51"/>
  <c r="Y903" i="51"/>
  <c r="Z903" i="51"/>
  <c r="AA903" i="51"/>
  <c r="AB903" i="51"/>
  <c r="AC903" i="51"/>
  <c r="T903" i="51"/>
  <c r="S903" i="51"/>
  <c r="Q903" i="51"/>
  <c r="R903" i="51"/>
  <c r="P903" i="51"/>
  <c r="O779" i="51"/>
  <c r="J779" i="51" s="1"/>
  <c r="P702" i="51"/>
  <c r="Q702" i="51"/>
  <c r="R702" i="51"/>
  <c r="S702" i="51"/>
  <c r="T702" i="51"/>
  <c r="U702" i="51"/>
  <c r="V702" i="51"/>
  <c r="W702" i="51"/>
  <c r="X702" i="51"/>
  <c r="Y702" i="51"/>
  <c r="Z702" i="51"/>
  <c r="AA702" i="51"/>
  <c r="AB702" i="51"/>
  <c r="AC702" i="51"/>
  <c r="P703" i="51"/>
  <c r="Q703" i="51"/>
  <c r="R703" i="51"/>
  <c r="S703" i="51"/>
  <c r="T703" i="51"/>
  <c r="U703" i="51"/>
  <c r="V703" i="51"/>
  <c r="W703" i="51"/>
  <c r="X703" i="51"/>
  <c r="Y703" i="51"/>
  <c r="Z703" i="51"/>
  <c r="AA703" i="51"/>
  <c r="AB703" i="51"/>
  <c r="AC703" i="51"/>
  <c r="P704" i="51"/>
  <c r="Q704" i="51"/>
  <c r="R704" i="51"/>
  <c r="S704" i="51"/>
  <c r="T704" i="51"/>
  <c r="U704" i="51"/>
  <c r="V704" i="51"/>
  <c r="W704" i="51"/>
  <c r="X704" i="51"/>
  <c r="Y704" i="51"/>
  <c r="Z704" i="51"/>
  <c r="AA704" i="51"/>
  <c r="AB704" i="51"/>
  <c r="AC704" i="51"/>
  <c r="U701" i="51"/>
  <c r="V701" i="51"/>
  <c r="W701" i="51"/>
  <c r="X701" i="51"/>
  <c r="Y701" i="51"/>
  <c r="Z701" i="51"/>
  <c r="AA701" i="51"/>
  <c r="AB701" i="51"/>
  <c r="AC701" i="51"/>
  <c r="T701" i="51"/>
  <c r="S701" i="51"/>
  <c r="Q701" i="51"/>
  <c r="R701" i="51"/>
  <c r="P701" i="51"/>
  <c r="P529" i="51"/>
  <c r="Q529" i="51"/>
  <c r="R529" i="51"/>
  <c r="S529" i="51"/>
  <c r="T529" i="51"/>
  <c r="U529" i="51"/>
  <c r="V529" i="51"/>
  <c r="W529" i="51"/>
  <c r="X529" i="51"/>
  <c r="Y529" i="51"/>
  <c r="Z529" i="51"/>
  <c r="AA529" i="51"/>
  <c r="AB529" i="51"/>
  <c r="AC529" i="51"/>
  <c r="P530" i="51"/>
  <c r="Q530" i="51"/>
  <c r="R530" i="51"/>
  <c r="S530" i="51"/>
  <c r="T530" i="51"/>
  <c r="U530" i="51"/>
  <c r="V530" i="51"/>
  <c r="W530" i="51"/>
  <c r="X530" i="51"/>
  <c r="Y530" i="51"/>
  <c r="Z530" i="51"/>
  <c r="AA530" i="51"/>
  <c r="AB530" i="51"/>
  <c r="AC530" i="51"/>
  <c r="P531" i="51"/>
  <c r="Q531" i="51"/>
  <c r="R531" i="51"/>
  <c r="S531" i="51"/>
  <c r="T531" i="51"/>
  <c r="U531" i="51"/>
  <c r="V531" i="51"/>
  <c r="W531" i="51"/>
  <c r="X531" i="51"/>
  <c r="Y531" i="51"/>
  <c r="Z531" i="51"/>
  <c r="AA531" i="51"/>
  <c r="AB531" i="51"/>
  <c r="AC531" i="51"/>
  <c r="P532" i="51"/>
  <c r="Q532" i="51"/>
  <c r="R532" i="51"/>
  <c r="S532" i="51"/>
  <c r="T532" i="51"/>
  <c r="U532" i="51"/>
  <c r="V532" i="51"/>
  <c r="W532" i="51"/>
  <c r="X532" i="51"/>
  <c r="Y532" i="51"/>
  <c r="Z532" i="51"/>
  <c r="AA532" i="51"/>
  <c r="AB532" i="51"/>
  <c r="AC532" i="51"/>
  <c r="P533" i="51"/>
  <c r="Q533" i="51"/>
  <c r="R533" i="51"/>
  <c r="S533" i="51"/>
  <c r="T533" i="51"/>
  <c r="U533" i="51"/>
  <c r="V533" i="51"/>
  <c r="W533" i="51"/>
  <c r="X533" i="51"/>
  <c r="Y533" i="51"/>
  <c r="Z533" i="51"/>
  <c r="AA533" i="51"/>
  <c r="AB533" i="51"/>
  <c r="AC533" i="51"/>
  <c r="U528" i="51"/>
  <c r="V528" i="51"/>
  <c r="W528" i="51"/>
  <c r="X528" i="51"/>
  <c r="Y528" i="51"/>
  <c r="Z528" i="51"/>
  <c r="AA528" i="51"/>
  <c r="AB528" i="51"/>
  <c r="AC528" i="51"/>
  <c r="T528" i="51"/>
  <c r="S528" i="51"/>
  <c r="Q528" i="51"/>
  <c r="R528" i="51"/>
  <c r="P528" i="51"/>
  <c r="P313" i="51"/>
  <c r="Q313" i="51"/>
  <c r="R313" i="51"/>
  <c r="S313" i="51"/>
  <c r="T313" i="51"/>
  <c r="U313" i="51"/>
  <c r="V313" i="51"/>
  <c r="W313" i="51"/>
  <c r="X313" i="51"/>
  <c r="Y313" i="51"/>
  <c r="Z313" i="51"/>
  <c r="AA313" i="51"/>
  <c r="AB313" i="51"/>
  <c r="AC313" i="51"/>
  <c r="P314" i="51"/>
  <c r="Q314" i="51"/>
  <c r="R314" i="51"/>
  <c r="S314" i="51"/>
  <c r="T314" i="51"/>
  <c r="U314" i="51"/>
  <c r="V314" i="51"/>
  <c r="W314" i="51"/>
  <c r="X314" i="51"/>
  <c r="Y314" i="51"/>
  <c r="Z314" i="51"/>
  <c r="AA314" i="51"/>
  <c r="AB314" i="51"/>
  <c r="AC314" i="51"/>
  <c r="P315" i="51"/>
  <c r="Q315" i="51"/>
  <c r="R315" i="51"/>
  <c r="S315" i="51"/>
  <c r="T315" i="51"/>
  <c r="U315" i="51"/>
  <c r="V315" i="51"/>
  <c r="W315" i="51"/>
  <c r="X315" i="51"/>
  <c r="Y315" i="51"/>
  <c r="Z315" i="51"/>
  <c r="AA315" i="51"/>
  <c r="AB315" i="51"/>
  <c r="AC315" i="51"/>
  <c r="P316" i="51"/>
  <c r="Q316" i="51"/>
  <c r="R316" i="51"/>
  <c r="S316" i="51"/>
  <c r="T316" i="51"/>
  <c r="U316" i="51"/>
  <c r="V316" i="51"/>
  <c r="W316" i="51"/>
  <c r="X316" i="51"/>
  <c r="Y316" i="51"/>
  <c r="Z316" i="51"/>
  <c r="AA316" i="51"/>
  <c r="AB316" i="51"/>
  <c r="AC316" i="51"/>
  <c r="P317" i="51"/>
  <c r="Q317" i="51"/>
  <c r="R317" i="51"/>
  <c r="S317" i="51"/>
  <c r="T317" i="51"/>
  <c r="U317" i="51"/>
  <c r="V317" i="51"/>
  <c r="W317" i="51"/>
  <c r="X317" i="51"/>
  <c r="Y317" i="51"/>
  <c r="Z317" i="51"/>
  <c r="AA317" i="51"/>
  <c r="AB317" i="51"/>
  <c r="AC317" i="51"/>
  <c r="U312" i="51"/>
  <c r="V312" i="51"/>
  <c r="W312" i="51"/>
  <c r="X312" i="51"/>
  <c r="Y312" i="51"/>
  <c r="Z312" i="51"/>
  <c r="AA312" i="51"/>
  <c r="AB312" i="51"/>
  <c r="AC312" i="51"/>
  <c r="T312" i="51"/>
  <c r="S312" i="51"/>
  <c r="Q312" i="51"/>
  <c r="R312" i="51"/>
  <c r="P312" i="51"/>
  <c r="J911" i="51" l="1"/>
  <c r="J1017" i="51"/>
  <c r="J912" i="51"/>
  <c r="J538" i="51"/>
  <c r="J709" i="51"/>
  <c r="J708" i="51"/>
  <c r="J325" i="51"/>
  <c r="J537" i="51"/>
  <c r="J536" i="51"/>
  <c r="J329" i="51"/>
  <c r="J328" i="51"/>
  <c r="J326" i="51"/>
  <c r="J327" i="51"/>
  <c r="J324" i="51"/>
  <c r="J1016" i="51"/>
  <c r="J908" i="51"/>
  <c r="J909" i="51"/>
  <c r="J910" i="51"/>
  <c r="J907" i="51"/>
  <c r="J707" i="51"/>
  <c r="J706" i="51"/>
  <c r="J705" i="51"/>
  <c r="J1014" i="51"/>
  <c r="J322" i="51"/>
  <c r="J535" i="51"/>
  <c r="J534" i="51"/>
  <c r="J323" i="51"/>
  <c r="J319" i="51"/>
  <c r="J321" i="51"/>
  <c r="J320" i="51"/>
  <c r="J318" i="51"/>
  <c r="J1015" i="51"/>
  <c r="J1013" i="51"/>
  <c r="J904" i="51"/>
  <c r="J906" i="51"/>
  <c r="J905" i="51"/>
  <c r="J703" i="51"/>
  <c r="J903" i="51"/>
  <c r="J532" i="51"/>
  <c r="J704" i="51"/>
  <c r="J702" i="51"/>
  <c r="J701" i="51"/>
  <c r="J533" i="51"/>
  <c r="J529" i="51"/>
  <c r="J531" i="51"/>
  <c r="J530" i="51"/>
  <c r="J317" i="51"/>
  <c r="J316" i="51"/>
  <c r="J528" i="51"/>
  <c r="J313" i="51"/>
  <c r="J315" i="51"/>
  <c r="J314" i="51"/>
  <c r="J312" i="51"/>
  <c r="AC12" i="38"/>
  <c r="AC47" i="51" s="1"/>
  <c r="U12" i="38"/>
  <c r="U47" i="51" s="1"/>
  <c r="V12" i="38"/>
  <c r="V47" i="51" s="1"/>
  <c r="W12" i="38"/>
  <c r="W47" i="51" s="1"/>
  <c r="X12" i="38"/>
  <c r="X47" i="51" s="1"/>
  <c r="Y12" i="38"/>
  <c r="Y47" i="51" s="1"/>
  <c r="Z12" i="38"/>
  <c r="Z47" i="51" s="1"/>
  <c r="AA12" i="38"/>
  <c r="AA47" i="51" s="1"/>
  <c r="AB12" i="38"/>
  <c r="AB47" i="51" s="1"/>
  <c r="T12" i="38"/>
  <c r="T47" i="51" s="1"/>
  <c r="Q12" i="38"/>
  <c r="Q47" i="51" s="1"/>
  <c r="R12" i="38"/>
  <c r="R47" i="51" s="1"/>
  <c r="S12" i="38"/>
  <c r="S47" i="51" s="1"/>
  <c r="P12" i="38"/>
  <c r="P47" i="51" s="1"/>
  <c r="O47" i="51"/>
  <c r="Q1012" i="51"/>
  <c r="R1012" i="51"/>
  <c r="S1012" i="51"/>
  <c r="P1012" i="51"/>
  <c r="P902" i="51"/>
  <c r="Q902" i="51"/>
  <c r="R902" i="51"/>
  <c r="S902" i="51"/>
  <c r="T902" i="51"/>
  <c r="U902" i="51"/>
  <c r="V902" i="51"/>
  <c r="W902" i="51"/>
  <c r="X902" i="51"/>
  <c r="Y902" i="51"/>
  <c r="Z902" i="51"/>
  <c r="AA902" i="51"/>
  <c r="AB902" i="51"/>
  <c r="AC902" i="51"/>
  <c r="U901" i="51"/>
  <c r="V901" i="51"/>
  <c r="W901" i="51"/>
  <c r="X901" i="51"/>
  <c r="Y901" i="51"/>
  <c r="Z901" i="51"/>
  <c r="AA901" i="51"/>
  <c r="AB901" i="51"/>
  <c r="AC901" i="51"/>
  <c r="T901" i="51"/>
  <c r="S901" i="51"/>
  <c r="Q901" i="51"/>
  <c r="R901" i="51"/>
  <c r="P901" i="51"/>
  <c r="P700" i="51"/>
  <c r="Q700" i="51"/>
  <c r="R700" i="51"/>
  <c r="S700" i="51"/>
  <c r="T700" i="51"/>
  <c r="U700" i="51"/>
  <c r="V700" i="51"/>
  <c r="W700" i="51"/>
  <c r="X700" i="51"/>
  <c r="Y700" i="51"/>
  <c r="Z700" i="51"/>
  <c r="AA700" i="51"/>
  <c r="AB700" i="51"/>
  <c r="AC700" i="51"/>
  <c r="U699" i="51"/>
  <c r="V699" i="51"/>
  <c r="W699" i="51"/>
  <c r="X699" i="51"/>
  <c r="Y699" i="51"/>
  <c r="Z699" i="51"/>
  <c r="AA699" i="51"/>
  <c r="AB699" i="51"/>
  <c r="AC699" i="51"/>
  <c r="T699" i="51"/>
  <c r="S699" i="51"/>
  <c r="Q699" i="51"/>
  <c r="R699" i="51"/>
  <c r="P699" i="51"/>
  <c r="P526" i="51"/>
  <c r="Q526" i="51"/>
  <c r="R526" i="51"/>
  <c r="S526" i="51"/>
  <c r="T526" i="51"/>
  <c r="U526" i="51"/>
  <c r="V526" i="51"/>
  <c r="W526" i="51"/>
  <c r="X526" i="51"/>
  <c r="Y526" i="51"/>
  <c r="Z526" i="51"/>
  <c r="AA526" i="51"/>
  <c r="AB526" i="51"/>
  <c r="AC526" i="51"/>
  <c r="P527" i="51"/>
  <c r="Q527" i="51"/>
  <c r="R527" i="51"/>
  <c r="S527" i="51"/>
  <c r="T527" i="51"/>
  <c r="U527" i="51"/>
  <c r="V527" i="51"/>
  <c r="W527" i="51"/>
  <c r="X527" i="51"/>
  <c r="Y527" i="51"/>
  <c r="Z527" i="51"/>
  <c r="AA527" i="51"/>
  <c r="AB527" i="51"/>
  <c r="AC527" i="51"/>
  <c r="U525" i="51"/>
  <c r="V525" i="51"/>
  <c r="W525" i="51"/>
  <c r="X525" i="51"/>
  <c r="Y525" i="51"/>
  <c r="Z525" i="51"/>
  <c r="AA525" i="51"/>
  <c r="AB525" i="51"/>
  <c r="AC525" i="51"/>
  <c r="T525" i="51"/>
  <c r="S525" i="51"/>
  <c r="Q525" i="51"/>
  <c r="R525" i="51"/>
  <c r="P525" i="51"/>
  <c r="P307" i="51"/>
  <c r="Q307" i="51"/>
  <c r="R307" i="51"/>
  <c r="S307" i="51"/>
  <c r="T307" i="51"/>
  <c r="U307" i="51"/>
  <c r="V307" i="51"/>
  <c r="W307" i="51"/>
  <c r="X307" i="51"/>
  <c r="Y307" i="51"/>
  <c r="Z307" i="51"/>
  <c r="AA307" i="51"/>
  <c r="AB307" i="51"/>
  <c r="AC307" i="51"/>
  <c r="P308" i="51"/>
  <c r="Q308" i="51"/>
  <c r="R308" i="51"/>
  <c r="S308" i="51"/>
  <c r="T308" i="51"/>
  <c r="U308" i="51"/>
  <c r="V308" i="51"/>
  <c r="W308" i="51"/>
  <c r="X308" i="51"/>
  <c r="Y308" i="51"/>
  <c r="Z308" i="51"/>
  <c r="AA308" i="51"/>
  <c r="AB308" i="51"/>
  <c r="AC308" i="51"/>
  <c r="P309" i="51"/>
  <c r="Q309" i="51"/>
  <c r="R309" i="51"/>
  <c r="S309" i="51"/>
  <c r="T309" i="51"/>
  <c r="U309" i="51"/>
  <c r="V309" i="51"/>
  <c r="W309" i="51"/>
  <c r="X309" i="51"/>
  <c r="Y309" i="51"/>
  <c r="Z309" i="51"/>
  <c r="AA309" i="51"/>
  <c r="AB309" i="51"/>
  <c r="AC309" i="51"/>
  <c r="P310" i="51"/>
  <c r="Q310" i="51"/>
  <c r="R310" i="51"/>
  <c r="S310" i="51"/>
  <c r="T310" i="51"/>
  <c r="U310" i="51"/>
  <c r="V310" i="51"/>
  <c r="W310" i="51"/>
  <c r="X310" i="51"/>
  <c r="Y310" i="51"/>
  <c r="Z310" i="51"/>
  <c r="AA310" i="51"/>
  <c r="AB310" i="51"/>
  <c r="AC310" i="51"/>
  <c r="P311" i="51"/>
  <c r="Q311" i="51"/>
  <c r="R311" i="51"/>
  <c r="S311" i="51"/>
  <c r="T311" i="51"/>
  <c r="U311" i="51"/>
  <c r="V311" i="51"/>
  <c r="W311" i="51"/>
  <c r="X311" i="51"/>
  <c r="Y311" i="51"/>
  <c r="Z311" i="51"/>
  <c r="AA311" i="51"/>
  <c r="AB311" i="51"/>
  <c r="AC311" i="51"/>
  <c r="U306" i="51"/>
  <c r="V306" i="51"/>
  <c r="W306" i="51"/>
  <c r="X306" i="51"/>
  <c r="Y306" i="51"/>
  <c r="Z306" i="51"/>
  <c r="AA306" i="51"/>
  <c r="AB306" i="51"/>
  <c r="AC306" i="51"/>
  <c r="T306" i="51"/>
  <c r="S306" i="51"/>
  <c r="Q306" i="51"/>
  <c r="R306" i="51"/>
  <c r="P306" i="51"/>
  <c r="AC12" i="11"/>
  <c r="AC45" i="51" s="1"/>
  <c r="U12" i="11"/>
  <c r="U45" i="51" s="1"/>
  <c r="V12" i="11"/>
  <c r="V45" i="51" s="1"/>
  <c r="W12" i="11"/>
  <c r="W45" i="51" s="1"/>
  <c r="X12" i="11"/>
  <c r="X45" i="51" s="1"/>
  <c r="Y12" i="11"/>
  <c r="Y45" i="51" s="1"/>
  <c r="Z12" i="11"/>
  <c r="Z45" i="51" s="1"/>
  <c r="AA12" i="11"/>
  <c r="AA45" i="51" s="1"/>
  <c r="AB12" i="11"/>
  <c r="AB45" i="51" s="1"/>
  <c r="T12" i="11"/>
  <c r="T45" i="51" s="1"/>
  <c r="Q12" i="11"/>
  <c r="Q45" i="51" s="1"/>
  <c r="R12" i="11"/>
  <c r="R45" i="51" s="1"/>
  <c r="S12" i="11"/>
  <c r="S45" i="51" s="1"/>
  <c r="P12" i="11"/>
  <c r="P45" i="51" s="1"/>
  <c r="O45" i="51"/>
  <c r="Q1011" i="51"/>
  <c r="R1011" i="51"/>
  <c r="S1011" i="51"/>
  <c r="P1011" i="51"/>
  <c r="P898" i="51"/>
  <c r="Q898" i="51"/>
  <c r="R898" i="51"/>
  <c r="S898" i="51"/>
  <c r="T898" i="51"/>
  <c r="U898" i="51"/>
  <c r="V898" i="51"/>
  <c r="W898" i="51"/>
  <c r="X898" i="51"/>
  <c r="Y898" i="51"/>
  <c r="Z898" i="51"/>
  <c r="AA898" i="51"/>
  <c r="AB898" i="51"/>
  <c r="AC898" i="51"/>
  <c r="P899" i="51"/>
  <c r="Q899" i="51"/>
  <c r="R899" i="51"/>
  <c r="S899" i="51"/>
  <c r="T899" i="51"/>
  <c r="U899" i="51"/>
  <c r="V899" i="51"/>
  <c r="W899" i="51"/>
  <c r="X899" i="51"/>
  <c r="Y899" i="51"/>
  <c r="Z899" i="51"/>
  <c r="AA899" i="51"/>
  <c r="AB899" i="51"/>
  <c r="AC899" i="51"/>
  <c r="P900" i="51"/>
  <c r="Q900" i="51"/>
  <c r="R900" i="51"/>
  <c r="S900" i="51"/>
  <c r="T900" i="51"/>
  <c r="U900" i="51"/>
  <c r="V900" i="51"/>
  <c r="W900" i="51"/>
  <c r="X900" i="51"/>
  <c r="Y900" i="51"/>
  <c r="Z900" i="51"/>
  <c r="AA900" i="51"/>
  <c r="AB900" i="51"/>
  <c r="AC900" i="51"/>
  <c r="U897" i="51"/>
  <c r="V897" i="51"/>
  <c r="W897" i="51"/>
  <c r="X897" i="51"/>
  <c r="Y897" i="51"/>
  <c r="Z897" i="51"/>
  <c r="AA897" i="51"/>
  <c r="AB897" i="51"/>
  <c r="AC897" i="51"/>
  <c r="T897" i="51"/>
  <c r="S897" i="51"/>
  <c r="Q897" i="51"/>
  <c r="R897" i="51"/>
  <c r="P897" i="51"/>
  <c r="P696" i="51"/>
  <c r="Q696" i="51"/>
  <c r="R696" i="51"/>
  <c r="S696" i="51"/>
  <c r="T696" i="51"/>
  <c r="U696" i="51"/>
  <c r="V696" i="51"/>
  <c r="W696" i="51"/>
  <c r="X696" i="51"/>
  <c r="Y696" i="51"/>
  <c r="Z696" i="51"/>
  <c r="AA696" i="51"/>
  <c r="AB696" i="51"/>
  <c r="AC696" i="51"/>
  <c r="P697" i="51"/>
  <c r="Q697" i="51"/>
  <c r="R697" i="51"/>
  <c r="S697" i="51"/>
  <c r="T697" i="51"/>
  <c r="U697" i="51"/>
  <c r="V697" i="51"/>
  <c r="W697" i="51"/>
  <c r="X697" i="51"/>
  <c r="Y697" i="51"/>
  <c r="Z697" i="51"/>
  <c r="AA697" i="51"/>
  <c r="AB697" i="51"/>
  <c r="AC697" i="51"/>
  <c r="P698" i="51"/>
  <c r="Q698" i="51"/>
  <c r="R698" i="51"/>
  <c r="S698" i="51"/>
  <c r="T698" i="51"/>
  <c r="U698" i="51"/>
  <c r="V698" i="51"/>
  <c r="W698" i="51"/>
  <c r="X698" i="51"/>
  <c r="Y698" i="51"/>
  <c r="Z698" i="51"/>
  <c r="AA698" i="51"/>
  <c r="AB698" i="51"/>
  <c r="AC698" i="51"/>
  <c r="U695" i="51"/>
  <c r="V695" i="51"/>
  <c r="W695" i="51"/>
  <c r="X695" i="51"/>
  <c r="Y695" i="51"/>
  <c r="Z695" i="51"/>
  <c r="AA695" i="51"/>
  <c r="AB695" i="51"/>
  <c r="AC695" i="51"/>
  <c r="T695" i="51"/>
  <c r="S695" i="51"/>
  <c r="Q695" i="51"/>
  <c r="R695" i="51"/>
  <c r="P695" i="51"/>
  <c r="P522" i="51"/>
  <c r="Q522" i="51"/>
  <c r="R522" i="51"/>
  <c r="S522" i="51"/>
  <c r="T522" i="51"/>
  <c r="U522" i="51"/>
  <c r="V522" i="51"/>
  <c r="W522" i="51"/>
  <c r="X522" i="51"/>
  <c r="Y522" i="51"/>
  <c r="Z522" i="51"/>
  <c r="AA522" i="51"/>
  <c r="AB522" i="51"/>
  <c r="AC522" i="51"/>
  <c r="P523" i="51"/>
  <c r="Q523" i="51"/>
  <c r="R523" i="51"/>
  <c r="S523" i="51"/>
  <c r="T523" i="51"/>
  <c r="U523" i="51"/>
  <c r="V523" i="51"/>
  <c r="W523" i="51"/>
  <c r="X523" i="51"/>
  <c r="Y523" i="51"/>
  <c r="Z523" i="51"/>
  <c r="AA523" i="51"/>
  <c r="AB523" i="51"/>
  <c r="AC523" i="51"/>
  <c r="P524" i="51"/>
  <c r="Q524" i="51"/>
  <c r="R524" i="51"/>
  <c r="S524" i="51"/>
  <c r="T524" i="51"/>
  <c r="U524" i="51"/>
  <c r="V524" i="51"/>
  <c r="W524" i="51"/>
  <c r="X524" i="51"/>
  <c r="Y524" i="51"/>
  <c r="Z524" i="51"/>
  <c r="AA524" i="51"/>
  <c r="AB524" i="51"/>
  <c r="AC524" i="51"/>
  <c r="U521" i="51"/>
  <c r="V521" i="51"/>
  <c r="W521" i="51"/>
  <c r="X521" i="51"/>
  <c r="Y521" i="51"/>
  <c r="Z521" i="51"/>
  <c r="AA521" i="51"/>
  <c r="AB521" i="51"/>
  <c r="AC521" i="51"/>
  <c r="T521" i="51"/>
  <c r="S521" i="51"/>
  <c r="Q521" i="51"/>
  <c r="R521" i="51"/>
  <c r="P521" i="51"/>
  <c r="P301" i="51"/>
  <c r="Q301" i="51"/>
  <c r="R301" i="51"/>
  <c r="S301" i="51"/>
  <c r="T301" i="51"/>
  <c r="U301" i="51"/>
  <c r="V301" i="51"/>
  <c r="W301" i="51"/>
  <c r="X301" i="51"/>
  <c r="Y301" i="51"/>
  <c r="Z301" i="51"/>
  <c r="AA301" i="51"/>
  <c r="AB301" i="51"/>
  <c r="AC301" i="51"/>
  <c r="P302" i="51"/>
  <c r="Q302" i="51"/>
  <c r="R302" i="51"/>
  <c r="S302" i="51"/>
  <c r="T302" i="51"/>
  <c r="U302" i="51"/>
  <c r="V302" i="51"/>
  <c r="W302" i="51"/>
  <c r="X302" i="51"/>
  <c r="Y302" i="51"/>
  <c r="Z302" i="51"/>
  <c r="AA302" i="51"/>
  <c r="AB302" i="51"/>
  <c r="AC302" i="51"/>
  <c r="P303" i="51"/>
  <c r="Q303" i="51"/>
  <c r="R303" i="51"/>
  <c r="S303" i="51"/>
  <c r="T303" i="51"/>
  <c r="U303" i="51"/>
  <c r="V303" i="51"/>
  <c r="W303" i="51"/>
  <c r="X303" i="51"/>
  <c r="Y303" i="51"/>
  <c r="Z303" i="51"/>
  <c r="AA303" i="51"/>
  <c r="AB303" i="51"/>
  <c r="AC303" i="51"/>
  <c r="P304" i="51"/>
  <c r="Q304" i="51"/>
  <c r="R304" i="51"/>
  <c r="S304" i="51"/>
  <c r="T304" i="51"/>
  <c r="U304" i="51"/>
  <c r="V304" i="51"/>
  <c r="W304" i="51"/>
  <c r="X304" i="51"/>
  <c r="Y304" i="51"/>
  <c r="Z304" i="51"/>
  <c r="AA304" i="51"/>
  <c r="AB304" i="51"/>
  <c r="AC304" i="51"/>
  <c r="P305" i="51"/>
  <c r="Q305" i="51"/>
  <c r="R305" i="51"/>
  <c r="S305" i="51"/>
  <c r="T305" i="51"/>
  <c r="U305" i="51"/>
  <c r="V305" i="51"/>
  <c r="W305" i="51"/>
  <c r="X305" i="51"/>
  <c r="Y305" i="51"/>
  <c r="Z305" i="51"/>
  <c r="AA305" i="51"/>
  <c r="AB305" i="51"/>
  <c r="AC305" i="51"/>
  <c r="U300" i="51"/>
  <c r="V300" i="51"/>
  <c r="W300" i="51"/>
  <c r="X300" i="51"/>
  <c r="Y300" i="51"/>
  <c r="Z300" i="51"/>
  <c r="AA300" i="51"/>
  <c r="AB300" i="51"/>
  <c r="AC300" i="51"/>
  <c r="T300" i="51"/>
  <c r="S300" i="51"/>
  <c r="Q300" i="51"/>
  <c r="R300" i="51"/>
  <c r="P300" i="51"/>
  <c r="J18" i="10"/>
  <c r="O44" i="51"/>
  <c r="Q1010" i="51"/>
  <c r="R1010" i="51"/>
  <c r="S1010" i="51"/>
  <c r="P1010" i="51"/>
  <c r="P894" i="51"/>
  <c r="Q894" i="51"/>
  <c r="R894" i="51"/>
  <c r="S894" i="51"/>
  <c r="T894" i="51"/>
  <c r="U894" i="51"/>
  <c r="V894" i="51"/>
  <c r="W894" i="51"/>
  <c r="X894" i="51"/>
  <c r="Y894" i="51"/>
  <c r="Z894" i="51"/>
  <c r="AA894" i="51"/>
  <c r="AB894" i="51"/>
  <c r="AC894" i="51"/>
  <c r="P895" i="51"/>
  <c r="Q895" i="51"/>
  <c r="R895" i="51"/>
  <c r="S895" i="51"/>
  <c r="T895" i="51"/>
  <c r="U895" i="51"/>
  <c r="V895" i="51"/>
  <c r="W895" i="51"/>
  <c r="X895" i="51"/>
  <c r="Y895" i="51"/>
  <c r="Z895" i="51"/>
  <c r="AA895" i="51"/>
  <c r="AB895" i="51"/>
  <c r="AC895" i="51"/>
  <c r="P896" i="51"/>
  <c r="Q896" i="51"/>
  <c r="R896" i="51"/>
  <c r="S896" i="51"/>
  <c r="T896" i="51"/>
  <c r="U896" i="51"/>
  <c r="V896" i="51"/>
  <c r="W896" i="51"/>
  <c r="X896" i="51"/>
  <c r="Y896" i="51"/>
  <c r="Z896" i="51"/>
  <c r="AA896" i="51"/>
  <c r="AB896" i="51"/>
  <c r="AC896" i="51"/>
  <c r="U893" i="51"/>
  <c r="V893" i="51"/>
  <c r="W893" i="51"/>
  <c r="X893" i="51"/>
  <c r="Y893" i="51"/>
  <c r="Z893" i="51"/>
  <c r="AA893" i="51"/>
  <c r="AB893" i="51"/>
  <c r="AC893" i="51"/>
  <c r="T893" i="51"/>
  <c r="S893" i="51"/>
  <c r="Q893" i="51"/>
  <c r="R893" i="51"/>
  <c r="P893" i="51"/>
  <c r="P694" i="51"/>
  <c r="Q694" i="51"/>
  <c r="R694" i="51"/>
  <c r="S694" i="51"/>
  <c r="T694" i="51"/>
  <c r="U694" i="51"/>
  <c r="V694" i="51"/>
  <c r="W694" i="51"/>
  <c r="X694" i="51"/>
  <c r="Y694" i="51"/>
  <c r="Z694" i="51"/>
  <c r="AA694" i="51"/>
  <c r="AB694" i="51"/>
  <c r="AC694" i="51"/>
  <c r="U693" i="51"/>
  <c r="V693" i="51"/>
  <c r="W693" i="51"/>
  <c r="X693" i="51"/>
  <c r="Y693" i="51"/>
  <c r="Z693" i="51"/>
  <c r="AA693" i="51"/>
  <c r="AB693" i="51"/>
  <c r="AC693" i="51"/>
  <c r="T693" i="51"/>
  <c r="S693" i="51"/>
  <c r="Q693" i="51"/>
  <c r="R693" i="51"/>
  <c r="P693" i="51"/>
  <c r="T520" i="51"/>
  <c r="U520" i="51"/>
  <c r="V520" i="51"/>
  <c r="W520" i="51"/>
  <c r="X520" i="51"/>
  <c r="Y520" i="51"/>
  <c r="Z520" i="51"/>
  <c r="AA520" i="51"/>
  <c r="AB520" i="51"/>
  <c r="AC520" i="51"/>
  <c r="U519" i="51"/>
  <c r="V519" i="51"/>
  <c r="W519" i="51"/>
  <c r="X519" i="51"/>
  <c r="Y519" i="51"/>
  <c r="Z519" i="51"/>
  <c r="AA519" i="51"/>
  <c r="AB519" i="51"/>
  <c r="AC519" i="51"/>
  <c r="T519" i="51"/>
  <c r="P297" i="51"/>
  <c r="Q297" i="51"/>
  <c r="R297" i="51"/>
  <c r="S297" i="51"/>
  <c r="T297" i="51"/>
  <c r="U297" i="51"/>
  <c r="V297" i="51"/>
  <c r="W297" i="51"/>
  <c r="X297" i="51"/>
  <c r="Y297" i="51"/>
  <c r="Z297" i="51"/>
  <c r="AA297" i="51"/>
  <c r="AB297" i="51"/>
  <c r="AC297" i="51"/>
  <c r="P298" i="51"/>
  <c r="Q298" i="51"/>
  <c r="R298" i="51"/>
  <c r="S298" i="51"/>
  <c r="T298" i="51"/>
  <c r="U298" i="51"/>
  <c r="V298" i="51"/>
  <c r="W298" i="51"/>
  <c r="X298" i="51"/>
  <c r="Y298" i="51"/>
  <c r="Z298" i="51"/>
  <c r="AA298" i="51"/>
  <c r="AB298" i="51"/>
  <c r="AC298" i="51"/>
  <c r="P299" i="51"/>
  <c r="Q299" i="51"/>
  <c r="R299" i="51"/>
  <c r="S299" i="51"/>
  <c r="T299" i="51"/>
  <c r="U299" i="51"/>
  <c r="V299" i="51"/>
  <c r="W299" i="51"/>
  <c r="X299" i="51"/>
  <c r="Y299" i="51"/>
  <c r="Z299" i="51"/>
  <c r="AA299" i="51"/>
  <c r="AB299" i="51"/>
  <c r="AC299" i="51"/>
  <c r="U296" i="51"/>
  <c r="V296" i="51"/>
  <c r="W296" i="51"/>
  <c r="X296" i="51"/>
  <c r="Y296" i="51"/>
  <c r="Z296" i="51"/>
  <c r="AA296" i="51"/>
  <c r="AB296" i="51"/>
  <c r="AC296" i="51"/>
  <c r="T296" i="51"/>
  <c r="S296" i="51"/>
  <c r="Q296" i="51"/>
  <c r="R296" i="51"/>
  <c r="P296" i="51"/>
  <c r="W43" i="51"/>
  <c r="AC12" i="48"/>
  <c r="AC43" i="51" s="1"/>
  <c r="U12" i="48"/>
  <c r="U43" i="51" s="1"/>
  <c r="V12" i="48"/>
  <c r="V43" i="51" s="1"/>
  <c r="W12" i="48"/>
  <c r="X12" i="48"/>
  <c r="X43" i="51" s="1"/>
  <c r="Y12" i="48"/>
  <c r="Y43" i="51" s="1"/>
  <c r="Z12" i="48"/>
  <c r="Z43" i="51" s="1"/>
  <c r="AA12" i="48"/>
  <c r="AA43" i="51" s="1"/>
  <c r="AB12" i="48"/>
  <c r="AB43" i="51" s="1"/>
  <c r="T12" i="48"/>
  <c r="T43" i="51" s="1"/>
  <c r="Q12" i="48"/>
  <c r="Q43" i="51" s="1"/>
  <c r="R12" i="48"/>
  <c r="R43" i="51" s="1"/>
  <c r="S12" i="48"/>
  <c r="S43" i="51" s="1"/>
  <c r="P12" i="48"/>
  <c r="P43" i="51" s="1"/>
  <c r="O12" i="48"/>
  <c r="O43" i="51" s="1"/>
  <c r="P1008" i="51"/>
  <c r="Q1008" i="51"/>
  <c r="R1008" i="51"/>
  <c r="S1008" i="51"/>
  <c r="T1008" i="51"/>
  <c r="U1008" i="51"/>
  <c r="V1008" i="51"/>
  <c r="W1008" i="51"/>
  <c r="X1008" i="51"/>
  <c r="Y1008" i="51"/>
  <c r="Z1008" i="51"/>
  <c r="AA1008" i="51"/>
  <c r="AB1008" i="51"/>
  <c r="AC1008" i="51"/>
  <c r="P1009" i="51"/>
  <c r="Q1009" i="51"/>
  <c r="R1009" i="51"/>
  <c r="S1009" i="51"/>
  <c r="T1009" i="51"/>
  <c r="U1009" i="51"/>
  <c r="V1009" i="51"/>
  <c r="W1009" i="51"/>
  <c r="X1009" i="51"/>
  <c r="Y1009" i="51"/>
  <c r="Z1009" i="51"/>
  <c r="AA1009" i="51"/>
  <c r="AB1009" i="51"/>
  <c r="AC1009" i="51"/>
  <c r="U1007" i="51"/>
  <c r="V1007" i="51"/>
  <c r="W1007" i="51"/>
  <c r="X1007" i="51"/>
  <c r="Y1007" i="51"/>
  <c r="Z1007" i="51"/>
  <c r="AA1007" i="51"/>
  <c r="AB1007" i="51"/>
  <c r="AC1007" i="51"/>
  <c r="T1007" i="51"/>
  <c r="S1007" i="51"/>
  <c r="Q1007" i="51"/>
  <c r="R1007" i="51"/>
  <c r="P1007" i="51"/>
  <c r="P890" i="51"/>
  <c r="Q890" i="51"/>
  <c r="R890" i="51"/>
  <c r="S890" i="51"/>
  <c r="T890" i="51"/>
  <c r="U890" i="51"/>
  <c r="V890" i="51"/>
  <c r="W890" i="51"/>
  <c r="X890" i="51"/>
  <c r="Y890" i="51"/>
  <c r="Z890" i="51"/>
  <c r="AA890" i="51"/>
  <c r="AB890" i="51"/>
  <c r="AC890" i="51"/>
  <c r="P891" i="51"/>
  <c r="Q891" i="51"/>
  <c r="R891" i="51"/>
  <c r="S891" i="51"/>
  <c r="T891" i="51"/>
  <c r="U891" i="51"/>
  <c r="V891" i="51"/>
  <c r="W891" i="51"/>
  <c r="X891" i="51"/>
  <c r="Y891" i="51"/>
  <c r="Z891" i="51"/>
  <c r="AA891" i="51"/>
  <c r="AB891" i="51"/>
  <c r="AC891" i="51"/>
  <c r="P892" i="51"/>
  <c r="Q892" i="51"/>
  <c r="R892" i="51"/>
  <c r="S892" i="51"/>
  <c r="T892" i="51"/>
  <c r="U892" i="51"/>
  <c r="V892" i="51"/>
  <c r="W892" i="51"/>
  <c r="X892" i="51"/>
  <c r="Y892" i="51"/>
  <c r="Z892" i="51"/>
  <c r="AA892" i="51"/>
  <c r="AB892" i="51"/>
  <c r="AC892" i="51"/>
  <c r="U889" i="51"/>
  <c r="V889" i="51"/>
  <c r="W889" i="51"/>
  <c r="X889" i="51"/>
  <c r="Y889" i="51"/>
  <c r="Z889" i="51"/>
  <c r="AA889" i="51"/>
  <c r="AB889" i="51"/>
  <c r="AC889" i="51"/>
  <c r="T889" i="51"/>
  <c r="S889" i="51"/>
  <c r="Q889" i="51"/>
  <c r="R889" i="51"/>
  <c r="P889" i="51"/>
  <c r="P690" i="51"/>
  <c r="Q690" i="51"/>
  <c r="R690" i="51"/>
  <c r="S690" i="51"/>
  <c r="T690" i="51"/>
  <c r="U690" i="51"/>
  <c r="V690" i="51"/>
  <c r="W690" i="51"/>
  <c r="X690" i="51"/>
  <c r="Y690" i="51"/>
  <c r="Z690" i="51"/>
  <c r="AA690" i="51"/>
  <c r="AB690" i="51"/>
  <c r="AC690" i="51"/>
  <c r="P691" i="51"/>
  <c r="Q691" i="51"/>
  <c r="R691" i="51"/>
  <c r="S691" i="51"/>
  <c r="T691" i="51"/>
  <c r="U691" i="51"/>
  <c r="V691" i="51"/>
  <c r="W691" i="51"/>
  <c r="X691" i="51"/>
  <c r="Y691" i="51"/>
  <c r="Z691" i="51"/>
  <c r="AA691" i="51"/>
  <c r="AB691" i="51"/>
  <c r="AC691" i="51"/>
  <c r="P692" i="51"/>
  <c r="Q692" i="51"/>
  <c r="R692" i="51"/>
  <c r="S692" i="51"/>
  <c r="T692" i="51"/>
  <c r="U692" i="51"/>
  <c r="V692" i="51"/>
  <c r="W692" i="51"/>
  <c r="X692" i="51"/>
  <c r="Y692" i="51"/>
  <c r="Z692" i="51"/>
  <c r="AA692" i="51"/>
  <c r="AB692" i="51"/>
  <c r="AC692" i="51"/>
  <c r="U689" i="51"/>
  <c r="V689" i="51"/>
  <c r="W689" i="51"/>
  <c r="X689" i="51"/>
  <c r="Y689" i="51"/>
  <c r="Z689" i="51"/>
  <c r="AA689" i="51"/>
  <c r="AB689" i="51"/>
  <c r="AC689" i="51"/>
  <c r="T689" i="51"/>
  <c r="S689" i="51"/>
  <c r="Q689" i="51"/>
  <c r="R689" i="51"/>
  <c r="P689" i="51"/>
  <c r="P518" i="51"/>
  <c r="Q518" i="51"/>
  <c r="R518" i="51"/>
  <c r="S518" i="51"/>
  <c r="T518" i="51"/>
  <c r="U518" i="51"/>
  <c r="V518" i="51"/>
  <c r="W518" i="51"/>
  <c r="X518" i="51"/>
  <c r="Y518" i="51"/>
  <c r="Z518" i="51"/>
  <c r="AA518" i="51"/>
  <c r="AB518" i="51"/>
  <c r="AC518" i="51"/>
  <c r="U517" i="51"/>
  <c r="V517" i="51"/>
  <c r="W517" i="51"/>
  <c r="X517" i="51"/>
  <c r="Y517" i="51"/>
  <c r="Z517" i="51"/>
  <c r="AA517" i="51"/>
  <c r="AB517" i="51"/>
  <c r="AC517" i="51"/>
  <c r="T517" i="51"/>
  <c r="S517" i="51"/>
  <c r="Q517" i="51"/>
  <c r="R517" i="51"/>
  <c r="P517" i="51"/>
  <c r="P292" i="51"/>
  <c r="Q292" i="51"/>
  <c r="R292" i="51"/>
  <c r="S292" i="51"/>
  <c r="T292" i="51"/>
  <c r="U292" i="51"/>
  <c r="V292" i="51"/>
  <c r="W292" i="51"/>
  <c r="X292" i="51"/>
  <c r="Y292" i="51"/>
  <c r="Z292" i="51"/>
  <c r="AA292" i="51"/>
  <c r="AB292" i="51"/>
  <c r="AC292" i="51"/>
  <c r="P293" i="51"/>
  <c r="Q293" i="51"/>
  <c r="R293" i="51"/>
  <c r="S293" i="51"/>
  <c r="T293" i="51"/>
  <c r="U293" i="51"/>
  <c r="V293" i="51"/>
  <c r="W293" i="51"/>
  <c r="X293" i="51"/>
  <c r="Y293" i="51"/>
  <c r="Z293" i="51"/>
  <c r="AA293" i="51"/>
  <c r="AB293" i="51"/>
  <c r="AC293" i="51"/>
  <c r="P294" i="51"/>
  <c r="Q294" i="51"/>
  <c r="R294" i="51"/>
  <c r="S294" i="51"/>
  <c r="T294" i="51"/>
  <c r="U294" i="51"/>
  <c r="V294" i="51"/>
  <c r="W294" i="51"/>
  <c r="X294" i="51"/>
  <c r="Y294" i="51"/>
  <c r="Z294" i="51"/>
  <c r="AA294" i="51"/>
  <c r="AB294" i="51"/>
  <c r="AC294" i="51"/>
  <c r="P295" i="51"/>
  <c r="Q295" i="51"/>
  <c r="R295" i="51"/>
  <c r="S295" i="51"/>
  <c r="T295" i="51"/>
  <c r="U295" i="51"/>
  <c r="V295" i="51"/>
  <c r="W295" i="51"/>
  <c r="X295" i="51"/>
  <c r="Y295" i="51"/>
  <c r="Z295" i="51"/>
  <c r="AA295" i="51"/>
  <c r="AB295" i="51"/>
  <c r="AC295" i="51"/>
  <c r="U291" i="51"/>
  <c r="V291" i="51"/>
  <c r="W291" i="51"/>
  <c r="X291" i="51"/>
  <c r="Y291" i="51"/>
  <c r="Z291" i="51"/>
  <c r="AA291" i="51"/>
  <c r="AB291" i="51"/>
  <c r="AC291" i="51"/>
  <c r="T291" i="51"/>
  <c r="S291" i="51"/>
  <c r="Q291" i="51"/>
  <c r="R291" i="51"/>
  <c r="P291" i="51"/>
  <c r="U42" i="51"/>
  <c r="V42" i="51"/>
  <c r="W42" i="51"/>
  <c r="X42" i="51"/>
  <c r="Y42" i="51"/>
  <c r="Z42" i="51"/>
  <c r="AA42" i="51"/>
  <c r="AB42" i="51"/>
  <c r="AC42" i="51"/>
  <c r="T42" i="51"/>
  <c r="Q42" i="51"/>
  <c r="R42" i="51"/>
  <c r="S42" i="51"/>
  <c r="P42" i="51"/>
  <c r="O42" i="51"/>
  <c r="J27" i="45"/>
  <c r="AC12" i="45"/>
  <c r="U12" i="45"/>
  <c r="V12" i="45"/>
  <c r="W12" i="45"/>
  <c r="X12" i="45"/>
  <c r="Y12" i="45"/>
  <c r="Z12" i="45"/>
  <c r="AA12" i="45"/>
  <c r="AB12" i="45"/>
  <c r="T12" i="45"/>
  <c r="Q12" i="45"/>
  <c r="R12" i="45"/>
  <c r="S12" i="45"/>
  <c r="P12" i="45"/>
  <c r="J1012" i="51" l="1"/>
  <c r="J902" i="51"/>
  <c r="J901" i="51"/>
  <c r="J310" i="51"/>
  <c r="J700" i="51"/>
  <c r="J699" i="51"/>
  <c r="J526" i="51"/>
  <c r="J527" i="51"/>
  <c r="J308" i="51"/>
  <c r="J525" i="51"/>
  <c r="J696" i="51"/>
  <c r="J899" i="51"/>
  <c r="J311" i="51"/>
  <c r="J309" i="51"/>
  <c r="J307" i="51"/>
  <c r="J306" i="51"/>
  <c r="J1011" i="51"/>
  <c r="J898" i="51"/>
  <c r="J897" i="51"/>
  <c r="J900" i="51"/>
  <c r="J697" i="51"/>
  <c r="J698" i="51"/>
  <c r="J695" i="51"/>
  <c r="J304" i="51"/>
  <c r="J523" i="51"/>
  <c r="J524" i="51"/>
  <c r="J522" i="51"/>
  <c r="J521" i="51"/>
  <c r="J305" i="51"/>
  <c r="J301" i="51"/>
  <c r="J303" i="51"/>
  <c r="J302" i="51"/>
  <c r="J300" i="51"/>
  <c r="J1010" i="51"/>
  <c r="J895" i="51"/>
  <c r="J894" i="51"/>
  <c r="J896" i="51"/>
  <c r="J893" i="51"/>
  <c r="J694" i="51"/>
  <c r="J693" i="51"/>
  <c r="J520" i="51"/>
  <c r="J519" i="51"/>
  <c r="J299" i="51"/>
  <c r="J297" i="51"/>
  <c r="J298" i="51"/>
  <c r="J296" i="51"/>
  <c r="J1008" i="51"/>
  <c r="J892" i="51"/>
  <c r="J1009" i="51"/>
  <c r="J12" i="48"/>
  <c r="J1007" i="51"/>
  <c r="J891" i="51"/>
  <c r="J691" i="51"/>
  <c r="J890" i="51"/>
  <c r="J889" i="51"/>
  <c r="J692" i="51"/>
  <c r="J294" i="51"/>
  <c r="J517" i="51"/>
  <c r="J690" i="51"/>
  <c r="J689" i="51"/>
  <c r="J292" i="51"/>
  <c r="J518" i="51"/>
  <c r="J295" i="51"/>
  <c r="J293" i="51"/>
  <c r="J291" i="51"/>
  <c r="P888" i="51" l="1"/>
  <c r="Q888" i="51"/>
  <c r="R888" i="51"/>
  <c r="S888" i="51"/>
  <c r="T888" i="51"/>
  <c r="U888" i="51"/>
  <c r="V888" i="51"/>
  <c r="W888" i="51"/>
  <c r="X888" i="51"/>
  <c r="Y888" i="51"/>
  <c r="Z888" i="51"/>
  <c r="AA888" i="51"/>
  <c r="AB888" i="51"/>
  <c r="AC888" i="51"/>
  <c r="U887" i="51"/>
  <c r="V887" i="51"/>
  <c r="W887" i="51"/>
  <c r="X887" i="51"/>
  <c r="Y887" i="51"/>
  <c r="Z887" i="51"/>
  <c r="AA887" i="51"/>
  <c r="AB887" i="51"/>
  <c r="AC887" i="51"/>
  <c r="T887" i="51"/>
  <c r="S887" i="51"/>
  <c r="Q887" i="51"/>
  <c r="R887" i="51"/>
  <c r="P887" i="51"/>
  <c r="P688" i="51"/>
  <c r="Q688" i="51"/>
  <c r="R688" i="51"/>
  <c r="S688" i="51"/>
  <c r="T688" i="51"/>
  <c r="U688" i="51"/>
  <c r="V688" i="51"/>
  <c r="W688" i="51"/>
  <c r="X688" i="51"/>
  <c r="Y688" i="51"/>
  <c r="Z688" i="51"/>
  <c r="AA688" i="51"/>
  <c r="AB688" i="51"/>
  <c r="AC688" i="51"/>
  <c r="U687" i="51"/>
  <c r="V687" i="51"/>
  <c r="W687" i="51"/>
  <c r="X687" i="51"/>
  <c r="Y687" i="51"/>
  <c r="Z687" i="51"/>
  <c r="AA687" i="51"/>
  <c r="AB687" i="51"/>
  <c r="AC687" i="51"/>
  <c r="T687" i="51"/>
  <c r="Q687" i="51"/>
  <c r="R687" i="51"/>
  <c r="S687" i="51"/>
  <c r="P687" i="51"/>
  <c r="U516" i="51"/>
  <c r="V516" i="51"/>
  <c r="W516" i="51"/>
  <c r="X516" i="51"/>
  <c r="Y516" i="51"/>
  <c r="Z516" i="51"/>
  <c r="AA516" i="51"/>
  <c r="AB516" i="51"/>
  <c r="AC516" i="51"/>
  <c r="T516" i="51"/>
  <c r="P286" i="51"/>
  <c r="Q286" i="51"/>
  <c r="R286" i="51"/>
  <c r="S286" i="51"/>
  <c r="T286" i="51"/>
  <c r="U286" i="51"/>
  <c r="V286" i="51"/>
  <c r="W286" i="51"/>
  <c r="X286" i="51"/>
  <c r="Y286" i="51"/>
  <c r="Z286" i="51"/>
  <c r="AA286" i="51"/>
  <c r="AB286" i="51"/>
  <c r="AC286" i="51"/>
  <c r="P287" i="51"/>
  <c r="Q287" i="51"/>
  <c r="R287" i="51"/>
  <c r="S287" i="51"/>
  <c r="T287" i="51"/>
  <c r="U287" i="51"/>
  <c r="V287" i="51"/>
  <c r="W287" i="51"/>
  <c r="X287" i="51"/>
  <c r="Y287" i="51"/>
  <c r="Z287" i="51"/>
  <c r="AA287" i="51"/>
  <c r="AB287" i="51"/>
  <c r="AC287" i="51"/>
  <c r="P288" i="51"/>
  <c r="Q288" i="51"/>
  <c r="R288" i="51"/>
  <c r="S288" i="51"/>
  <c r="T288" i="51"/>
  <c r="U288" i="51"/>
  <c r="V288" i="51"/>
  <c r="W288" i="51"/>
  <c r="X288" i="51"/>
  <c r="Y288" i="51"/>
  <c r="Z288" i="51"/>
  <c r="AA288" i="51"/>
  <c r="AB288" i="51"/>
  <c r="AC288" i="51"/>
  <c r="P289" i="51"/>
  <c r="Q289" i="51"/>
  <c r="R289" i="51"/>
  <c r="S289" i="51"/>
  <c r="T289" i="51"/>
  <c r="U289" i="51"/>
  <c r="V289" i="51"/>
  <c r="W289" i="51"/>
  <c r="X289" i="51"/>
  <c r="Y289" i="51"/>
  <c r="Z289" i="51"/>
  <c r="AA289" i="51"/>
  <c r="AB289" i="51"/>
  <c r="AC289" i="51"/>
  <c r="P290" i="51"/>
  <c r="Q290" i="51"/>
  <c r="R290" i="51"/>
  <c r="S290" i="51"/>
  <c r="T290" i="51"/>
  <c r="U290" i="51"/>
  <c r="V290" i="51"/>
  <c r="W290" i="51"/>
  <c r="X290" i="51"/>
  <c r="Y290" i="51"/>
  <c r="Z290" i="51"/>
  <c r="AA290" i="51"/>
  <c r="AB290" i="51"/>
  <c r="AC290" i="51"/>
  <c r="O41" i="51"/>
  <c r="AC12" i="21"/>
  <c r="AC41" i="51" s="1"/>
  <c r="U12" i="21"/>
  <c r="U41" i="51" s="1"/>
  <c r="V12" i="21"/>
  <c r="V41" i="51" s="1"/>
  <c r="W12" i="21"/>
  <c r="W41" i="51" s="1"/>
  <c r="X12" i="21"/>
  <c r="X41" i="51" s="1"/>
  <c r="Y12" i="21"/>
  <c r="Y41" i="51" s="1"/>
  <c r="Z12" i="21"/>
  <c r="Z41" i="51" s="1"/>
  <c r="AA12" i="21"/>
  <c r="AA41" i="51" s="1"/>
  <c r="AB12" i="21"/>
  <c r="AB41" i="51" s="1"/>
  <c r="T12" i="21"/>
  <c r="T41" i="51" s="1"/>
  <c r="Q12" i="21"/>
  <c r="Q41" i="51" s="1"/>
  <c r="R12" i="21"/>
  <c r="R41" i="51" s="1"/>
  <c r="S12" i="21"/>
  <c r="S41" i="51" s="1"/>
  <c r="P12" i="21"/>
  <c r="P41" i="51" s="1"/>
  <c r="P1006" i="51"/>
  <c r="J1006" i="51" s="1"/>
  <c r="P884" i="51"/>
  <c r="Q884" i="51"/>
  <c r="R884" i="51"/>
  <c r="S884" i="51"/>
  <c r="T884" i="51"/>
  <c r="U884" i="51"/>
  <c r="V884" i="51"/>
  <c r="W884" i="51"/>
  <c r="X884" i="51"/>
  <c r="Y884" i="51"/>
  <c r="Z884" i="51"/>
  <c r="AA884" i="51"/>
  <c r="AB884" i="51"/>
  <c r="AC884" i="51"/>
  <c r="P885" i="51"/>
  <c r="Q885" i="51"/>
  <c r="R885" i="51"/>
  <c r="S885" i="51"/>
  <c r="T885" i="51"/>
  <c r="U885" i="51"/>
  <c r="V885" i="51"/>
  <c r="W885" i="51"/>
  <c r="X885" i="51"/>
  <c r="Y885" i="51"/>
  <c r="Z885" i="51"/>
  <c r="AA885" i="51"/>
  <c r="AB885" i="51"/>
  <c r="AC885" i="51"/>
  <c r="P886" i="51"/>
  <c r="Q886" i="51"/>
  <c r="R886" i="51"/>
  <c r="S886" i="51"/>
  <c r="T886" i="51"/>
  <c r="U886" i="51"/>
  <c r="V886" i="51"/>
  <c r="W886" i="51"/>
  <c r="X886" i="51"/>
  <c r="Y886" i="51"/>
  <c r="Z886" i="51"/>
  <c r="AA886" i="51"/>
  <c r="AB886" i="51"/>
  <c r="AC886" i="51"/>
  <c r="U883" i="51"/>
  <c r="V883" i="51"/>
  <c r="W883" i="51"/>
  <c r="X883" i="51"/>
  <c r="Y883" i="51"/>
  <c r="Z883" i="51"/>
  <c r="AA883" i="51"/>
  <c r="AB883" i="51"/>
  <c r="AC883" i="51"/>
  <c r="T883" i="51"/>
  <c r="S883" i="51"/>
  <c r="Q883" i="51"/>
  <c r="R883" i="51"/>
  <c r="P883" i="51"/>
  <c r="P684" i="51"/>
  <c r="Q684" i="51"/>
  <c r="R684" i="51"/>
  <c r="S684" i="51"/>
  <c r="T684" i="51"/>
  <c r="U684" i="51"/>
  <c r="V684" i="51"/>
  <c r="W684" i="51"/>
  <c r="X684" i="51"/>
  <c r="Y684" i="51"/>
  <c r="Z684" i="51"/>
  <c r="AA684" i="51"/>
  <c r="AB684" i="51"/>
  <c r="AC684" i="51"/>
  <c r="P685" i="51"/>
  <c r="Q685" i="51"/>
  <c r="R685" i="51"/>
  <c r="S685" i="51"/>
  <c r="T685" i="51"/>
  <c r="U685" i="51"/>
  <c r="V685" i="51"/>
  <c r="W685" i="51"/>
  <c r="X685" i="51"/>
  <c r="Y685" i="51"/>
  <c r="Z685" i="51"/>
  <c r="AA685" i="51"/>
  <c r="AB685" i="51"/>
  <c r="AC685" i="51"/>
  <c r="P686" i="51"/>
  <c r="Q686" i="51"/>
  <c r="R686" i="51"/>
  <c r="S686" i="51"/>
  <c r="T686" i="51"/>
  <c r="U686" i="51"/>
  <c r="V686" i="51"/>
  <c r="W686" i="51"/>
  <c r="X686" i="51"/>
  <c r="Y686" i="51"/>
  <c r="Z686" i="51"/>
  <c r="AA686" i="51"/>
  <c r="AB686" i="51"/>
  <c r="AC686" i="51"/>
  <c r="U683" i="51"/>
  <c r="V683" i="51"/>
  <c r="W683" i="51"/>
  <c r="X683" i="51"/>
  <c r="Y683" i="51"/>
  <c r="Z683" i="51"/>
  <c r="AA683" i="51"/>
  <c r="AB683" i="51"/>
  <c r="AC683" i="51"/>
  <c r="T683" i="51"/>
  <c r="S683" i="51"/>
  <c r="Q683" i="51"/>
  <c r="R683" i="51"/>
  <c r="P683" i="51"/>
  <c r="T515" i="51"/>
  <c r="U515" i="51"/>
  <c r="V515" i="51"/>
  <c r="W515" i="51"/>
  <c r="X515" i="51"/>
  <c r="Y515" i="51"/>
  <c r="Z515" i="51"/>
  <c r="AA515" i="51"/>
  <c r="AB515" i="51"/>
  <c r="AC515" i="51"/>
  <c r="U514" i="51"/>
  <c r="V514" i="51"/>
  <c r="W514" i="51"/>
  <c r="X514" i="51"/>
  <c r="Y514" i="51"/>
  <c r="Z514" i="51"/>
  <c r="AA514" i="51"/>
  <c r="AB514" i="51"/>
  <c r="AC514" i="51"/>
  <c r="T514" i="51"/>
  <c r="P281" i="51"/>
  <c r="Q281" i="51"/>
  <c r="R281" i="51"/>
  <c r="S281" i="51"/>
  <c r="T281" i="51"/>
  <c r="U281" i="51"/>
  <c r="V281" i="51"/>
  <c r="W281" i="51"/>
  <c r="X281" i="51"/>
  <c r="Y281" i="51"/>
  <c r="Z281" i="51"/>
  <c r="AA281" i="51"/>
  <c r="AB281" i="51"/>
  <c r="AC281" i="51"/>
  <c r="P282" i="51"/>
  <c r="Q282" i="51"/>
  <c r="R282" i="51"/>
  <c r="S282" i="51"/>
  <c r="T282" i="51"/>
  <c r="U282" i="51"/>
  <c r="V282" i="51"/>
  <c r="W282" i="51"/>
  <c r="X282" i="51"/>
  <c r="Y282" i="51"/>
  <c r="Z282" i="51"/>
  <c r="AA282" i="51"/>
  <c r="AB282" i="51"/>
  <c r="AC282" i="51"/>
  <c r="P283" i="51"/>
  <c r="Q283" i="51"/>
  <c r="R283" i="51"/>
  <c r="S283" i="51"/>
  <c r="T283" i="51"/>
  <c r="U283" i="51"/>
  <c r="V283" i="51"/>
  <c r="W283" i="51"/>
  <c r="X283" i="51"/>
  <c r="Y283" i="51"/>
  <c r="Z283" i="51"/>
  <c r="AA283" i="51"/>
  <c r="AB283" i="51"/>
  <c r="AC283" i="51"/>
  <c r="P284" i="51"/>
  <c r="Q284" i="51"/>
  <c r="R284" i="51"/>
  <c r="S284" i="51"/>
  <c r="T284" i="51"/>
  <c r="U284" i="51"/>
  <c r="V284" i="51"/>
  <c r="W284" i="51"/>
  <c r="X284" i="51"/>
  <c r="Y284" i="51"/>
  <c r="Z284" i="51"/>
  <c r="AA284" i="51"/>
  <c r="AB284" i="51"/>
  <c r="AC284" i="51"/>
  <c r="P285" i="51"/>
  <c r="Q285" i="51"/>
  <c r="R285" i="51"/>
  <c r="S285" i="51"/>
  <c r="T285" i="51"/>
  <c r="U285" i="51"/>
  <c r="V285" i="51"/>
  <c r="W285" i="51"/>
  <c r="X285" i="51"/>
  <c r="Y285" i="51"/>
  <c r="Z285" i="51"/>
  <c r="AA285" i="51"/>
  <c r="AB285" i="51"/>
  <c r="AC285" i="51"/>
  <c r="U280" i="51"/>
  <c r="V280" i="51"/>
  <c r="W280" i="51"/>
  <c r="X280" i="51"/>
  <c r="Y280" i="51"/>
  <c r="Z280" i="51"/>
  <c r="AA280" i="51"/>
  <c r="AB280" i="51"/>
  <c r="AC280" i="51"/>
  <c r="T280" i="51"/>
  <c r="S280" i="51"/>
  <c r="Q280" i="51"/>
  <c r="R280" i="51"/>
  <c r="P280" i="51"/>
  <c r="X40" i="51"/>
  <c r="AB40" i="51"/>
  <c r="J29" i="20"/>
  <c r="AC12" i="20"/>
  <c r="AC40" i="51" s="1"/>
  <c r="U12" i="20"/>
  <c r="U40" i="51" s="1"/>
  <c r="V12" i="20"/>
  <c r="V40" i="51" s="1"/>
  <c r="W12" i="20"/>
  <c r="W40" i="51" s="1"/>
  <c r="X12" i="20"/>
  <c r="Y12" i="20"/>
  <c r="Y40" i="51" s="1"/>
  <c r="Z12" i="20"/>
  <c r="Z40" i="51" s="1"/>
  <c r="AA12" i="20"/>
  <c r="AA40" i="51" s="1"/>
  <c r="AB12" i="20"/>
  <c r="T12" i="20"/>
  <c r="T40" i="51" s="1"/>
  <c r="Q12" i="20"/>
  <c r="Q40" i="51" s="1"/>
  <c r="R12" i="20"/>
  <c r="R40" i="51" s="1"/>
  <c r="S12" i="20"/>
  <c r="S40" i="51" s="1"/>
  <c r="P12" i="20"/>
  <c r="P40" i="51" s="1"/>
  <c r="O40" i="51"/>
  <c r="J888" i="51" l="1"/>
  <c r="J887" i="51"/>
  <c r="J687" i="51"/>
  <c r="J688" i="51"/>
  <c r="J287" i="51"/>
  <c r="J516" i="51"/>
  <c r="J289" i="51"/>
  <c r="J290" i="51"/>
  <c r="J286" i="51"/>
  <c r="J288" i="51"/>
  <c r="J885" i="51"/>
  <c r="J685" i="51"/>
  <c r="J886" i="51"/>
  <c r="J884" i="51"/>
  <c r="J883" i="51"/>
  <c r="J282" i="51"/>
  <c r="J515" i="51"/>
  <c r="J686" i="51"/>
  <c r="J684" i="51"/>
  <c r="J683" i="51"/>
  <c r="J514" i="51"/>
  <c r="J283" i="51"/>
  <c r="J285" i="51"/>
  <c r="J284" i="51"/>
  <c r="J281" i="51"/>
  <c r="J280" i="51"/>
  <c r="Q1005" i="51"/>
  <c r="R1005" i="51"/>
  <c r="S1005" i="51"/>
  <c r="P1005" i="51"/>
  <c r="P880" i="51"/>
  <c r="Q880" i="51"/>
  <c r="R880" i="51"/>
  <c r="S880" i="51"/>
  <c r="T880" i="51"/>
  <c r="U880" i="51"/>
  <c r="V880" i="51"/>
  <c r="W880" i="51"/>
  <c r="X880" i="51"/>
  <c r="Y880" i="51"/>
  <c r="Z880" i="51"/>
  <c r="AA880" i="51"/>
  <c r="AB880" i="51"/>
  <c r="AC880" i="51"/>
  <c r="P881" i="51"/>
  <c r="Q881" i="51"/>
  <c r="R881" i="51"/>
  <c r="S881" i="51"/>
  <c r="T881" i="51"/>
  <c r="U881" i="51"/>
  <c r="V881" i="51"/>
  <c r="W881" i="51"/>
  <c r="X881" i="51"/>
  <c r="Y881" i="51"/>
  <c r="Z881" i="51"/>
  <c r="AA881" i="51"/>
  <c r="AB881" i="51"/>
  <c r="AC881" i="51"/>
  <c r="P882" i="51"/>
  <c r="Q882" i="51"/>
  <c r="R882" i="51"/>
  <c r="S882" i="51"/>
  <c r="T882" i="51"/>
  <c r="U882" i="51"/>
  <c r="V882" i="51"/>
  <c r="W882" i="51"/>
  <c r="X882" i="51"/>
  <c r="Y882" i="51"/>
  <c r="Z882" i="51"/>
  <c r="AA882" i="51"/>
  <c r="AB882" i="51"/>
  <c r="AC882" i="51"/>
  <c r="U879" i="51"/>
  <c r="V879" i="51"/>
  <c r="W879" i="51"/>
  <c r="X879" i="51"/>
  <c r="Y879" i="51"/>
  <c r="Z879" i="51"/>
  <c r="AA879" i="51"/>
  <c r="AB879" i="51"/>
  <c r="AC879" i="51"/>
  <c r="T879" i="51"/>
  <c r="S879" i="51"/>
  <c r="Q879" i="51"/>
  <c r="R879" i="51"/>
  <c r="P879" i="51"/>
  <c r="P680" i="51"/>
  <c r="Q680" i="51"/>
  <c r="R680" i="51"/>
  <c r="S680" i="51"/>
  <c r="T680" i="51"/>
  <c r="U680" i="51"/>
  <c r="V680" i="51"/>
  <c r="W680" i="51"/>
  <c r="X680" i="51"/>
  <c r="Y680" i="51"/>
  <c r="Z680" i="51"/>
  <c r="AA680" i="51"/>
  <c r="AB680" i="51"/>
  <c r="AC680" i="51"/>
  <c r="P681" i="51"/>
  <c r="Q681" i="51"/>
  <c r="R681" i="51"/>
  <c r="S681" i="51"/>
  <c r="T681" i="51"/>
  <c r="U681" i="51"/>
  <c r="V681" i="51"/>
  <c r="W681" i="51"/>
  <c r="X681" i="51"/>
  <c r="Y681" i="51"/>
  <c r="Z681" i="51"/>
  <c r="AA681" i="51"/>
  <c r="AB681" i="51"/>
  <c r="AC681" i="51"/>
  <c r="P682" i="51"/>
  <c r="Q682" i="51"/>
  <c r="R682" i="51"/>
  <c r="S682" i="51"/>
  <c r="T682" i="51"/>
  <c r="U682" i="51"/>
  <c r="V682" i="51"/>
  <c r="W682" i="51"/>
  <c r="X682" i="51"/>
  <c r="Y682" i="51"/>
  <c r="Z682" i="51"/>
  <c r="AA682" i="51"/>
  <c r="AB682" i="51"/>
  <c r="AC682" i="51"/>
  <c r="U679" i="51"/>
  <c r="V679" i="51"/>
  <c r="W679" i="51"/>
  <c r="X679" i="51"/>
  <c r="Y679" i="51"/>
  <c r="Z679" i="51"/>
  <c r="AA679" i="51"/>
  <c r="AB679" i="51"/>
  <c r="AC679" i="51"/>
  <c r="T679" i="51"/>
  <c r="S679" i="51"/>
  <c r="Q679" i="51"/>
  <c r="R679" i="51"/>
  <c r="P679" i="51"/>
  <c r="P510" i="51"/>
  <c r="Q510" i="51"/>
  <c r="R510" i="51"/>
  <c r="S510" i="51"/>
  <c r="T510" i="51"/>
  <c r="U510" i="51"/>
  <c r="V510" i="51"/>
  <c r="W510" i="51"/>
  <c r="X510" i="51"/>
  <c r="Y510" i="51"/>
  <c r="Z510" i="51"/>
  <c r="AA510" i="51"/>
  <c r="AB510" i="51"/>
  <c r="AC510" i="51"/>
  <c r="P511" i="51"/>
  <c r="Q511" i="51"/>
  <c r="R511" i="51"/>
  <c r="S511" i="51"/>
  <c r="T511" i="51"/>
  <c r="U511" i="51"/>
  <c r="V511" i="51"/>
  <c r="W511" i="51"/>
  <c r="X511" i="51"/>
  <c r="Y511" i="51"/>
  <c r="Z511" i="51"/>
  <c r="AA511" i="51"/>
  <c r="AB511" i="51"/>
  <c r="AC511" i="51"/>
  <c r="P512" i="51"/>
  <c r="Q512" i="51"/>
  <c r="R512" i="51"/>
  <c r="S512" i="51"/>
  <c r="T512" i="51"/>
  <c r="U512" i="51"/>
  <c r="V512" i="51"/>
  <c r="W512" i="51"/>
  <c r="X512" i="51"/>
  <c r="Y512" i="51"/>
  <c r="Z512" i="51"/>
  <c r="AA512" i="51"/>
  <c r="AB512" i="51"/>
  <c r="AC512" i="51"/>
  <c r="P513" i="51"/>
  <c r="Q513" i="51"/>
  <c r="R513" i="51"/>
  <c r="S513" i="51"/>
  <c r="T513" i="51"/>
  <c r="U513" i="51"/>
  <c r="V513" i="51"/>
  <c r="W513" i="51"/>
  <c r="X513" i="51"/>
  <c r="Y513" i="51"/>
  <c r="Z513" i="51"/>
  <c r="AA513" i="51"/>
  <c r="AB513" i="51"/>
  <c r="AC513" i="51"/>
  <c r="U509" i="51"/>
  <c r="V509" i="51"/>
  <c r="W509" i="51"/>
  <c r="X509" i="51"/>
  <c r="Y509" i="51"/>
  <c r="Z509" i="51"/>
  <c r="AA509" i="51"/>
  <c r="AB509" i="51"/>
  <c r="AC509" i="51"/>
  <c r="T509" i="51"/>
  <c r="S509" i="51"/>
  <c r="Q509" i="51"/>
  <c r="R509" i="51"/>
  <c r="P509" i="51"/>
  <c r="P275" i="51"/>
  <c r="Q275" i="51"/>
  <c r="R275" i="51"/>
  <c r="S275" i="51"/>
  <c r="T275" i="51"/>
  <c r="U275" i="51"/>
  <c r="V275" i="51"/>
  <c r="W275" i="51"/>
  <c r="X275" i="51"/>
  <c r="Y275" i="51"/>
  <c r="Z275" i="51"/>
  <c r="AA275" i="51"/>
  <c r="AB275" i="51"/>
  <c r="AC275" i="51"/>
  <c r="P276" i="51"/>
  <c r="Q276" i="51"/>
  <c r="R276" i="51"/>
  <c r="S276" i="51"/>
  <c r="T276" i="51"/>
  <c r="U276" i="51"/>
  <c r="V276" i="51"/>
  <c r="W276" i="51"/>
  <c r="X276" i="51"/>
  <c r="Y276" i="51"/>
  <c r="Z276" i="51"/>
  <c r="AA276" i="51"/>
  <c r="AB276" i="51"/>
  <c r="AC276" i="51"/>
  <c r="P277" i="51"/>
  <c r="Q277" i="51"/>
  <c r="R277" i="51"/>
  <c r="S277" i="51"/>
  <c r="T277" i="51"/>
  <c r="U277" i="51"/>
  <c r="V277" i="51"/>
  <c r="W277" i="51"/>
  <c r="X277" i="51"/>
  <c r="Y277" i="51"/>
  <c r="Z277" i="51"/>
  <c r="AA277" i="51"/>
  <c r="AB277" i="51"/>
  <c r="AC277" i="51"/>
  <c r="P278" i="51"/>
  <c r="Q278" i="51"/>
  <c r="R278" i="51"/>
  <c r="S278" i="51"/>
  <c r="T278" i="51"/>
  <c r="U278" i="51"/>
  <c r="V278" i="51"/>
  <c r="W278" i="51"/>
  <c r="X278" i="51"/>
  <c r="Y278" i="51"/>
  <c r="Z278" i="51"/>
  <c r="AA278" i="51"/>
  <c r="AB278" i="51"/>
  <c r="AC278" i="51"/>
  <c r="P279" i="51"/>
  <c r="Q279" i="51"/>
  <c r="R279" i="51"/>
  <c r="S279" i="51"/>
  <c r="T279" i="51"/>
  <c r="U279" i="51"/>
  <c r="V279" i="51"/>
  <c r="W279" i="51"/>
  <c r="X279" i="51"/>
  <c r="Y279" i="51"/>
  <c r="Z279" i="51"/>
  <c r="AA279" i="51"/>
  <c r="AB279" i="51"/>
  <c r="AC279" i="51"/>
  <c r="U274" i="51"/>
  <c r="V274" i="51"/>
  <c r="W274" i="51"/>
  <c r="X274" i="51"/>
  <c r="Y274" i="51"/>
  <c r="Z274" i="51"/>
  <c r="AA274" i="51"/>
  <c r="AB274" i="51"/>
  <c r="AC274" i="51"/>
  <c r="T274" i="51"/>
  <c r="S274" i="51"/>
  <c r="Q274" i="51"/>
  <c r="R274" i="51"/>
  <c r="P274" i="51"/>
  <c r="O39" i="51"/>
  <c r="AC12" i="18"/>
  <c r="AC39" i="51" s="1"/>
  <c r="U12" i="18"/>
  <c r="U39" i="51" s="1"/>
  <c r="V12" i="18"/>
  <c r="V39" i="51" s="1"/>
  <c r="W12" i="18"/>
  <c r="W39" i="51" s="1"/>
  <c r="X12" i="18"/>
  <c r="X39" i="51" s="1"/>
  <c r="Y12" i="18"/>
  <c r="Y39" i="51" s="1"/>
  <c r="Z12" i="18"/>
  <c r="Z39" i="51" s="1"/>
  <c r="AA12" i="18"/>
  <c r="AA39" i="51" s="1"/>
  <c r="AB12" i="18"/>
  <c r="AB39" i="51" s="1"/>
  <c r="Q12" i="18"/>
  <c r="Q39" i="51" s="1"/>
  <c r="R12" i="18"/>
  <c r="R39" i="51" s="1"/>
  <c r="S12" i="18"/>
  <c r="S39" i="51" s="1"/>
  <c r="T12" i="18"/>
  <c r="T39" i="51" s="1"/>
  <c r="P12" i="18"/>
  <c r="P39" i="51" s="1"/>
  <c r="J1005" i="51" l="1"/>
  <c r="J882" i="51"/>
  <c r="J680" i="51"/>
  <c r="J512" i="51"/>
  <c r="J879" i="51"/>
  <c r="J881" i="51"/>
  <c r="J880" i="51"/>
  <c r="J682" i="51"/>
  <c r="J681" i="51"/>
  <c r="J679" i="51"/>
  <c r="J511" i="51"/>
  <c r="J278" i="51"/>
  <c r="J513" i="51"/>
  <c r="J510" i="51"/>
  <c r="J509" i="51"/>
  <c r="J277" i="51"/>
  <c r="J276" i="51"/>
  <c r="J279" i="51"/>
  <c r="J275" i="51"/>
  <c r="J274" i="51"/>
  <c r="Q1004" i="51"/>
  <c r="R1004" i="51"/>
  <c r="S1004" i="51"/>
  <c r="P1004" i="51"/>
  <c r="P876" i="51"/>
  <c r="Q876" i="51"/>
  <c r="R876" i="51"/>
  <c r="S876" i="51"/>
  <c r="T876" i="51"/>
  <c r="U876" i="51"/>
  <c r="V876" i="51"/>
  <c r="W876" i="51"/>
  <c r="X876" i="51"/>
  <c r="Y876" i="51"/>
  <c r="Z876" i="51"/>
  <c r="AA876" i="51"/>
  <c r="AB876" i="51"/>
  <c r="AC876" i="51"/>
  <c r="P877" i="51"/>
  <c r="Q877" i="51"/>
  <c r="R877" i="51"/>
  <c r="S877" i="51"/>
  <c r="T877" i="51"/>
  <c r="U877" i="51"/>
  <c r="V877" i="51"/>
  <c r="W877" i="51"/>
  <c r="X877" i="51"/>
  <c r="Y877" i="51"/>
  <c r="Z877" i="51"/>
  <c r="AA877" i="51"/>
  <c r="AB877" i="51"/>
  <c r="AC877" i="51"/>
  <c r="P878" i="51"/>
  <c r="Q878" i="51"/>
  <c r="R878" i="51"/>
  <c r="S878" i="51"/>
  <c r="T878" i="51"/>
  <c r="U878" i="51"/>
  <c r="V878" i="51"/>
  <c r="W878" i="51"/>
  <c r="X878" i="51"/>
  <c r="Y878" i="51"/>
  <c r="Z878" i="51"/>
  <c r="AA878" i="51"/>
  <c r="AB878" i="51"/>
  <c r="AC878" i="51"/>
  <c r="U875" i="51"/>
  <c r="V875" i="51"/>
  <c r="W875" i="51"/>
  <c r="X875" i="51"/>
  <c r="Y875" i="51"/>
  <c r="Z875" i="51"/>
  <c r="AA875" i="51"/>
  <c r="AB875" i="51"/>
  <c r="AC875" i="51"/>
  <c r="T875" i="51"/>
  <c r="S875" i="51"/>
  <c r="Q875" i="51"/>
  <c r="R875" i="51"/>
  <c r="P875" i="51"/>
  <c r="P677" i="51"/>
  <c r="Q677" i="51"/>
  <c r="R677" i="51"/>
  <c r="S677" i="51"/>
  <c r="T677" i="51"/>
  <c r="U677" i="51"/>
  <c r="V677" i="51"/>
  <c r="W677" i="51"/>
  <c r="X677" i="51"/>
  <c r="Y677" i="51"/>
  <c r="Z677" i="51"/>
  <c r="AA677" i="51"/>
  <c r="AB677" i="51"/>
  <c r="AC677" i="51"/>
  <c r="P678" i="51"/>
  <c r="Q678" i="51"/>
  <c r="R678" i="51"/>
  <c r="S678" i="51"/>
  <c r="T678" i="51"/>
  <c r="U678" i="51"/>
  <c r="V678" i="51"/>
  <c r="W678" i="51"/>
  <c r="X678" i="51"/>
  <c r="Y678" i="51"/>
  <c r="Z678" i="51"/>
  <c r="AA678" i="51"/>
  <c r="AB678" i="51"/>
  <c r="AC678" i="51"/>
  <c r="U676" i="51"/>
  <c r="V676" i="51"/>
  <c r="W676" i="51"/>
  <c r="X676" i="51"/>
  <c r="Y676" i="51"/>
  <c r="Z676" i="51"/>
  <c r="AA676" i="51"/>
  <c r="AB676" i="51"/>
  <c r="AC676" i="51"/>
  <c r="T676" i="51"/>
  <c r="S676" i="51"/>
  <c r="Q676" i="51"/>
  <c r="R676" i="51"/>
  <c r="P676" i="51"/>
  <c r="P505" i="51"/>
  <c r="Q505" i="51"/>
  <c r="R505" i="51"/>
  <c r="S505" i="51"/>
  <c r="T505" i="51"/>
  <c r="U505" i="51"/>
  <c r="V505" i="51"/>
  <c r="W505" i="51"/>
  <c r="X505" i="51"/>
  <c r="Y505" i="51"/>
  <c r="Z505" i="51"/>
  <c r="AA505" i="51"/>
  <c r="AB505" i="51"/>
  <c r="AC505" i="51"/>
  <c r="P506" i="51"/>
  <c r="Q506" i="51"/>
  <c r="R506" i="51"/>
  <c r="S506" i="51"/>
  <c r="T506" i="51"/>
  <c r="U506" i="51"/>
  <c r="V506" i="51"/>
  <c r="W506" i="51"/>
  <c r="X506" i="51"/>
  <c r="Y506" i="51"/>
  <c r="Z506" i="51"/>
  <c r="AA506" i="51"/>
  <c r="AB506" i="51"/>
  <c r="AC506" i="51"/>
  <c r="P507" i="51"/>
  <c r="Q507" i="51"/>
  <c r="R507" i="51"/>
  <c r="S507" i="51"/>
  <c r="T507" i="51"/>
  <c r="U507" i="51"/>
  <c r="V507" i="51"/>
  <c r="W507" i="51"/>
  <c r="X507" i="51"/>
  <c r="Y507" i="51"/>
  <c r="Z507" i="51"/>
  <c r="AA507" i="51"/>
  <c r="AB507" i="51"/>
  <c r="AC507" i="51"/>
  <c r="P508" i="51"/>
  <c r="Q508" i="51"/>
  <c r="R508" i="51"/>
  <c r="S508" i="51"/>
  <c r="T508" i="51"/>
  <c r="U508" i="51"/>
  <c r="V508" i="51"/>
  <c r="W508" i="51"/>
  <c r="X508" i="51"/>
  <c r="Y508" i="51"/>
  <c r="Z508" i="51"/>
  <c r="AA508" i="51"/>
  <c r="AB508" i="51"/>
  <c r="AC508" i="51"/>
  <c r="U504" i="51"/>
  <c r="V504" i="51"/>
  <c r="W504" i="51"/>
  <c r="X504" i="51"/>
  <c r="Y504" i="51"/>
  <c r="Z504" i="51"/>
  <c r="AA504" i="51"/>
  <c r="AB504" i="51"/>
  <c r="AC504" i="51"/>
  <c r="T504" i="51"/>
  <c r="S504" i="51"/>
  <c r="Q504" i="51"/>
  <c r="R504" i="51"/>
  <c r="P504" i="51"/>
  <c r="P269" i="51"/>
  <c r="Q269" i="51"/>
  <c r="R269" i="51"/>
  <c r="S269" i="51"/>
  <c r="T269" i="51"/>
  <c r="U269" i="51"/>
  <c r="V269" i="51"/>
  <c r="W269" i="51"/>
  <c r="X269" i="51"/>
  <c r="Y269" i="51"/>
  <c r="Z269" i="51"/>
  <c r="AA269" i="51"/>
  <c r="AB269" i="51"/>
  <c r="AC269" i="51"/>
  <c r="P270" i="51"/>
  <c r="Q270" i="51"/>
  <c r="R270" i="51"/>
  <c r="S270" i="51"/>
  <c r="T270" i="51"/>
  <c r="U270" i="51"/>
  <c r="V270" i="51"/>
  <c r="W270" i="51"/>
  <c r="X270" i="51"/>
  <c r="Y270" i="51"/>
  <c r="Z270" i="51"/>
  <c r="AA270" i="51"/>
  <c r="AB270" i="51"/>
  <c r="AC270" i="51"/>
  <c r="P271" i="51"/>
  <c r="Q271" i="51"/>
  <c r="R271" i="51"/>
  <c r="S271" i="51"/>
  <c r="T271" i="51"/>
  <c r="U271" i="51"/>
  <c r="V271" i="51"/>
  <c r="W271" i="51"/>
  <c r="X271" i="51"/>
  <c r="Y271" i="51"/>
  <c r="Z271" i="51"/>
  <c r="AA271" i="51"/>
  <c r="AB271" i="51"/>
  <c r="AC271" i="51"/>
  <c r="P272" i="51"/>
  <c r="Q272" i="51"/>
  <c r="R272" i="51"/>
  <c r="S272" i="51"/>
  <c r="T272" i="51"/>
  <c r="U272" i="51"/>
  <c r="V272" i="51"/>
  <c r="W272" i="51"/>
  <c r="X272" i="51"/>
  <c r="Y272" i="51"/>
  <c r="Z272" i="51"/>
  <c r="AA272" i="51"/>
  <c r="AB272" i="51"/>
  <c r="AC272" i="51"/>
  <c r="P273" i="51"/>
  <c r="Q273" i="51"/>
  <c r="R273" i="51"/>
  <c r="S273" i="51"/>
  <c r="T273" i="51"/>
  <c r="U273" i="51"/>
  <c r="V273" i="51"/>
  <c r="W273" i="51"/>
  <c r="X273" i="51"/>
  <c r="Y273" i="51"/>
  <c r="Z273" i="51"/>
  <c r="AA273" i="51"/>
  <c r="AB273" i="51"/>
  <c r="AC273" i="51"/>
  <c r="U268" i="51"/>
  <c r="V268" i="51"/>
  <c r="W268" i="51"/>
  <c r="X268" i="51"/>
  <c r="Y268" i="51"/>
  <c r="Z268" i="51"/>
  <c r="AA268" i="51"/>
  <c r="AB268" i="51"/>
  <c r="AC268" i="51"/>
  <c r="T268" i="51"/>
  <c r="S268" i="51"/>
  <c r="Q268" i="51"/>
  <c r="R268" i="51"/>
  <c r="P268" i="51"/>
  <c r="AC12" i="16"/>
  <c r="AC38" i="51" s="1"/>
  <c r="U12" i="16"/>
  <c r="U38" i="51" s="1"/>
  <c r="V12" i="16"/>
  <c r="V38" i="51" s="1"/>
  <c r="W12" i="16"/>
  <c r="W38" i="51" s="1"/>
  <c r="X12" i="16"/>
  <c r="X38" i="51" s="1"/>
  <c r="Y12" i="16"/>
  <c r="Y38" i="51" s="1"/>
  <c r="Z12" i="16"/>
  <c r="Z38" i="51" s="1"/>
  <c r="AA12" i="16"/>
  <c r="AA38" i="51" s="1"/>
  <c r="AB12" i="16"/>
  <c r="AB38" i="51" s="1"/>
  <c r="T12" i="16"/>
  <c r="T38" i="51" s="1"/>
  <c r="Q12" i="16"/>
  <c r="Q38" i="51" s="1"/>
  <c r="R12" i="16"/>
  <c r="R38" i="51" s="1"/>
  <c r="S12" i="16"/>
  <c r="S38" i="51" s="1"/>
  <c r="P12" i="16"/>
  <c r="P38" i="51" s="1"/>
  <c r="O38" i="51"/>
  <c r="Q1003" i="51"/>
  <c r="R1003" i="51"/>
  <c r="S1003" i="51"/>
  <c r="P1003" i="51"/>
  <c r="P874" i="51"/>
  <c r="Q874" i="51"/>
  <c r="R874" i="51"/>
  <c r="S874" i="51"/>
  <c r="T874" i="51"/>
  <c r="U874" i="51"/>
  <c r="V874" i="51"/>
  <c r="W874" i="51"/>
  <c r="X874" i="51"/>
  <c r="Y874" i="51"/>
  <c r="Z874" i="51"/>
  <c r="AA874" i="51"/>
  <c r="AB874" i="51"/>
  <c r="AC874" i="51"/>
  <c r="U873" i="51"/>
  <c r="V873" i="51"/>
  <c r="W873" i="51"/>
  <c r="X873" i="51"/>
  <c r="Y873" i="51"/>
  <c r="Z873" i="51"/>
  <c r="AA873" i="51"/>
  <c r="AB873" i="51"/>
  <c r="AC873" i="51"/>
  <c r="T873" i="51"/>
  <c r="S873" i="51"/>
  <c r="Q873" i="51"/>
  <c r="R873" i="51"/>
  <c r="P873" i="51"/>
  <c r="P675" i="51"/>
  <c r="Q675" i="51"/>
  <c r="R675" i="51"/>
  <c r="S675" i="51"/>
  <c r="T675" i="51"/>
  <c r="U675" i="51"/>
  <c r="V675" i="51"/>
  <c r="W675" i="51"/>
  <c r="X675" i="51"/>
  <c r="Y675" i="51"/>
  <c r="Z675" i="51"/>
  <c r="AA675" i="51"/>
  <c r="AB675" i="51"/>
  <c r="AC675" i="51"/>
  <c r="U674" i="51"/>
  <c r="V674" i="51"/>
  <c r="W674" i="51"/>
  <c r="X674" i="51"/>
  <c r="Y674" i="51"/>
  <c r="Z674" i="51"/>
  <c r="AA674" i="51"/>
  <c r="AB674" i="51"/>
  <c r="AC674" i="51"/>
  <c r="T674" i="51"/>
  <c r="S674" i="51"/>
  <c r="Q674" i="51"/>
  <c r="R674" i="51"/>
  <c r="P674" i="51"/>
  <c r="U503" i="51"/>
  <c r="V503" i="51"/>
  <c r="W503" i="51"/>
  <c r="X503" i="51"/>
  <c r="Y503" i="51"/>
  <c r="Z503" i="51"/>
  <c r="AA503" i="51"/>
  <c r="AB503" i="51"/>
  <c r="AC503" i="51"/>
  <c r="T503" i="51"/>
  <c r="P263" i="51"/>
  <c r="Q263" i="51"/>
  <c r="R263" i="51"/>
  <c r="S263" i="51"/>
  <c r="T263" i="51"/>
  <c r="U263" i="51"/>
  <c r="V263" i="51"/>
  <c r="W263" i="51"/>
  <c r="X263" i="51"/>
  <c r="Y263" i="51"/>
  <c r="Z263" i="51"/>
  <c r="AA263" i="51"/>
  <c r="AB263" i="51"/>
  <c r="AC263" i="51"/>
  <c r="P264" i="51"/>
  <c r="Q264" i="51"/>
  <c r="R264" i="51"/>
  <c r="S264" i="51"/>
  <c r="T264" i="51"/>
  <c r="U264" i="51"/>
  <c r="V264" i="51"/>
  <c r="W264" i="51"/>
  <c r="X264" i="51"/>
  <c r="Y264" i="51"/>
  <c r="Z264" i="51"/>
  <c r="AA264" i="51"/>
  <c r="AB264" i="51"/>
  <c r="AC264" i="51"/>
  <c r="P265" i="51"/>
  <c r="Q265" i="51"/>
  <c r="R265" i="51"/>
  <c r="S265" i="51"/>
  <c r="T265" i="51"/>
  <c r="U265" i="51"/>
  <c r="V265" i="51"/>
  <c r="W265" i="51"/>
  <c r="X265" i="51"/>
  <c r="Y265" i="51"/>
  <c r="Z265" i="51"/>
  <c r="AA265" i="51"/>
  <c r="AB265" i="51"/>
  <c r="AC265" i="51"/>
  <c r="P266" i="51"/>
  <c r="Q266" i="51"/>
  <c r="R266" i="51"/>
  <c r="S266" i="51"/>
  <c r="T266" i="51"/>
  <c r="U266" i="51"/>
  <c r="V266" i="51"/>
  <c r="W266" i="51"/>
  <c r="X266" i="51"/>
  <c r="Y266" i="51"/>
  <c r="Z266" i="51"/>
  <c r="AA266" i="51"/>
  <c r="AB266" i="51"/>
  <c r="AC266" i="51"/>
  <c r="P267" i="51"/>
  <c r="Q267" i="51"/>
  <c r="R267" i="51"/>
  <c r="S267" i="51"/>
  <c r="T267" i="51"/>
  <c r="U267" i="51"/>
  <c r="V267" i="51"/>
  <c r="W267" i="51"/>
  <c r="X267" i="51"/>
  <c r="Y267" i="51"/>
  <c r="Z267" i="51"/>
  <c r="AA267" i="51"/>
  <c r="AB267" i="51"/>
  <c r="AC267" i="51"/>
  <c r="U262" i="51"/>
  <c r="V262" i="51"/>
  <c r="W262" i="51"/>
  <c r="X262" i="51"/>
  <c r="Y262" i="51"/>
  <c r="Z262" i="51"/>
  <c r="AA262" i="51"/>
  <c r="AB262" i="51"/>
  <c r="AC262" i="51"/>
  <c r="T262" i="51"/>
  <c r="Q262" i="51"/>
  <c r="R262" i="51"/>
  <c r="S262" i="51"/>
  <c r="P262" i="51"/>
  <c r="AC12" i="25"/>
  <c r="AC37" i="51" s="1"/>
  <c r="U12" i="25"/>
  <c r="U37" i="51" s="1"/>
  <c r="V12" i="25"/>
  <c r="V37" i="51" s="1"/>
  <c r="W12" i="25"/>
  <c r="W37" i="51" s="1"/>
  <c r="X12" i="25"/>
  <c r="X37" i="51" s="1"/>
  <c r="Y12" i="25"/>
  <c r="Y37" i="51" s="1"/>
  <c r="Z12" i="25"/>
  <c r="Z37" i="51" s="1"/>
  <c r="AA12" i="25"/>
  <c r="AA37" i="51" s="1"/>
  <c r="AB12" i="25"/>
  <c r="AB37" i="51" s="1"/>
  <c r="T12" i="25"/>
  <c r="T37" i="51" s="1"/>
  <c r="S12" i="25"/>
  <c r="S37" i="51" s="1"/>
  <c r="Q12" i="25"/>
  <c r="Q37" i="51" s="1"/>
  <c r="R12" i="25"/>
  <c r="R37" i="51" s="1"/>
  <c r="P12" i="25"/>
  <c r="P37" i="51" s="1"/>
  <c r="Q1002" i="51"/>
  <c r="R1002" i="51"/>
  <c r="S1002" i="51"/>
  <c r="P1002" i="51"/>
  <c r="P872" i="51"/>
  <c r="Q872" i="51"/>
  <c r="R872" i="51"/>
  <c r="S872" i="51"/>
  <c r="T872" i="51"/>
  <c r="U872" i="51"/>
  <c r="V872" i="51"/>
  <c r="W872" i="51"/>
  <c r="X872" i="51"/>
  <c r="Y872" i="51"/>
  <c r="Z872" i="51"/>
  <c r="AA872" i="51"/>
  <c r="AB872" i="51"/>
  <c r="AC872" i="51"/>
  <c r="U871" i="51"/>
  <c r="V871" i="51"/>
  <c r="W871" i="51"/>
  <c r="X871" i="51"/>
  <c r="Y871" i="51"/>
  <c r="Z871" i="51"/>
  <c r="AA871" i="51"/>
  <c r="AB871" i="51"/>
  <c r="AC871" i="51"/>
  <c r="T871" i="51"/>
  <c r="S871" i="51"/>
  <c r="Q871" i="51"/>
  <c r="R871" i="51"/>
  <c r="P871" i="51"/>
  <c r="P673" i="51"/>
  <c r="Q673" i="51"/>
  <c r="R673" i="51"/>
  <c r="S673" i="51"/>
  <c r="T673" i="51"/>
  <c r="U673" i="51"/>
  <c r="V673" i="51"/>
  <c r="W673" i="51"/>
  <c r="X673" i="51"/>
  <c r="Y673" i="51"/>
  <c r="Z673" i="51"/>
  <c r="AA673" i="51"/>
  <c r="AB673" i="51"/>
  <c r="AC673" i="51"/>
  <c r="U672" i="51"/>
  <c r="V672" i="51"/>
  <c r="W672" i="51"/>
  <c r="X672" i="51"/>
  <c r="Y672" i="51"/>
  <c r="Z672" i="51"/>
  <c r="AA672" i="51"/>
  <c r="AB672" i="51"/>
  <c r="AC672" i="51"/>
  <c r="T672" i="51"/>
  <c r="S672" i="51"/>
  <c r="Q672" i="51"/>
  <c r="R672" i="51"/>
  <c r="T502" i="51"/>
  <c r="U502" i="51"/>
  <c r="V502" i="51"/>
  <c r="W502" i="51"/>
  <c r="X502" i="51"/>
  <c r="Y502" i="51"/>
  <c r="Z502" i="51"/>
  <c r="AA502" i="51"/>
  <c r="AB502" i="51"/>
  <c r="AC502" i="51"/>
  <c r="U501" i="51"/>
  <c r="V501" i="51"/>
  <c r="W501" i="51"/>
  <c r="X501" i="51"/>
  <c r="Y501" i="51"/>
  <c r="Z501" i="51"/>
  <c r="AA501" i="51"/>
  <c r="AB501" i="51"/>
  <c r="AC501" i="51"/>
  <c r="T501" i="51"/>
  <c r="P257" i="51"/>
  <c r="Q257" i="51"/>
  <c r="R257" i="51"/>
  <c r="S257" i="51"/>
  <c r="T257" i="51"/>
  <c r="U257" i="51"/>
  <c r="V257" i="51"/>
  <c r="W257" i="51"/>
  <c r="X257" i="51"/>
  <c r="Y257" i="51"/>
  <c r="Z257" i="51"/>
  <c r="AA257" i="51"/>
  <c r="AB257" i="51"/>
  <c r="AC257" i="51"/>
  <c r="P258" i="51"/>
  <c r="Q258" i="51"/>
  <c r="R258" i="51"/>
  <c r="S258" i="51"/>
  <c r="T258" i="51"/>
  <c r="U258" i="51"/>
  <c r="V258" i="51"/>
  <c r="W258" i="51"/>
  <c r="X258" i="51"/>
  <c r="Y258" i="51"/>
  <c r="Z258" i="51"/>
  <c r="AA258" i="51"/>
  <c r="AB258" i="51"/>
  <c r="AC258" i="51"/>
  <c r="P259" i="51"/>
  <c r="Q259" i="51"/>
  <c r="R259" i="51"/>
  <c r="S259" i="51"/>
  <c r="T259" i="51"/>
  <c r="U259" i="51"/>
  <c r="V259" i="51"/>
  <c r="W259" i="51"/>
  <c r="X259" i="51"/>
  <c r="Y259" i="51"/>
  <c r="Z259" i="51"/>
  <c r="AA259" i="51"/>
  <c r="AB259" i="51"/>
  <c r="AC259" i="51"/>
  <c r="P260" i="51"/>
  <c r="Q260" i="51"/>
  <c r="R260" i="51"/>
  <c r="S260" i="51"/>
  <c r="T260" i="51"/>
  <c r="U260" i="51"/>
  <c r="V260" i="51"/>
  <c r="W260" i="51"/>
  <c r="X260" i="51"/>
  <c r="Y260" i="51"/>
  <c r="Z260" i="51"/>
  <c r="AA260" i="51"/>
  <c r="AB260" i="51"/>
  <c r="AC260" i="51"/>
  <c r="P261" i="51"/>
  <c r="Q261" i="51"/>
  <c r="R261" i="51"/>
  <c r="S261" i="51"/>
  <c r="T261" i="51"/>
  <c r="U261" i="51"/>
  <c r="V261" i="51"/>
  <c r="W261" i="51"/>
  <c r="X261" i="51"/>
  <c r="Y261" i="51"/>
  <c r="Z261" i="51"/>
  <c r="AA261" i="51"/>
  <c r="AB261" i="51"/>
  <c r="AC261" i="51"/>
  <c r="U256" i="51"/>
  <c r="V256" i="51"/>
  <c r="W256" i="51"/>
  <c r="X256" i="51"/>
  <c r="Y256" i="51"/>
  <c r="Z256" i="51"/>
  <c r="AA256" i="51"/>
  <c r="AB256" i="51"/>
  <c r="AC256" i="51"/>
  <c r="T256" i="51"/>
  <c r="S256" i="51"/>
  <c r="Q256" i="51"/>
  <c r="R256" i="51"/>
  <c r="P256" i="51"/>
  <c r="O36" i="51"/>
  <c r="AC12" i="24"/>
  <c r="AC36" i="51" s="1"/>
  <c r="U12" i="24"/>
  <c r="U36" i="51" s="1"/>
  <c r="V12" i="24"/>
  <c r="V36" i="51" s="1"/>
  <c r="W12" i="24"/>
  <c r="W36" i="51" s="1"/>
  <c r="X12" i="24"/>
  <c r="X36" i="51" s="1"/>
  <c r="Y12" i="24"/>
  <c r="Y36" i="51" s="1"/>
  <c r="Z12" i="24"/>
  <c r="Z36" i="51" s="1"/>
  <c r="AA12" i="24"/>
  <c r="AA36" i="51" s="1"/>
  <c r="AB12" i="24"/>
  <c r="AB36" i="51" s="1"/>
  <c r="T12" i="24"/>
  <c r="T36" i="51" s="1"/>
  <c r="Q12" i="24"/>
  <c r="Q36" i="51" s="1"/>
  <c r="R12" i="24"/>
  <c r="R36" i="51" s="1"/>
  <c r="S12" i="24"/>
  <c r="S36" i="51" s="1"/>
  <c r="P12" i="24"/>
  <c r="P36" i="51" s="1"/>
  <c r="Q1001" i="51"/>
  <c r="R1001" i="51"/>
  <c r="S1001" i="51"/>
  <c r="P1001" i="51"/>
  <c r="P870" i="51"/>
  <c r="Q870" i="51"/>
  <c r="R870" i="51"/>
  <c r="S870" i="51"/>
  <c r="T870" i="51"/>
  <c r="U870" i="51"/>
  <c r="V870" i="51"/>
  <c r="W870" i="51"/>
  <c r="X870" i="51"/>
  <c r="Y870" i="51"/>
  <c r="Z870" i="51"/>
  <c r="AA870" i="51"/>
  <c r="AB870" i="51"/>
  <c r="AC870" i="51"/>
  <c r="U869" i="51"/>
  <c r="V869" i="51"/>
  <c r="W869" i="51"/>
  <c r="X869" i="51"/>
  <c r="Y869" i="51"/>
  <c r="Z869" i="51"/>
  <c r="AA869" i="51"/>
  <c r="AB869" i="51"/>
  <c r="AC869" i="51"/>
  <c r="T869" i="51"/>
  <c r="S869" i="51"/>
  <c r="Q869" i="51"/>
  <c r="R869" i="51"/>
  <c r="P869" i="51"/>
  <c r="P671" i="51"/>
  <c r="Q671" i="51"/>
  <c r="R671" i="51"/>
  <c r="S671" i="51"/>
  <c r="T671" i="51"/>
  <c r="U671" i="51"/>
  <c r="V671" i="51"/>
  <c r="W671" i="51"/>
  <c r="X671" i="51"/>
  <c r="Y671" i="51"/>
  <c r="Z671" i="51"/>
  <c r="AA671" i="51"/>
  <c r="AB671" i="51"/>
  <c r="AC671" i="51"/>
  <c r="U670" i="51"/>
  <c r="V670" i="51"/>
  <c r="W670" i="51"/>
  <c r="X670" i="51"/>
  <c r="Y670" i="51"/>
  <c r="Z670" i="51"/>
  <c r="AA670" i="51"/>
  <c r="AB670" i="51"/>
  <c r="AC670" i="51"/>
  <c r="T670" i="51"/>
  <c r="S670" i="51"/>
  <c r="Q670" i="51"/>
  <c r="R670" i="51"/>
  <c r="P670" i="51"/>
  <c r="P500" i="51"/>
  <c r="Q500" i="51"/>
  <c r="R500" i="51"/>
  <c r="S500" i="51"/>
  <c r="T500" i="51"/>
  <c r="U500" i="51"/>
  <c r="V500" i="51"/>
  <c r="W500" i="51"/>
  <c r="X500" i="51"/>
  <c r="Y500" i="51"/>
  <c r="Z500" i="51"/>
  <c r="AA500" i="51"/>
  <c r="AB500" i="51"/>
  <c r="AC500" i="51"/>
  <c r="U499" i="51"/>
  <c r="V499" i="51"/>
  <c r="W499" i="51"/>
  <c r="X499" i="51"/>
  <c r="Y499" i="51"/>
  <c r="Z499" i="51"/>
  <c r="AA499" i="51"/>
  <c r="AB499" i="51"/>
  <c r="AC499" i="51"/>
  <c r="T499" i="51"/>
  <c r="S499" i="51"/>
  <c r="Q499" i="51"/>
  <c r="R499" i="51"/>
  <c r="P499" i="51"/>
  <c r="P251" i="51"/>
  <c r="Q251" i="51"/>
  <c r="R251" i="51"/>
  <c r="S251" i="51"/>
  <c r="T251" i="51"/>
  <c r="U251" i="51"/>
  <c r="V251" i="51"/>
  <c r="W251" i="51"/>
  <c r="X251" i="51"/>
  <c r="Y251" i="51"/>
  <c r="Z251" i="51"/>
  <c r="AA251" i="51"/>
  <c r="AB251" i="51"/>
  <c r="AC251" i="51"/>
  <c r="P252" i="51"/>
  <c r="Q252" i="51"/>
  <c r="R252" i="51"/>
  <c r="S252" i="51"/>
  <c r="T252" i="51"/>
  <c r="U252" i="51"/>
  <c r="V252" i="51"/>
  <c r="W252" i="51"/>
  <c r="X252" i="51"/>
  <c r="Y252" i="51"/>
  <c r="Z252" i="51"/>
  <c r="AA252" i="51"/>
  <c r="AB252" i="51"/>
  <c r="AC252" i="51"/>
  <c r="P253" i="51"/>
  <c r="Q253" i="51"/>
  <c r="R253" i="51"/>
  <c r="S253" i="51"/>
  <c r="T253" i="51"/>
  <c r="U253" i="51"/>
  <c r="V253" i="51"/>
  <c r="W253" i="51"/>
  <c r="X253" i="51"/>
  <c r="Y253" i="51"/>
  <c r="Z253" i="51"/>
  <c r="AA253" i="51"/>
  <c r="AB253" i="51"/>
  <c r="AC253" i="51"/>
  <c r="P254" i="51"/>
  <c r="Q254" i="51"/>
  <c r="R254" i="51"/>
  <c r="S254" i="51"/>
  <c r="T254" i="51"/>
  <c r="U254" i="51"/>
  <c r="V254" i="51"/>
  <c r="W254" i="51"/>
  <c r="X254" i="51"/>
  <c r="Y254" i="51"/>
  <c r="Z254" i="51"/>
  <c r="AA254" i="51"/>
  <c r="AB254" i="51"/>
  <c r="AC254" i="51"/>
  <c r="P255" i="51"/>
  <c r="Q255" i="51"/>
  <c r="R255" i="51"/>
  <c r="S255" i="51"/>
  <c r="T255" i="51"/>
  <c r="U255" i="51"/>
  <c r="V255" i="51"/>
  <c r="W255" i="51"/>
  <c r="X255" i="51"/>
  <c r="Y255" i="51"/>
  <c r="Z255" i="51"/>
  <c r="AA255" i="51"/>
  <c r="AB255" i="51"/>
  <c r="AC255" i="51"/>
  <c r="U250" i="51"/>
  <c r="V250" i="51"/>
  <c r="W250" i="51"/>
  <c r="X250" i="51"/>
  <c r="Y250" i="51"/>
  <c r="Z250" i="51"/>
  <c r="AA250" i="51"/>
  <c r="AB250" i="51"/>
  <c r="AC250" i="51"/>
  <c r="T250" i="51"/>
  <c r="Q250" i="51"/>
  <c r="R250" i="51"/>
  <c r="S250" i="51"/>
  <c r="P250" i="51"/>
  <c r="J31" i="9"/>
  <c r="AC12" i="9"/>
  <c r="AC35" i="51" s="1"/>
  <c r="U12" i="9"/>
  <c r="U35" i="51" s="1"/>
  <c r="V12" i="9"/>
  <c r="V35" i="51" s="1"/>
  <c r="W12" i="9"/>
  <c r="W35" i="51" s="1"/>
  <c r="X12" i="9"/>
  <c r="X35" i="51" s="1"/>
  <c r="Y12" i="9"/>
  <c r="Y35" i="51" s="1"/>
  <c r="Z12" i="9"/>
  <c r="Z35" i="51" s="1"/>
  <c r="AA12" i="9"/>
  <c r="AA35" i="51" s="1"/>
  <c r="AB12" i="9"/>
  <c r="AB35" i="51" s="1"/>
  <c r="T12" i="9"/>
  <c r="T35" i="51" s="1"/>
  <c r="Q12" i="9"/>
  <c r="Q35" i="51" s="1"/>
  <c r="R12" i="9"/>
  <c r="R35" i="51" s="1"/>
  <c r="S12" i="9"/>
  <c r="S35" i="51" s="1"/>
  <c r="P12" i="9"/>
  <c r="P35" i="51" s="1"/>
  <c r="O35" i="51"/>
  <c r="Q1000" i="51"/>
  <c r="R1000" i="51"/>
  <c r="S1000" i="51"/>
  <c r="P1000" i="51"/>
  <c r="P866" i="51"/>
  <c r="Q866" i="51"/>
  <c r="R866" i="51"/>
  <c r="S866" i="51"/>
  <c r="T866" i="51"/>
  <c r="U866" i="51"/>
  <c r="V866" i="51"/>
  <c r="W866" i="51"/>
  <c r="X866" i="51"/>
  <c r="Y866" i="51"/>
  <c r="Z866" i="51"/>
  <c r="AA866" i="51"/>
  <c r="AB866" i="51"/>
  <c r="AC866" i="51"/>
  <c r="P867" i="51"/>
  <c r="Q867" i="51"/>
  <c r="R867" i="51"/>
  <c r="S867" i="51"/>
  <c r="T867" i="51"/>
  <c r="U867" i="51"/>
  <c r="V867" i="51"/>
  <c r="W867" i="51"/>
  <c r="X867" i="51"/>
  <c r="Y867" i="51"/>
  <c r="Z867" i="51"/>
  <c r="AA867" i="51"/>
  <c r="AB867" i="51"/>
  <c r="AC867" i="51"/>
  <c r="P868" i="51"/>
  <c r="Q868" i="51"/>
  <c r="R868" i="51"/>
  <c r="S868" i="51"/>
  <c r="T868" i="51"/>
  <c r="U868" i="51"/>
  <c r="V868" i="51"/>
  <c r="W868" i="51"/>
  <c r="X868" i="51"/>
  <c r="Y868" i="51"/>
  <c r="Z868" i="51"/>
  <c r="AA868" i="51"/>
  <c r="AB868" i="51"/>
  <c r="AC868" i="51"/>
  <c r="U865" i="51"/>
  <c r="V865" i="51"/>
  <c r="W865" i="51"/>
  <c r="X865" i="51"/>
  <c r="Y865" i="51"/>
  <c r="Z865" i="51"/>
  <c r="AA865" i="51"/>
  <c r="AB865" i="51"/>
  <c r="AC865" i="51"/>
  <c r="T865" i="51"/>
  <c r="S865" i="51"/>
  <c r="Q865" i="51"/>
  <c r="R865" i="51"/>
  <c r="P865" i="51"/>
  <c r="P668" i="51"/>
  <c r="Q668" i="51"/>
  <c r="R668" i="51"/>
  <c r="S668" i="51"/>
  <c r="T668" i="51"/>
  <c r="U668" i="51"/>
  <c r="V668" i="51"/>
  <c r="W668" i="51"/>
  <c r="X668" i="51"/>
  <c r="Y668" i="51"/>
  <c r="Z668" i="51"/>
  <c r="AA668" i="51"/>
  <c r="AB668" i="51"/>
  <c r="AC668" i="51"/>
  <c r="P669" i="51"/>
  <c r="Q669" i="51"/>
  <c r="R669" i="51"/>
  <c r="S669" i="51"/>
  <c r="T669" i="51"/>
  <c r="U669" i="51"/>
  <c r="V669" i="51"/>
  <c r="W669" i="51"/>
  <c r="X669" i="51"/>
  <c r="Y669" i="51"/>
  <c r="Z669" i="51"/>
  <c r="AA669" i="51"/>
  <c r="AB669" i="51"/>
  <c r="AC669" i="51"/>
  <c r="U667" i="51"/>
  <c r="V667" i="51"/>
  <c r="W667" i="51"/>
  <c r="X667" i="51"/>
  <c r="Y667" i="51"/>
  <c r="Z667" i="51"/>
  <c r="AA667" i="51"/>
  <c r="AB667" i="51"/>
  <c r="AC667" i="51"/>
  <c r="T667" i="51"/>
  <c r="Q667" i="51"/>
  <c r="R667" i="51"/>
  <c r="S667" i="51"/>
  <c r="P667" i="51"/>
  <c r="P496" i="51"/>
  <c r="Q496" i="51"/>
  <c r="R496" i="51"/>
  <c r="S496" i="51"/>
  <c r="T496" i="51"/>
  <c r="U496" i="51"/>
  <c r="V496" i="51"/>
  <c r="W496" i="51"/>
  <c r="X496" i="51"/>
  <c r="Y496" i="51"/>
  <c r="Z496" i="51"/>
  <c r="AA496" i="51"/>
  <c r="AB496" i="51"/>
  <c r="AC496" i="51"/>
  <c r="P497" i="51"/>
  <c r="Q497" i="51"/>
  <c r="R497" i="51"/>
  <c r="S497" i="51"/>
  <c r="T497" i="51"/>
  <c r="U497" i="51"/>
  <c r="V497" i="51"/>
  <c r="W497" i="51"/>
  <c r="X497" i="51"/>
  <c r="Y497" i="51"/>
  <c r="Z497" i="51"/>
  <c r="AA497" i="51"/>
  <c r="AB497" i="51"/>
  <c r="AC497" i="51"/>
  <c r="P498" i="51"/>
  <c r="Q498" i="51"/>
  <c r="R498" i="51"/>
  <c r="S498" i="51"/>
  <c r="T498" i="51"/>
  <c r="U498" i="51"/>
  <c r="V498" i="51"/>
  <c r="W498" i="51"/>
  <c r="X498" i="51"/>
  <c r="Y498" i="51"/>
  <c r="Z498" i="51"/>
  <c r="AA498" i="51"/>
  <c r="AB498" i="51"/>
  <c r="AC498" i="51"/>
  <c r="U495" i="51"/>
  <c r="V495" i="51"/>
  <c r="W495" i="51"/>
  <c r="X495" i="51"/>
  <c r="Y495" i="51"/>
  <c r="Z495" i="51"/>
  <c r="AA495" i="51"/>
  <c r="AB495" i="51"/>
  <c r="AC495" i="51"/>
  <c r="T495" i="51"/>
  <c r="S495" i="51"/>
  <c r="Q495" i="51"/>
  <c r="R495" i="51"/>
  <c r="P495" i="51"/>
  <c r="P245" i="51"/>
  <c r="Q245" i="51"/>
  <c r="R245" i="51"/>
  <c r="S245" i="51"/>
  <c r="T245" i="51"/>
  <c r="U245" i="51"/>
  <c r="V245" i="51"/>
  <c r="W245" i="51"/>
  <c r="X245" i="51"/>
  <c r="Y245" i="51"/>
  <c r="Z245" i="51"/>
  <c r="AA245" i="51"/>
  <c r="AB245" i="51"/>
  <c r="AC245" i="51"/>
  <c r="P246" i="51"/>
  <c r="Q246" i="51"/>
  <c r="R246" i="51"/>
  <c r="S246" i="51"/>
  <c r="T246" i="51"/>
  <c r="U246" i="51"/>
  <c r="V246" i="51"/>
  <c r="W246" i="51"/>
  <c r="X246" i="51"/>
  <c r="Y246" i="51"/>
  <c r="Z246" i="51"/>
  <c r="AA246" i="51"/>
  <c r="AB246" i="51"/>
  <c r="AC246" i="51"/>
  <c r="P247" i="51"/>
  <c r="Q247" i="51"/>
  <c r="R247" i="51"/>
  <c r="S247" i="51"/>
  <c r="T247" i="51"/>
  <c r="U247" i="51"/>
  <c r="V247" i="51"/>
  <c r="W247" i="51"/>
  <c r="X247" i="51"/>
  <c r="Y247" i="51"/>
  <c r="Z247" i="51"/>
  <c r="AA247" i="51"/>
  <c r="AB247" i="51"/>
  <c r="AC247" i="51"/>
  <c r="P248" i="51"/>
  <c r="Q248" i="51"/>
  <c r="R248" i="51"/>
  <c r="S248" i="51"/>
  <c r="T248" i="51"/>
  <c r="U248" i="51"/>
  <c r="V248" i="51"/>
  <c r="W248" i="51"/>
  <c r="X248" i="51"/>
  <c r="Y248" i="51"/>
  <c r="Z248" i="51"/>
  <c r="AA248" i="51"/>
  <c r="AB248" i="51"/>
  <c r="AC248" i="51"/>
  <c r="P249" i="51"/>
  <c r="Q249" i="51"/>
  <c r="R249" i="51"/>
  <c r="S249" i="51"/>
  <c r="T249" i="51"/>
  <c r="U249" i="51"/>
  <c r="V249" i="51"/>
  <c r="W249" i="51"/>
  <c r="X249" i="51"/>
  <c r="Y249" i="51"/>
  <c r="Z249" i="51"/>
  <c r="AA249" i="51"/>
  <c r="AB249" i="51"/>
  <c r="AC249" i="51"/>
  <c r="U244" i="51"/>
  <c r="V244" i="51"/>
  <c r="W244" i="51"/>
  <c r="X244" i="51"/>
  <c r="Y244" i="51"/>
  <c r="Z244" i="51"/>
  <c r="AA244" i="51"/>
  <c r="AB244" i="51"/>
  <c r="AC244" i="51"/>
  <c r="T244" i="51"/>
  <c r="S244" i="51"/>
  <c r="Q244" i="51"/>
  <c r="R244" i="51"/>
  <c r="P244" i="51"/>
  <c r="O34" i="51"/>
  <c r="AC12" i="23"/>
  <c r="AC34" i="51" s="1"/>
  <c r="U12" i="23"/>
  <c r="U34" i="51" s="1"/>
  <c r="V12" i="23"/>
  <c r="V34" i="51" s="1"/>
  <c r="W12" i="23"/>
  <c r="W34" i="51" s="1"/>
  <c r="X12" i="23"/>
  <c r="X34" i="51" s="1"/>
  <c r="Y12" i="23"/>
  <c r="Y34" i="51" s="1"/>
  <c r="Z12" i="23"/>
  <c r="Z34" i="51" s="1"/>
  <c r="AA12" i="23"/>
  <c r="AA34" i="51" s="1"/>
  <c r="AB12" i="23"/>
  <c r="AB34" i="51" s="1"/>
  <c r="T12" i="23"/>
  <c r="T34" i="51" s="1"/>
  <c r="Q12" i="23"/>
  <c r="Q34" i="51" s="1"/>
  <c r="R12" i="23"/>
  <c r="R34" i="51" s="1"/>
  <c r="S12" i="23"/>
  <c r="S34" i="51" s="1"/>
  <c r="P12" i="23"/>
  <c r="P34" i="51" s="1"/>
  <c r="Q999" i="51"/>
  <c r="R999" i="51"/>
  <c r="S999" i="51"/>
  <c r="P999" i="51"/>
  <c r="P864" i="51"/>
  <c r="Q864" i="51"/>
  <c r="R864" i="51"/>
  <c r="S864" i="51"/>
  <c r="T864" i="51"/>
  <c r="U864" i="51"/>
  <c r="V864" i="51"/>
  <c r="W864" i="51"/>
  <c r="X864" i="51"/>
  <c r="Y864" i="51"/>
  <c r="Z864" i="51"/>
  <c r="AA864" i="51"/>
  <c r="AB864" i="51"/>
  <c r="AC864" i="51"/>
  <c r="U863" i="51"/>
  <c r="V863" i="51"/>
  <c r="W863" i="51"/>
  <c r="X863" i="51"/>
  <c r="Y863" i="51"/>
  <c r="Z863" i="51"/>
  <c r="AA863" i="51"/>
  <c r="AB863" i="51"/>
  <c r="AC863" i="51"/>
  <c r="T863" i="51"/>
  <c r="S863" i="51"/>
  <c r="Q863" i="51"/>
  <c r="R863" i="51"/>
  <c r="P863" i="51"/>
  <c r="P666" i="51"/>
  <c r="Q666" i="51"/>
  <c r="R666" i="51"/>
  <c r="S666" i="51"/>
  <c r="T666" i="51"/>
  <c r="U666" i="51"/>
  <c r="V666" i="51"/>
  <c r="W666" i="51"/>
  <c r="X666" i="51"/>
  <c r="Y666" i="51"/>
  <c r="Z666" i="51"/>
  <c r="AA666" i="51"/>
  <c r="AB666" i="51"/>
  <c r="AC666" i="51"/>
  <c r="U665" i="51"/>
  <c r="V665" i="51"/>
  <c r="W665" i="51"/>
  <c r="X665" i="51"/>
  <c r="Y665" i="51"/>
  <c r="Z665" i="51"/>
  <c r="AA665" i="51"/>
  <c r="AB665" i="51"/>
  <c r="AC665" i="51"/>
  <c r="T665" i="51"/>
  <c r="S665" i="51"/>
  <c r="Q665" i="51"/>
  <c r="R665" i="51"/>
  <c r="P665" i="51"/>
  <c r="P493" i="51"/>
  <c r="Q493" i="51"/>
  <c r="R493" i="51"/>
  <c r="S493" i="51"/>
  <c r="T493" i="51"/>
  <c r="U493" i="51"/>
  <c r="V493" i="51"/>
  <c r="W493" i="51"/>
  <c r="X493" i="51"/>
  <c r="Y493" i="51"/>
  <c r="Z493" i="51"/>
  <c r="AA493" i="51"/>
  <c r="AB493" i="51"/>
  <c r="AC493" i="51"/>
  <c r="P494" i="51"/>
  <c r="Q494" i="51"/>
  <c r="R494" i="51"/>
  <c r="S494" i="51"/>
  <c r="T494" i="51"/>
  <c r="U494" i="51"/>
  <c r="V494" i="51"/>
  <c r="W494" i="51"/>
  <c r="X494" i="51"/>
  <c r="Y494" i="51"/>
  <c r="Z494" i="51"/>
  <c r="AA494" i="51"/>
  <c r="AB494" i="51"/>
  <c r="AC494" i="51"/>
  <c r="U492" i="51"/>
  <c r="V492" i="51"/>
  <c r="W492" i="51"/>
  <c r="X492" i="51"/>
  <c r="Y492" i="51"/>
  <c r="Z492" i="51"/>
  <c r="AA492" i="51"/>
  <c r="AB492" i="51"/>
  <c r="AC492" i="51"/>
  <c r="T492" i="51"/>
  <c r="S492" i="51"/>
  <c r="Q492" i="51"/>
  <c r="R492" i="51"/>
  <c r="P492" i="51"/>
  <c r="P239" i="51"/>
  <c r="Q239" i="51"/>
  <c r="R239" i="51"/>
  <c r="S239" i="51"/>
  <c r="T239" i="51"/>
  <c r="U239" i="51"/>
  <c r="V239" i="51"/>
  <c r="W239" i="51"/>
  <c r="X239" i="51"/>
  <c r="Y239" i="51"/>
  <c r="Z239" i="51"/>
  <c r="AA239" i="51"/>
  <c r="AB239" i="51"/>
  <c r="AC239" i="51"/>
  <c r="P240" i="51"/>
  <c r="Q240" i="51"/>
  <c r="R240" i="51"/>
  <c r="S240" i="51"/>
  <c r="T240" i="51"/>
  <c r="U240" i="51"/>
  <c r="V240" i="51"/>
  <c r="W240" i="51"/>
  <c r="X240" i="51"/>
  <c r="Y240" i="51"/>
  <c r="Z240" i="51"/>
  <c r="AA240" i="51"/>
  <c r="AB240" i="51"/>
  <c r="AC240" i="51"/>
  <c r="P241" i="51"/>
  <c r="Q241" i="51"/>
  <c r="R241" i="51"/>
  <c r="S241" i="51"/>
  <c r="T241" i="51"/>
  <c r="U241" i="51"/>
  <c r="V241" i="51"/>
  <c r="W241" i="51"/>
  <c r="X241" i="51"/>
  <c r="Y241" i="51"/>
  <c r="Z241" i="51"/>
  <c r="AA241" i="51"/>
  <c r="AB241" i="51"/>
  <c r="AC241" i="51"/>
  <c r="P242" i="51"/>
  <c r="Q242" i="51"/>
  <c r="R242" i="51"/>
  <c r="S242" i="51"/>
  <c r="T242" i="51"/>
  <c r="U242" i="51"/>
  <c r="V242" i="51"/>
  <c r="W242" i="51"/>
  <c r="X242" i="51"/>
  <c r="Y242" i="51"/>
  <c r="Z242" i="51"/>
  <c r="AA242" i="51"/>
  <c r="AB242" i="51"/>
  <c r="AC242" i="51"/>
  <c r="P243" i="51"/>
  <c r="Q243" i="51"/>
  <c r="R243" i="51"/>
  <c r="S243" i="51"/>
  <c r="T243" i="51"/>
  <c r="U243" i="51"/>
  <c r="V243" i="51"/>
  <c r="W243" i="51"/>
  <c r="X243" i="51"/>
  <c r="Y243" i="51"/>
  <c r="Z243" i="51"/>
  <c r="AA243" i="51"/>
  <c r="AB243" i="51"/>
  <c r="AC243" i="51"/>
  <c r="U238" i="51"/>
  <c r="V238" i="51"/>
  <c r="W238" i="51"/>
  <c r="X238" i="51"/>
  <c r="Y238" i="51"/>
  <c r="Z238" i="51"/>
  <c r="AA238" i="51"/>
  <c r="AB238" i="51"/>
  <c r="AC238" i="51"/>
  <c r="T238" i="51"/>
  <c r="S238" i="51"/>
  <c r="Q238" i="51"/>
  <c r="R238" i="51"/>
  <c r="P238" i="51"/>
  <c r="P33" i="51"/>
  <c r="O33" i="51"/>
  <c r="AC12" i="22"/>
  <c r="AC33" i="51" s="1"/>
  <c r="U12" i="22"/>
  <c r="U33" i="51" s="1"/>
  <c r="V12" i="22"/>
  <c r="V33" i="51" s="1"/>
  <c r="W12" i="22"/>
  <c r="W33" i="51" s="1"/>
  <c r="X12" i="22"/>
  <c r="X33" i="51" s="1"/>
  <c r="Y12" i="22"/>
  <c r="Y33" i="51" s="1"/>
  <c r="Z12" i="22"/>
  <c r="Z33" i="51" s="1"/>
  <c r="AA12" i="22"/>
  <c r="AA33" i="51" s="1"/>
  <c r="AB12" i="22"/>
  <c r="AB33" i="51" s="1"/>
  <c r="T12" i="22"/>
  <c r="T33" i="51" s="1"/>
  <c r="S12" i="22"/>
  <c r="S33" i="51" s="1"/>
  <c r="Q12" i="22"/>
  <c r="Q33" i="51" s="1"/>
  <c r="R12" i="22"/>
  <c r="R33" i="51" s="1"/>
  <c r="P12" i="22"/>
  <c r="Q998" i="51"/>
  <c r="R998" i="51"/>
  <c r="S998" i="51"/>
  <c r="P998" i="51"/>
  <c r="P860" i="51"/>
  <c r="Q860" i="51"/>
  <c r="R860" i="51"/>
  <c r="S860" i="51"/>
  <c r="T860" i="51"/>
  <c r="U860" i="51"/>
  <c r="V860" i="51"/>
  <c r="W860" i="51"/>
  <c r="X860" i="51"/>
  <c r="Y860" i="51"/>
  <c r="Z860" i="51"/>
  <c r="AA860" i="51"/>
  <c r="AB860" i="51"/>
  <c r="AC860" i="51"/>
  <c r="P861" i="51"/>
  <c r="Q861" i="51"/>
  <c r="R861" i="51"/>
  <c r="S861" i="51"/>
  <c r="T861" i="51"/>
  <c r="U861" i="51"/>
  <c r="V861" i="51"/>
  <c r="W861" i="51"/>
  <c r="X861" i="51"/>
  <c r="Y861" i="51"/>
  <c r="Z861" i="51"/>
  <c r="AA861" i="51"/>
  <c r="AB861" i="51"/>
  <c r="AC861" i="51"/>
  <c r="P862" i="51"/>
  <c r="Q862" i="51"/>
  <c r="R862" i="51"/>
  <c r="S862" i="51"/>
  <c r="T862" i="51"/>
  <c r="U862" i="51"/>
  <c r="V862" i="51"/>
  <c r="W862" i="51"/>
  <c r="X862" i="51"/>
  <c r="Y862" i="51"/>
  <c r="Z862" i="51"/>
  <c r="AA862" i="51"/>
  <c r="AB862" i="51"/>
  <c r="AC862" i="51"/>
  <c r="U859" i="51"/>
  <c r="V859" i="51"/>
  <c r="W859" i="51"/>
  <c r="X859" i="51"/>
  <c r="Y859" i="51"/>
  <c r="Z859" i="51"/>
  <c r="AA859" i="51"/>
  <c r="AB859" i="51"/>
  <c r="AC859" i="51"/>
  <c r="T859" i="51"/>
  <c r="S859" i="51"/>
  <c r="Q859" i="51"/>
  <c r="R859" i="51"/>
  <c r="P859" i="51"/>
  <c r="P663" i="51"/>
  <c r="Q663" i="51"/>
  <c r="R663" i="51"/>
  <c r="S663" i="51"/>
  <c r="T663" i="51"/>
  <c r="U663" i="51"/>
  <c r="V663" i="51"/>
  <c r="W663" i="51"/>
  <c r="X663" i="51"/>
  <c r="Y663" i="51"/>
  <c r="Z663" i="51"/>
  <c r="AA663" i="51"/>
  <c r="AB663" i="51"/>
  <c r="AC663" i="51"/>
  <c r="P664" i="51"/>
  <c r="Q664" i="51"/>
  <c r="R664" i="51"/>
  <c r="S664" i="51"/>
  <c r="T664" i="51"/>
  <c r="U664" i="51"/>
  <c r="V664" i="51"/>
  <c r="W664" i="51"/>
  <c r="X664" i="51"/>
  <c r="Y664" i="51"/>
  <c r="Z664" i="51"/>
  <c r="AA664" i="51"/>
  <c r="AB664" i="51"/>
  <c r="AC664" i="51"/>
  <c r="U662" i="51"/>
  <c r="V662" i="51"/>
  <c r="W662" i="51"/>
  <c r="X662" i="51"/>
  <c r="Y662" i="51"/>
  <c r="Z662" i="51"/>
  <c r="AA662" i="51"/>
  <c r="AB662" i="51"/>
  <c r="AC662" i="51"/>
  <c r="T662" i="51"/>
  <c r="S662" i="51"/>
  <c r="Q662" i="51"/>
  <c r="R662" i="51"/>
  <c r="P662" i="51"/>
  <c r="P488" i="51"/>
  <c r="Q488" i="51"/>
  <c r="R488" i="51"/>
  <c r="S488" i="51"/>
  <c r="T488" i="51"/>
  <c r="U488" i="51"/>
  <c r="V488" i="51"/>
  <c r="W488" i="51"/>
  <c r="X488" i="51"/>
  <c r="Y488" i="51"/>
  <c r="Z488" i="51"/>
  <c r="AA488" i="51"/>
  <c r="AB488" i="51"/>
  <c r="AC488" i="51"/>
  <c r="P489" i="51"/>
  <c r="Q489" i="51"/>
  <c r="R489" i="51"/>
  <c r="S489" i="51"/>
  <c r="T489" i="51"/>
  <c r="U489" i="51"/>
  <c r="V489" i="51"/>
  <c r="W489" i="51"/>
  <c r="X489" i="51"/>
  <c r="Y489" i="51"/>
  <c r="Z489" i="51"/>
  <c r="AA489" i="51"/>
  <c r="AB489" i="51"/>
  <c r="AC489" i="51"/>
  <c r="P490" i="51"/>
  <c r="Q490" i="51"/>
  <c r="R490" i="51"/>
  <c r="S490" i="51"/>
  <c r="T490" i="51"/>
  <c r="U490" i="51"/>
  <c r="V490" i="51"/>
  <c r="W490" i="51"/>
  <c r="X490" i="51"/>
  <c r="Y490" i="51"/>
  <c r="Z490" i="51"/>
  <c r="AA490" i="51"/>
  <c r="AB490" i="51"/>
  <c r="AC490" i="51"/>
  <c r="P491" i="51"/>
  <c r="Q491" i="51"/>
  <c r="R491" i="51"/>
  <c r="S491" i="51"/>
  <c r="T491" i="51"/>
  <c r="U491" i="51"/>
  <c r="V491" i="51"/>
  <c r="W491" i="51"/>
  <c r="X491" i="51"/>
  <c r="Y491" i="51"/>
  <c r="Z491" i="51"/>
  <c r="AA491" i="51"/>
  <c r="AB491" i="51"/>
  <c r="AC491" i="51"/>
  <c r="U487" i="51"/>
  <c r="V487" i="51"/>
  <c r="W487" i="51"/>
  <c r="X487" i="51"/>
  <c r="Y487" i="51"/>
  <c r="Z487" i="51"/>
  <c r="AA487" i="51"/>
  <c r="AB487" i="51"/>
  <c r="AC487" i="51"/>
  <c r="T487" i="51"/>
  <c r="S487" i="51"/>
  <c r="Q487" i="51"/>
  <c r="R487" i="51"/>
  <c r="P487" i="51"/>
  <c r="P233" i="51"/>
  <c r="Q233" i="51"/>
  <c r="R233" i="51"/>
  <c r="S233" i="51"/>
  <c r="T233" i="51"/>
  <c r="U233" i="51"/>
  <c r="V233" i="51"/>
  <c r="W233" i="51"/>
  <c r="X233" i="51"/>
  <c r="Y233" i="51"/>
  <c r="Z233" i="51"/>
  <c r="AA233" i="51"/>
  <c r="AB233" i="51"/>
  <c r="AC233" i="51"/>
  <c r="P234" i="51"/>
  <c r="Q234" i="51"/>
  <c r="R234" i="51"/>
  <c r="S234" i="51"/>
  <c r="T234" i="51"/>
  <c r="U234" i="51"/>
  <c r="V234" i="51"/>
  <c r="W234" i="51"/>
  <c r="X234" i="51"/>
  <c r="Y234" i="51"/>
  <c r="Z234" i="51"/>
  <c r="AA234" i="51"/>
  <c r="AB234" i="51"/>
  <c r="AC234" i="51"/>
  <c r="P235" i="51"/>
  <c r="Q235" i="51"/>
  <c r="R235" i="51"/>
  <c r="S235" i="51"/>
  <c r="T235" i="51"/>
  <c r="U235" i="51"/>
  <c r="V235" i="51"/>
  <c r="W235" i="51"/>
  <c r="X235" i="51"/>
  <c r="Y235" i="51"/>
  <c r="Z235" i="51"/>
  <c r="AA235" i="51"/>
  <c r="AB235" i="51"/>
  <c r="AC235" i="51"/>
  <c r="P236" i="51"/>
  <c r="Q236" i="51"/>
  <c r="R236" i="51"/>
  <c r="S236" i="51"/>
  <c r="T236" i="51"/>
  <c r="U236" i="51"/>
  <c r="V236" i="51"/>
  <c r="W236" i="51"/>
  <c r="X236" i="51"/>
  <c r="Y236" i="51"/>
  <c r="Z236" i="51"/>
  <c r="AA236" i="51"/>
  <c r="AB236" i="51"/>
  <c r="AC236" i="51"/>
  <c r="P237" i="51"/>
  <c r="Q237" i="51"/>
  <c r="R237" i="51"/>
  <c r="S237" i="51"/>
  <c r="T237" i="51"/>
  <c r="U237" i="51"/>
  <c r="V237" i="51"/>
  <c r="W237" i="51"/>
  <c r="X237" i="51"/>
  <c r="Y237" i="51"/>
  <c r="Z237" i="51"/>
  <c r="AA237" i="51"/>
  <c r="AB237" i="51"/>
  <c r="AC237" i="51"/>
  <c r="T232" i="51"/>
  <c r="U232" i="51"/>
  <c r="V232" i="51"/>
  <c r="W232" i="51"/>
  <c r="X232" i="51"/>
  <c r="Y232" i="51"/>
  <c r="Z232" i="51"/>
  <c r="AA232" i="51"/>
  <c r="AB232" i="51"/>
  <c r="AC232" i="51"/>
  <c r="Q232" i="51"/>
  <c r="R232" i="51"/>
  <c r="S232" i="51"/>
  <c r="P232" i="51"/>
  <c r="O32" i="51"/>
  <c r="AC12" i="17"/>
  <c r="AC32" i="51" s="1"/>
  <c r="U12" i="17"/>
  <c r="U32" i="51" s="1"/>
  <c r="V12" i="17"/>
  <c r="V32" i="51" s="1"/>
  <c r="W12" i="17"/>
  <c r="W32" i="51" s="1"/>
  <c r="X12" i="17"/>
  <c r="X32" i="51" s="1"/>
  <c r="Y12" i="17"/>
  <c r="Y32" i="51" s="1"/>
  <c r="Z12" i="17"/>
  <c r="Z32" i="51" s="1"/>
  <c r="AA12" i="17"/>
  <c r="AA32" i="51" s="1"/>
  <c r="AB12" i="17"/>
  <c r="AB32" i="51" s="1"/>
  <c r="T12" i="17"/>
  <c r="T32" i="51" s="1"/>
  <c r="Q12" i="17"/>
  <c r="Q32" i="51" s="1"/>
  <c r="R12" i="17"/>
  <c r="R32" i="51" s="1"/>
  <c r="S12" i="17"/>
  <c r="S32" i="51" s="1"/>
  <c r="P12" i="17"/>
  <c r="P32" i="51" s="1"/>
  <c r="O37" i="51" l="1"/>
  <c r="O33" i="25"/>
  <c r="J878" i="51"/>
  <c r="J1004" i="51"/>
  <c r="J876" i="51"/>
  <c r="J877" i="51"/>
  <c r="J875" i="51"/>
  <c r="J678" i="51"/>
  <c r="J507" i="51"/>
  <c r="J677" i="51"/>
  <c r="J676" i="51"/>
  <c r="J508" i="51"/>
  <c r="J506" i="51"/>
  <c r="J505" i="51"/>
  <c r="J270" i="51"/>
  <c r="J1003" i="51"/>
  <c r="J504" i="51"/>
  <c r="J272" i="51"/>
  <c r="J273" i="51"/>
  <c r="J269" i="51"/>
  <c r="J271" i="51"/>
  <c r="J268" i="51"/>
  <c r="J874" i="51"/>
  <c r="J873" i="51"/>
  <c r="J675" i="51"/>
  <c r="J503" i="51"/>
  <c r="J674" i="51"/>
  <c r="J264" i="51"/>
  <c r="J267" i="51"/>
  <c r="J263" i="51"/>
  <c r="J1002" i="51"/>
  <c r="J266" i="51"/>
  <c r="J265" i="51"/>
  <c r="J262" i="51"/>
  <c r="J502" i="51"/>
  <c r="J872" i="51"/>
  <c r="J871" i="51"/>
  <c r="J673" i="51"/>
  <c r="J672" i="51"/>
  <c r="J258" i="51"/>
  <c r="J257" i="51"/>
  <c r="J501" i="51"/>
  <c r="J261" i="51"/>
  <c r="J259" i="51"/>
  <c r="J260" i="51"/>
  <c r="J256" i="51"/>
  <c r="J255" i="51"/>
  <c r="J870" i="51"/>
  <c r="J1001" i="51"/>
  <c r="J869" i="51"/>
  <c r="J671" i="51"/>
  <c r="J670" i="51"/>
  <c r="J253" i="51"/>
  <c r="J252" i="51"/>
  <c r="J251" i="51"/>
  <c r="J499" i="51"/>
  <c r="J500" i="51"/>
  <c r="J254" i="51"/>
  <c r="J250" i="51"/>
  <c r="J1000" i="51"/>
  <c r="J867" i="51"/>
  <c r="J866" i="51"/>
  <c r="J868" i="51"/>
  <c r="J865" i="51"/>
  <c r="J498" i="51"/>
  <c r="J669" i="51"/>
  <c r="J667" i="51"/>
  <c r="J668" i="51"/>
  <c r="J496" i="51"/>
  <c r="J248" i="51"/>
  <c r="J246" i="51"/>
  <c r="J245" i="51"/>
  <c r="J497" i="51"/>
  <c r="J495" i="51"/>
  <c r="J249" i="51"/>
  <c r="J247" i="51"/>
  <c r="J244" i="51"/>
  <c r="J666" i="51"/>
  <c r="J999" i="51"/>
  <c r="J864" i="51"/>
  <c r="J863" i="51"/>
  <c r="J240" i="51"/>
  <c r="J493" i="51"/>
  <c r="J665" i="51"/>
  <c r="J494" i="51"/>
  <c r="J492" i="51"/>
  <c r="J241" i="51"/>
  <c r="J243" i="51"/>
  <c r="J242" i="51"/>
  <c r="J239" i="51"/>
  <c r="J238" i="51"/>
  <c r="J998" i="51"/>
  <c r="J859" i="51"/>
  <c r="J861" i="51"/>
  <c r="J862" i="51"/>
  <c r="J860" i="51"/>
  <c r="J664" i="51"/>
  <c r="J490" i="51"/>
  <c r="J235" i="51"/>
  <c r="J489" i="51"/>
  <c r="J663" i="51"/>
  <c r="J662" i="51"/>
  <c r="J488" i="51"/>
  <c r="J491" i="51"/>
  <c r="J487" i="51"/>
  <c r="J236" i="51"/>
  <c r="J234" i="51"/>
  <c r="J237" i="51"/>
  <c r="J232" i="51"/>
  <c r="J233" i="51"/>
  <c r="Q997" i="51" l="1"/>
  <c r="R997" i="51"/>
  <c r="S997" i="51"/>
  <c r="P997" i="51"/>
  <c r="P858" i="51"/>
  <c r="Q858" i="51"/>
  <c r="R858" i="51"/>
  <c r="S858" i="51"/>
  <c r="T858" i="51"/>
  <c r="U858" i="51"/>
  <c r="V858" i="51"/>
  <c r="W858" i="51"/>
  <c r="X858" i="51"/>
  <c r="Y858" i="51"/>
  <c r="Z858" i="51"/>
  <c r="AA858" i="51"/>
  <c r="AB858" i="51"/>
  <c r="AC858" i="51"/>
  <c r="U857" i="51"/>
  <c r="V857" i="51"/>
  <c r="W857" i="51"/>
  <c r="X857" i="51"/>
  <c r="Y857" i="51"/>
  <c r="Z857" i="51"/>
  <c r="AA857" i="51"/>
  <c r="AB857" i="51"/>
  <c r="AC857" i="51"/>
  <c r="T857" i="51"/>
  <c r="Q857" i="51"/>
  <c r="R857" i="51"/>
  <c r="S857" i="51"/>
  <c r="P857" i="51"/>
  <c r="P661" i="51"/>
  <c r="Q661" i="51"/>
  <c r="R661" i="51"/>
  <c r="S661" i="51"/>
  <c r="T661" i="51"/>
  <c r="U661" i="51"/>
  <c r="V661" i="51"/>
  <c r="W661" i="51"/>
  <c r="X661" i="51"/>
  <c r="Y661" i="51"/>
  <c r="Z661" i="51"/>
  <c r="AA661" i="51"/>
  <c r="AB661" i="51"/>
  <c r="AC661" i="51"/>
  <c r="U660" i="51"/>
  <c r="V660" i="51"/>
  <c r="W660" i="51"/>
  <c r="X660" i="51"/>
  <c r="Y660" i="51"/>
  <c r="Z660" i="51"/>
  <c r="AA660" i="51"/>
  <c r="AB660" i="51"/>
  <c r="AC660" i="51"/>
  <c r="T660" i="51"/>
  <c r="Q660" i="51"/>
  <c r="R660" i="51"/>
  <c r="S660" i="51"/>
  <c r="P660" i="51"/>
  <c r="P486" i="51"/>
  <c r="Q486" i="51"/>
  <c r="R486" i="51"/>
  <c r="S486" i="51"/>
  <c r="T486" i="51"/>
  <c r="U486" i="51"/>
  <c r="V486" i="51"/>
  <c r="W486" i="51"/>
  <c r="X486" i="51"/>
  <c r="Y486" i="51"/>
  <c r="Z486" i="51"/>
  <c r="AA486" i="51"/>
  <c r="AB486" i="51"/>
  <c r="AC486" i="51"/>
  <c r="U485" i="51"/>
  <c r="V485" i="51"/>
  <c r="W485" i="51"/>
  <c r="X485" i="51"/>
  <c r="Y485" i="51"/>
  <c r="Z485" i="51"/>
  <c r="AA485" i="51"/>
  <c r="AB485" i="51"/>
  <c r="AC485" i="51"/>
  <c r="T485" i="51"/>
  <c r="Q485" i="51"/>
  <c r="R485" i="51"/>
  <c r="S485" i="51"/>
  <c r="P485" i="51"/>
  <c r="P228" i="51"/>
  <c r="Q228" i="51"/>
  <c r="R228" i="51"/>
  <c r="S228" i="51"/>
  <c r="T228" i="51"/>
  <c r="U228" i="51"/>
  <c r="V228" i="51"/>
  <c r="W228" i="51"/>
  <c r="X228" i="51"/>
  <c r="Y228" i="51"/>
  <c r="Z228" i="51"/>
  <c r="AA228" i="51"/>
  <c r="AB228" i="51"/>
  <c r="AC228" i="51"/>
  <c r="P229" i="51"/>
  <c r="Q229" i="51"/>
  <c r="R229" i="51"/>
  <c r="S229" i="51"/>
  <c r="T229" i="51"/>
  <c r="U229" i="51"/>
  <c r="V229" i="51"/>
  <c r="W229" i="51"/>
  <c r="X229" i="51"/>
  <c r="Y229" i="51"/>
  <c r="Z229" i="51"/>
  <c r="AA229" i="51"/>
  <c r="AB229" i="51"/>
  <c r="AC229" i="51"/>
  <c r="P230" i="51"/>
  <c r="Q230" i="51"/>
  <c r="R230" i="51"/>
  <c r="S230" i="51"/>
  <c r="T230" i="51"/>
  <c r="U230" i="51"/>
  <c r="V230" i="51"/>
  <c r="W230" i="51"/>
  <c r="X230" i="51"/>
  <c r="Y230" i="51"/>
  <c r="Z230" i="51"/>
  <c r="AA230" i="51"/>
  <c r="AB230" i="51"/>
  <c r="AC230" i="51"/>
  <c r="P231" i="51"/>
  <c r="Q231" i="51"/>
  <c r="R231" i="51"/>
  <c r="S231" i="51"/>
  <c r="T231" i="51"/>
  <c r="U231" i="51"/>
  <c r="V231" i="51"/>
  <c r="W231" i="51"/>
  <c r="X231" i="51"/>
  <c r="Y231" i="51"/>
  <c r="Z231" i="51"/>
  <c r="AA231" i="51"/>
  <c r="AB231" i="51"/>
  <c r="AC231" i="51"/>
  <c r="U227" i="51"/>
  <c r="V227" i="51"/>
  <c r="W227" i="51"/>
  <c r="X227" i="51"/>
  <c r="Y227" i="51"/>
  <c r="Z227" i="51"/>
  <c r="AA227" i="51"/>
  <c r="AB227" i="51"/>
  <c r="AC227" i="51"/>
  <c r="T227" i="51"/>
  <c r="Q227" i="51"/>
  <c r="R227" i="51"/>
  <c r="S227" i="51"/>
  <c r="P227" i="51"/>
  <c r="R31" i="51"/>
  <c r="O31" i="51"/>
  <c r="AC12" i="26"/>
  <c r="AC31" i="51" s="1"/>
  <c r="U12" i="26"/>
  <c r="U31" i="51" s="1"/>
  <c r="V12" i="26"/>
  <c r="V31" i="51" s="1"/>
  <c r="W12" i="26"/>
  <c r="W31" i="51" s="1"/>
  <c r="X12" i="26"/>
  <c r="X31" i="51" s="1"/>
  <c r="Y12" i="26"/>
  <c r="Y31" i="51" s="1"/>
  <c r="Z12" i="26"/>
  <c r="Z31" i="51" s="1"/>
  <c r="AA12" i="26"/>
  <c r="AA31" i="51" s="1"/>
  <c r="AB12" i="26"/>
  <c r="AB31" i="51" s="1"/>
  <c r="T12" i="26"/>
  <c r="T31" i="51" s="1"/>
  <c r="Q12" i="26"/>
  <c r="Q31" i="51" s="1"/>
  <c r="R12" i="26"/>
  <c r="S12" i="26"/>
  <c r="S31" i="51" s="1"/>
  <c r="P12" i="26"/>
  <c r="P31" i="51" s="1"/>
  <c r="Q996" i="51"/>
  <c r="R996" i="51"/>
  <c r="S996" i="51"/>
  <c r="P996" i="51"/>
  <c r="P854" i="51"/>
  <c r="Q854" i="51"/>
  <c r="R854" i="51"/>
  <c r="S854" i="51"/>
  <c r="T854" i="51"/>
  <c r="U854" i="51"/>
  <c r="V854" i="51"/>
  <c r="W854" i="51"/>
  <c r="X854" i="51"/>
  <c r="Y854" i="51"/>
  <c r="Z854" i="51"/>
  <c r="AA854" i="51"/>
  <c r="AB854" i="51"/>
  <c r="AC854" i="51"/>
  <c r="P855" i="51"/>
  <c r="Q855" i="51"/>
  <c r="R855" i="51"/>
  <c r="S855" i="51"/>
  <c r="T855" i="51"/>
  <c r="U855" i="51"/>
  <c r="V855" i="51"/>
  <c r="W855" i="51"/>
  <c r="X855" i="51"/>
  <c r="Y855" i="51"/>
  <c r="Z855" i="51"/>
  <c r="AA855" i="51"/>
  <c r="AB855" i="51"/>
  <c r="AC855" i="51"/>
  <c r="P856" i="51"/>
  <c r="Q856" i="51"/>
  <c r="R856" i="51"/>
  <c r="S856" i="51"/>
  <c r="T856" i="51"/>
  <c r="U856" i="51"/>
  <c r="V856" i="51"/>
  <c r="W856" i="51"/>
  <c r="X856" i="51"/>
  <c r="Y856" i="51"/>
  <c r="Z856" i="51"/>
  <c r="AA856" i="51"/>
  <c r="AB856" i="51"/>
  <c r="AC856" i="51"/>
  <c r="U853" i="51"/>
  <c r="V853" i="51"/>
  <c r="W853" i="51"/>
  <c r="X853" i="51"/>
  <c r="Y853" i="51"/>
  <c r="Z853" i="51"/>
  <c r="AA853" i="51"/>
  <c r="AB853" i="51"/>
  <c r="AC853" i="51"/>
  <c r="T853" i="51"/>
  <c r="Q853" i="51"/>
  <c r="R853" i="51"/>
  <c r="S853" i="51"/>
  <c r="P853" i="51"/>
  <c r="P658" i="51"/>
  <c r="Q658" i="51"/>
  <c r="R658" i="51"/>
  <c r="S658" i="51"/>
  <c r="T658" i="51"/>
  <c r="U658" i="51"/>
  <c r="V658" i="51"/>
  <c r="W658" i="51"/>
  <c r="X658" i="51"/>
  <c r="Y658" i="51"/>
  <c r="Z658" i="51"/>
  <c r="AA658" i="51"/>
  <c r="AB658" i="51"/>
  <c r="AC658" i="51"/>
  <c r="P659" i="51"/>
  <c r="Q659" i="51"/>
  <c r="R659" i="51"/>
  <c r="S659" i="51"/>
  <c r="T659" i="51"/>
  <c r="U659" i="51"/>
  <c r="V659" i="51"/>
  <c r="W659" i="51"/>
  <c r="X659" i="51"/>
  <c r="Y659" i="51"/>
  <c r="Z659" i="51"/>
  <c r="AA659" i="51"/>
  <c r="AB659" i="51"/>
  <c r="AC659" i="51"/>
  <c r="U657" i="51"/>
  <c r="V657" i="51"/>
  <c r="W657" i="51"/>
  <c r="X657" i="51"/>
  <c r="Y657" i="51"/>
  <c r="Z657" i="51"/>
  <c r="AA657" i="51"/>
  <c r="AB657" i="51"/>
  <c r="AC657" i="51"/>
  <c r="T657" i="51"/>
  <c r="Q657" i="51"/>
  <c r="R657" i="51"/>
  <c r="S657" i="51"/>
  <c r="P657" i="51"/>
  <c r="O585" i="51"/>
  <c r="J585" i="51" s="1"/>
  <c r="P479" i="51"/>
  <c r="Q479" i="51"/>
  <c r="R479" i="51"/>
  <c r="S479" i="51"/>
  <c r="T479" i="51"/>
  <c r="U479" i="51"/>
  <c r="V479" i="51"/>
  <c r="W479" i="51"/>
  <c r="X479" i="51"/>
  <c r="Y479" i="51"/>
  <c r="Z479" i="51"/>
  <c r="AA479" i="51"/>
  <c r="AB479" i="51"/>
  <c r="AC479" i="51"/>
  <c r="P480" i="51"/>
  <c r="Q480" i="51"/>
  <c r="R480" i="51"/>
  <c r="S480" i="51"/>
  <c r="T480" i="51"/>
  <c r="U480" i="51"/>
  <c r="V480" i="51"/>
  <c r="W480" i="51"/>
  <c r="X480" i="51"/>
  <c r="Y480" i="51"/>
  <c r="Z480" i="51"/>
  <c r="AA480" i="51"/>
  <c r="AB480" i="51"/>
  <c r="AC480" i="51"/>
  <c r="P481" i="51"/>
  <c r="Q481" i="51"/>
  <c r="R481" i="51"/>
  <c r="S481" i="51"/>
  <c r="T481" i="51"/>
  <c r="U481" i="51"/>
  <c r="V481" i="51"/>
  <c r="W481" i="51"/>
  <c r="X481" i="51"/>
  <c r="Y481" i="51"/>
  <c r="Z481" i="51"/>
  <c r="AA481" i="51"/>
  <c r="AB481" i="51"/>
  <c r="AC481" i="51"/>
  <c r="P482" i="51"/>
  <c r="Q482" i="51"/>
  <c r="R482" i="51"/>
  <c r="S482" i="51"/>
  <c r="T482" i="51"/>
  <c r="U482" i="51"/>
  <c r="V482" i="51"/>
  <c r="W482" i="51"/>
  <c r="X482" i="51"/>
  <c r="Y482" i="51"/>
  <c r="Z482" i="51"/>
  <c r="AA482" i="51"/>
  <c r="AB482" i="51"/>
  <c r="AC482" i="51"/>
  <c r="P483" i="51"/>
  <c r="Q483" i="51"/>
  <c r="R483" i="51"/>
  <c r="S483" i="51"/>
  <c r="T483" i="51"/>
  <c r="U483" i="51"/>
  <c r="V483" i="51"/>
  <c r="W483" i="51"/>
  <c r="X483" i="51"/>
  <c r="Y483" i="51"/>
  <c r="Z483" i="51"/>
  <c r="AA483" i="51"/>
  <c r="AB483" i="51"/>
  <c r="AC483" i="51"/>
  <c r="P484" i="51"/>
  <c r="Q484" i="51"/>
  <c r="R484" i="51"/>
  <c r="S484" i="51"/>
  <c r="T484" i="51"/>
  <c r="U484" i="51"/>
  <c r="V484" i="51"/>
  <c r="W484" i="51"/>
  <c r="X484" i="51"/>
  <c r="Y484" i="51"/>
  <c r="Z484" i="51"/>
  <c r="AA484" i="51"/>
  <c r="AB484" i="51"/>
  <c r="AC484" i="51"/>
  <c r="U478" i="51"/>
  <c r="V478" i="51"/>
  <c r="W478" i="51"/>
  <c r="X478" i="51"/>
  <c r="Y478" i="51"/>
  <c r="Z478" i="51"/>
  <c r="AA478" i="51"/>
  <c r="AB478" i="51"/>
  <c r="AC478" i="51"/>
  <c r="T478" i="51"/>
  <c r="Q478" i="51"/>
  <c r="R478" i="51"/>
  <c r="S478" i="51"/>
  <c r="P478" i="51"/>
  <c r="P223" i="51"/>
  <c r="Q223" i="51"/>
  <c r="R223" i="51"/>
  <c r="S223" i="51"/>
  <c r="T223" i="51"/>
  <c r="U223" i="51"/>
  <c r="V223" i="51"/>
  <c r="W223" i="51"/>
  <c r="X223" i="51"/>
  <c r="Y223" i="51"/>
  <c r="Z223" i="51"/>
  <c r="AA223" i="51"/>
  <c r="AB223" i="51"/>
  <c r="AC223" i="51"/>
  <c r="P224" i="51"/>
  <c r="Q224" i="51"/>
  <c r="R224" i="51"/>
  <c r="S224" i="51"/>
  <c r="T224" i="51"/>
  <c r="U224" i="51"/>
  <c r="V224" i="51"/>
  <c r="W224" i="51"/>
  <c r="X224" i="51"/>
  <c r="Y224" i="51"/>
  <c r="Z224" i="51"/>
  <c r="AA224" i="51"/>
  <c r="AB224" i="51"/>
  <c r="AC224" i="51"/>
  <c r="P225" i="51"/>
  <c r="Q225" i="51"/>
  <c r="R225" i="51"/>
  <c r="S225" i="51"/>
  <c r="T225" i="51"/>
  <c r="U225" i="51"/>
  <c r="V225" i="51"/>
  <c r="W225" i="51"/>
  <c r="X225" i="51"/>
  <c r="Y225" i="51"/>
  <c r="Z225" i="51"/>
  <c r="AA225" i="51"/>
  <c r="AB225" i="51"/>
  <c r="AC225" i="51"/>
  <c r="P226" i="51"/>
  <c r="Q226" i="51"/>
  <c r="R226" i="51"/>
  <c r="S226" i="51"/>
  <c r="T226" i="51"/>
  <c r="U226" i="51"/>
  <c r="V226" i="51"/>
  <c r="W226" i="51"/>
  <c r="X226" i="51"/>
  <c r="Y226" i="51"/>
  <c r="Z226" i="51"/>
  <c r="AA226" i="51"/>
  <c r="AB226" i="51"/>
  <c r="AC226" i="51"/>
  <c r="U222" i="51"/>
  <c r="V222" i="51"/>
  <c r="W222" i="51"/>
  <c r="X222" i="51"/>
  <c r="Y222" i="51"/>
  <c r="Z222" i="51"/>
  <c r="AA222" i="51"/>
  <c r="AB222" i="51"/>
  <c r="AC222" i="51"/>
  <c r="T222" i="51"/>
  <c r="Q222" i="51"/>
  <c r="R222" i="51"/>
  <c r="S222" i="51"/>
  <c r="P222" i="51"/>
  <c r="AC30" i="51"/>
  <c r="U30" i="51"/>
  <c r="V30" i="51"/>
  <c r="W30" i="51"/>
  <c r="X30" i="51"/>
  <c r="Y30" i="51"/>
  <c r="Z30" i="51"/>
  <c r="AA30" i="51"/>
  <c r="AB30" i="51"/>
  <c r="T30" i="51"/>
  <c r="Q30" i="51"/>
  <c r="R30" i="51"/>
  <c r="S30" i="51"/>
  <c r="P30" i="51"/>
  <c r="O30" i="51"/>
  <c r="Q995" i="51"/>
  <c r="R995" i="51"/>
  <c r="S995" i="51"/>
  <c r="P995" i="51"/>
  <c r="P852" i="51"/>
  <c r="Q852" i="51"/>
  <c r="R852" i="51"/>
  <c r="S852" i="51"/>
  <c r="T852" i="51"/>
  <c r="U852" i="51"/>
  <c r="V852" i="51"/>
  <c r="W852" i="51"/>
  <c r="X852" i="51"/>
  <c r="Y852" i="51"/>
  <c r="Z852" i="51"/>
  <c r="AA852" i="51"/>
  <c r="AB852" i="51"/>
  <c r="AC852" i="51"/>
  <c r="U851" i="51"/>
  <c r="V851" i="51"/>
  <c r="W851" i="51"/>
  <c r="X851" i="51"/>
  <c r="Y851" i="51"/>
  <c r="Z851" i="51"/>
  <c r="AA851" i="51"/>
  <c r="AB851" i="51"/>
  <c r="AC851" i="51"/>
  <c r="T851" i="51"/>
  <c r="Q851" i="51"/>
  <c r="R851" i="51"/>
  <c r="S851" i="51"/>
  <c r="P851" i="51"/>
  <c r="P656" i="51"/>
  <c r="Q656" i="51"/>
  <c r="R656" i="51"/>
  <c r="S656" i="51"/>
  <c r="T656" i="51"/>
  <c r="U656" i="51"/>
  <c r="V656" i="51"/>
  <c r="W656" i="51"/>
  <c r="X656" i="51"/>
  <c r="Y656" i="51"/>
  <c r="Z656" i="51"/>
  <c r="AA656" i="51"/>
  <c r="AB656" i="51"/>
  <c r="AC656" i="51"/>
  <c r="U655" i="51"/>
  <c r="V655" i="51"/>
  <c r="W655" i="51"/>
  <c r="X655" i="51"/>
  <c r="Y655" i="51"/>
  <c r="Z655" i="51"/>
  <c r="AA655" i="51"/>
  <c r="AB655" i="51"/>
  <c r="AC655" i="51"/>
  <c r="T655" i="51"/>
  <c r="Q655" i="51"/>
  <c r="R655" i="51"/>
  <c r="S655" i="51"/>
  <c r="P655" i="51"/>
  <c r="P477" i="51"/>
  <c r="Q477" i="51"/>
  <c r="R477" i="51"/>
  <c r="S477" i="51"/>
  <c r="T477" i="51"/>
  <c r="U477" i="51"/>
  <c r="V477" i="51"/>
  <c r="W477" i="51"/>
  <c r="X477" i="51"/>
  <c r="Y477" i="51"/>
  <c r="Z477" i="51"/>
  <c r="AA477" i="51"/>
  <c r="AB477" i="51"/>
  <c r="AC477" i="51"/>
  <c r="U476" i="51"/>
  <c r="V476" i="51"/>
  <c r="W476" i="51"/>
  <c r="X476" i="51"/>
  <c r="Y476" i="51"/>
  <c r="Z476" i="51"/>
  <c r="AA476" i="51"/>
  <c r="AB476" i="51"/>
  <c r="AC476" i="51"/>
  <c r="T476" i="51"/>
  <c r="Q476" i="51"/>
  <c r="R476" i="51"/>
  <c r="S476" i="51"/>
  <c r="P476" i="51"/>
  <c r="P217" i="51"/>
  <c r="Q217" i="51"/>
  <c r="R217" i="51"/>
  <c r="S217" i="51"/>
  <c r="T217" i="51"/>
  <c r="U217" i="51"/>
  <c r="V217" i="51"/>
  <c r="W217" i="51"/>
  <c r="X217" i="51"/>
  <c r="Y217" i="51"/>
  <c r="Z217" i="51"/>
  <c r="AA217" i="51"/>
  <c r="AB217" i="51"/>
  <c r="AC217" i="51"/>
  <c r="P218" i="51"/>
  <c r="Q218" i="51"/>
  <c r="R218" i="51"/>
  <c r="S218" i="51"/>
  <c r="T218" i="51"/>
  <c r="U218" i="51"/>
  <c r="V218" i="51"/>
  <c r="W218" i="51"/>
  <c r="X218" i="51"/>
  <c r="Y218" i="51"/>
  <c r="Z218" i="51"/>
  <c r="AA218" i="51"/>
  <c r="AB218" i="51"/>
  <c r="AC218" i="51"/>
  <c r="P219" i="51"/>
  <c r="Q219" i="51"/>
  <c r="R219" i="51"/>
  <c r="S219" i="51"/>
  <c r="T219" i="51"/>
  <c r="U219" i="51"/>
  <c r="V219" i="51"/>
  <c r="W219" i="51"/>
  <c r="X219" i="51"/>
  <c r="Y219" i="51"/>
  <c r="Z219" i="51"/>
  <c r="AA219" i="51"/>
  <c r="AB219" i="51"/>
  <c r="AC219" i="51"/>
  <c r="P220" i="51"/>
  <c r="Q220" i="51"/>
  <c r="R220" i="51"/>
  <c r="S220" i="51"/>
  <c r="T220" i="51"/>
  <c r="U220" i="51"/>
  <c r="V220" i="51"/>
  <c r="W220" i="51"/>
  <c r="X220" i="51"/>
  <c r="Y220" i="51"/>
  <c r="Z220" i="51"/>
  <c r="AA220" i="51"/>
  <c r="AB220" i="51"/>
  <c r="AC220" i="51"/>
  <c r="P221" i="51"/>
  <c r="Q221" i="51"/>
  <c r="R221" i="51"/>
  <c r="S221" i="51"/>
  <c r="T221" i="51"/>
  <c r="U221" i="51"/>
  <c r="V221" i="51"/>
  <c r="W221" i="51"/>
  <c r="X221" i="51"/>
  <c r="Y221" i="51"/>
  <c r="Z221" i="51"/>
  <c r="AA221" i="51"/>
  <c r="AB221" i="51"/>
  <c r="AC221" i="51"/>
  <c r="U216" i="51"/>
  <c r="V216" i="51"/>
  <c r="W216" i="51"/>
  <c r="X216" i="51"/>
  <c r="Y216" i="51"/>
  <c r="Z216" i="51"/>
  <c r="AA216" i="51"/>
  <c r="AB216" i="51"/>
  <c r="AC216" i="51"/>
  <c r="T216" i="51"/>
  <c r="Q216" i="51"/>
  <c r="R216" i="51"/>
  <c r="S216" i="51"/>
  <c r="P216" i="51"/>
  <c r="O29" i="51"/>
  <c r="AC12" i="28"/>
  <c r="AC29" i="51" s="1"/>
  <c r="U12" i="28"/>
  <c r="U29" i="51" s="1"/>
  <c r="V12" i="28"/>
  <c r="V29" i="51" s="1"/>
  <c r="W12" i="28"/>
  <c r="W29" i="51" s="1"/>
  <c r="X12" i="28"/>
  <c r="X29" i="51" s="1"/>
  <c r="Y12" i="28"/>
  <c r="Y29" i="51" s="1"/>
  <c r="Z12" i="28"/>
  <c r="Z29" i="51" s="1"/>
  <c r="AA12" i="28"/>
  <c r="AA29" i="51" s="1"/>
  <c r="AB12" i="28"/>
  <c r="AB29" i="51" s="1"/>
  <c r="T12" i="28"/>
  <c r="T29" i="51" s="1"/>
  <c r="S12" i="28"/>
  <c r="S29" i="51" s="1"/>
  <c r="Q12" i="28"/>
  <c r="Q29" i="51" s="1"/>
  <c r="R12" i="28"/>
  <c r="R29" i="51" s="1"/>
  <c r="P12" i="28"/>
  <c r="P29" i="51" s="1"/>
  <c r="P994" i="51"/>
  <c r="Q994" i="51"/>
  <c r="R994" i="51"/>
  <c r="S994" i="51"/>
  <c r="Q993" i="51"/>
  <c r="S993" i="51"/>
  <c r="P993" i="51"/>
  <c r="P848" i="51"/>
  <c r="Q848" i="51"/>
  <c r="R848" i="51"/>
  <c r="S848" i="51"/>
  <c r="T848" i="51"/>
  <c r="U848" i="51"/>
  <c r="V848" i="51"/>
  <c r="W848" i="51"/>
  <c r="X848" i="51"/>
  <c r="Y848" i="51"/>
  <c r="Z848" i="51"/>
  <c r="AA848" i="51"/>
  <c r="AB848" i="51"/>
  <c r="AC848" i="51"/>
  <c r="P849" i="51"/>
  <c r="Q849" i="51"/>
  <c r="R849" i="51"/>
  <c r="S849" i="51"/>
  <c r="T849" i="51"/>
  <c r="U849" i="51"/>
  <c r="V849" i="51"/>
  <c r="W849" i="51"/>
  <c r="X849" i="51"/>
  <c r="Y849" i="51"/>
  <c r="Z849" i="51"/>
  <c r="AA849" i="51"/>
  <c r="AB849" i="51"/>
  <c r="AC849" i="51"/>
  <c r="P850" i="51"/>
  <c r="Q850" i="51"/>
  <c r="R850" i="51"/>
  <c r="S850" i="51"/>
  <c r="T850" i="51"/>
  <c r="U850" i="51"/>
  <c r="V850" i="51"/>
  <c r="W850" i="51"/>
  <c r="X850" i="51"/>
  <c r="Y850" i="51"/>
  <c r="Z850" i="51"/>
  <c r="AA850" i="51"/>
  <c r="AB850" i="51"/>
  <c r="AC850" i="51"/>
  <c r="U847" i="51"/>
  <c r="V847" i="51"/>
  <c r="W847" i="51"/>
  <c r="X847" i="51"/>
  <c r="Y847" i="51"/>
  <c r="Z847" i="51"/>
  <c r="AA847" i="51"/>
  <c r="AB847" i="51"/>
  <c r="AC847" i="51"/>
  <c r="T847" i="51"/>
  <c r="Q847" i="51"/>
  <c r="R847" i="51"/>
  <c r="S847" i="51"/>
  <c r="P847" i="51"/>
  <c r="O762" i="51"/>
  <c r="J762" i="51" s="1"/>
  <c r="P652" i="51"/>
  <c r="Q652" i="51"/>
  <c r="R652" i="51"/>
  <c r="S652" i="51"/>
  <c r="T652" i="51"/>
  <c r="U652" i="51"/>
  <c r="V652" i="51"/>
  <c r="W652" i="51"/>
  <c r="X652" i="51"/>
  <c r="Y652" i="51"/>
  <c r="Z652" i="51"/>
  <c r="AA652" i="51"/>
  <c r="AB652" i="51"/>
  <c r="AC652" i="51"/>
  <c r="P653" i="51"/>
  <c r="Q653" i="51"/>
  <c r="R653" i="51"/>
  <c r="S653" i="51"/>
  <c r="T653" i="51"/>
  <c r="U653" i="51"/>
  <c r="V653" i="51"/>
  <c r="W653" i="51"/>
  <c r="X653" i="51"/>
  <c r="Y653" i="51"/>
  <c r="Z653" i="51"/>
  <c r="AA653" i="51"/>
  <c r="AB653" i="51"/>
  <c r="AC653" i="51"/>
  <c r="P654" i="51"/>
  <c r="Q654" i="51"/>
  <c r="R654" i="51"/>
  <c r="S654" i="51"/>
  <c r="T654" i="51"/>
  <c r="U654" i="51"/>
  <c r="V654" i="51"/>
  <c r="W654" i="51"/>
  <c r="X654" i="51"/>
  <c r="Y654" i="51"/>
  <c r="Z654" i="51"/>
  <c r="AA654" i="51"/>
  <c r="AB654" i="51"/>
  <c r="AC654" i="51"/>
  <c r="U651" i="51"/>
  <c r="V651" i="51"/>
  <c r="W651" i="51"/>
  <c r="X651" i="51"/>
  <c r="Y651" i="51"/>
  <c r="Z651" i="51"/>
  <c r="AA651" i="51"/>
  <c r="AB651" i="51"/>
  <c r="AC651" i="51"/>
  <c r="T651" i="51"/>
  <c r="Q651" i="51"/>
  <c r="R651" i="51"/>
  <c r="S651" i="51"/>
  <c r="P651" i="51"/>
  <c r="P473" i="51"/>
  <c r="Q473" i="51"/>
  <c r="R473" i="51"/>
  <c r="S473" i="51"/>
  <c r="T473" i="51"/>
  <c r="U473" i="51"/>
  <c r="V473" i="51"/>
  <c r="W473" i="51"/>
  <c r="X473" i="51"/>
  <c r="Y473" i="51"/>
  <c r="Z473" i="51"/>
  <c r="AA473" i="51"/>
  <c r="AB473" i="51"/>
  <c r="AC473" i="51"/>
  <c r="P474" i="51"/>
  <c r="Q474" i="51"/>
  <c r="R474" i="51"/>
  <c r="S474" i="51"/>
  <c r="T474" i="51"/>
  <c r="U474" i="51"/>
  <c r="V474" i="51"/>
  <c r="W474" i="51"/>
  <c r="X474" i="51"/>
  <c r="Y474" i="51"/>
  <c r="Z474" i="51"/>
  <c r="AA474" i="51"/>
  <c r="AB474" i="51"/>
  <c r="AC474" i="51"/>
  <c r="P475" i="51"/>
  <c r="Q475" i="51"/>
  <c r="R475" i="51"/>
  <c r="S475" i="51"/>
  <c r="T475" i="51"/>
  <c r="U475" i="51"/>
  <c r="V475" i="51"/>
  <c r="W475" i="51"/>
  <c r="X475" i="51"/>
  <c r="Y475" i="51"/>
  <c r="Z475" i="51"/>
  <c r="AA475" i="51"/>
  <c r="AB475" i="51"/>
  <c r="AC475" i="51"/>
  <c r="U472" i="51"/>
  <c r="V472" i="51"/>
  <c r="W472" i="51"/>
  <c r="X472" i="51"/>
  <c r="Y472" i="51"/>
  <c r="Z472" i="51"/>
  <c r="AA472" i="51"/>
  <c r="AB472" i="51"/>
  <c r="AC472" i="51"/>
  <c r="T472" i="51"/>
  <c r="Q472" i="51"/>
  <c r="R472" i="51"/>
  <c r="S472" i="51"/>
  <c r="P472" i="51"/>
  <c r="P211" i="51"/>
  <c r="Q211" i="51"/>
  <c r="R211" i="51"/>
  <c r="S211" i="51"/>
  <c r="T211" i="51"/>
  <c r="U211" i="51"/>
  <c r="V211" i="51"/>
  <c r="W211" i="51"/>
  <c r="X211" i="51"/>
  <c r="Y211" i="51"/>
  <c r="Z211" i="51"/>
  <c r="AA211" i="51"/>
  <c r="AB211" i="51"/>
  <c r="AC211" i="51"/>
  <c r="P212" i="51"/>
  <c r="Q212" i="51"/>
  <c r="R212" i="51"/>
  <c r="S212" i="51"/>
  <c r="T212" i="51"/>
  <c r="U212" i="51"/>
  <c r="V212" i="51"/>
  <c r="W212" i="51"/>
  <c r="X212" i="51"/>
  <c r="Y212" i="51"/>
  <c r="Z212" i="51"/>
  <c r="AA212" i="51"/>
  <c r="AB212" i="51"/>
  <c r="AC212" i="51"/>
  <c r="P213" i="51"/>
  <c r="Q213" i="51"/>
  <c r="R213" i="51"/>
  <c r="S213" i="51"/>
  <c r="T213" i="51"/>
  <c r="U213" i="51"/>
  <c r="V213" i="51"/>
  <c r="W213" i="51"/>
  <c r="X213" i="51"/>
  <c r="Y213" i="51"/>
  <c r="Z213" i="51"/>
  <c r="AA213" i="51"/>
  <c r="AB213" i="51"/>
  <c r="AC213" i="51"/>
  <c r="P214" i="51"/>
  <c r="Q214" i="51"/>
  <c r="R214" i="51"/>
  <c r="S214" i="51"/>
  <c r="T214" i="51"/>
  <c r="U214" i="51"/>
  <c r="V214" i="51"/>
  <c r="W214" i="51"/>
  <c r="X214" i="51"/>
  <c r="Y214" i="51"/>
  <c r="Z214" i="51"/>
  <c r="AA214" i="51"/>
  <c r="AB214" i="51"/>
  <c r="AC214" i="51"/>
  <c r="P215" i="51"/>
  <c r="Q215" i="51"/>
  <c r="R215" i="51"/>
  <c r="S215" i="51"/>
  <c r="T215" i="51"/>
  <c r="U215" i="51"/>
  <c r="V215" i="51"/>
  <c r="W215" i="51"/>
  <c r="X215" i="51"/>
  <c r="Y215" i="51"/>
  <c r="Z215" i="51"/>
  <c r="AA215" i="51"/>
  <c r="AB215" i="51"/>
  <c r="AC215" i="51"/>
  <c r="U210" i="51"/>
  <c r="V210" i="51"/>
  <c r="W210" i="51"/>
  <c r="X210" i="51"/>
  <c r="Y210" i="51"/>
  <c r="Z210" i="51"/>
  <c r="AA210" i="51"/>
  <c r="AB210" i="51"/>
  <c r="AC210" i="51"/>
  <c r="T210" i="51"/>
  <c r="Q210" i="51"/>
  <c r="R210" i="51"/>
  <c r="S210" i="51"/>
  <c r="P210" i="51"/>
  <c r="O28" i="51"/>
  <c r="AC12" i="36"/>
  <c r="AC28" i="51" s="1"/>
  <c r="U12" i="36"/>
  <c r="U28" i="51" s="1"/>
  <c r="V12" i="36"/>
  <c r="V28" i="51" s="1"/>
  <c r="W12" i="36"/>
  <c r="W28" i="51" s="1"/>
  <c r="X12" i="36"/>
  <c r="X28" i="51" s="1"/>
  <c r="Y12" i="36"/>
  <c r="Y28" i="51" s="1"/>
  <c r="Z12" i="36"/>
  <c r="Z28" i="51" s="1"/>
  <c r="AA12" i="36"/>
  <c r="AA28" i="51" s="1"/>
  <c r="AB12" i="36"/>
  <c r="AB28" i="51" s="1"/>
  <c r="T12" i="36"/>
  <c r="T28" i="51" s="1"/>
  <c r="Q12" i="36"/>
  <c r="Q28" i="51" s="1"/>
  <c r="R12" i="36"/>
  <c r="R28" i="51" s="1"/>
  <c r="S12" i="36"/>
  <c r="S28" i="51" s="1"/>
  <c r="P12" i="36"/>
  <c r="P28" i="51" s="1"/>
  <c r="P992" i="51"/>
  <c r="Q992" i="51"/>
  <c r="R992" i="51"/>
  <c r="S992" i="51"/>
  <c r="T992" i="51"/>
  <c r="U992" i="51"/>
  <c r="V992" i="51"/>
  <c r="W992" i="51"/>
  <c r="X992" i="51"/>
  <c r="Y992" i="51"/>
  <c r="Z992" i="51"/>
  <c r="AA992" i="51"/>
  <c r="AB992" i="51"/>
  <c r="AC992" i="51"/>
  <c r="U991" i="51"/>
  <c r="V991" i="51"/>
  <c r="W991" i="51"/>
  <c r="X991" i="51"/>
  <c r="Y991" i="51"/>
  <c r="Z991" i="51"/>
  <c r="AA991" i="51"/>
  <c r="AB991" i="51"/>
  <c r="AC991" i="51"/>
  <c r="T991" i="51"/>
  <c r="Q991" i="51"/>
  <c r="R991" i="51"/>
  <c r="S991" i="51"/>
  <c r="P991" i="51"/>
  <c r="P844" i="51"/>
  <c r="Q844" i="51"/>
  <c r="R844" i="51"/>
  <c r="S844" i="51"/>
  <c r="T844" i="51"/>
  <c r="U844" i="51"/>
  <c r="V844" i="51"/>
  <c r="W844" i="51"/>
  <c r="X844" i="51"/>
  <c r="Y844" i="51"/>
  <c r="Z844" i="51"/>
  <c r="AA844" i="51"/>
  <c r="AB844" i="51"/>
  <c r="AC844" i="51"/>
  <c r="P845" i="51"/>
  <c r="Q845" i="51"/>
  <c r="R845" i="51"/>
  <c r="S845" i="51"/>
  <c r="T845" i="51"/>
  <c r="U845" i="51"/>
  <c r="V845" i="51"/>
  <c r="W845" i="51"/>
  <c r="X845" i="51"/>
  <c r="Y845" i="51"/>
  <c r="Z845" i="51"/>
  <c r="AA845" i="51"/>
  <c r="AB845" i="51"/>
  <c r="AC845" i="51"/>
  <c r="P846" i="51"/>
  <c r="Q846" i="51"/>
  <c r="R846" i="51"/>
  <c r="S846" i="51"/>
  <c r="T846" i="51"/>
  <c r="U846" i="51"/>
  <c r="V846" i="51"/>
  <c r="W846" i="51"/>
  <c r="X846" i="51"/>
  <c r="Y846" i="51"/>
  <c r="Z846" i="51"/>
  <c r="AA846" i="51"/>
  <c r="AB846" i="51"/>
  <c r="AC846" i="51"/>
  <c r="U843" i="51"/>
  <c r="V843" i="51"/>
  <c r="W843" i="51"/>
  <c r="X843" i="51"/>
  <c r="Y843" i="51"/>
  <c r="Z843" i="51"/>
  <c r="AA843" i="51"/>
  <c r="AB843" i="51"/>
  <c r="AC843" i="51"/>
  <c r="T843" i="51"/>
  <c r="Q843" i="51"/>
  <c r="R843" i="51"/>
  <c r="S843" i="51"/>
  <c r="P843" i="51"/>
  <c r="T650" i="51"/>
  <c r="U650" i="51"/>
  <c r="V650" i="51"/>
  <c r="W650" i="51"/>
  <c r="X650" i="51"/>
  <c r="Y650" i="51"/>
  <c r="Z650" i="51"/>
  <c r="AA650" i="51"/>
  <c r="AB650" i="51"/>
  <c r="AC650" i="51"/>
  <c r="U649" i="51"/>
  <c r="V649" i="51"/>
  <c r="W649" i="51"/>
  <c r="X649" i="51"/>
  <c r="Y649" i="51"/>
  <c r="Z649" i="51"/>
  <c r="AA649" i="51"/>
  <c r="AB649" i="51"/>
  <c r="AC649" i="51"/>
  <c r="T649" i="51"/>
  <c r="P793" i="51"/>
  <c r="Q793" i="51"/>
  <c r="R793" i="51"/>
  <c r="S793" i="51"/>
  <c r="T794" i="51"/>
  <c r="U794" i="51"/>
  <c r="V794" i="51"/>
  <c r="W794" i="51"/>
  <c r="X794" i="51"/>
  <c r="Y794" i="51"/>
  <c r="Z794" i="51"/>
  <c r="AA794" i="51"/>
  <c r="AB794" i="51"/>
  <c r="AC794" i="51"/>
  <c r="P795" i="51"/>
  <c r="Q795" i="51"/>
  <c r="R795" i="51"/>
  <c r="S795" i="51"/>
  <c r="T795" i="51"/>
  <c r="U795" i="51"/>
  <c r="V795" i="51"/>
  <c r="W795" i="51"/>
  <c r="X795" i="51"/>
  <c r="Y795" i="51"/>
  <c r="Z795" i="51"/>
  <c r="AA795" i="51"/>
  <c r="AB795" i="51"/>
  <c r="AC795" i="51"/>
  <c r="T470" i="51"/>
  <c r="U470" i="51"/>
  <c r="V470" i="51"/>
  <c r="W470" i="51"/>
  <c r="X470" i="51"/>
  <c r="Y470" i="51"/>
  <c r="Z470" i="51"/>
  <c r="AA470" i="51"/>
  <c r="AB470" i="51"/>
  <c r="AC470" i="51"/>
  <c r="T471" i="51"/>
  <c r="U471" i="51"/>
  <c r="V471" i="51"/>
  <c r="W471" i="51"/>
  <c r="X471" i="51"/>
  <c r="Y471" i="51"/>
  <c r="Z471" i="51"/>
  <c r="AA471" i="51"/>
  <c r="AB471" i="51"/>
  <c r="AC471" i="51"/>
  <c r="U469" i="51"/>
  <c r="V469" i="51"/>
  <c r="W469" i="51"/>
  <c r="X469" i="51"/>
  <c r="Y469" i="51"/>
  <c r="Z469" i="51"/>
  <c r="AA469" i="51"/>
  <c r="AB469" i="51"/>
  <c r="AC469" i="51"/>
  <c r="T469" i="51"/>
  <c r="P205" i="51"/>
  <c r="Q205" i="51"/>
  <c r="R205" i="51"/>
  <c r="S205" i="51"/>
  <c r="T205" i="51"/>
  <c r="U205" i="51"/>
  <c r="V205" i="51"/>
  <c r="W205" i="51"/>
  <c r="X205" i="51"/>
  <c r="Y205" i="51"/>
  <c r="Z205" i="51"/>
  <c r="AA205" i="51"/>
  <c r="AB205" i="51"/>
  <c r="AC205" i="51"/>
  <c r="P206" i="51"/>
  <c r="Q206" i="51"/>
  <c r="R206" i="51"/>
  <c r="S206" i="51"/>
  <c r="T206" i="51"/>
  <c r="U206" i="51"/>
  <c r="V206" i="51"/>
  <c r="W206" i="51"/>
  <c r="X206" i="51"/>
  <c r="Y206" i="51"/>
  <c r="Z206" i="51"/>
  <c r="AA206" i="51"/>
  <c r="AB206" i="51"/>
  <c r="AC206" i="51"/>
  <c r="P207" i="51"/>
  <c r="Q207" i="51"/>
  <c r="R207" i="51"/>
  <c r="S207" i="51"/>
  <c r="T207" i="51"/>
  <c r="U207" i="51"/>
  <c r="V207" i="51"/>
  <c r="W207" i="51"/>
  <c r="X207" i="51"/>
  <c r="Y207" i="51"/>
  <c r="Z207" i="51"/>
  <c r="AA207" i="51"/>
  <c r="AB207" i="51"/>
  <c r="AC207" i="51"/>
  <c r="P208" i="51"/>
  <c r="Q208" i="51"/>
  <c r="R208" i="51"/>
  <c r="S208" i="51"/>
  <c r="T208" i="51"/>
  <c r="U208" i="51"/>
  <c r="V208" i="51"/>
  <c r="W208" i="51"/>
  <c r="X208" i="51"/>
  <c r="Y208" i="51"/>
  <c r="Z208" i="51"/>
  <c r="AA208" i="51"/>
  <c r="AB208" i="51"/>
  <c r="AC208" i="51"/>
  <c r="P209" i="51"/>
  <c r="Q209" i="51"/>
  <c r="R209" i="51"/>
  <c r="S209" i="51"/>
  <c r="T209" i="51"/>
  <c r="U209" i="51"/>
  <c r="V209" i="51"/>
  <c r="W209" i="51"/>
  <c r="X209" i="51"/>
  <c r="Y209" i="51"/>
  <c r="Z209" i="51"/>
  <c r="AA209" i="51"/>
  <c r="AB209" i="51"/>
  <c r="AC209" i="51"/>
  <c r="U204" i="51"/>
  <c r="V204" i="51"/>
  <c r="W204" i="51"/>
  <c r="X204" i="51"/>
  <c r="Y204" i="51"/>
  <c r="Z204" i="51"/>
  <c r="AA204" i="51"/>
  <c r="AB204" i="51"/>
  <c r="AC204" i="51"/>
  <c r="T204" i="51"/>
  <c r="Q204" i="51"/>
  <c r="R204" i="51"/>
  <c r="S204" i="51"/>
  <c r="P204" i="51"/>
  <c r="J17" i="49"/>
  <c r="AC12" i="49"/>
  <c r="AC27" i="51" s="1"/>
  <c r="U12" i="49"/>
  <c r="U27" i="51" s="1"/>
  <c r="V12" i="49"/>
  <c r="V27" i="51" s="1"/>
  <c r="W12" i="49"/>
  <c r="W27" i="51" s="1"/>
  <c r="X12" i="49"/>
  <c r="X27" i="51" s="1"/>
  <c r="Y12" i="49"/>
  <c r="Y27" i="51" s="1"/>
  <c r="Z12" i="49"/>
  <c r="Z27" i="51" s="1"/>
  <c r="AA12" i="49"/>
  <c r="AA27" i="51" s="1"/>
  <c r="AB12" i="49"/>
  <c r="AB27" i="51" s="1"/>
  <c r="T12" i="49"/>
  <c r="T27" i="51" s="1"/>
  <c r="Q12" i="49"/>
  <c r="Q27" i="51" s="1"/>
  <c r="R12" i="49"/>
  <c r="R27" i="51" s="1"/>
  <c r="S12" i="49"/>
  <c r="S27" i="51" s="1"/>
  <c r="P12" i="49"/>
  <c r="P27" i="51" s="1"/>
  <c r="O12" i="49"/>
  <c r="O27" i="51" s="1"/>
  <c r="J997" i="51" l="1"/>
  <c r="J858" i="51"/>
  <c r="J857" i="51"/>
  <c r="J228" i="51"/>
  <c r="J486" i="51"/>
  <c r="J661" i="51"/>
  <c r="J660" i="51"/>
  <c r="J485" i="51"/>
  <c r="J229" i="51"/>
  <c r="J230" i="51"/>
  <c r="J231" i="51"/>
  <c r="J853" i="51"/>
  <c r="J996" i="51"/>
  <c r="J227" i="51"/>
  <c r="J658" i="51"/>
  <c r="J855" i="51"/>
  <c r="J856" i="51"/>
  <c r="J483" i="51"/>
  <c r="J854" i="51"/>
  <c r="J479" i="51"/>
  <c r="J659" i="51"/>
  <c r="J657" i="51"/>
  <c r="J482" i="51"/>
  <c r="J481" i="51"/>
  <c r="J225" i="51"/>
  <c r="J484" i="51"/>
  <c r="J480" i="51"/>
  <c r="J478" i="51"/>
  <c r="J226" i="51"/>
  <c r="J224" i="51"/>
  <c r="J223" i="51"/>
  <c r="J222" i="51"/>
  <c r="J995" i="51"/>
  <c r="J655" i="51"/>
  <c r="J852" i="51"/>
  <c r="J851" i="51"/>
  <c r="J656" i="51"/>
  <c r="J477" i="51"/>
  <c r="J218" i="51"/>
  <c r="J476" i="51"/>
  <c r="J219" i="51"/>
  <c r="J221" i="51"/>
  <c r="J220" i="51"/>
  <c r="J217" i="51"/>
  <c r="J993" i="51"/>
  <c r="J994" i="51"/>
  <c r="J216" i="51"/>
  <c r="J847" i="51"/>
  <c r="J653" i="51"/>
  <c r="J850" i="51"/>
  <c r="J849" i="51"/>
  <c r="J651" i="51"/>
  <c r="J848" i="51"/>
  <c r="J654" i="51"/>
  <c r="J652" i="51"/>
  <c r="J214" i="51"/>
  <c r="J473" i="51"/>
  <c r="J212" i="51"/>
  <c r="J474" i="51"/>
  <c r="J475" i="51"/>
  <c r="J472" i="51"/>
  <c r="J210" i="51"/>
  <c r="J215" i="51"/>
  <c r="J213" i="51"/>
  <c r="J211" i="51"/>
  <c r="J845" i="51"/>
  <c r="J992" i="51"/>
  <c r="J991" i="51"/>
  <c r="J843" i="51"/>
  <c r="J844" i="51"/>
  <c r="J208" i="51"/>
  <c r="J846" i="51"/>
  <c r="J793" i="51"/>
  <c r="J794" i="51"/>
  <c r="J650" i="51"/>
  <c r="J795" i="51"/>
  <c r="J649" i="51"/>
  <c r="J469" i="51"/>
  <c r="J470" i="51"/>
  <c r="J471" i="51"/>
  <c r="J207" i="51"/>
  <c r="J206" i="51"/>
  <c r="J209" i="51"/>
  <c r="J205" i="51"/>
  <c r="J204" i="51"/>
  <c r="U990" i="51" l="1"/>
  <c r="V990" i="51"/>
  <c r="W990" i="51"/>
  <c r="X990" i="51"/>
  <c r="Y990" i="51"/>
  <c r="Z990" i="51"/>
  <c r="AA990" i="51"/>
  <c r="AB990" i="51"/>
  <c r="AC990" i="51"/>
  <c r="T990" i="51"/>
  <c r="P840" i="51"/>
  <c r="Q840" i="51"/>
  <c r="R840" i="51"/>
  <c r="S840" i="51"/>
  <c r="T840" i="51"/>
  <c r="U840" i="51"/>
  <c r="V840" i="51"/>
  <c r="W840" i="51"/>
  <c r="X840" i="51"/>
  <c r="Y840" i="51"/>
  <c r="Z840" i="51"/>
  <c r="AA840" i="51"/>
  <c r="AB840" i="51"/>
  <c r="AC840" i="51"/>
  <c r="P841" i="51"/>
  <c r="Q841" i="51"/>
  <c r="R841" i="51"/>
  <c r="S841" i="51"/>
  <c r="T841" i="51"/>
  <c r="U841" i="51"/>
  <c r="V841" i="51"/>
  <c r="W841" i="51"/>
  <c r="X841" i="51"/>
  <c r="Y841" i="51"/>
  <c r="Z841" i="51"/>
  <c r="AA841" i="51"/>
  <c r="AB841" i="51"/>
  <c r="AC841" i="51"/>
  <c r="P842" i="51"/>
  <c r="Q842" i="51"/>
  <c r="R842" i="51"/>
  <c r="S842" i="51"/>
  <c r="T842" i="51"/>
  <c r="U842" i="51"/>
  <c r="V842" i="51"/>
  <c r="W842" i="51"/>
  <c r="X842" i="51"/>
  <c r="Y842" i="51"/>
  <c r="Z842" i="51"/>
  <c r="AA842" i="51"/>
  <c r="AB842" i="51"/>
  <c r="AC842" i="51"/>
  <c r="U839" i="51"/>
  <c r="V839" i="51"/>
  <c r="W839" i="51"/>
  <c r="X839" i="51"/>
  <c r="Y839" i="51"/>
  <c r="Z839" i="51"/>
  <c r="AA839" i="51"/>
  <c r="AB839" i="51"/>
  <c r="AC839" i="51"/>
  <c r="T839" i="51"/>
  <c r="Q839" i="51"/>
  <c r="R839" i="51"/>
  <c r="S839" i="51"/>
  <c r="P839" i="51"/>
  <c r="P647" i="51"/>
  <c r="Q647" i="51"/>
  <c r="R647" i="51"/>
  <c r="S647" i="51"/>
  <c r="T647" i="51"/>
  <c r="U647" i="51"/>
  <c r="V647" i="51"/>
  <c r="W647" i="51"/>
  <c r="X647" i="51"/>
  <c r="Y647" i="51"/>
  <c r="Z647" i="51"/>
  <c r="AA647" i="51"/>
  <c r="AB647" i="51"/>
  <c r="AC647" i="51"/>
  <c r="P648" i="51"/>
  <c r="Q648" i="51"/>
  <c r="R648" i="51"/>
  <c r="S648" i="51"/>
  <c r="T648" i="51"/>
  <c r="U648" i="51"/>
  <c r="V648" i="51"/>
  <c r="W648" i="51"/>
  <c r="X648" i="51"/>
  <c r="Y648" i="51"/>
  <c r="Z648" i="51"/>
  <c r="AA648" i="51"/>
  <c r="AB648" i="51"/>
  <c r="AC648" i="51"/>
  <c r="U646" i="51"/>
  <c r="V646" i="51"/>
  <c r="W646" i="51"/>
  <c r="X646" i="51"/>
  <c r="Y646" i="51"/>
  <c r="Z646" i="51"/>
  <c r="AA646" i="51"/>
  <c r="AB646" i="51"/>
  <c r="AC646" i="51"/>
  <c r="T646" i="51"/>
  <c r="Q646" i="51"/>
  <c r="R646" i="51"/>
  <c r="S646" i="51"/>
  <c r="P646" i="51"/>
  <c r="P468" i="51"/>
  <c r="Q468" i="51"/>
  <c r="R468" i="51"/>
  <c r="S468" i="51"/>
  <c r="T468" i="51"/>
  <c r="U468" i="51"/>
  <c r="V468" i="51"/>
  <c r="W468" i="51"/>
  <c r="X468" i="51"/>
  <c r="Y468" i="51"/>
  <c r="Z468" i="51"/>
  <c r="AA468" i="51"/>
  <c r="AB468" i="51"/>
  <c r="AC468" i="51"/>
  <c r="U467" i="51"/>
  <c r="V467" i="51"/>
  <c r="W467" i="51"/>
  <c r="X467" i="51"/>
  <c r="Y467" i="51"/>
  <c r="Z467" i="51"/>
  <c r="AA467" i="51"/>
  <c r="AB467" i="51"/>
  <c r="AC467" i="51"/>
  <c r="T467" i="51"/>
  <c r="Q467" i="51"/>
  <c r="R467" i="51"/>
  <c r="S467" i="51"/>
  <c r="P467" i="51"/>
  <c r="P199" i="51"/>
  <c r="Q199" i="51"/>
  <c r="R199" i="51"/>
  <c r="S199" i="51"/>
  <c r="T199" i="51"/>
  <c r="U199" i="51"/>
  <c r="V199" i="51"/>
  <c r="W199" i="51"/>
  <c r="X199" i="51"/>
  <c r="Y199" i="51"/>
  <c r="Z199" i="51"/>
  <c r="AA199" i="51"/>
  <c r="AB199" i="51"/>
  <c r="AC199" i="51"/>
  <c r="P200" i="51"/>
  <c r="Q200" i="51"/>
  <c r="R200" i="51"/>
  <c r="S200" i="51"/>
  <c r="T200" i="51"/>
  <c r="U200" i="51"/>
  <c r="V200" i="51"/>
  <c r="W200" i="51"/>
  <c r="X200" i="51"/>
  <c r="Y200" i="51"/>
  <c r="Z200" i="51"/>
  <c r="AA200" i="51"/>
  <c r="AB200" i="51"/>
  <c r="AC200" i="51"/>
  <c r="P201" i="51"/>
  <c r="Q201" i="51"/>
  <c r="R201" i="51"/>
  <c r="S201" i="51"/>
  <c r="T201" i="51"/>
  <c r="U201" i="51"/>
  <c r="V201" i="51"/>
  <c r="W201" i="51"/>
  <c r="X201" i="51"/>
  <c r="Y201" i="51"/>
  <c r="Z201" i="51"/>
  <c r="AA201" i="51"/>
  <c r="AB201" i="51"/>
  <c r="AC201" i="51"/>
  <c r="P202" i="51"/>
  <c r="Q202" i="51"/>
  <c r="R202" i="51"/>
  <c r="S202" i="51"/>
  <c r="T202" i="51"/>
  <c r="U202" i="51"/>
  <c r="V202" i="51"/>
  <c r="W202" i="51"/>
  <c r="X202" i="51"/>
  <c r="Y202" i="51"/>
  <c r="Z202" i="51"/>
  <c r="AA202" i="51"/>
  <c r="AB202" i="51"/>
  <c r="AC202" i="51"/>
  <c r="P203" i="51"/>
  <c r="Q203" i="51"/>
  <c r="R203" i="51"/>
  <c r="S203" i="51"/>
  <c r="T203" i="51"/>
  <c r="U203" i="51"/>
  <c r="V203" i="51"/>
  <c r="W203" i="51"/>
  <c r="X203" i="51"/>
  <c r="Y203" i="51"/>
  <c r="Z203" i="51"/>
  <c r="AA203" i="51"/>
  <c r="AB203" i="51"/>
  <c r="AC203" i="51"/>
  <c r="U198" i="51"/>
  <c r="V198" i="51"/>
  <c r="W198" i="51"/>
  <c r="X198" i="51"/>
  <c r="Y198" i="51"/>
  <c r="Z198" i="51"/>
  <c r="AA198" i="51"/>
  <c r="AB198" i="51"/>
  <c r="AC198" i="51"/>
  <c r="T198" i="51"/>
  <c r="Q198" i="51"/>
  <c r="R198" i="51"/>
  <c r="S198" i="51"/>
  <c r="P198" i="51"/>
  <c r="O26" i="51"/>
  <c r="AC12" i="7"/>
  <c r="AC26" i="51" s="1"/>
  <c r="U12" i="7"/>
  <c r="U26" i="51" s="1"/>
  <c r="V12" i="7"/>
  <c r="V26" i="51" s="1"/>
  <c r="W12" i="7"/>
  <c r="W26" i="51" s="1"/>
  <c r="X12" i="7"/>
  <c r="X26" i="51" s="1"/>
  <c r="Y12" i="7"/>
  <c r="Y26" i="51" s="1"/>
  <c r="Z12" i="7"/>
  <c r="Z26" i="51" s="1"/>
  <c r="AA12" i="7"/>
  <c r="AA26" i="51" s="1"/>
  <c r="AB12" i="7"/>
  <c r="AB26" i="51" s="1"/>
  <c r="T12" i="7"/>
  <c r="T26" i="51" s="1"/>
  <c r="S12" i="7"/>
  <c r="S26" i="51" s="1"/>
  <c r="Q12" i="7"/>
  <c r="Q26" i="51" s="1"/>
  <c r="R12" i="7"/>
  <c r="R26" i="51" s="1"/>
  <c r="P12" i="7"/>
  <c r="P26" i="51" s="1"/>
  <c r="Q989" i="51"/>
  <c r="R989" i="51"/>
  <c r="S989" i="51"/>
  <c r="P989" i="51"/>
  <c r="P836" i="51"/>
  <c r="Q836" i="51"/>
  <c r="R836" i="51"/>
  <c r="S836" i="51"/>
  <c r="T836" i="51"/>
  <c r="U836" i="51"/>
  <c r="V836" i="51"/>
  <c r="W836" i="51"/>
  <c r="X836" i="51"/>
  <c r="Y836" i="51"/>
  <c r="Z836" i="51"/>
  <c r="AA836" i="51"/>
  <c r="AB836" i="51"/>
  <c r="AC836" i="51"/>
  <c r="P837" i="51"/>
  <c r="Q837" i="51"/>
  <c r="R837" i="51"/>
  <c r="S837" i="51"/>
  <c r="T837" i="51"/>
  <c r="U837" i="51"/>
  <c r="V837" i="51"/>
  <c r="W837" i="51"/>
  <c r="X837" i="51"/>
  <c r="Y837" i="51"/>
  <c r="Z837" i="51"/>
  <c r="AA837" i="51"/>
  <c r="AB837" i="51"/>
  <c r="AC837" i="51"/>
  <c r="P838" i="51"/>
  <c r="Q838" i="51"/>
  <c r="R838" i="51"/>
  <c r="S838" i="51"/>
  <c r="T838" i="51"/>
  <c r="U838" i="51"/>
  <c r="V838" i="51"/>
  <c r="W838" i="51"/>
  <c r="X838" i="51"/>
  <c r="Y838" i="51"/>
  <c r="Z838" i="51"/>
  <c r="AA838" i="51"/>
  <c r="AB838" i="51"/>
  <c r="AC838" i="51"/>
  <c r="U835" i="51"/>
  <c r="V835" i="51"/>
  <c r="W835" i="51"/>
  <c r="X835" i="51"/>
  <c r="Y835" i="51"/>
  <c r="Z835" i="51"/>
  <c r="AA835" i="51"/>
  <c r="AB835" i="51"/>
  <c r="AC835" i="51"/>
  <c r="T835" i="51"/>
  <c r="Q835" i="51"/>
  <c r="R835" i="51"/>
  <c r="S835" i="51"/>
  <c r="P835" i="51"/>
  <c r="P643" i="51"/>
  <c r="Q643" i="51"/>
  <c r="R643" i="51"/>
  <c r="S643" i="51"/>
  <c r="T643" i="51"/>
  <c r="U643" i="51"/>
  <c r="V643" i="51"/>
  <c r="W643" i="51"/>
  <c r="X643" i="51"/>
  <c r="Y643" i="51"/>
  <c r="Z643" i="51"/>
  <c r="AA643" i="51"/>
  <c r="AB643" i="51"/>
  <c r="AC643" i="51"/>
  <c r="P644" i="51"/>
  <c r="Q644" i="51"/>
  <c r="R644" i="51"/>
  <c r="S644" i="51"/>
  <c r="T644" i="51"/>
  <c r="U644" i="51"/>
  <c r="V644" i="51"/>
  <c r="W644" i="51"/>
  <c r="X644" i="51"/>
  <c r="Y644" i="51"/>
  <c r="Z644" i="51"/>
  <c r="AA644" i="51"/>
  <c r="AB644" i="51"/>
  <c r="AC644" i="51"/>
  <c r="P645" i="51"/>
  <c r="Q645" i="51"/>
  <c r="R645" i="51"/>
  <c r="S645" i="51"/>
  <c r="T645" i="51"/>
  <c r="U645" i="51"/>
  <c r="V645" i="51"/>
  <c r="W645" i="51"/>
  <c r="X645" i="51"/>
  <c r="Y645" i="51"/>
  <c r="Z645" i="51"/>
  <c r="AA645" i="51"/>
  <c r="AB645" i="51"/>
  <c r="AC645" i="51"/>
  <c r="U642" i="51"/>
  <c r="V642" i="51"/>
  <c r="W642" i="51"/>
  <c r="X642" i="51"/>
  <c r="Y642" i="51"/>
  <c r="Z642" i="51"/>
  <c r="AA642" i="51"/>
  <c r="AB642" i="51"/>
  <c r="AC642" i="51"/>
  <c r="T642" i="51"/>
  <c r="Q642" i="51"/>
  <c r="R642" i="51"/>
  <c r="S642" i="51"/>
  <c r="P642" i="51"/>
  <c r="P463" i="51"/>
  <c r="Q463" i="51"/>
  <c r="R463" i="51"/>
  <c r="S463" i="51"/>
  <c r="T463" i="51"/>
  <c r="U463" i="51"/>
  <c r="V463" i="51"/>
  <c r="W463" i="51"/>
  <c r="X463" i="51"/>
  <c r="Y463" i="51"/>
  <c r="Z463" i="51"/>
  <c r="AA463" i="51"/>
  <c r="AB463" i="51"/>
  <c r="AC463" i="51"/>
  <c r="P464" i="51"/>
  <c r="Q464" i="51"/>
  <c r="R464" i="51"/>
  <c r="S464" i="51"/>
  <c r="T464" i="51"/>
  <c r="U464" i="51"/>
  <c r="V464" i="51"/>
  <c r="W464" i="51"/>
  <c r="X464" i="51"/>
  <c r="Y464" i="51"/>
  <c r="Z464" i="51"/>
  <c r="AA464" i="51"/>
  <c r="AB464" i="51"/>
  <c r="AC464" i="51"/>
  <c r="P465" i="51"/>
  <c r="Q465" i="51"/>
  <c r="R465" i="51"/>
  <c r="S465" i="51"/>
  <c r="T465" i="51"/>
  <c r="U465" i="51"/>
  <c r="V465" i="51"/>
  <c r="W465" i="51"/>
  <c r="X465" i="51"/>
  <c r="Y465" i="51"/>
  <c r="Z465" i="51"/>
  <c r="AA465" i="51"/>
  <c r="AB465" i="51"/>
  <c r="AC465" i="51"/>
  <c r="P466" i="51"/>
  <c r="Q466" i="51"/>
  <c r="R466" i="51"/>
  <c r="S466" i="51"/>
  <c r="T466" i="51"/>
  <c r="U466" i="51"/>
  <c r="V466" i="51"/>
  <c r="W466" i="51"/>
  <c r="X466" i="51"/>
  <c r="Y466" i="51"/>
  <c r="Z466" i="51"/>
  <c r="AA466" i="51"/>
  <c r="AB466" i="51"/>
  <c r="AC466" i="51"/>
  <c r="U462" i="51"/>
  <c r="V462" i="51"/>
  <c r="W462" i="51"/>
  <c r="X462" i="51"/>
  <c r="Y462" i="51"/>
  <c r="Z462" i="51"/>
  <c r="AA462" i="51"/>
  <c r="AB462" i="51"/>
  <c r="AC462" i="51"/>
  <c r="T462" i="51"/>
  <c r="Q462" i="51"/>
  <c r="R462" i="51"/>
  <c r="S462" i="51"/>
  <c r="P462" i="51"/>
  <c r="P193" i="51"/>
  <c r="Q193" i="51"/>
  <c r="R193" i="51"/>
  <c r="S193" i="51"/>
  <c r="T193" i="51"/>
  <c r="U193" i="51"/>
  <c r="V193" i="51"/>
  <c r="W193" i="51"/>
  <c r="X193" i="51"/>
  <c r="Y193" i="51"/>
  <c r="Z193" i="51"/>
  <c r="AA193" i="51"/>
  <c r="AB193" i="51"/>
  <c r="AC193" i="51"/>
  <c r="P194" i="51"/>
  <c r="Q194" i="51"/>
  <c r="R194" i="51"/>
  <c r="S194" i="51"/>
  <c r="T194" i="51"/>
  <c r="U194" i="51"/>
  <c r="V194" i="51"/>
  <c r="W194" i="51"/>
  <c r="X194" i="51"/>
  <c r="Y194" i="51"/>
  <c r="Z194" i="51"/>
  <c r="AA194" i="51"/>
  <c r="AB194" i="51"/>
  <c r="AC194" i="51"/>
  <c r="P195" i="51"/>
  <c r="Q195" i="51"/>
  <c r="R195" i="51"/>
  <c r="S195" i="51"/>
  <c r="T195" i="51"/>
  <c r="U195" i="51"/>
  <c r="V195" i="51"/>
  <c r="W195" i="51"/>
  <c r="X195" i="51"/>
  <c r="Y195" i="51"/>
  <c r="Z195" i="51"/>
  <c r="AA195" i="51"/>
  <c r="AB195" i="51"/>
  <c r="AC195" i="51"/>
  <c r="P196" i="51"/>
  <c r="Q196" i="51"/>
  <c r="R196" i="51"/>
  <c r="S196" i="51"/>
  <c r="T196" i="51"/>
  <c r="U196" i="51"/>
  <c r="V196" i="51"/>
  <c r="W196" i="51"/>
  <c r="X196" i="51"/>
  <c r="Y196" i="51"/>
  <c r="Z196" i="51"/>
  <c r="AA196" i="51"/>
  <c r="AB196" i="51"/>
  <c r="AC196" i="51"/>
  <c r="P197" i="51"/>
  <c r="Q197" i="51"/>
  <c r="R197" i="51"/>
  <c r="S197" i="51"/>
  <c r="T197" i="51"/>
  <c r="U197" i="51"/>
  <c r="V197" i="51"/>
  <c r="W197" i="51"/>
  <c r="X197" i="51"/>
  <c r="Y197" i="51"/>
  <c r="Z197" i="51"/>
  <c r="AA197" i="51"/>
  <c r="AB197" i="51"/>
  <c r="AC197" i="51"/>
  <c r="U192" i="51"/>
  <c r="V192" i="51"/>
  <c r="W192" i="51"/>
  <c r="X192" i="51"/>
  <c r="Y192" i="51"/>
  <c r="Z192" i="51"/>
  <c r="AA192" i="51"/>
  <c r="AB192" i="51"/>
  <c r="AC192" i="51"/>
  <c r="T192" i="51"/>
  <c r="Q192" i="51"/>
  <c r="R192" i="51"/>
  <c r="S192" i="51"/>
  <c r="P192" i="51"/>
  <c r="J36" i="6"/>
  <c r="AC12" i="6"/>
  <c r="AC25" i="51" s="1"/>
  <c r="U12" i="6"/>
  <c r="U25" i="51" s="1"/>
  <c r="V12" i="6"/>
  <c r="V25" i="51" s="1"/>
  <c r="W12" i="6"/>
  <c r="W25" i="51" s="1"/>
  <c r="X12" i="6"/>
  <c r="X25" i="51" s="1"/>
  <c r="Y12" i="6"/>
  <c r="Y25" i="51" s="1"/>
  <c r="Z12" i="6"/>
  <c r="Z25" i="51" s="1"/>
  <c r="AA12" i="6"/>
  <c r="AA25" i="51" s="1"/>
  <c r="AB12" i="6"/>
  <c r="AB25" i="51" s="1"/>
  <c r="T12" i="6"/>
  <c r="T25" i="51" s="1"/>
  <c r="Q12" i="6"/>
  <c r="Q25" i="51" s="1"/>
  <c r="R12" i="6"/>
  <c r="R25" i="51" s="1"/>
  <c r="S12" i="6"/>
  <c r="S25" i="51" s="1"/>
  <c r="P12" i="6"/>
  <c r="P25" i="51" s="1"/>
  <c r="O25" i="51"/>
  <c r="P987" i="51"/>
  <c r="Q987" i="51"/>
  <c r="R987" i="51"/>
  <c r="S987" i="51"/>
  <c r="T987" i="51"/>
  <c r="U987" i="51"/>
  <c r="V987" i="51"/>
  <c r="W987" i="51"/>
  <c r="X987" i="51"/>
  <c r="Y987" i="51"/>
  <c r="Z987" i="51"/>
  <c r="AA987" i="51"/>
  <c r="AB987" i="51"/>
  <c r="AC987" i="51"/>
  <c r="P988" i="51"/>
  <c r="Q988" i="51"/>
  <c r="R988" i="51"/>
  <c r="S988" i="51"/>
  <c r="T988" i="51"/>
  <c r="U988" i="51"/>
  <c r="V988" i="51"/>
  <c r="W988" i="51"/>
  <c r="X988" i="51"/>
  <c r="Y988" i="51"/>
  <c r="Z988" i="51"/>
  <c r="AA988" i="51"/>
  <c r="AB988" i="51"/>
  <c r="AC988" i="51"/>
  <c r="U986" i="51"/>
  <c r="V986" i="51"/>
  <c r="W986" i="51"/>
  <c r="X986" i="51"/>
  <c r="Y986" i="51"/>
  <c r="Z986" i="51"/>
  <c r="AA986" i="51"/>
  <c r="AB986" i="51"/>
  <c r="AC986" i="51"/>
  <c r="T986" i="51"/>
  <c r="Q986" i="51"/>
  <c r="R986" i="51"/>
  <c r="S986" i="51"/>
  <c r="P986" i="51"/>
  <c r="P832" i="51"/>
  <c r="Q832" i="51"/>
  <c r="R832" i="51"/>
  <c r="S832" i="51"/>
  <c r="T832" i="51"/>
  <c r="U832" i="51"/>
  <c r="V832" i="51"/>
  <c r="W832" i="51"/>
  <c r="X832" i="51"/>
  <c r="Y832" i="51"/>
  <c r="Z832" i="51"/>
  <c r="AA832" i="51"/>
  <c r="AB832" i="51"/>
  <c r="AC832" i="51"/>
  <c r="P833" i="51"/>
  <c r="Q833" i="51"/>
  <c r="R833" i="51"/>
  <c r="S833" i="51"/>
  <c r="T833" i="51"/>
  <c r="U833" i="51"/>
  <c r="V833" i="51"/>
  <c r="W833" i="51"/>
  <c r="X833" i="51"/>
  <c r="Y833" i="51"/>
  <c r="Z833" i="51"/>
  <c r="AA833" i="51"/>
  <c r="AB833" i="51"/>
  <c r="AC833" i="51"/>
  <c r="P834" i="51"/>
  <c r="Q834" i="51"/>
  <c r="R834" i="51"/>
  <c r="S834" i="51"/>
  <c r="T834" i="51"/>
  <c r="U834" i="51"/>
  <c r="V834" i="51"/>
  <c r="W834" i="51"/>
  <c r="X834" i="51"/>
  <c r="Y834" i="51"/>
  <c r="Z834" i="51"/>
  <c r="AA834" i="51"/>
  <c r="AB834" i="51"/>
  <c r="AC834" i="51"/>
  <c r="U831" i="51"/>
  <c r="V831" i="51"/>
  <c r="W831" i="51"/>
  <c r="X831" i="51"/>
  <c r="Y831" i="51"/>
  <c r="Z831" i="51"/>
  <c r="AA831" i="51"/>
  <c r="AB831" i="51"/>
  <c r="AC831" i="51"/>
  <c r="T831" i="51"/>
  <c r="Q831" i="51"/>
  <c r="R831" i="51"/>
  <c r="S831" i="51"/>
  <c r="P831" i="51"/>
  <c r="P639" i="51"/>
  <c r="Q639" i="51"/>
  <c r="R639" i="51"/>
  <c r="S639" i="51"/>
  <c r="T639" i="51"/>
  <c r="U639" i="51"/>
  <c r="V639" i="51"/>
  <c r="W639" i="51"/>
  <c r="X639" i="51"/>
  <c r="Y639" i="51"/>
  <c r="Z639" i="51"/>
  <c r="AA639" i="51"/>
  <c r="AB639" i="51"/>
  <c r="AC639" i="51"/>
  <c r="P640" i="51"/>
  <c r="Q640" i="51"/>
  <c r="R640" i="51"/>
  <c r="S640" i="51"/>
  <c r="T640" i="51"/>
  <c r="U640" i="51"/>
  <c r="V640" i="51"/>
  <c r="W640" i="51"/>
  <c r="X640" i="51"/>
  <c r="Y640" i="51"/>
  <c r="Z640" i="51"/>
  <c r="AA640" i="51"/>
  <c r="AB640" i="51"/>
  <c r="AC640" i="51"/>
  <c r="P641" i="51"/>
  <c r="Q641" i="51"/>
  <c r="R641" i="51"/>
  <c r="S641" i="51"/>
  <c r="T641" i="51"/>
  <c r="U641" i="51"/>
  <c r="V641" i="51"/>
  <c r="W641" i="51"/>
  <c r="X641" i="51"/>
  <c r="Y641" i="51"/>
  <c r="Z641" i="51"/>
  <c r="AA641" i="51"/>
  <c r="AB641" i="51"/>
  <c r="AC641" i="51"/>
  <c r="U638" i="51"/>
  <c r="V638" i="51"/>
  <c r="W638" i="51"/>
  <c r="X638" i="51"/>
  <c r="Y638" i="51"/>
  <c r="Z638" i="51"/>
  <c r="AA638" i="51"/>
  <c r="AB638" i="51"/>
  <c r="AC638" i="51"/>
  <c r="T638" i="51"/>
  <c r="Q638" i="51"/>
  <c r="R638" i="51"/>
  <c r="S638" i="51"/>
  <c r="P638" i="51"/>
  <c r="P461" i="51"/>
  <c r="Q461" i="51"/>
  <c r="R461" i="51"/>
  <c r="S461" i="51"/>
  <c r="T461" i="51"/>
  <c r="U461" i="51"/>
  <c r="V461" i="51"/>
  <c r="W461" i="51"/>
  <c r="X461" i="51"/>
  <c r="Y461" i="51"/>
  <c r="Z461" i="51"/>
  <c r="AA461" i="51"/>
  <c r="AB461" i="51"/>
  <c r="AC461" i="51"/>
  <c r="U460" i="51"/>
  <c r="V460" i="51"/>
  <c r="W460" i="51"/>
  <c r="X460" i="51"/>
  <c r="Y460" i="51"/>
  <c r="Z460" i="51"/>
  <c r="AA460" i="51"/>
  <c r="AB460" i="51"/>
  <c r="AC460" i="51"/>
  <c r="T460" i="51"/>
  <c r="Q460" i="51"/>
  <c r="R460" i="51"/>
  <c r="S460" i="51"/>
  <c r="P460" i="51"/>
  <c r="P187" i="51"/>
  <c r="Q187" i="51"/>
  <c r="R187" i="51"/>
  <c r="S187" i="51"/>
  <c r="T187" i="51"/>
  <c r="U187" i="51"/>
  <c r="V187" i="51"/>
  <c r="W187" i="51"/>
  <c r="X187" i="51"/>
  <c r="Y187" i="51"/>
  <c r="Z187" i="51"/>
  <c r="AA187" i="51"/>
  <c r="AB187" i="51"/>
  <c r="AC187" i="51"/>
  <c r="P188" i="51"/>
  <c r="Q188" i="51"/>
  <c r="R188" i="51"/>
  <c r="S188" i="51"/>
  <c r="T188" i="51"/>
  <c r="U188" i="51"/>
  <c r="V188" i="51"/>
  <c r="W188" i="51"/>
  <c r="X188" i="51"/>
  <c r="Y188" i="51"/>
  <c r="Z188" i="51"/>
  <c r="AA188" i="51"/>
  <c r="AB188" i="51"/>
  <c r="AC188" i="51"/>
  <c r="P189" i="51"/>
  <c r="Q189" i="51"/>
  <c r="R189" i="51"/>
  <c r="S189" i="51"/>
  <c r="T189" i="51"/>
  <c r="U189" i="51"/>
  <c r="V189" i="51"/>
  <c r="W189" i="51"/>
  <c r="X189" i="51"/>
  <c r="Y189" i="51"/>
  <c r="Z189" i="51"/>
  <c r="AA189" i="51"/>
  <c r="AB189" i="51"/>
  <c r="AC189" i="51"/>
  <c r="P190" i="51"/>
  <c r="Q190" i="51"/>
  <c r="R190" i="51"/>
  <c r="S190" i="51"/>
  <c r="T190" i="51"/>
  <c r="U190" i="51"/>
  <c r="V190" i="51"/>
  <c r="W190" i="51"/>
  <c r="X190" i="51"/>
  <c r="Y190" i="51"/>
  <c r="Z190" i="51"/>
  <c r="AA190" i="51"/>
  <c r="AB190" i="51"/>
  <c r="AC190" i="51"/>
  <c r="P191" i="51"/>
  <c r="Q191" i="51"/>
  <c r="R191" i="51"/>
  <c r="S191" i="51"/>
  <c r="T191" i="51"/>
  <c r="U191" i="51"/>
  <c r="V191" i="51"/>
  <c r="W191" i="51"/>
  <c r="X191" i="51"/>
  <c r="Y191" i="51"/>
  <c r="Z191" i="51"/>
  <c r="AA191" i="51"/>
  <c r="AB191" i="51"/>
  <c r="AC191" i="51"/>
  <c r="U186" i="51"/>
  <c r="V186" i="51"/>
  <c r="W186" i="51"/>
  <c r="X186" i="51"/>
  <c r="Y186" i="51"/>
  <c r="Z186" i="51"/>
  <c r="AA186" i="51"/>
  <c r="AB186" i="51"/>
  <c r="AC186" i="51"/>
  <c r="T186" i="51"/>
  <c r="Q186" i="51"/>
  <c r="R186" i="51"/>
  <c r="S186" i="51"/>
  <c r="P186" i="51"/>
  <c r="U23" i="51"/>
  <c r="V23" i="51"/>
  <c r="W23" i="51"/>
  <c r="X23" i="51"/>
  <c r="Y23" i="51"/>
  <c r="Z23" i="51"/>
  <c r="AA23" i="51"/>
  <c r="AB23" i="51"/>
  <c r="AC23" i="51"/>
  <c r="T23" i="51"/>
  <c r="Q23" i="51"/>
  <c r="R23" i="51"/>
  <c r="S23" i="51"/>
  <c r="P23" i="51"/>
  <c r="O23" i="51"/>
  <c r="J30" i="44"/>
  <c r="J15" i="44"/>
  <c r="AC12" i="44"/>
  <c r="U12" i="44"/>
  <c r="V12" i="44"/>
  <c r="W12" i="44"/>
  <c r="X12" i="44"/>
  <c r="Y12" i="44"/>
  <c r="Z12" i="44"/>
  <c r="AA12" i="44"/>
  <c r="AB12" i="44"/>
  <c r="T12" i="44"/>
  <c r="Q12" i="44"/>
  <c r="R12" i="44"/>
  <c r="S12" i="44"/>
  <c r="P12" i="44"/>
  <c r="P984" i="51"/>
  <c r="Q984" i="51"/>
  <c r="R984" i="51"/>
  <c r="S984" i="51"/>
  <c r="T984" i="51"/>
  <c r="U984" i="51"/>
  <c r="V984" i="51"/>
  <c r="W984" i="51"/>
  <c r="X984" i="51"/>
  <c r="Y984" i="51"/>
  <c r="Z984" i="51"/>
  <c r="AA984" i="51"/>
  <c r="AB984" i="51"/>
  <c r="AC984" i="51"/>
  <c r="P985" i="51"/>
  <c r="Q985" i="51"/>
  <c r="R985" i="51"/>
  <c r="S985" i="51"/>
  <c r="T985" i="51"/>
  <c r="U985" i="51"/>
  <c r="V985" i="51"/>
  <c r="W985" i="51"/>
  <c r="X985" i="51"/>
  <c r="Y985" i="51"/>
  <c r="Z985" i="51"/>
  <c r="AA985" i="51"/>
  <c r="AB985" i="51"/>
  <c r="AC985" i="51"/>
  <c r="U983" i="51"/>
  <c r="V983" i="51"/>
  <c r="W983" i="51"/>
  <c r="X983" i="51"/>
  <c r="Y983" i="51"/>
  <c r="Z983" i="51"/>
  <c r="AA983" i="51"/>
  <c r="AB983" i="51"/>
  <c r="AC983" i="51"/>
  <c r="T983" i="51"/>
  <c r="Q983" i="51"/>
  <c r="R983" i="51"/>
  <c r="S983" i="51"/>
  <c r="P983" i="51"/>
  <c r="O759" i="51"/>
  <c r="P759" i="51"/>
  <c r="Q759" i="51"/>
  <c r="R759" i="51"/>
  <c r="S759" i="51"/>
  <c r="T759" i="51"/>
  <c r="U759" i="51"/>
  <c r="V759" i="51"/>
  <c r="W759" i="51"/>
  <c r="X759" i="51"/>
  <c r="Y759" i="51"/>
  <c r="Z759" i="51"/>
  <c r="AA759" i="51"/>
  <c r="AB759" i="51"/>
  <c r="AC759" i="51"/>
  <c r="P829" i="51"/>
  <c r="Q829" i="51"/>
  <c r="R829" i="51"/>
  <c r="S829" i="51"/>
  <c r="T829" i="51"/>
  <c r="U829" i="51"/>
  <c r="V829" i="51"/>
  <c r="W829" i="51"/>
  <c r="X829" i="51"/>
  <c r="Y829" i="51"/>
  <c r="Z829" i="51"/>
  <c r="AA829" i="51"/>
  <c r="AB829" i="51"/>
  <c r="AC829" i="51"/>
  <c r="P830" i="51"/>
  <c r="Q830" i="51"/>
  <c r="R830" i="51"/>
  <c r="S830" i="51"/>
  <c r="T830" i="51"/>
  <c r="U830" i="51"/>
  <c r="V830" i="51"/>
  <c r="W830" i="51"/>
  <c r="X830" i="51"/>
  <c r="Y830" i="51"/>
  <c r="Z830" i="51"/>
  <c r="AA830" i="51"/>
  <c r="AB830" i="51"/>
  <c r="AC830" i="51"/>
  <c r="P828" i="51"/>
  <c r="Q828" i="51"/>
  <c r="R828" i="51"/>
  <c r="S828" i="51"/>
  <c r="T828" i="51"/>
  <c r="U828" i="51"/>
  <c r="V828" i="51"/>
  <c r="W828" i="51"/>
  <c r="X828" i="51"/>
  <c r="Y828" i="51"/>
  <c r="Z828" i="51"/>
  <c r="AA828" i="51"/>
  <c r="AB828" i="51"/>
  <c r="AC828" i="51"/>
  <c r="U827" i="51"/>
  <c r="V827" i="51"/>
  <c r="W827" i="51"/>
  <c r="X827" i="51"/>
  <c r="Y827" i="51"/>
  <c r="Z827" i="51"/>
  <c r="AA827" i="51"/>
  <c r="AB827" i="51"/>
  <c r="AC827" i="51"/>
  <c r="T827" i="51"/>
  <c r="Q827" i="51"/>
  <c r="R827" i="51"/>
  <c r="S827" i="51"/>
  <c r="P827" i="51"/>
  <c r="O634" i="51"/>
  <c r="O635" i="51"/>
  <c r="O636" i="51"/>
  <c r="O637" i="51"/>
  <c r="P635" i="51"/>
  <c r="Q635" i="51"/>
  <c r="R635" i="51"/>
  <c r="S635" i="51"/>
  <c r="T635" i="51"/>
  <c r="U635" i="51"/>
  <c r="V635" i="51"/>
  <c r="W635" i="51"/>
  <c r="X635" i="51"/>
  <c r="Y635" i="51"/>
  <c r="Z635" i="51"/>
  <c r="AA635" i="51"/>
  <c r="AB635" i="51"/>
  <c r="AC635" i="51"/>
  <c r="P636" i="51"/>
  <c r="Q636" i="51"/>
  <c r="R636" i="51"/>
  <c r="S636" i="51"/>
  <c r="T636" i="51"/>
  <c r="U636" i="51"/>
  <c r="V636" i="51"/>
  <c r="W636" i="51"/>
  <c r="X636" i="51"/>
  <c r="Y636" i="51"/>
  <c r="Z636" i="51"/>
  <c r="AA636" i="51"/>
  <c r="AB636" i="51"/>
  <c r="AC636" i="51"/>
  <c r="P637" i="51"/>
  <c r="Q637" i="51"/>
  <c r="R637" i="51"/>
  <c r="S637" i="51"/>
  <c r="T637" i="51"/>
  <c r="U637" i="51"/>
  <c r="V637" i="51"/>
  <c r="W637" i="51"/>
  <c r="X637" i="51"/>
  <c r="Y637" i="51"/>
  <c r="Z637" i="51"/>
  <c r="AA637" i="51"/>
  <c r="AB637" i="51"/>
  <c r="AC637" i="51"/>
  <c r="U634" i="51"/>
  <c r="V634" i="51"/>
  <c r="W634" i="51"/>
  <c r="X634" i="51"/>
  <c r="Y634" i="51"/>
  <c r="Z634" i="51"/>
  <c r="AA634" i="51"/>
  <c r="AB634" i="51"/>
  <c r="AC634" i="51"/>
  <c r="T634" i="51"/>
  <c r="Q634" i="51"/>
  <c r="R634" i="51"/>
  <c r="S634" i="51"/>
  <c r="P634" i="51"/>
  <c r="P458" i="51"/>
  <c r="Q458" i="51"/>
  <c r="R458" i="51"/>
  <c r="S458" i="51"/>
  <c r="T458" i="51"/>
  <c r="U458" i="51"/>
  <c r="V458" i="51"/>
  <c r="W458" i="51"/>
  <c r="X458" i="51"/>
  <c r="Y458" i="51"/>
  <c r="Z458" i="51"/>
  <c r="AA458" i="51"/>
  <c r="AB458" i="51"/>
  <c r="AC458" i="51"/>
  <c r="P459" i="51"/>
  <c r="Q459" i="51"/>
  <c r="R459" i="51"/>
  <c r="S459" i="51"/>
  <c r="T459" i="51"/>
  <c r="U459" i="51"/>
  <c r="V459" i="51"/>
  <c r="W459" i="51"/>
  <c r="X459" i="51"/>
  <c r="Y459" i="51"/>
  <c r="Z459" i="51"/>
  <c r="AA459" i="51"/>
  <c r="AB459" i="51"/>
  <c r="AC459" i="51"/>
  <c r="U457" i="51"/>
  <c r="V457" i="51"/>
  <c r="W457" i="51"/>
  <c r="X457" i="51"/>
  <c r="Y457" i="51"/>
  <c r="Z457" i="51"/>
  <c r="AA457" i="51"/>
  <c r="AB457" i="51"/>
  <c r="AC457" i="51"/>
  <c r="T457" i="51"/>
  <c r="Q457" i="51"/>
  <c r="R457" i="51"/>
  <c r="S457" i="51"/>
  <c r="P457" i="51"/>
  <c r="P181" i="51"/>
  <c r="Q181" i="51"/>
  <c r="R181" i="51"/>
  <c r="S181" i="51"/>
  <c r="T181" i="51"/>
  <c r="U181" i="51"/>
  <c r="V181" i="51"/>
  <c r="W181" i="51"/>
  <c r="X181" i="51"/>
  <c r="Y181" i="51"/>
  <c r="Z181" i="51"/>
  <c r="AA181" i="51"/>
  <c r="AB181" i="51"/>
  <c r="AC181" i="51"/>
  <c r="P182" i="51"/>
  <c r="Q182" i="51"/>
  <c r="R182" i="51"/>
  <c r="S182" i="51"/>
  <c r="T182" i="51"/>
  <c r="U182" i="51"/>
  <c r="V182" i="51"/>
  <c r="W182" i="51"/>
  <c r="X182" i="51"/>
  <c r="Y182" i="51"/>
  <c r="Z182" i="51"/>
  <c r="AA182" i="51"/>
  <c r="AB182" i="51"/>
  <c r="AC182" i="51"/>
  <c r="P183" i="51"/>
  <c r="Q183" i="51"/>
  <c r="R183" i="51"/>
  <c r="S183" i="51"/>
  <c r="T183" i="51"/>
  <c r="U183" i="51"/>
  <c r="V183" i="51"/>
  <c r="W183" i="51"/>
  <c r="X183" i="51"/>
  <c r="Y183" i="51"/>
  <c r="Z183" i="51"/>
  <c r="AA183" i="51"/>
  <c r="AB183" i="51"/>
  <c r="AC183" i="51"/>
  <c r="P184" i="51"/>
  <c r="Q184" i="51"/>
  <c r="R184" i="51"/>
  <c r="S184" i="51"/>
  <c r="T184" i="51"/>
  <c r="U184" i="51"/>
  <c r="V184" i="51"/>
  <c r="W184" i="51"/>
  <c r="X184" i="51"/>
  <c r="Y184" i="51"/>
  <c r="Z184" i="51"/>
  <c r="AA184" i="51"/>
  <c r="AB184" i="51"/>
  <c r="AC184" i="51"/>
  <c r="P185" i="51"/>
  <c r="Q185" i="51"/>
  <c r="R185" i="51"/>
  <c r="S185" i="51"/>
  <c r="T185" i="51"/>
  <c r="U185" i="51"/>
  <c r="V185" i="51"/>
  <c r="W185" i="51"/>
  <c r="X185" i="51"/>
  <c r="Y185" i="51"/>
  <c r="Z185" i="51"/>
  <c r="AA185" i="51"/>
  <c r="AB185" i="51"/>
  <c r="AC185" i="51"/>
  <c r="U180" i="51"/>
  <c r="V180" i="51"/>
  <c r="W180" i="51"/>
  <c r="X180" i="51"/>
  <c r="Y180" i="51"/>
  <c r="Z180" i="51"/>
  <c r="AA180" i="51"/>
  <c r="AB180" i="51"/>
  <c r="AC180" i="51"/>
  <c r="T180" i="51"/>
  <c r="Q180" i="51"/>
  <c r="R180" i="51"/>
  <c r="S180" i="51"/>
  <c r="P180" i="51"/>
  <c r="J31" i="43"/>
  <c r="AC12" i="43"/>
  <c r="AC22" i="51" s="1"/>
  <c r="U12" i="43"/>
  <c r="U22" i="51" s="1"/>
  <c r="V12" i="43"/>
  <c r="V22" i="51" s="1"/>
  <c r="W12" i="43"/>
  <c r="W22" i="51" s="1"/>
  <c r="X12" i="43"/>
  <c r="X22" i="51" s="1"/>
  <c r="Y12" i="43"/>
  <c r="Y22" i="51" s="1"/>
  <c r="Z12" i="43"/>
  <c r="Z22" i="51" s="1"/>
  <c r="AA12" i="43"/>
  <c r="AA22" i="51" s="1"/>
  <c r="AB12" i="43"/>
  <c r="AB22" i="51" s="1"/>
  <c r="T12" i="43"/>
  <c r="T22" i="51" s="1"/>
  <c r="Q12" i="43"/>
  <c r="Q22" i="51" s="1"/>
  <c r="R12" i="43"/>
  <c r="R22" i="51" s="1"/>
  <c r="S12" i="43"/>
  <c r="S22" i="51" s="1"/>
  <c r="P12" i="43"/>
  <c r="P22" i="51" s="1"/>
  <c r="O22" i="51"/>
  <c r="Q982" i="51"/>
  <c r="R982" i="51"/>
  <c r="S982" i="51"/>
  <c r="P982" i="51"/>
  <c r="P824" i="51"/>
  <c r="Q824" i="51"/>
  <c r="R824" i="51"/>
  <c r="S824" i="51"/>
  <c r="T824" i="51"/>
  <c r="U824" i="51"/>
  <c r="V824" i="51"/>
  <c r="W824" i="51"/>
  <c r="X824" i="51"/>
  <c r="Y824" i="51"/>
  <c r="Z824" i="51"/>
  <c r="AA824" i="51"/>
  <c r="AB824" i="51"/>
  <c r="AC824" i="51"/>
  <c r="P825" i="51"/>
  <c r="Q825" i="51"/>
  <c r="R825" i="51"/>
  <c r="S825" i="51"/>
  <c r="T825" i="51"/>
  <c r="U825" i="51"/>
  <c r="V825" i="51"/>
  <c r="W825" i="51"/>
  <c r="X825" i="51"/>
  <c r="Y825" i="51"/>
  <c r="Z825" i="51"/>
  <c r="AA825" i="51"/>
  <c r="AB825" i="51"/>
  <c r="AC825" i="51"/>
  <c r="P826" i="51"/>
  <c r="Q826" i="51"/>
  <c r="R826" i="51"/>
  <c r="S826" i="51"/>
  <c r="T826" i="51"/>
  <c r="U826" i="51"/>
  <c r="V826" i="51"/>
  <c r="W826" i="51"/>
  <c r="X826" i="51"/>
  <c r="Y826" i="51"/>
  <c r="Z826" i="51"/>
  <c r="AA826" i="51"/>
  <c r="AB826" i="51"/>
  <c r="AC826" i="51"/>
  <c r="U823" i="51"/>
  <c r="V823" i="51"/>
  <c r="W823" i="51"/>
  <c r="X823" i="51"/>
  <c r="Y823" i="51"/>
  <c r="Z823" i="51"/>
  <c r="AA823" i="51"/>
  <c r="AB823" i="51"/>
  <c r="AC823" i="51"/>
  <c r="T823" i="51"/>
  <c r="Q823" i="51"/>
  <c r="R823" i="51"/>
  <c r="S823" i="51"/>
  <c r="P823" i="51"/>
  <c r="P631" i="51"/>
  <c r="Q631" i="51"/>
  <c r="R631" i="51"/>
  <c r="S631" i="51"/>
  <c r="T631" i="51"/>
  <c r="U631" i="51"/>
  <c r="V631" i="51"/>
  <c r="W631" i="51"/>
  <c r="X631" i="51"/>
  <c r="Y631" i="51"/>
  <c r="Z631" i="51"/>
  <c r="AA631" i="51"/>
  <c r="AB631" i="51"/>
  <c r="AC631" i="51"/>
  <c r="P632" i="51"/>
  <c r="Q632" i="51"/>
  <c r="R632" i="51"/>
  <c r="S632" i="51"/>
  <c r="T632" i="51"/>
  <c r="U632" i="51"/>
  <c r="V632" i="51"/>
  <c r="W632" i="51"/>
  <c r="X632" i="51"/>
  <c r="Y632" i="51"/>
  <c r="Z632" i="51"/>
  <c r="AA632" i="51"/>
  <c r="AB632" i="51"/>
  <c r="AC632" i="51"/>
  <c r="P633" i="51"/>
  <c r="Q633" i="51"/>
  <c r="R633" i="51"/>
  <c r="S633" i="51"/>
  <c r="T633" i="51"/>
  <c r="U633" i="51"/>
  <c r="V633" i="51"/>
  <c r="W633" i="51"/>
  <c r="X633" i="51"/>
  <c r="Y633" i="51"/>
  <c r="Z633" i="51"/>
  <c r="AA633" i="51"/>
  <c r="AB633" i="51"/>
  <c r="AC633" i="51"/>
  <c r="U630" i="51"/>
  <c r="V630" i="51"/>
  <c r="W630" i="51"/>
  <c r="X630" i="51"/>
  <c r="Y630" i="51"/>
  <c r="Z630" i="51"/>
  <c r="AA630" i="51"/>
  <c r="AB630" i="51"/>
  <c r="AC630" i="51"/>
  <c r="T630" i="51"/>
  <c r="Q630" i="51"/>
  <c r="R630" i="51"/>
  <c r="S630" i="51"/>
  <c r="P630" i="51"/>
  <c r="P453" i="51"/>
  <c r="Q453" i="51"/>
  <c r="R453" i="51"/>
  <c r="S453" i="51"/>
  <c r="T453" i="51"/>
  <c r="U453" i="51"/>
  <c r="V453" i="51"/>
  <c r="W453" i="51"/>
  <c r="X453" i="51"/>
  <c r="Y453" i="51"/>
  <c r="Z453" i="51"/>
  <c r="AA453" i="51"/>
  <c r="AB453" i="51"/>
  <c r="AC453" i="51"/>
  <c r="P454" i="51"/>
  <c r="Q454" i="51"/>
  <c r="R454" i="51"/>
  <c r="S454" i="51"/>
  <c r="T454" i="51"/>
  <c r="U454" i="51"/>
  <c r="V454" i="51"/>
  <c r="W454" i="51"/>
  <c r="X454" i="51"/>
  <c r="Y454" i="51"/>
  <c r="Z454" i="51"/>
  <c r="AA454" i="51"/>
  <c r="AB454" i="51"/>
  <c r="AC454" i="51"/>
  <c r="P455" i="51"/>
  <c r="Q455" i="51"/>
  <c r="R455" i="51"/>
  <c r="S455" i="51"/>
  <c r="T455" i="51"/>
  <c r="U455" i="51"/>
  <c r="V455" i="51"/>
  <c r="W455" i="51"/>
  <c r="X455" i="51"/>
  <c r="Y455" i="51"/>
  <c r="Z455" i="51"/>
  <c r="AA455" i="51"/>
  <c r="AB455" i="51"/>
  <c r="AC455" i="51"/>
  <c r="P456" i="51"/>
  <c r="Q456" i="51"/>
  <c r="R456" i="51"/>
  <c r="S456" i="51"/>
  <c r="T456" i="51"/>
  <c r="U456" i="51"/>
  <c r="V456" i="51"/>
  <c r="W456" i="51"/>
  <c r="X456" i="51"/>
  <c r="Y456" i="51"/>
  <c r="Z456" i="51"/>
  <c r="AA456" i="51"/>
  <c r="AB456" i="51"/>
  <c r="AC456" i="51"/>
  <c r="U452" i="51"/>
  <c r="V452" i="51"/>
  <c r="W452" i="51"/>
  <c r="X452" i="51"/>
  <c r="Y452" i="51"/>
  <c r="Z452" i="51"/>
  <c r="AA452" i="51"/>
  <c r="AB452" i="51"/>
  <c r="AC452" i="51"/>
  <c r="T452" i="51"/>
  <c r="Q452" i="51"/>
  <c r="R452" i="51"/>
  <c r="S452" i="51"/>
  <c r="P452" i="51"/>
  <c r="P175" i="51"/>
  <c r="Q175" i="51"/>
  <c r="R175" i="51"/>
  <c r="S175" i="51"/>
  <c r="T175" i="51"/>
  <c r="U175" i="51"/>
  <c r="V175" i="51"/>
  <c r="W175" i="51"/>
  <c r="X175" i="51"/>
  <c r="Y175" i="51"/>
  <c r="Z175" i="51"/>
  <c r="AA175" i="51"/>
  <c r="AB175" i="51"/>
  <c r="AC175" i="51"/>
  <c r="P176" i="51"/>
  <c r="Q176" i="51"/>
  <c r="R176" i="51"/>
  <c r="S176" i="51"/>
  <c r="T176" i="51"/>
  <c r="U176" i="51"/>
  <c r="V176" i="51"/>
  <c r="W176" i="51"/>
  <c r="X176" i="51"/>
  <c r="Y176" i="51"/>
  <c r="Z176" i="51"/>
  <c r="AA176" i="51"/>
  <c r="AB176" i="51"/>
  <c r="AC176" i="51"/>
  <c r="P177" i="51"/>
  <c r="Q177" i="51"/>
  <c r="R177" i="51"/>
  <c r="S177" i="51"/>
  <c r="T177" i="51"/>
  <c r="U177" i="51"/>
  <c r="V177" i="51"/>
  <c r="W177" i="51"/>
  <c r="X177" i="51"/>
  <c r="Y177" i="51"/>
  <c r="Z177" i="51"/>
  <c r="AA177" i="51"/>
  <c r="AB177" i="51"/>
  <c r="AC177" i="51"/>
  <c r="P178" i="51"/>
  <c r="Q178" i="51"/>
  <c r="R178" i="51"/>
  <c r="S178" i="51"/>
  <c r="T178" i="51"/>
  <c r="U178" i="51"/>
  <c r="V178" i="51"/>
  <c r="W178" i="51"/>
  <c r="X178" i="51"/>
  <c r="Y178" i="51"/>
  <c r="Z178" i="51"/>
  <c r="AA178" i="51"/>
  <c r="AB178" i="51"/>
  <c r="AC178" i="51"/>
  <c r="P179" i="51"/>
  <c r="Q179" i="51"/>
  <c r="R179" i="51"/>
  <c r="S179" i="51"/>
  <c r="T179" i="51"/>
  <c r="U179" i="51"/>
  <c r="V179" i="51"/>
  <c r="W179" i="51"/>
  <c r="X179" i="51"/>
  <c r="Y179" i="51"/>
  <c r="Z179" i="51"/>
  <c r="AA179" i="51"/>
  <c r="AB179" i="51"/>
  <c r="AC179" i="51"/>
  <c r="U174" i="51"/>
  <c r="V174" i="51"/>
  <c r="W174" i="51"/>
  <c r="X174" i="51"/>
  <c r="Y174" i="51"/>
  <c r="Z174" i="51"/>
  <c r="AA174" i="51"/>
  <c r="AB174" i="51"/>
  <c r="AC174" i="51"/>
  <c r="T174" i="51"/>
  <c r="Q174" i="51"/>
  <c r="R174" i="51"/>
  <c r="S174" i="51"/>
  <c r="P174" i="51"/>
  <c r="AC12" i="19"/>
  <c r="AC21" i="51" s="1"/>
  <c r="U12" i="19"/>
  <c r="U21" i="51" s="1"/>
  <c r="V12" i="19"/>
  <c r="V21" i="51" s="1"/>
  <c r="W12" i="19"/>
  <c r="W21" i="51" s="1"/>
  <c r="X12" i="19"/>
  <c r="X21" i="51" s="1"/>
  <c r="Y12" i="19"/>
  <c r="Y21" i="51" s="1"/>
  <c r="Z12" i="19"/>
  <c r="Z21" i="51" s="1"/>
  <c r="AA12" i="19"/>
  <c r="AA21" i="51" s="1"/>
  <c r="AB12" i="19"/>
  <c r="AB21" i="51" s="1"/>
  <c r="T12" i="19"/>
  <c r="T21" i="51" s="1"/>
  <c r="Q12" i="19"/>
  <c r="Q21" i="51" s="1"/>
  <c r="R12" i="19"/>
  <c r="R21" i="51" s="1"/>
  <c r="S12" i="19"/>
  <c r="S21" i="51" s="1"/>
  <c r="P12" i="19"/>
  <c r="P21" i="51" s="1"/>
  <c r="O21" i="51"/>
  <c r="P980" i="51"/>
  <c r="Q980" i="51"/>
  <c r="R980" i="51"/>
  <c r="S980" i="51"/>
  <c r="T980" i="51"/>
  <c r="U980" i="51"/>
  <c r="V980" i="51"/>
  <c r="W980" i="51"/>
  <c r="X980" i="51"/>
  <c r="Y980" i="51"/>
  <c r="Z980" i="51"/>
  <c r="AA980" i="51"/>
  <c r="AB980" i="51"/>
  <c r="AC980" i="51"/>
  <c r="P981" i="51"/>
  <c r="Q981" i="51"/>
  <c r="R981" i="51"/>
  <c r="S981" i="51"/>
  <c r="T981" i="51"/>
  <c r="U981" i="51"/>
  <c r="V981" i="51"/>
  <c r="W981" i="51"/>
  <c r="X981" i="51"/>
  <c r="Y981" i="51"/>
  <c r="Z981" i="51"/>
  <c r="AA981" i="51"/>
  <c r="AB981" i="51"/>
  <c r="AC981" i="51"/>
  <c r="U979" i="51"/>
  <c r="V979" i="51"/>
  <c r="W979" i="51"/>
  <c r="X979" i="51"/>
  <c r="Y979" i="51"/>
  <c r="Z979" i="51"/>
  <c r="AA979" i="51"/>
  <c r="AB979" i="51"/>
  <c r="AC979" i="51"/>
  <c r="T979" i="51"/>
  <c r="Q979" i="51"/>
  <c r="R979" i="51"/>
  <c r="S979" i="51"/>
  <c r="P979" i="51"/>
  <c r="P820" i="51"/>
  <c r="Q820" i="51"/>
  <c r="R820" i="51"/>
  <c r="S820" i="51"/>
  <c r="T820" i="51"/>
  <c r="U820" i="51"/>
  <c r="V820" i="51"/>
  <c r="W820" i="51"/>
  <c r="X820" i="51"/>
  <c r="Y820" i="51"/>
  <c r="Z820" i="51"/>
  <c r="AA820" i="51"/>
  <c r="AB820" i="51"/>
  <c r="AC820" i="51"/>
  <c r="P821" i="51"/>
  <c r="Q821" i="51"/>
  <c r="R821" i="51"/>
  <c r="S821" i="51"/>
  <c r="T821" i="51"/>
  <c r="U821" i="51"/>
  <c r="V821" i="51"/>
  <c r="W821" i="51"/>
  <c r="X821" i="51"/>
  <c r="Y821" i="51"/>
  <c r="Z821" i="51"/>
  <c r="AA821" i="51"/>
  <c r="AB821" i="51"/>
  <c r="AC821" i="51"/>
  <c r="P822" i="51"/>
  <c r="Q822" i="51"/>
  <c r="R822" i="51"/>
  <c r="S822" i="51"/>
  <c r="T822" i="51"/>
  <c r="U822" i="51"/>
  <c r="V822" i="51"/>
  <c r="W822" i="51"/>
  <c r="X822" i="51"/>
  <c r="Y822" i="51"/>
  <c r="Z822" i="51"/>
  <c r="AA822" i="51"/>
  <c r="AB822" i="51"/>
  <c r="AC822" i="51"/>
  <c r="U819" i="51"/>
  <c r="V819" i="51"/>
  <c r="W819" i="51"/>
  <c r="X819" i="51"/>
  <c r="Y819" i="51"/>
  <c r="Z819" i="51"/>
  <c r="AA819" i="51"/>
  <c r="AB819" i="51"/>
  <c r="AC819" i="51"/>
  <c r="T819" i="51"/>
  <c r="Q819" i="51"/>
  <c r="R819" i="51"/>
  <c r="S819" i="51"/>
  <c r="P819" i="51"/>
  <c r="P628" i="51"/>
  <c r="Q628" i="51"/>
  <c r="R628" i="51"/>
  <c r="S628" i="51"/>
  <c r="T628" i="51"/>
  <c r="U628" i="51"/>
  <c r="V628" i="51"/>
  <c r="W628" i="51"/>
  <c r="X628" i="51"/>
  <c r="Y628" i="51"/>
  <c r="Z628" i="51"/>
  <c r="AA628" i="51"/>
  <c r="AB628" i="51"/>
  <c r="AC628" i="51"/>
  <c r="P629" i="51"/>
  <c r="Q629" i="51"/>
  <c r="R629" i="51"/>
  <c r="S629" i="51"/>
  <c r="T629" i="51"/>
  <c r="U629" i="51"/>
  <c r="V629" i="51"/>
  <c r="W629" i="51"/>
  <c r="X629" i="51"/>
  <c r="Y629" i="51"/>
  <c r="Z629" i="51"/>
  <c r="AA629" i="51"/>
  <c r="AB629" i="51"/>
  <c r="AC629" i="51"/>
  <c r="U627" i="51"/>
  <c r="V627" i="51"/>
  <c r="W627" i="51"/>
  <c r="X627" i="51"/>
  <c r="Y627" i="51"/>
  <c r="Z627" i="51"/>
  <c r="AA627" i="51"/>
  <c r="AB627" i="51"/>
  <c r="AC627" i="51"/>
  <c r="T627" i="51"/>
  <c r="Q627" i="51"/>
  <c r="R627" i="51"/>
  <c r="S627" i="51"/>
  <c r="P627" i="51"/>
  <c r="O627" i="51"/>
  <c r="O628" i="51"/>
  <c r="P451" i="51"/>
  <c r="Q451" i="51"/>
  <c r="R451" i="51"/>
  <c r="S451" i="51"/>
  <c r="T451" i="51"/>
  <c r="U451" i="51"/>
  <c r="V451" i="51"/>
  <c r="W451" i="51"/>
  <c r="X451" i="51"/>
  <c r="Y451" i="51"/>
  <c r="Z451" i="51"/>
  <c r="AA451" i="51"/>
  <c r="AB451" i="51"/>
  <c r="AC451" i="51"/>
  <c r="U450" i="51"/>
  <c r="V450" i="51"/>
  <c r="W450" i="51"/>
  <c r="X450" i="51"/>
  <c r="Y450" i="51"/>
  <c r="Z450" i="51"/>
  <c r="AA450" i="51"/>
  <c r="AB450" i="51"/>
  <c r="AC450" i="51"/>
  <c r="T450" i="51"/>
  <c r="Q450" i="51"/>
  <c r="R450" i="51"/>
  <c r="S450" i="51"/>
  <c r="P450" i="51"/>
  <c r="P169" i="51"/>
  <c r="Q169" i="51"/>
  <c r="R169" i="51"/>
  <c r="S169" i="51"/>
  <c r="T169" i="51"/>
  <c r="U169" i="51"/>
  <c r="V169" i="51"/>
  <c r="W169" i="51"/>
  <c r="X169" i="51"/>
  <c r="Y169" i="51"/>
  <c r="Z169" i="51"/>
  <c r="AA169" i="51"/>
  <c r="AB169" i="51"/>
  <c r="AC169" i="51"/>
  <c r="P170" i="51"/>
  <c r="Q170" i="51"/>
  <c r="R170" i="51"/>
  <c r="S170" i="51"/>
  <c r="T170" i="51"/>
  <c r="U170" i="51"/>
  <c r="V170" i="51"/>
  <c r="W170" i="51"/>
  <c r="X170" i="51"/>
  <c r="Y170" i="51"/>
  <c r="Z170" i="51"/>
  <c r="AA170" i="51"/>
  <c r="AB170" i="51"/>
  <c r="AC170" i="51"/>
  <c r="P171" i="51"/>
  <c r="Q171" i="51"/>
  <c r="R171" i="51"/>
  <c r="S171" i="51"/>
  <c r="T171" i="51"/>
  <c r="U171" i="51"/>
  <c r="V171" i="51"/>
  <c r="W171" i="51"/>
  <c r="X171" i="51"/>
  <c r="Y171" i="51"/>
  <c r="Z171" i="51"/>
  <c r="AA171" i="51"/>
  <c r="AB171" i="51"/>
  <c r="AC171" i="51"/>
  <c r="P172" i="51"/>
  <c r="Q172" i="51"/>
  <c r="R172" i="51"/>
  <c r="S172" i="51"/>
  <c r="T172" i="51"/>
  <c r="U172" i="51"/>
  <c r="V172" i="51"/>
  <c r="W172" i="51"/>
  <c r="X172" i="51"/>
  <c r="Y172" i="51"/>
  <c r="Z172" i="51"/>
  <c r="AA172" i="51"/>
  <c r="AB172" i="51"/>
  <c r="AC172" i="51"/>
  <c r="P173" i="51"/>
  <c r="Q173" i="51"/>
  <c r="R173" i="51"/>
  <c r="S173" i="51"/>
  <c r="T173" i="51"/>
  <c r="U173" i="51"/>
  <c r="V173" i="51"/>
  <c r="W173" i="51"/>
  <c r="X173" i="51"/>
  <c r="Y173" i="51"/>
  <c r="Z173" i="51"/>
  <c r="AA173" i="51"/>
  <c r="AB173" i="51"/>
  <c r="AC173" i="51"/>
  <c r="U168" i="51"/>
  <c r="V168" i="51"/>
  <c r="W168" i="51"/>
  <c r="X168" i="51"/>
  <c r="Y168" i="51"/>
  <c r="Z168" i="51"/>
  <c r="AA168" i="51"/>
  <c r="AB168" i="51"/>
  <c r="AC168" i="51"/>
  <c r="T168" i="51"/>
  <c r="Q168" i="51"/>
  <c r="R168" i="51"/>
  <c r="S168" i="51"/>
  <c r="P168" i="51"/>
  <c r="J18" i="35"/>
  <c r="AC12" i="35"/>
  <c r="AC20" i="51" s="1"/>
  <c r="U12" i="35"/>
  <c r="U20" i="51" s="1"/>
  <c r="V12" i="35"/>
  <c r="V20" i="51" s="1"/>
  <c r="W12" i="35"/>
  <c r="W20" i="51" s="1"/>
  <c r="X12" i="35"/>
  <c r="X20" i="51" s="1"/>
  <c r="Y12" i="35"/>
  <c r="Y20" i="51" s="1"/>
  <c r="Z12" i="35"/>
  <c r="Z20" i="51" s="1"/>
  <c r="AA12" i="35"/>
  <c r="AA20" i="51" s="1"/>
  <c r="AB12" i="35"/>
  <c r="AB20" i="51" s="1"/>
  <c r="T12" i="35"/>
  <c r="T20" i="51" s="1"/>
  <c r="Q12" i="35"/>
  <c r="Q20" i="51" s="1"/>
  <c r="R12" i="35"/>
  <c r="R20" i="51" s="1"/>
  <c r="S12" i="35"/>
  <c r="S20" i="51" s="1"/>
  <c r="P12" i="35"/>
  <c r="P20" i="51" s="1"/>
  <c r="O20" i="51"/>
  <c r="P977" i="51"/>
  <c r="Q977" i="51"/>
  <c r="R977" i="51"/>
  <c r="S977" i="51"/>
  <c r="T977" i="51"/>
  <c r="U977" i="51"/>
  <c r="V977" i="51"/>
  <c r="W977" i="51"/>
  <c r="X977" i="51"/>
  <c r="Y977" i="51"/>
  <c r="Z977" i="51"/>
  <c r="AA977" i="51"/>
  <c r="AB977" i="51"/>
  <c r="AC977" i="51"/>
  <c r="P978" i="51"/>
  <c r="Q978" i="51"/>
  <c r="R978" i="51"/>
  <c r="S978" i="51"/>
  <c r="T978" i="51"/>
  <c r="U978" i="51"/>
  <c r="V978" i="51"/>
  <c r="W978" i="51"/>
  <c r="X978" i="51"/>
  <c r="Y978" i="51"/>
  <c r="Z978" i="51"/>
  <c r="AA978" i="51"/>
  <c r="AB978" i="51"/>
  <c r="AC978" i="51"/>
  <c r="U976" i="51"/>
  <c r="V976" i="51"/>
  <c r="W976" i="51"/>
  <c r="X976" i="51"/>
  <c r="Y976" i="51"/>
  <c r="Z976" i="51"/>
  <c r="AA976" i="51"/>
  <c r="AB976" i="51"/>
  <c r="AC976" i="51"/>
  <c r="T976" i="51"/>
  <c r="Q976" i="51"/>
  <c r="R976" i="51"/>
  <c r="S976" i="51"/>
  <c r="P976" i="51"/>
  <c r="P816" i="51"/>
  <c r="Q816" i="51"/>
  <c r="R816" i="51"/>
  <c r="S816" i="51"/>
  <c r="T816" i="51"/>
  <c r="U816" i="51"/>
  <c r="V816" i="51"/>
  <c r="W816" i="51"/>
  <c r="X816" i="51"/>
  <c r="Y816" i="51"/>
  <c r="Z816" i="51"/>
  <c r="AA816" i="51"/>
  <c r="AB816" i="51"/>
  <c r="AC816" i="51"/>
  <c r="P817" i="51"/>
  <c r="Q817" i="51"/>
  <c r="R817" i="51"/>
  <c r="S817" i="51"/>
  <c r="T817" i="51"/>
  <c r="U817" i="51"/>
  <c r="V817" i="51"/>
  <c r="W817" i="51"/>
  <c r="X817" i="51"/>
  <c r="Y817" i="51"/>
  <c r="Z817" i="51"/>
  <c r="AA817" i="51"/>
  <c r="AB817" i="51"/>
  <c r="AC817" i="51"/>
  <c r="P818" i="51"/>
  <c r="Q818" i="51"/>
  <c r="R818" i="51"/>
  <c r="S818" i="51"/>
  <c r="T818" i="51"/>
  <c r="U818" i="51"/>
  <c r="V818" i="51"/>
  <c r="W818" i="51"/>
  <c r="X818" i="51"/>
  <c r="Y818" i="51"/>
  <c r="Z818" i="51"/>
  <c r="AA818" i="51"/>
  <c r="AB818" i="51"/>
  <c r="AC818" i="51"/>
  <c r="U815" i="51"/>
  <c r="V815" i="51"/>
  <c r="W815" i="51"/>
  <c r="X815" i="51"/>
  <c r="Y815" i="51"/>
  <c r="Z815" i="51"/>
  <c r="AA815" i="51"/>
  <c r="AB815" i="51"/>
  <c r="AC815" i="51"/>
  <c r="T815" i="51"/>
  <c r="Q815" i="51"/>
  <c r="R815" i="51"/>
  <c r="S815" i="51"/>
  <c r="P815" i="51"/>
  <c r="P624" i="51"/>
  <c r="Q624" i="51"/>
  <c r="R624" i="51"/>
  <c r="S624" i="51"/>
  <c r="T624" i="51"/>
  <c r="U624" i="51"/>
  <c r="V624" i="51"/>
  <c r="W624" i="51"/>
  <c r="X624" i="51"/>
  <c r="Y624" i="51"/>
  <c r="Z624" i="51"/>
  <c r="AA624" i="51"/>
  <c r="AB624" i="51"/>
  <c r="AC624" i="51"/>
  <c r="P625" i="51"/>
  <c r="Q625" i="51"/>
  <c r="R625" i="51"/>
  <c r="S625" i="51"/>
  <c r="T625" i="51"/>
  <c r="U625" i="51"/>
  <c r="V625" i="51"/>
  <c r="W625" i="51"/>
  <c r="X625" i="51"/>
  <c r="Y625" i="51"/>
  <c r="Z625" i="51"/>
  <c r="AA625" i="51"/>
  <c r="AB625" i="51"/>
  <c r="AC625" i="51"/>
  <c r="P626" i="51"/>
  <c r="Q626" i="51"/>
  <c r="R626" i="51"/>
  <c r="S626" i="51"/>
  <c r="T626" i="51"/>
  <c r="U626" i="51"/>
  <c r="V626" i="51"/>
  <c r="W626" i="51"/>
  <c r="X626" i="51"/>
  <c r="Y626" i="51"/>
  <c r="Z626" i="51"/>
  <c r="AA626" i="51"/>
  <c r="AB626" i="51"/>
  <c r="AC626" i="51"/>
  <c r="U623" i="51"/>
  <c r="V623" i="51"/>
  <c r="W623" i="51"/>
  <c r="X623" i="51"/>
  <c r="Y623" i="51"/>
  <c r="Z623" i="51"/>
  <c r="AA623" i="51"/>
  <c r="AB623" i="51"/>
  <c r="AC623" i="51"/>
  <c r="T623" i="51"/>
  <c r="Q623" i="51"/>
  <c r="R623" i="51"/>
  <c r="S623" i="51"/>
  <c r="P623" i="51"/>
  <c r="T448" i="51"/>
  <c r="U448" i="51"/>
  <c r="V448" i="51"/>
  <c r="W448" i="51"/>
  <c r="X448" i="51"/>
  <c r="Y448" i="51"/>
  <c r="Z448" i="51"/>
  <c r="AA448" i="51"/>
  <c r="AB448" i="51"/>
  <c r="AC448" i="51"/>
  <c r="T449" i="51"/>
  <c r="U449" i="51"/>
  <c r="V449" i="51"/>
  <c r="W449" i="51"/>
  <c r="X449" i="51"/>
  <c r="Y449" i="51"/>
  <c r="Z449" i="51"/>
  <c r="AA449" i="51"/>
  <c r="AB449" i="51"/>
  <c r="AC449" i="51"/>
  <c r="U447" i="51"/>
  <c r="V447" i="51"/>
  <c r="W447" i="51"/>
  <c r="X447" i="51"/>
  <c r="Y447" i="51"/>
  <c r="Z447" i="51"/>
  <c r="AA447" i="51"/>
  <c r="AB447" i="51"/>
  <c r="AC447" i="51"/>
  <c r="T447" i="51"/>
  <c r="P163" i="51"/>
  <c r="Q163" i="51"/>
  <c r="R163" i="51"/>
  <c r="S163" i="51"/>
  <c r="T163" i="51"/>
  <c r="U163" i="51"/>
  <c r="V163" i="51"/>
  <c r="W163" i="51"/>
  <c r="X163" i="51"/>
  <c r="Y163" i="51"/>
  <c r="Z163" i="51"/>
  <c r="AA163" i="51"/>
  <c r="AB163" i="51"/>
  <c r="AC163" i="51"/>
  <c r="P164" i="51"/>
  <c r="Q164" i="51"/>
  <c r="R164" i="51"/>
  <c r="S164" i="51"/>
  <c r="T164" i="51"/>
  <c r="U164" i="51"/>
  <c r="V164" i="51"/>
  <c r="W164" i="51"/>
  <c r="X164" i="51"/>
  <c r="Y164" i="51"/>
  <c r="Z164" i="51"/>
  <c r="AA164" i="51"/>
  <c r="AB164" i="51"/>
  <c r="AC164" i="51"/>
  <c r="P165" i="51"/>
  <c r="Q165" i="51"/>
  <c r="R165" i="51"/>
  <c r="S165" i="51"/>
  <c r="T165" i="51"/>
  <c r="U165" i="51"/>
  <c r="V165" i="51"/>
  <c r="W165" i="51"/>
  <c r="X165" i="51"/>
  <c r="Y165" i="51"/>
  <c r="Z165" i="51"/>
  <c r="AA165" i="51"/>
  <c r="AB165" i="51"/>
  <c r="AC165" i="51"/>
  <c r="P166" i="51"/>
  <c r="Q166" i="51"/>
  <c r="R166" i="51"/>
  <c r="S166" i="51"/>
  <c r="T166" i="51"/>
  <c r="U166" i="51"/>
  <c r="V166" i="51"/>
  <c r="W166" i="51"/>
  <c r="X166" i="51"/>
  <c r="Y166" i="51"/>
  <c r="Z166" i="51"/>
  <c r="AA166" i="51"/>
  <c r="AB166" i="51"/>
  <c r="AC166" i="51"/>
  <c r="P167" i="51"/>
  <c r="Q167" i="51"/>
  <c r="R167" i="51"/>
  <c r="S167" i="51"/>
  <c r="T167" i="51"/>
  <c r="U167" i="51"/>
  <c r="V167" i="51"/>
  <c r="W167" i="51"/>
  <c r="X167" i="51"/>
  <c r="Y167" i="51"/>
  <c r="Z167" i="51"/>
  <c r="AA167" i="51"/>
  <c r="AB167" i="51"/>
  <c r="AC167" i="51"/>
  <c r="U162" i="51"/>
  <c r="V162" i="51"/>
  <c r="W162" i="51"/>
  <c r="X162" i="51"/>
  <c r="Y162" i="51"/>
  <c r="Z162" i="51"/>
  <c r="AA162" i="51"/>
  <c r="AB162" i="51"/>
  <c r="AC162" i="51"/>
  <c r="T162" i="51"/>
  <c r="Q162" i="51"/>
  <c r="R162" i="51"/>
  <c r="S162" i="51"/>
  <c r="P162" i="51"/>
  <c r="AA19" i="51"/>
  <c r="O19" i="51"/>
  <c r="J30" i="33"/>
  <c r="AC12" i="33"/>
  <c r="AC19" i="51" s="1"/>
  <c r="U12" i="33"/>
  <c r="U19" i="51" s="1"/>
  <c r="V12" i="33"/>
  <c r="V19" i="51" s="1"/>
  <c r="W12" i="33"/>
  <c r="W19" i="51" s="1"/>
  <c r="X12" i="33"/>
  <c r="X19" i="51" s="1"/>
  <c r="Y12" i="33"/>
  <c r="Y19" i="51" s="1"/>
  <c r="Z12" i="33"/>
  <c r="Z19" i="51" s="1"/>
  <c r="AA12" i="33"/>
  <c r="AB12" i="33"/>
  <c r="AB19" i="51" s="1"/>
  <c r="T12" i="33"/>
  <c r="T19" i="51" s="1"/>
  <c r="S12" i="33"/>
  <c r="S19" i="51" s="1"/>
  <c r="Q12" i="33"/>
  <c r="Q19" i="51" s="1"/>
  <c r="R12" i="33"/>
  <c r="R19" i="51" s="1"/>
  <c r="P12" i="33"/>
  <c r="P19" i="51" s="1"/>
  <c r="P975" i="51"/>
  <c r="Q975" i="51"/>
  <c r="R975" i="51"/>
  <c r="S975" i="51"/>
  <c r="T975" i="51"/>
  <c r="U975" i="51"/>
  <c r="V975" i="51"/>
  <c r="W975" i="51"/>
  <c r="X975" i="51"/>
  <c r="Y975" i="51"/>
  <c r="Z975" i="51"/>
  <c r="AA975" i="51"/>
  <c r="AB975" i="51"/>
  <c r="AC975" i="51"/>
  <c r="U974" i="51"/>
  <c r="V974" i="51"/>
  <c r="W974" i="51"/>
  <c r="X974" i="51"/>
  <c r="Y974" i="51"/>
  <c r="Z974" i="51"/>
  <c r="AA974" i="51"/>
  <c r="AB974" i="51"/>
  <c r="AC974" i="51"/>
  <c r="T974" i="51"/>
  <c r="Q974" i="51"/>
  <c r="R974" i="51"/>
  <c r="S974" i="51"/>
  <c r="P974" i="51"/>
  <c r="P812" i="51"/>
  <c r="Q812" i="51"/>
  <c r="R812" i="51"/>
  <c r="S812" i="51"/>
  <c r="T812" i="51"/>
  <c r="U812" i="51"/>
  <c r="V812" i="51"/>
  <c r="W812" i="51"/>
  <c r="X812" i="51"/>
  <c r="Y812" i="51"/>
  <c r="Z812" i="51"/>
  <c r="AA812" i="51"/>
  <c r="AB812" i="51"/>
  <c r="AC812" i="51"/>
  <c r="P813" i="51"/>
  <c r="Q813" i="51"/>
  <c r="R813" i="51"/>
  <c r="S813" i="51"/>
  <c r="T813" i="51"/>
  <c r="U813" i="51"/>
  <c r="V813" i="51"/>
  <c r="W813" i="51"/>
  <c r="X813" i="51"/>
  <c r="Y813" i="51"/>
  <c r="Z813" i="51"/>
  <c r="AA813" i="51"/>
  <c r="AB813" i="51"/>
  <c r="AC813" i="51"/>
  <c r="P814" i="51"/>
  <c r="Q814" i="51"/>
  <c r="R814" i="51"/>
  <c r="S814" i="51"/>
  <c r="T814" i="51"/>
  <c r="U814" i="51"/>
  <c r="V814" i="51"/>
  <c r="W814" i="51"/>
  <c r="X814" i="51"/>
  <c r="Y814" i="51"/>
  <c r="Z814" i="51"/>
  <c r="AA814" i="51"/>
  <c r="AB814" i="51"/>
  <c r="AC814" i="51"/>
  <c r="U811" i="51"/>
  <c r="V811" i="51"/>
  <c r="W811" i="51"/>
  <c r="X811" i="51"/>
  <c r="Y811" i="51"/>
  <c r="Z811" i="51"/>
  <c r="AA811" i="51"/>
  <c r="AB811" i="51"/>
  <c r="AC811" i="51"/>
  <c r="T811" i="51"/>
  <c r="Q811" i="51"/>
  <c r="R811" i="51"/>
  <c r="S811" i="51"/>
  <c r="P811" i="51"/>
  <c r="P621" i="51"/>
  <c r="Q621" i="51"/>
  <c r="R621" i="51"/>
  <c r="S621" i="51"/>
  <c r="T621" i="51"/>
  <c r="U621" i="51"/>
  <c r="V621" i="51"/>
  <c r="W621" i="51"/>
  <c r="X621" i="51"/>
  <c r="Y621" i="51"/>
  <c r="Z621" i="51"/>
  <c r="AA621" i="51"/>
  <c r="AB621" i="51"/>
  <c r="AC621" i="51"/>
  <c r="P622" i="51"/>
  <c r="Q622" i="51"/>
  <c r="R622" i="51"/>
  <c r="S622" i="51"/>
  <c r="T622" i="51"/>
  <c r="U622" i="51"/>
  <c r="V622" i="51"/>
  <c r="W622" i="51"/>
  <c r="X622" i="51"/>
  <c r="Y622" i="51"/>
  <c r="Z622" i="51"/>
  <c r="AA622" i="51"/>
  <c r="AB622" i="51"/>
  <c r="AC622" i="51"/>
  <c r="U620" i="51"/>
  <c r="V620" i="51"/>
  <c r="W620" i="51"/>
  <c r="X620" i="51"/>
  <c r="Y620" i="51"/>
  <c r="Z620" i="51"/>
  <c r="AA620" i="51"/>
  <c r="AB620" i="51"/>
  <c r="AC620" i="51"/>
  <c r="T620" i="51"/>
  <c r="Q620" i="51"/>
  <c r="R620" i="51"/>
  <c r="S620" i="51"/>
  <c r="P620" i="51"/>
  <c r="P444" i="51"/>
  <c r="Q444" i="51"/>
  <c r="R444" i="51"/>
  <c r="S444" i="51"/>
  <c r="T444" i="51"/>
  <c r="U444" i="51"/>
  <c r="V444" i="51"/>
  <c r="W444" i="51"/>
  <c r="X444" i="51"/>
  <c r="Y444" i="51"/>
  <c r="Z444" i="51"/>
  <c r="AA444" i="51"/>
  <c r="AB444" i="51"/>
  <c r="AC444" i="51"/>
  <c r="P445" i="51"/>
  <c r="Q445" i="51"/>
  <c r="R445" i="51"/>
  <c r="S445" i="51"/>
  <c r="T445" i="51"/>
  <c r="U445" i="51"/>
  <c r="V445" i="51"/>
  <c r="W445" i="51"/>
  <c r="X445" i="51"/>
  <c r="Y445" i="51"/>
  <c r="Z445" i="51"/>
  <c r="AA445" i="51"/>
  <c r="AB445" i="51"/>
  <c r="AC445" i="51"/>
  <c r="P446" i="51"/>
  <c r="Q446" i="51"/>
  <c r="R446" i="51"/>
  <c r="S446" i="51"/>
  <c r="T446" i="51"/>
  <c r="U446" i="51"/>
  <c r="V446" i="51"/>
  <c r="W446" i="51"/>
  <c r="X446" i="51"/>
  <c r="Y446" i="51"/>
  <c r="Z446" i="51"/>
  <c r="AA446" i="51"/>
  <c r="AB446" i="51"/>
  <c r="AC446" i="51"/>
  <c r="U443" i="51"/>
  <c r="V443" i="51"/>
  <c r="W443" i="51"/>
  <c r="X443" i="51"/>
  <c r="Y443" i="51"/>
  <c r="Z443" i="51"/>
  <c r="AA443" i="51"/>
  <c r="AB443" i="51"/>
  <c r="AC443" i="51"/>
  <c r="T443" i="51"/>
  <c r="Q443" i="51"/>
  <c r="R443" i="51"/>
  <c r="S443" i="51"/>
  <c r="P443" i="51"/>
  <c r="P157" i="51"/>
  <c r="Q157" i="51"/>
  <c r="R157" i="51"/>
  <c r="S157" i="51"/>
  <c r="T157" i="51"/>
  <c r="U157" i="51"/>
  <c r="V157" i="51"/>
  <c r="W157" i="51"/>
  <c r="X157" i="51"/>
  <c r="Y157" i="51"/>
  <c r="Z157" i="51"/>
  <c r="AA157" i="51"/>
  <c r="AB157" i="51"/>
  <c r="AC157" i="51"/>
  <c r="P158" i="51"/>
  <c r="Q158" i="51"/>
  <c r="R158" i="51"/>
  <c r="S158" i="51"/>
  <c r="T158" i="51"/>
  <c r="U158" i="51"/>
  <c r="V158" i="51"/>
  <c r="W158" i="51"/>
  <c r="X158" i="51"/>
  <c r="Y158" i="51"/>
  <c r="Z158" i="51"/>
  <c r="AA158" i="51"/>
  <c r="AB158" i="51"/>
  <c r="AC158" i="51"/>
  <c r="P159" i="51"/>
  <c r="Q159" i="51"/>
  <c r="R159" i="51"/>
  <c r="S159" i="51"/>
  <c r="T159" i="51"/>
  <c r="U159" i="51"/>
  <c r="V159" i="51"/>
  <c r="W159" i="51"/>
  <c r="X159" i="51"/>
  <c r="Y159" i="51"/>
  <c r="Z159" i="51"/>
  <c r="AA159" i="51"/>
  <c r="AB159" i="51"/>
  <c r="AC159" i="51"/>
  <c r="P160" i="51"/>
  <c r="Q160" i="51"/>
  <c r="R160" i="51"/>
  <c r="S160" i="51"/>
  <c r="T160" i="51"/>
  <c r="U160" i="51"/>
  <c r="V160" i="51"/>
  <c r="W160" i="51"/>
  <c r="X160" i="51"/>
  <c r="Y160" i="51"/>
  <c r="Z160" i="51"/>
  <c r="AA160" i="51"/>
  <c r="AB160" i="51"/>
  <c r="AC160" i="51"/>
  <c r="P161" i="51"/>
  <c r="Q161" i="51"/>
  <c r="R161" i="51"/>
  <c r="S161" i="51"/>
  <c r="T161" i="51"/>
  <c r="U161" i="51"/>
  <c r="V161" i="51"/>
  <c r="W161" i="51"/>
  <c r="X161" i="51"/>
  <c r="Y161" i="51"/>
  <c r="Z161" i="51"/>
  <c r="AA161" i="51"/>
  <c r="AB161" i="51"/>
  <c r="AC161" i="51"/>
  <c r="U156" i="51"/>
  <c r="V156" i="51"/>
  <c r="W156" i="51"/>
  <c r="X156" i="51"/>
  <c r="Y156" i="51"/>
  <c r="Z156" i="51"/>
  <c r="AA156" i="51"/>
  <c r="AB156" i="51"/>
  <c r="AC156" i="51"/>
  <c r="T156" i="51"/>
  <c r="Q156" i="51"/>
  <c r="R156" i="51"/>
  <c r="S156" i="51"/>
  <c r="P156" i="51"/>
  <c r="AC12" i="42"/>
  <c r="AC18" i="51" s="1"/>
  <c r="U12" i="42"/>
  <c r="U18" i="51" s="1"/>
  <c r="V12" i="42"/>
  <c r="V18" i="51" s="1"/>
  <c r="W12" i="42"/>
  <c r="W18" i="51" s="1"/>
  <c r="X12" i="42"/>
  <c r="X18" i="51" s="1"/>
  <c r="Y12" i="42"/>
  <c r="Y18" i="51" s="1"/>
  <c r="Z12" i="42"/>
  <c r="Z18" i="51" s="1"/>
  <c r="AA12" i="42"/>
  <c r="AA18" i="51" s="1"/>
  <c r="AB12" i="42"/>
  <c r="AB18" i="51" s="1"/>
  <c r="T12" i="42"/>
  <c r="T18" i="51" s="1"/>
  <c r="Q12" i="42"/>
  <c r="Q18" i="51" s="1"/>
  <c r="R12" i="42"/>
  <c r="R18" i="51" s="1"/>
  <c r="S12" i="42"/>
  <c r="S18" i="51" s="1"/>
  <c r="P12" i="42"/>
  <c r="P18" i="51" s="1"/>
  <c r="O18" i="51"/>
  <c r="J841" i="51" l="1"/>
  <c r="J990" i="51"/>
  <c r="J842" i="51"/>
  <c r="J648" i="51"/>
  <c r="J840" i="51"/>
  <c r="J839" i="51"/>
  <c r="J646" i="51"/>
  <c r="J647" i="51"/>
  <c r="J200" i="51"/>
  <c r="J468" i="51"/>
  <c r="J467" i="51"/>
  <c r="J199" i="51"/>
  <c r="J202" i="51"/>
  <c r="J203" i="51"/>
  <c r="J989" i="51"/>
  <c r="J201" i="51"/>
  <c r="J198" i="51"/>
  <c r="J837" i="51"/>
  <c r="J838" i="51"/>
  <c r="J644" i="51"/>
  <c r="J835" i="51"/>
  <c r="J836" i="51"/>
  <c r="J987" i="51"/>
  <c r="J645" i="51"/>
  <c r="J643" i="51"/>
  <c r="J462" i="51"/>
  <c r="J465" i="51"/>
  <c r="J642" i="51"/>
  <c r="J466" i="51"/>
  <c r="J464" i="51"/>
  <c r="J196" i="51"/>
  <c r="J463" i="51"/>
  <c r="J197" i="51"/>
  <c r="J194" i="51"/>
  <c r="J193" i="51"/>
  <c r="J195" i="51"/>
  <c r="J192" i="51"/>
  <c r="J988" i="51"/>
  <c r="J986" i="51"/>
  <c r="J832" i="51"/>
  <c r="J833" i="51"/>
  <c r="J834" i="51"/>
  <c r="J831" i="51"/>
  <c r="J639" i="51"/>
  <c r="J641" i="51"/>
  <c r="J640" i="51"/>
  <c r="J638" i="51"/>
  <c r="J188" i="51"/>
  <c r="J187" i="51"/>
  <c r="J461" i="51"/>
  <c r="J460" i="51"/>
  <c r="J191" i="51"/>
  <c r="J828" i="51"/>
  <c r="J189" i="51"/>
  <c r="J984" i="51"/>
  <c r="J190" i="51"/>
  <c r="J186" i="51"/>
  <c r="J829" i="51"/>
  <c r="J985" i="51"/>
  <c r="J983" i="51"/>
  <c r="J830" i="51"/>
  <c r="J637" i="51"/>
  <c r="J759" i="51"/>
  <c r="J827" i="51"/>
  <c r="J635" i="51"/>
  <c r="J458" i="51"/>
  <c r="J636" i="51"/>
  <c r="J634" i="51"/>
  <c r="J457" i="51"/>
  <c r="J182" i="51"/>
  <c r="J459" i="51"/>
  <c r="J183" i="51"/>
  <c r="J982" i="51"/>
  <c r="J185" i="51"/>
  <c r="J184" i="51"/>
  <c r="J181" i="51"/>
  <c r="J180" i="51"/>
  <c r="J980" i="51"/>
  <c r="J176" i="51"/>
  <c r="J632" i="51"/>
  <c r="J826" i="51"/>
  <c r="J825" i="51"/>
  <c r="J824" i="51"/>
  <c r="J823" i="51"/>
  <c r="J455" i="51"/>
  <c r="J633" i="51"/>
  <c r="J631" i="51"/>
  <c r="J630" i="51"/>
  <c r="J453" i="51"/>
  <c r="J456" i="51"/>
  <c r="J454" i="51"/>
  <c r="J452" i="51"/>
  <c r="J179" i="51"/>
  <c r="J178" i="51"/>
  <c r="J175" i="51"/>
  <c r="J177" i="51"/>
  <c r="J174" i="51"/>
  <c r="J981" i="51"/>
  <c r="J821" i="51"/>
  <c r="J979" i="51"/>
  <c r="J820" i="51"/>
  <c r="J819" i="51"/>
  <c r="J822" i="51"/>
  <c r="J170" i="51"/>
  <c r="J629" i="51"/>
  <c r="J628" i="51"/>
  <c r="J627" i="51"/>
  <c r="J172" i="51"/>
  <c r="J171" i="51"/>
  <c r="J451" i="51"/>
  <c r="J977" i="51"/>
  <c r="J450" i="51"/>
  <c r="J818" i="51"/>
  <c r="J173" i="51"/>
  <c r="J169" i="51"/>
  <c r="J168" i="51"/>
  <c r="J626" i="51"/>
  <c r="J815" i="51"/>
  <c r="J978" i="51"/>
  <c r="J976" i="51"/>
  <c r="J816" i="51"/>
  <c r="J817" i="51"/>
  <c r="J625" i="51"/>
  <c r="J448" i="51"/>
  <c r="J167" i="51"/>
  <c r="J624" i="51"/>
  <c r="J623" i="51"/>
  <c r="J163" i="51"/>
  <c r="J449" i="51"/>
  <c r="J447" i="51"/>
  <c r="J165" i="51"/>
  <c r="J164" i="51"/>
  <c r="J166" i="51"/>
  <c r="J162" i="51"/>
  <c r="J813" i="51"/>
  <c r="J975" i="51"/>
  <c r="J974" i="51"/>
  <c r="J621" i="51"/>
  <c r="J812" i="51"/>
  <c r="J814" i="51"/>
  <c r="J811" i="51"/>
  <c r="J159" i="51"/>
  <c r="J622" i="51"/>
  <c r="J445" i="51"/>
  <c r="J620" i="51"/>
  <c r="J446" i="51"/>
  <c r="J444" i="51"/>
  <c r="J443" i="51"/>
  <c r="J160" i="51"/>
  <c r="J161" i="51"/>
  <c r="J158" i="51"/>
  <c r="J157" i="51"/>
  <c r="J156" i="51"/>
  <c r="Q973" i="51"/>
  <c r="R973" i="51"/>
  <c r="S973" i="51"/>
  <c r="P973" i="51"/>
  <c r="P808" i="51"/>
  <c r="Q808" i="51"/>
  <c r="R808" i="51"/>
  <c r="S808" i="51"/>
  <c r="T808" i="51"/>
  <c r="U808" i="51"/>
  <c r="V808" i="51"/>
  <c r="W808" i="51"/>
  <c r="X808" i="51"/>
  <c r="Y808" i="51"/>
  <c r="Z808" i="51"/>
  <c r="AA808" i="51"/>
  <c r="AB808" i="51"/>
  <c r="AC808" i="51"/>
  <c r="P809" i="51"/>
  <c r="Q809" i="51"/>
  <c r="R809" i="51"/>
  <c r="S809" i="51"/>
  <c r="T809" i="51"/>
  <c r="U809" i="51"/>
  <c r="V809" i="51"/>
  <c r="W809" i="51"/>
  <c r="X809" i="51"/>
  <c r="Y809" i="51"/>
  <c r="Z809" i="51"/>
  <c r="AA809" i="51"/>
  <c r="AB809" i="51"/>
  <c r="AC809" i="51"/>
  <c r="P810" i="51"/>
  <c r="Q810" i="51"/>
  <c r="R810" i="51"/>
  <c r="S810" i="51"/>
  <c r="T810" i="51"/>
  <c r="U810" i="51"/>
  <c r="V810" i="51"/>
  <c r="W810" i="51"/>
  <c r="X810" i="51"/>
  <c r="Y810" i="51"/>
  <c r="Z810" i="51"/>
  <c r="AA810" i="51"/>
  <c r="AB810" i="51"/>
  <c r="AC810" i="51"/>
  <c r="AC807" i="51"/>
  <c r="U807" i="51"/>
  <c r="V807" i="51"/>
  <c r="W807" i="51"/>
  <c r="X807" i="51"/>
  <c r="Y807" i="51"/>
  <c r="Z807" i="51"/>
  <c r="AA807" i="51"/>
  <c r="AB807" i="51"/>
  <c r="T807" i="51"/>
  <c r="Q807" i="51"/>
  <c r="R807" i="51"/>
  <c r="S807" i="51"/>
  <c r="P807" i="51"/>
  <c r="P616" i="51"/>
  <c r="Q616" i="51"/>
  <c r="R616" i="51"/>
  <c r="S616" i="51"/>
  <c r="T616" i="51"/>
  <c r="U616" i="51"/>
  <c r="V616" i="51"/>
  <c r="W616" i="51"/>
  <c r="X616" i="51"/>
  <c r="Y616" i="51"/>
  <c r="Z616" i="51"/>
  <c r="AA616" i="51"/>
  <c r="AB616" i="51"/>
  <c r="AC616" i="51"/>
  <c r="P617" i="51"/>
  <c r="Q617" i="51"/>
  <c r="R617" i="51"/>
  <c r="S617" i="51"/>
  <c r="T617" i="51"/>
  <c r="U617" i="51"/>
  <c r="V617" i="51"/>
  <c r="W617" i="51"/>
  <c r="X617" i="51"/>
  <c r="Y617" i="51"/>
  <c r="Z617" i="51"/>
  <c r="AA617" i="51"/>
  <c r="AB617" i="51"/>
  <c r="AC617" i="51"/>
  <c r="P618" i="51"/>
  <c r="Q618" i="51"/>
  <c r="R618" i="51"/>
  <c r="S618" i="51"/>
  <c r="T618" i="51"/>
  <c r="U618" i="51"/>
  <c r="V618" i="51"/>
  <c r="W618" i="51"/>
  <c r="X618" i="51"/>
  <c r="Y618" i="51"/>
  <c r="Z618" i="51"/>
  <c r="AA618" i="51"/>
  <c r="AB618" i="51"/>
  <c r="AC618" i="51"/>
  <c r="AC615" i="51"/>
  <c r="U615" i="51"/>
  <c r="V615" i="51"/>
  <c r="W615" i="51"/>
  <c r="X615" i="51"/>
  <c r="Y615" i="51"/>
  <c r="Z615" i="51"/>
  <c r="AA615" i="51"/>
  <c r="AB615" i="51"/>
  <c r="T615" i="51"/>
  <c r="Q615" i="51"/>
  <c r="R615" i="51"/>
  <c r="S615" i="51"/>
  <c r="P615" i="51"/>
  <c r="P438" i="51"/>
  <c r="Q438" i="51"/>
  <c r="R438" i="51"/>
  <c r="S438" i="51"/>
  <c r="T438" i="51"/>
  <c r="U438" i="51"/>
  <c r="V438" i="51"/>
  <c r="W438" i="51"/>
  <c r="X438" i="51"/>
  <c r="Y438" i="51"/>
  <c r="Z438" i="51"/>
  <c r="AA438" i="51"/>
  <c r="AB438" i="51"/>
  <c r="AC438" i="51"/>
  <c r="P439" i="51"/>
  <c r="Q439" i="51"/>
  <c r="R439" i="51"/>
  <c r="S439" i="51"/>
  <c r="T439" i="51"/>
  <c r="U439" i="51"/>
  <c r="V439" i="51"/>
  <c r="W439" i="51"/>
  <c r="X439" i="51"/>
  <c r="Y439" i="51"/>
  <c r="Z439" i="51"/>
  <c r="AA439" i="51"/>
  <c r="AB439" i="51"/>
  <c r="AC439" i="51"/>
  <c r="P440" i="51"/>
  <c r="Q440" i="51"/>
  <c r="R440" i="51"/>
  <c r="S440" i="51"/>
  <c r="T440" i="51"/>
  <c r="U440" i="51"/>
  <c r="V440" i="51"/>
  <c r="W440" i="51"/>
  <c r="X440" i="51"/>
  <c r="Y440" i="51"/>
  <c r="Z440" i="51"/>
  <c r="AA440" i="51"/>
  <c r="AB440" i="51"/>
  <c r="AC440" i="51"/>
  <c r="P441" i="51"/>
  <c r="Q441" i="51"/>
  <c r="R441" i="51"/>
  <c r="S441" i="51"/>
  <c r="T441" i="51"/>
  <c r="U441" i="51"/>
  <c r="V441" i="51"/>
  <c r="W441" i="51"/>
  <c r="X441" i="51"/>
  <c r="Y441" i="51"/>
  <c r="Z441" i="51"/>
  <c r="AA441" i="51"/>
  <c r="AB441" i="51"/>
  <c r="AC441" i="51"/>
  <c r="P442" i="51"/>
  <c r="Q442" i="51"/>
  <c r="R442" i="51"/>
  <c r="S442" i="51"/>
  <c r="T442" i="51"/>
  <c r="U442" i="51"/>
  <c r="V442" i="51"/>
  <c r="W442" i="51"/>
  <c r="X442" i="51"/>
  <c r="Y442" i="51"/>
  <c r="Z442" i="51"/>
  <c r="AA442" i="51"/>
  <c r="AB442" i="51"/>
  <c r="AC442" i="51"/>
  <c r="AC437" i="51"/>
  <c r="U437" i="51"/>
  <c r="V437" i="51"/>
  <c r="W437" i="51"/>
  <c r="X437" i="51"/>
  <c r="Y437" i="51"/>
  <c r="Z437" i="51"/>
  <c r="AA437" i="51"/>
  <c r="AB437" i="51"/>
  <c r="T437" i="51"/>
  <c r="Q437" i="51"/>
  <c r="R437" i="51"/>
  <c r="S437" i="51"/>
  <c r="P437" i="51"/>
  <c r="P151" i="51"/>
  <c r="Q151" i="51"/>
  <c r="R151" i="51"/>
  <c r="S151" i="51"/>
  <c r="T151" i="51"/>
  <c r="U151" i="51"/>
  <c r="V151" i="51"/>
  <c r="W151" i="51"/>
  <c r="X151" i="51"/>
  <c r="Y151" i="51"/>
  <c r="Z151" i="51"/>
  <c r="AA151" i="51"/>
  <c r="AB151" i="51"/>
  <c r="AC151" i="51"/>
  <c r="P152" i="51"/>
  <c r="Q152" i="51"/>
  <c r="R152" i="51"/>
  <c r="S152" i="51"/>
  <c r="T152" i="51"/>
  <c r="U152" i="51"/>
  <c r="V152" i="51"/>
  <c r="W152" i="51"/>
  <c r="X152" i="51"/>
  <c r="Y152" i="51"/>
  <c r="Z152" i="51"/>
  <c r="AA152" i="51"/>
  <c r="AB152" i="51"/>
  <c r="AC152" i="51"/>
  <c r="P153" i="51"/>
  <c r="Q153" i="51"/>
  <c r="R153" i="51"/>
  <c r="S153" i="51"/>
  <c r="T153" i="51"/>
  <c r="U153" i="51"/>
  <c r="V153" i="51"/>
  <c r="W153" i="51"/>
  <c r="X153" i="51"/>
  <c r="Y153" i="51"/>
  <c r="Z153" i="51"/>
  <c r="AA153" i="51"/>
  <c r="AB153" i="51"/>
  <c r="AC153" i="51"/>
  <c r="P154" i="51"/>
  <c r="Q154" i="51"/>
  <c r="R154" i="51"/>
  <c r="S154" i="51"/>
  <c r="T154" i="51"/>
  <c r="U154" i="51"/>
  <c r="V154" i="51"/>
  <c r="W154" i="51"/>
  <c r="X154" i="51"/>
  <c r="Y154" i="51"/>
  <c r="Z154" i="51"/>
  <c r="AA154" i="51"/>
  <c r="AB154" i="51"/>
  <c r="AC154" i="51"/>
  <c r="P155" i="51"/>
  <c r="Q155" i="51"/>
  <c r="R155" i="51"/>
  <c r="S155" i="51"/>
  <c r="T155" i="51"/>
  <c r="U155" i="51"/>
  <c r="V155" i="51"/>
  <c r="W155" i="51"/>
  <c r="X155" i="51"/>
  <c r="Y155" i="51"/>
  <c r="Z155" i="51"/>
  <c r="AA155" i="51"/>
  <c r="AB155" i="51"/>
  <c r="AC155" i="51"/>
  <c r="AC150" i="51"/>
  <c r="U150" i="51"/>
  <c r="V150" i="51"/>
  <c r="W150" i="51"/>
  <c r="X150" i="51"/>
  <c r="Y150" i="51"/>
  <c r="Z150" i="51"/>
  <c r="AA150" i="51"/>
  <c r="AB150" i="51"/>
  <c r="T150" i="51"/>
  <c r="Q150" i="51"/>
  <c r="R150" i="51"/>
  <c r="S150" i="51"/>
  <c r="P150" i="51"/>
  <c r="J810" i="51" l="1"/>
  <c r="J973" i="51"/>
  <c r="J439" i="51"/>
  <c r="J616" i="51"/>
  <c r="J809" i="51"/>
  <c r="J807" i="51"/>
  <c r="J808" i="51"/>
  <c r="J618" i="51"/>
  <c r="J617" i="51"/>
  <c r="J615" i="51"/>
  <c r="J152" i="51"/>
  <c r="J440" i="51"/>
  <c r="J441" i="51"/>
  <c r="J442" i="51"/>
  <c r="J438" i="51"/>
  <c r="J437" i="51"/>
  <c r="J154" i="51"/>
  <c r="J155" i="51"/>
  <c r="J151" i="51"/>
  <c r="J153" i="51"/>
  <c r="J150" i="51"/>
  <c r="AC12" i="40" l="1"/>
  <c r="AC17" i="51" s="1"/>
  <c r="U12" i="40"/>
  <c r="U17" i="51" s="1"/>
  <c r="V12" i="40"/>
  <c r="V17" i="51" s="1"/>
  <c r="W12" i="40"/>
  <c r="W17" i="51" s="1"/>
  <c r="X12" i="40"/>
  <c r="X17" i="51" s="1"/>
  <c r="Y12" i="40"/>
  <c r="Y17" i="51" s="1"/>
  <c r="Z12" i="40"/>
  <c r="Z17" i="51" s="1"/>
  <c r="AA12" i="40"/>
  <c r="AA17" i="51" s="1"/>
  <c r="AB12" i="40"/>
  <c r="AB17" i="51" s="1"/>
  <c r="T12" i="40"/>
  <c r="T17" i="51" s="1"/>
  <c r="Q12" i="40"/>
  <c r="Q17" i="51" s="1"/>
  <c r="R12" i="40"/>
  <c r="R17" i="51" s="1"/>
  <c r="S12" i="40"/>
  <c r="S17" i="51" s="1"/>
  <c r="P12" i="40"/>
  <c r="P17" i="51" s="1"/>
  <c r="O17" i="51"/>
  <c r="P971" i="51" l="1"/>
  <c r="Q971" i="51"/>
  <c r="R971" i="51"/>
  <c r="S971" i="51"/>
  <c r="T971" i="51"/>
  <c r="U971" i="51"/>
  <c r="V971" i="51"/>
  <c r="W971" i="51"/>
  <c r="X971" i="51"/>
  <c r="Y971" i="51"/>
  <c r="Z971" i="51"/>
  <c r="AA971" i="51"/>
  <c r="AB971" i="51"/>
  <c r="AC971" i="51"/>
  <c r="P972" i="51"/>
  <c r="Q972" i="51"/>
  <c r="R972" i="51"/>
  <c r="S972" i="51"/>
  <c r="T972" i="51"/>
  <c r="U972" i="51"/>
  <c r="V972" i="51"/>
  <c r="W972" i="51"/>
  <c r="X972" i="51"/>
  <c r="Y972" i="51"/>
  <c r="Z972" i="51"/>
  <c r="AA972" i="51"/>
  <c r="AB972" i="51"/>
  <c r="AC972" i="51"/>
  <c r="U970" i="51"/>
  <c r="V970" i="51"/>
  <c r="W970" i="51"/>
  <c r="X970" i="51"/>
  <c r="Y970" i="51"/>
  <c r="Z970" i="51"/>
  <c r="AA970" i="51"/>
  <c r="AB970" i="51"/>
  <c r="AC970" i="51"/>
  <c r="T970" i="51"/>
  <c r="Q970" i="51"/>
  <c r="R970" i="51"/>
  <c r="S970" i="51"/>
  <c r="P970" i="51"/>
  <c r="U806" i="51"/>
  <c r="V806" i="51"/>
  <c r="W806" i="51"/>
  <c r="X806" i="51"/>
  <c r="Y806" i="51"/>
  <c r="Z806" i="51"/>
  <c r="AA806" i="51"/>
  <c r="AB806" i="51"/>
  <c r="AC806" i="51"/>
  <c r="T806" i="51"/>
  <c r="Q805" i="51"/>
  <c r="R805" i="51"/>
  <c r="S805" i="51"/>
  <c r="P805" i="51"/>
  <c r="O750" i="51"/>
  <c r="J750" i="51" s="1"/>
  <c r="O751" i="51"/>
  <c r="J751" i="51" s="1"/>
  <c r="U804" i="51"/>
  <c r="V804" i="51"/>
  <c r="W804" i="51"/>
  <c r="X804" i="51"/>
  <c r="Y804" i="51"/>
  <c r="Z804" i="51"/>
  <c r="AA804" i="51"/>
  <c r="AB804" i="51"/>
  <c r="AC804" i="51"/>
  <c r="T804" i="51"/>
  <c r="Q803" i="51"/>
  <c r="R803" i="51"/>
  <c r="S803" i="51"/>
  <c r="P803" i="51"/>
  <c r="P612" i="51"/>
  <c r="Q612" i="51"/>
  <c r="R612" i="51"/>
  <c r="S612" i="51"/>
  <c r="T612" i="51"/>
  <c r="U612" i="51"/>
  <c r="V612" i="51"/>
  <c r="W612" i="51"/>
  <c r="X612" i="51"/>
  <c r="Y612" i="51"/>
  <c r="Z612" i="51"/>
  <c r="AA612" i="51"/>
  <c r="AB612" i="51"/>
  <c r="AC612" i="51"/>
  <c r="P613" i="51"/>
  <c r="Q613" i="51"/>
  <c r="R613" i="51"/>
  <c r="S613" i="51"/>
  <c r="T613" i="51"/>
  <c r="U613" i="51"/>
  <c r="V613" i="51"/>
  <c r="W613" i="51"/>
  <c r="X613" i="51"/>
  <c r="Y613" i="51"/>
  <c r="Z613" i="51"/>
  <c r="AA613" i="51"/>
  <c r="AB613" i="51"/>
  <c r="AC613" i="51"/>
  <c r="P614" i="51"/>
  <c r="Q614" i="51"/>
  <c r="R614" i="51"/>
  <c r="S614" i="51"/>
  <c r="T614" i="51"/>
  <c r="U614" i="51"/>
  <c r="V614" i="51"/>
  <c r="W614" i="51"/>
  <c r="X614" i="51"/>
  <c r="Y614" i="51"/>
  <c r="Z614" i="51"/>
  <c r="AA614" i="51"/>
  <c r="AB614" i="51"/>
  <c r="AC614" i="51"/>
  <c r="U611" i="51"/>
  <c r="V611" i="51"/>
  <c r="W611" i="51"/>
  <c r="X611" i="51"/>
  <c r="Y611" i="51"/>
  <c r="Z611" i="51"/>
  <c r="AA611" i="51"/>
  <c r="AB611" i="51"/>
  <c r="AC611" i="51"/>
  <c r="T611" i="51"/>
  <c r="Q611" i="51"/>
  <c r="R611" i="51"/>
  <c r="S611" i="51"/>
  <c r="P611" i="51"/>
  <c r="P430" i="51"/>
  <c r="Q430" i="51"/>
  <c r="R430" i="51"/>
  <c r="S430" i="51"/>
  <c r="T430" i="51"/>
  <c r="U430" i="51"/>
  <c r="V430" i="51"/>
  <c r="W430" i="51"/>
  <c r="X430" i="51"/>
  <c r="Y430" i="51"/>
  <c r="Z430" i="51"/>
  <c r="AA430" i="51"/>
  <c r="AB430" i="51"/>
  <c r="AC430" i="51"/>
  <c r="P431" i="51"/>
  <c r="Q431" i="51"/>
  <c r="R431" i="51"/>
  <c r="S431" i="51"/>
  <c r="T431" i="51"/>
  <c r="U431" i="51"/>
  <c r="V431" i="51"/>
  <c r="W431" i="51"/>
  <c r="X431" i="51"/>
  <c r="Y431" i="51"/>
  <c r="Z431" i="51"/>
  <c r="AA431" i="51"/>
  <c r="AB431" i="51"/>
  <c r="AC431" i="51"/>
  <c r="P432" i="51"/>
  <c r="Q432" i="51"/>
  <c r="R432" i="51"/>
  <c r="S432" i="51"/>
  <c r="T432" i="51"/>
  <c r="U432" i="51"/>
  <c r="V432" i="51"/>
  <c r="W432" i="51"/>
  <c r="X432" i="51"/>
  <c r="Y432" i="51"/>
  <c r="Z432" i="51"/>
  <c r="AA432" i="51"/>
  <c r="AB432" i="51"/>
  <c r="AC432" i="51"/>
  <c r="P433" i="51"/>
  <c r="Q433" i="51"/>
  <c r="R433" i="51"/>
  <c r="S433" i="51"/>
  <c r="T433" i="51"/>
  <c r="U433" i="51"/>
  <c r="V433" i="51"/>
  <c r="W433" i="51"/>
  <c r="X433" i="51"/>
  <c r="Y433" i="51"/>
  <c r="Z433" i="51"/>
  <c r="AA433" i="51"/>
  <c r="AB433" i="51"/>
  <c r="AC433" i="51"/>
  <c r="P434" i="51"/>
  <c r="Q434" i="51"/>
  <c r="R434" i="51"/>
  <c r="S434" i="51"/>
  <c r="T434" i="51"/>
  <c r="U434" i="51"/>
  <c r="V434" i="51"/>
  <c r="W434" i="51"/>
  <c r="X434" i="51"/>
  <c r="Y434" i="51"/>
  <c r="Z434" i="51"/>
  <c r="AA434" i="51"/>
  <c r="AB434" i="51"/>
  <c r="AC434" i="51"/>
  <c r="P435" i="51"/>
  <c r="Q435" i="51"/>
  <c r="R435" i="51"/>
  <c r="S435" i="51"/>
  <c r="T435" i="51"/>
  <c r="U435" i="51"/>
  <c r="V435" i="51"/>
  <c r="W435" i="51"/>
  <c r="X435" i="51"/>
  <c r="Y435" i="51"/>
  <c r="Z435" i="51"/>
  <c r="AA435" i="51"/>
  <c r="AB435" i="51"/>
  <c r="AC435" i="51"/>
  <c r="P436" i="51"/>
  <c r="Q436" i="51"/>
  <c r="R436" i="51"/>
  <c r="S436" i="51"/>
  <c r="T436" i="51"/>
  <c r="U436" i="51"/>
  <c r="V436" i="51"/>
  <c r="W436" i="51"/>
  <c r="X436" i="51"/>
  <c r="Y436" i="51"/>
  <c r="Z436" i="51"/>
  <c r="AA436" i="51"/>
  <c r="AB436" i="51"/>
  <c r="AC436" i="51"/>
  <c r="U429" i="51"/>
  <c r="V429" i="51"/>
  <c r="W429" i="51"/>
  <c r="X429" i="51"/>
  <c r="Y429" i="51"/>
  <c r="Z429" i="51"/>
  <c r="AA429" i="51"/>
  <c r="AB429" i="51"/>
  <c r="AC429" i="51"/>
  <c r="T429" i="51"/>
  <c r="Q429" i="51"/>
  <c r="R429" i="51"/>
  <c r="S429" i="51"/>
  <c r="P429" i="51"/>
  <c r="P147" i="51"/>
  <c r="Q147" i="51"/>
  <c r="R147" i="51"/>
  <c r="S147" i="51"/>
  <c r="T147" i="51"/>
  <c r="U147" i="51"/>
  <c r="V147" i="51"/>
  <c r="W147" i="51"/>
  <c r="X147" i="51"/>
  <c r="Y147" i="51"/>
  <c r="Z147" i="51"/>
  <c r="AA147" i="51"/>
  <c r="AB147" i="51"/>
  <c r="AC147" i="51"/>
  <c r="P148" i="51"/>
  <c r="Q148" i="51"/>
  <c r="R148" i="51"/>
  <c r="S148" i="51"/>
  <c r="T148" i="51"/>
  <c r="U148" i="51"/>
  <c r="V148" i="51"/>
  <c r="W148" i="51"/>
  <c r="X148" i="51"/>
  <c r="Y148" i="51"/>
  <c r="Z148" i="51"/>
  <c r="AA148" i="51"/>
  <c r="AB148" i="51"/>
  <c r="AC148" i="51"/>
  <c r="P149" i="51"/>
  <c r="Q149" i="51"/>
  <c r="R149" i="51"/>
  <c r="S149" i="51"/>
  <c r="T149" i="51"/>
  <c r="U149" i="51"/>
  <c r="V149" i="51"/>
  <c r="W149" i="51"/>
  <c r="X149" i="51"/>
  <c r="Y149" i="51"/>
  <c r="Z149" i="51"/>
  <c r="AA149" i="51"/>
  <c r="AB149" i="51"/>
  <c r="AC149" i="51"/>
  <c r="U146" i="51"/>
  <c r="V146" i="51"/>
  <c r="W146" i="51"/>
  <c r="X146" i="51"/>
  <c r="Y146" i="51"/>
  <c r="Z146" i="51"/>
  <c r="AA146" i="51"/>
  <c r="AB146" i="51"/>
  <c r="AC146" i="51"/>
  <c r="T146" i="51"/>
  <c r="Q146" i="51"/>
  <c r="R146" i="51"/>
  <c r="S146" i="51"/>
  <c r="P146" i="51"/>
  <c r="U12" i="31"/>
  <c r="U16" i="51" s="1"/>
  <c r="V12" i="31"/>
  <c r="V16" i="51" s="1"/>
  <c r="W12" i="31"/>
  <c r="W16" i="51" s="1"/>
  <c r="X12" i="31"/>
  <c r="X16" i="51" s="1"/>
  <c r="Y12" i="31"/>
  <c r="Y16" i="51" s="1"/>
  <c r="Z12" i="31"/>
  <c r="Z16" i="51" s="1"/>
  <c r="AA12" i="31"/>
  <c r="AA16" i="51" s="1"/>
  <c r="AB12" i="31"/>
  <c r="AB16" i="51" s="1"/>
  <c r="AC12" i="31"/>
  <c r="AC16" i="51" s="1"/>
  <c r="T12" i="31"/>
  <c r="T16" i="51" s="1"/>
  <c r="Q12" i="31"/>
  <c r="Q16" i="51" s="1"/>
  <c r="R12" i="31"/>
  <c r="R16" i="51" s="1"/>
  <c r="S12" i="31"/>
  <c r="S16" i="51" s="1"/>
  <c r="P12" i="31"/>
  <c r="P16" i="51" s="1"/>
  <c r="O16" i="51"/>
  <c r="P968" i="51"/>
  <c r="Q968" i="51"/>
  <c r="R968" i="51"/>
  <c r="S968" i="51"/>
  <c r="T968" i="51"/>
  <c r="U968" i="51"/>
  <c r="V968" i="51"/>
  <c r="W968" i="51"/>
  <c r="X968" i="51"/>
  <c r="Y968" i="51"/>
  <c r="Z968" i="51"/>
  <c r="AA968" i="51"/>
  <c r="AB968" i="51"/>
  <c r="AC968" i="51"/>
  <c r="P969" i="51"/>
  <c r="Q969" i="51"/>
  <c r="R969" i="51"/>
  <c r="S969" i="51"/>
  <c r="T969" i="51"/>
  <c r="U969" i="51"/>
  <c r="V969" i="51"/>
  <c r="W969" i="51"/>
  <c r="X969" i="51"/>
  <c r="Y969" i="51"/>
  <c r="Z969" i="51"/>
  <c r="AA969" i="51"/>
  <c r="AB969" i="51"/>
  <c r="AC969" i="51"/>
  <c r="U967" i="51"/>
  <c r="V967" i="51"/>
  <c r="W967" i="51"/>
  <c r="X967" i="51"/>
  <c r="Y967" i="51"/>
  <c r="Z967" i="51"/>
  <c r="AA967" i="51"/>
  <c r="AB967" i="51"/>
  <c r="AC967" i="51"/>
  <c r="T967" i="51"/>
  <c r="Q967" i="51"/>
  <c r="R967" i="51"/>
  <c r="S967" i="51"/>
  <c r="P967" i="51"/>
  <c r="P800" i="51"/>
  <c r="Q800" i="51"/>
  <c r="R800" i="51"/>
  <c r="S800" i="51"/>
  <c r="T800" i="51"/>
  <c r="U800" i="51"/>
  <c r="V800" i="51"/>
  <c r="W800" i="51"/>
  <c r="X800" i="51"/>
  <c r="Y800" i="51"/>
  <c r="Z800" i="51"/>
  <c r="AA800" i="51"/>
  <c r="AB800" i="51"/>
  <c r="AC800" i="51"/>
  <c r="P801" i="51"/>
  <c r="Q801" i="51"/>
  <c r="R801" i="51"/>
  <c r="S801" i="51"/>
  <c r="T801" i="51"/>
  <c r="U801" i="51"/>
  <c r="V801" i="51"/>
  <c r="W801" i="51"/>
  <c r="X801" i="51"/>
  <c r="Y801" i="51"/>
  <c r="Z801" i="51"/>
  <c r="AA801" i="51"/>
  <c r="AB801" i="51"/>
  <c r="AC801" i="51"/>
  <c r="P802" i="51"/>
  <c r="Q802" i="51"/>
  <c r="R802" i="51"/>
  <c r="S802" i="51"/>
  <c r="T802" i="51"/>
  <c r="U802" i="51"/>
  <c r="V802" i="51"/>
  <c r="W802" i="51"/>
  <c r="X802" i="51"/>
  <c r="Y802" i="51"/>
  <c r="Z802" i="51"/>
  <c r="AA802" i="51"/>
  <c r="AB802" i="51"/>
  <c r="AC802" i="51"/>
  <c r="U799" i="51"/>
  <c r="V799" i="51"/>
  <c r="W799" i="51"/>
  <c r="X799" i="51"/>
  <c r="Y799" i="51"/>
  <c r="Z799" i="51"/>
  <c r="AA799" i="51"/>
  <c r="AB799" i="51"/>
  <c r="AC799" i="51"/>
  <c r="T799" i="51"/>
  <c r="Q799" i="51"/>
  <c r="R799" i="51"/>
  <c r="S799" i="51"/>
  <c r="P799" i="51"/>
  <c r="O749" i="51"/>
  <c r="J749" i="51" s="1"/>
  <c r="P608" i="51"/>
  <c r="Q608" i="51"/>
  <c r="R608" i="51"/>
  <c r="S608" i="51"/>
  <c r="T608" i="51"/>
  <c r="U608" i="51"/>
  <c r="V608" i="51"/>
  <c r="W608" i="51"/>
  <c r="X608" i="51"/>
  <c r="Y608" i="51"/>
  <c r="Z608" i="51"/>
  <c r="AA608" i="51"/>
  <c r="AB608" i="51"/>
  <c r="AC608" i="51"/>
  <c r="P609" i="51"/>
  <c r="Q609" i="51"/>
  <c r="R609" i="51"/>
  <c r="S609" i="51"/>
  <c r="T609" i="51"/>
  <c r="U609" i="51"/>
  <c r="V609" i="51"/>
  <c r="W609" i="51"/>
  <c r="X609" i="51"/>
  <c r="Y609" i="51"/>
  <c r="Z609" i="51"/>
  <c r="AA609" i="51"/>
  <c r="AB609" i="51"/>
  <c r="AC609" i="51"/>
  <c r="P610" i="51"/>
  <c r="Q610" i="51"/>
  <c r="R610" i="51"/>
  <c r="S610" i="51"/>
  <c r="T610" i="51"/>
  <c r="U610" i="51"/>
  <c r="V610" i="51"/>
  <c r="W610" i="51"/>
  <c r="X610" i="51"/>
  <c r="Y610" i="51"/>
  <c r="Z610" i="51"/>
  <c r="AA610" i="51"/>
  <c r="AB610" i="51"/>
  <c r="AC610" i="51"/>
  <c r="U607" i="51"/>
  <c r="V607" i="51"/>
  <c r="W607" i="51"/>
  <c r="X607" i="51"/>
  <c r="Y607" i="51"/>
  <c r="Z607" i="51"/>
  <c r="AA607" i="51"/>
  <c r="AB607" i="51"/>
  <c r="AC607" i="51"/>
  <c r="T607" i="51"/>
  <c r="Q607" i="51"/>
  <c r="R607" i="51"/>
  <c r="S607" i="51"/>
  <c r="P607" i="51"/>
  <c r="P422" i="51"/>
  <c r="Q422" i="51"/>
  <c r="R422" i="51"/>
  <c r="S422" i="51"/>
  <c r="T422" i="51"/>
  <c r="U422" i="51"/>
  <c r="V422" i="51"/>
  <c r="W422" i="51"/>
  <c r="X422" i="51"/>
  <c r="Y422" i="51"/>
  <c r="Z422" i="51"/>
  <c r="AA422" i="51"/>
  <c r="AB422" i="51"/>
  <c r="AC422" i="51"/>
  <c r="P423" i="51"/>
  <c r="Q423" i="51"/>
  <c r="R423" i="51"/>
  <c r="S423" i="51"/>
  <c r="T423" i="51"/>
  <c r="U423" i="51"/>
  <c r="V423" i="51"/>
  <c r="W423" i="51"/>
  <c r="X423" i="51"/>
  <c r="Y423" i="51"/>
  <c r="Z423" i="51"/>
  <c r="AA423" i="51"/>
  <c r="AB423" i="51"/>
  <c r="AC423" i="51"/>
  <c r="P424" i="51"/>
  <c r="Q424" i="51"/>
  <c r="R424" i="51"/>
  <c r="S424" i="51"/>
  <c r="T424" i="51"/>
  <c r="U424" i="51"/>
  <c r="V424" i="51"/>
  <c r="W424" i="51"/>
  <c r="X424" i="51"/>
  <c r="Y424" i="51"/>
  <c r="Z424" i="51"/>
  <c r="AA424" i="51"/>
  <c r="AB424" i="51"/>
  <c r="AC424" i="51"/>
  <c r="P425" i="51"/>
  <c r="Q425" i="51"/>
  <c r="R425" i="51"/>
  <c r="S425" i="51"/>
  <c r="T425" i="51"/>
  <c r="U425" i="51"/>
  <c r="V425" i="51"/>
  <c r="W425" i="51"/>
  <c r="X425" i="51"/>
  <c r="Y425" i="51"/>
  <c r="Z425" i="51"/>
  <c r="AA425" i="51"/>
  <c r="AB425" i="51"/>
  <c r="AC425" i="51"/>
  <c r="P426" i="51"/>
  <c r="Q426" i="51"/>
  <c r="R426" i="51"/>
  <c r="S426" i="51"/>
  <c r="T426" i="51"/>
  <c r="U426" i="51"/>
  <c r="V426" i="51"/>
  <c r="W426" i="51"/>
  <c r="X426" i="51"/>
  <c r="Y426" i="51"/>
  <c r="Z426" i="51"/>
  <c r="AA426" i="51"/>
  <c r="AB426" i="51"/>
  <c r="AC426" i="51"/>
  <c r="P427" i="51"/>
  <c r="Q427" i="51"/>
  <c r="R427" i="51"/>
  <c r="S427" i="51"/>
  <c r="T427" i="51"/>
  <c r="U427" i="51"/>
  <c r="V427" i="51"/>
  <c r="W427" i="51"/>
  <c r="X427" i="51"/>
  <c r="Y427" i="51"/>
  <c r="Z427" i="51"/>
  <c r="AA427" i="51"/>
  <c r="AB427" i="51"/>
  <c r="AC427" i="51"/>
  <c r="P428" i="51"/>
  <c r="Q428" i="51"/>
  <c r="R428" i="51"/>
  <c r="S428" i="51"/>
  <c r="T428" i="51"/>
  <c r="U428" i="51"/>
  <c r="V428" i="51"/>
  <c r="W428" i="51"/>
  <c r="X428" i="51"/>
  <c r="Y428" i="51"/>
  <c r="Z428" i="51"/>
  <c r="AA428" i="51"/>
  <c r="AB428" i="51"/>
  <c r="AC428" i="51"/>
  <c r="U421" i="51"/>
  <c r="V421" i="51"/>
  <c r="W421" i="51"/>
  <c r="X421" i="51"/>
  <c r="Y421" i="51"/>
  <c r="Z421" i="51"/>
  <c r="AA421" i="51"/>
  <c r="AB421" i="51"/>
  <c r="AC421" i="51"/>
  <c r="T421" i="51"/>
  <c r="Q421" i="51"/>
  <c r="R421" i="51"/>
  <c r="S421" i="51"/>
  <c r="P421" i="51"/>
  <c r="P141" i="51"/>
  <c r="Q141" i="51"/>
  <c r="R141" i="51"/>
  <c r="S141" i="51"/>
  <c r="T141" i="51"/>
  <c r="U141" i="51"/>
  <c r="V141" i="51"/>
  <c r="W141" i="51"/>
  <c r="X141" i="51"/>
  <c r="Y141" i="51"/>
  <c r="Z141" i="51"/>
  <c r="AA141" i="51"/>
  <c r="AB141" i="51"/>
  <c r="AC141" i="51"/>
  <c r="P142" i="51"/>
  <c r="Q142" i="51"/>
  <c r="R142" i="51"/>
  <c r="S142" i="51"/>
  <c r="T142" i="51"/>
  <c r="U142" i="51"/>
  <c r="V142" i="51"/>
  <c r="W142" i="51"/>
  <c r="X142" i="51"/>
  <c r="Y142" i="51"/>
  <c r="Z142" i="51"/>
  <c r="AA142" i="51"/>
  <c r="AB142" i="51"/>
  <c r="AC142" i="51"/>
  <c r="P143" i="51"/>
  <c r="Q143" i="51"/>
  <c r="R143" i="51"/>
  <c r="S143" i="51"/>
  <c r="T143" i="51"/>
  <c r="U143" i="51"/>
  <c r="V143" i="51"/>
  <c r="W143" i="51"/>
  <c r="X143" i="51"/>
  <c r="Y143" i="51"/>
  <c r="Z143" i="51"/>
  <c r="AA143" i="51"/>
  <c r="AB143" i="51"/>
  <c r="AC143" i="51"/>
  <c r="P144" i="51"/>
  <c r="Q144" i="51"/>
  <c r="R144" i="51"/>
  <c r="S144" i="51"/>
  <c r="T144" i="51"/>
  <c r="U144" i="51"/>
  <c r="V144" i="51"/>
  <c r="W144" i="51"/>
  <c r="X144" i="51"/>
  <c r="Y144" i="51"/>
  <c r="Z144" i="51"/>
  <c r="AA144" i="51"/>
  <c r="AB144" i="51"/>
  <c r="AC144" i="51"/>
  <c r="P145" i="51"/>
  <c r="Q145" i="51"/>
  <c r="R145" i="51"/>
  <c r="S145" i="51"/>
  <c r="T145" i="51"/>
  <c r="U145" i="51"/>
  <c r="V145" i="51"/>
  <c r="W145" i="51"/>
  <c r="X145" i="51"/>
  <c r="Y145" i="51"/>
  <c r="Z145" i="51"/>
  <c r="AA145" i="51"/>
  <c r="AB145" i="51"/>
  <c r="AC145" i="51"/>
  <c r="U140" i="51"/>
  <c r="V140" i="51"/>
  <c r="W140" i="51"/>
  <c r="X140" i="51"/>
  <c r="Y140" i="51"/>
  <c r="Z140" i="51"/>
  <c r="AA140" i="51"/>
  <c r="AB140" i="51"/>
  <c r="AC140" i="51"/>
  <c r="T140" i="51"/>
  <c r="Q140" i="51"/>
  <c r="R140" i="51"/>
  <c r="S140" i="51"/>
  <c r="P140" i="51"/>
  <c r="O15" i="51"/>
  <c r="U12" i="34"/>
  <c r="U15" i="51" s="1"/>
  <c r="V12" i="34"/>
  <c r="V15" i="51" s="1"/>
  <c r="W12" i="34"/>
  <c r="W15" i="51" s="1"/>
  <c r="X12" i="34"/>
  <c r="X15" i="51" s="1"/>
  <c r="Y12" i="34"/>
  <c r="Y15" i="51" s="1"/>
  <c r="Z12" i="34"/>
  <c r="Z15" i="51" s="1"/>
  <c r="AA12" i="34"/>
  <c r="AA15" i="51" s="1"/>
  <c r="AB12" i="34"/>
  <c r="AB15" i="51" s="1"/>
  <c r="AC12" i="34"/>
  <c r="AC15" i="51" s="1"/>
  <c r="T12" i="34"/>
  <c r="T15" i="51" s="1"/>
  <c r="Q12" i="34"/>
  <c r="Q15" i="51" s="1"/>
  <c r="R12" i="34"/>
  <c r="R15" i="51" s="1"/>
  <c r="S12" i="34"/>
  <c r="S15" i="51" s="1"/>
  <c r="P12" i="34"/>
  <c r="P15" i="51" s="1"/>
  <c r="J614" i="51" l="1"/>
  <c r="J803" i="51"/>
  <c r="J971" i="51"/>
  <c r="J972" i="51"/>
  <c r="J970" i="51"/>
  <c r="J429" i="51"/>
  <c r="J805" i="51"/>
  <c r="J434" i="51"/>
  <c r="J804" i="51"/>
  <c r="J806" i="51"/>
  <c r="J430" i="51"/>
  <c r="J613" i="51"/>
  <c r="J611" i="51"/>
  <c r="J612" i="51"/>
  <c r="J435" i="51"/>
  <c r="J431" i="51"/>
  <c r="J148" i="51"/>
  <c r="J436" i="51"/>
  <c r="J433" i="51"/>
  <c r="J432" i="51"/>
  <c r="J149" i="51"/>
  <c r="J968" i="51"/>
  <c r="J147" i="51"/>
  <c r="J146" i="51"/>
  <c r="J800" i="51"/>
  <c r="J967" i="51"/>
  <c r="J969" i="51"/>
  <c r="J609" i="51"/>
  <c r="J801" i="51"/>
  <c r="J802" i="51"/>
  <c r="J799" i="51"/>
  <c r="J141" i="51"/>
  <c r="J610" i="51"/>
  <c r="J427" i="51"/>
  <c r="J423" i="51"/>
  <c r="J607" i="51"/>
  <c r="J608" i="51"/>
  <c r="J428" i="51"/>
  <c r="J424" i="51"/>
  <c r="J426" i="51"/>
  <c r="J425" i="51"/>
  <c r="J422" i="51"/>
  <c r="J421" i="51"/>
  <c r="J145" i="51"/>
  <c r="J143" i="51"/>
  <c r="J142" i="51"/>
  <c r="J144" i="51"/>
  <c r="J140" i="51"/>
  <c r="P796" i="51"/>
  <c r="Q796" i="51"/>
  <c r="R796" i="51"/>
  <c r="S796" i="51"/>
  <c r="T796" i="51"/>
  <c r="U796" i="51"/>
  <c r="V796" i="51"/>
  <c r="W796" i="51"/>
  <c r="X796" i="51"/>
  <c r="Y796" i="51"/>
  <c r="Z796" i="51"/>
  <c r="AA796" i="51"/>
  <c r="AB796" i="51"/>
  <c r="AC796" i="51"/>
  <c r="P797" i="51"/>
  <c r="Q797" i="51"/>
  <c r="R797" i="51"/>
  <c r="S797" i="51"/>
  <c r="T797" i="51"/>
  <c r="U797" i="51"/>
  <c r="V797" i="51"/>
  <c r="W797" i="51"/>
  <c r="X797" i="51"/>
  <c r="Y797" i="51"/>
  <c r="Z797" i="51"/>
  <c r="AA797" i="51"/>
  <c r="AB797" i="51"/>
  <c r="AC797" i="51"/>
  <c r="P798" i="51"/>
  <c r="Q798" i="51"/>
  <c r="R798" i="51"/>
  <c r="S798" i="51"/>
  <c r="T798" i="51"/>
  <c r="U798" i="51"/>
  <c r="V798" i="51"/>
  <c r="W798" i="51"/>
  <c r="X798" i="51"/>
  <c r="Y798" i="51"/>
  <c r="Z798" i="51"/>
  <c r="AA798" i="51"/>
  <c r="AB798" i="51"/>
  <c r="AC798" i="51"/>
  <c r="P604" i="51"/>
  <c r="Q604" i="51"/>
  <c r="R604" i="51"/>
  <c r="S604" i="51"/>
  <c r="T604" i="51"/>
  <c r="U604" i="51"/>
  <c r="V604" i="51"/>
  <c r="W604" i="51"/>
  <c r="X604" i="51"/>
  <c r="Y604" i="51"/>
  <c r="Z604" i="51"/>
  <c r="AA604" i="51"/>
  <c r="AB604" i="51"/>
  <c r="AC604" i="51"/>
  <c r="P605" i="51"/>
  <c r="Q605" i="51"/>
  <c r="R605" i="51"/>
  <c r="S605" i="51"/>
  <c r="T605" i="51"/>
  <c r="U605" i="51"/>
  <c r="V605" i="51"/>
  <c r="W605" i="51"/>
  <c r="X605" i="51"/>
  <c r="Y605" i="51"/>
  <c r="Z605" i="51"/>
  <c r="AA605" i="51"/>
  <c r="AB605" i="51"/>
  <c r="AC605" i="51"/>
  <c r="P606" i="51"/>
  <c r="Q606" i="51"/>
  <c r="R606" i="51"/>
  <c r="S606" i="51"/>
  <c r="T606" i="51"/>
  <c r="U606" i="51"/>
  <c r="V606" i="51"/>
  <c r="W606" i="51"/>
  <c r="X606" i="51"/>
  <c r="Y606" i="51"/>
  <c r="Z606" i="51"/>
  <c r="AA606" i="51"/>
  <c r="AB606" i="51"/>
  <c r="AC606" i="51"/>
  <c r="AC603" i="51"/>
  <c r="U603" i="51"/>
  <c r="V603" i="51"/>
  <c r="W603" i="51"/>
  <c r="X603" i="51"/>
  <c r="Y603" i="51"/>
  <c r="Z603" i="51"/>
  <c r="AA603" i="51"/>
  <c r="AB603" i="51"/>
  <c r="T603" i="51"/>
  <c r="Q603" i="51"/>
  <c r="R603" i="51"/>
  <c r="S603" i="51"/>
  <c r="P603" i="51"/>
  <c r="P416" i="51"/>
  <c r="Q416" i="51"/>
  <c r="R416" i="51"/>
  <c r="S416" i="51"/>
  <c r="T416" i="51"/>
  <c r="U416" i="51"/>
  <c r="V416" i="51"/>
  <c r="W416" i="51"/>
  <c r="X416" i="51"/>
  <c r="Y416" i="51"/>
  <c r="Z416" i="51"/>
  <c r="AA416" i="51"/>
  <c r="AB416" i="51"/>
  <c r="AC416" i="51"/>
  <c r="P417" i="51"/>
  <c r="Q417" i="51"/>
  <c r="R417" i="51"/>
  <c r="S417" i="51"/>
  <c r="T417" i="51"/>
  <c r="U417" i="51"/>
  <c r="V417" i="51"/>
  <c r="W417" i="51"/>
  <c r="X417" i="51"/>
  <c r="Y417" i="51"/>
  <c r="Z417" i="51"/>
  <c r="AA417" i="51"/>
  <c r="AB417" i="51"/>
  <c r="AC417" i="51"/>
  <c r="P418" i="51"/>
  <c r="Q418" i="51"/>
  <c r="R418" i="51"/>
  <c r="S418" i="51"/>
  <c r="T418" i="51"/>
  <c r="U418" i="51"/>
  <c r="V418" i="51"/>
  <c r="W418" i="51"/>
  <c r="X418" i="51"/>
  <c r="Y418" i="51"/>
  <c r="Z418" i="51"/>
  <c r="AA418" i="51"/>
  <c r="AB418" i="51"/>
  <c r="AC418" i="51"/>
  <c r="P419" i="51"/>
  <c r="Q419" i="51"/>
  <c r="R419" i="51"/>
  <c r="S419" i="51"/>
  <c r="T419" i="51"/>
  <c r="U419" i="51"/>
  <c r="V419" i="51"/>
  <c r="W419" i="51"/>
  <c r="X419" i="51"/>
  <c r="Y419" i="51"/>
  <c r="Z419" i="51"/>
  <c r="AA419" i="51"/>
  <c r="AB419" i="51"/>
  <c r="AC419" i="51"/>
  <c r="P420" i="51"/>
  <c r="Q420" i="51"/>
  <c r="R420" i="51"/>
  <c r="S420" i="51"/>
  <c r="T420" i="51"/>
  <c r="U420" i="51"/>
  <c r="V420" i="51"/>
  <c r="W420" i="51"/>
  <c r="X420" i="51"/>
  <c r="Y420" i="51"/>
  <c r="Z420" i="51"/>
  <c r="AA420" i="51"/>
  <c r="AB420" i="51"/>
  <c r="AC420" i="51"/>
  <c r="U415" i="51"/>
  <c r="V415" i="51"/>
  <c r="W415" i="51"/>
  <c r="X415" i="51"/>
  <c r="Y415" i="51"/>
  <c r="Z415" i="51"/>
  <c r="AA415" i="51"/>
  <c r="AB415" i="51"/>
  <c r="AC415" i="51"/>
  <c r="T415" i="51"/>
  <c r="Q415" i="51"/>
  <c r="R415" i="51"/>
  <c r="S415" i="51"/>
  <c r="P415" i="51"/>
  <c r="P135" i="51"/>
  <c r="Q135" i="51"/>
  <c r="R135" i="51"/>
  <c r="S135" i="51"/>
  <c r="T135" i="51"/>
  <c r="U135" i="51"/>
  <c r="V135" i="51"/>
  <c r="W135" i="51"/>
  <c r="X135" i="51"/>
  <c r="Y135" i="51"/>
  <c r="Z135" i="51"/>
  <c r="AA135" i="51"/>
  <c r="AB135" i="51"/>
  <c r="AC135" i="51"/>
  <c r="P136" i="51"/>
  <c r="Q136" i="51"/>
  <c r="R136" i="51"/>
  <c r="S136" i="51"/>
  <c r="T136" i="51"/>
  <c r="U136" i="51"/>
  <c r="V136" i="51"/>
  <c r="W136" i="51"/>
  <c r="X136" i="51"/>
  <c r="Y136" i="51"/>
  <c r="Z136" i="51"/>
  <c r="AA136" i="51"/>
  <c r="AB136" i="51"/>
  <c r="AC136" i="51"/>
  <c r="P137" i="51"/>
  <c r="Q137" i="51"/>
  <c r="R137" i="51"/>
  <c r="S137" i="51"/>
  <c r="T137" i="51"/>
  <c r="U137" i="51"/>
  <c r="V137" i="51"/>
  <c r="W137" i="51"/>
  <c r="X137" i="51"/>
  <c r="Y137" i="51"/>
  <c r="Z137" i="51"/>
  <c r="AA137" i="51"/>
  <c r="AB137" i="51"/>
  <c r="AC137" i="51"/>
  <c r="P138" i="51"/>
  <c r="Q138" i="51"/>
  <c r="R138" i="51"/>
  <c r="S138" i="51"/>
  <c r="T138" i="51"/>
  <c r="U138" i="51"/>
  <c r="V138" i="51"/>
  <c r="W138" i="51"/>
  <c r="X138" i="51"/>
  <c r="Y138" i="51"/>
  <c r="Z138" i="51"/>
  <c r="AA138" i="51"/>
  <c r="AB138" i="51"/>
  <c r="AC138" i="51"/>
  <c r="P139" i="51"/>
  <c r="Q139" i="51"/>
  <c r="R139" i="51"/>
  <c r="S139" i="51"/>
  <c r="T139" i="51"/>
  <c r="U139" i="51"/>
  <c r="V139" i="51"/>
  <c r="W139" i="51"/>
  <c r="X139" i="51"/>
  <c r="Y139" i="51"/>
  <c r="Z139" i="51"/>
  <c r="AA139" i="51"/>
  <c r="AB139" i="51"/>
  <c r="AC139" i="51"/>
  <c r="U134" i="51"/>
  <c r="V134" i="51"/>
  <c r="W134" i="51"/>
  <c r="X134" i="51"/>
  <c r="Y134" i="51"/>
  <c r="Z134" i="51"/>
  <c r="AA134" i="51"/>
  <c r="AB134" i="51"/>
  <c r="AC134" i="51"/>
  <c r="T134" i="51"/>
  <c r="Q134" i="51"/>
  <c r="R134" i="51"/>
  <c r="S134" i="51"/>
  <c r="P134" i="51"/>
  <c r="V14" i="51"/>
  <c r="X14" i="51"/>
  <c r="Z14" i="51"/>
  <c r="AB14" i="51"/>
  <c r="T14" i="51"/>
  <c r="R14" i="51"/>
  <c r="P14" i="51"/>
  <c r="U12" i="15"/>
  <c r="U14" i="51" s="1"/>
  <c r="V12" i="15"/>
  <c r="W12" i="15"/>
  <c r="W14" i="51" s="1"/>
  <c r="X12" i="15"/>
  <c r="Y12" i="15"/>
  <c r="Y14" i="51" s="1"/>
  <c r="Z12" i="15"/>
  <c r="AA12" i="15"/>
  <c r="AA14" i="51" s="1"/>
  <c r="AB12" i="15"/>
  <c r="AC12" i="15"/>
  <c r="AC14" i="51" s="1"/>
  <c r="T12" i="15"/>
  <c r="Q12" i="15"/>
  <c r="Q14" i="51" s="1"/>
  <c r="R12" i="15"/>
  <c r="S12" i="15"/>
  <c r="S14" i="51" s="1"/>
  <c r="P12" i="15"/>
  <c r="O12" i="15"/>
  <c r="O14" i="51" s="1"/>
  <c r="U602" i="51"/>
  <c r="V602" i="51"/>
  <c r="W602" i="51"/>
  <c r="X602" i="51"/>
  <c r="Y602" i="51"/>
  <c r="Z602" i="51"/>
  <c r="AA602" i="51"/>
  <c r="AB602" i="51"/>
  <c r="AC602" i="51"/>
  <c r="T602" i="51"/>
  <c r="Q601" i="51"/>
  <c r="R601" i="51"/>
  <c r="S601" i="51"/>
  <c r="P601" i="51"/>
  <c r="P412" i="51"/>
  <c r="Q412" i="51"/>
  <c r="R412" i="51"/>
  <c r="S412" i="51"/>
  <c r="T412" i="51"/>
  <c r="U412" i="51"/>
  <c r="V412" i="51"/>
  <c r="W412" i="51"/>
  <c r="X412" i="51"/>
  <c r="Y412" i="51"/>
  <c r="Z412" i="51"/>
  <c r="AA412" i="51"/>
  <c r="AB412" i="51"/>
  <c r="AC412" i="51"/>
  <c r="P413" i="51"/>
  <c r="Q413" i="51"/>
  <c r="R413" i="51"/>
  <c r="S413" i="51"/>
  <c r="T413" i="51"/>
  <c r="U413" i="51"/>
  <c r="V413" i="51"/>
  <c r="W413" i="51"/>
  <c r="X413" i="51"/>
  <c r="Y413" i="51"/>
  <c r="Z413" i="51"/>
  <c r="AA413" i="51"/>
  <c r="AB413" i="51"/>
  <c r="AC413" i="51"/>
  <c r="P414" i="51"/>
  <c r="Q414" i="51"/>
  <c r="R414" i="51"/>
  <c r="S414" i="51"/>
  <c r="T414" i="51"/>
  <c r="U414" i="51"/>
  <c r="V414" i="51"/>
  <c r="W414" i="51"/>
  <c r="X414" i="51"/>
  <c r="Y414" i="51"/>
  <c r="Z414" i="51"/>
  <c r="AA414" i="51"/>
  <c r="AB414" i="51"/>
  <c r="AC414" i="51"/>
  <c r="U411" i="51"/>
  <c r="V411" i="51"/>
  <c r="W411" i="51"/>
  <c r="X411" i="51"/>
  <c r="Y411" i="51"/>
  <c r="Z411" i="51"/>
  <c r="AA411" i="51"/>
  <c r="AB411" i="51"/>
  <c r="AC411" i="51"/>
  <c r="T411" i="51"/>
  <c r="Q411" i="51"/>
  <c r="R411" i="51"/>
  <c r="S411" i="51"/>
  <c r="P411" i="51"/>
  <c r="P129" i="51"/>
  <c r="Q129" i="51"/>
  <c r="R129" i="51"/>
  <c r="S129" i="51"/>
  <c r="T129" i="51"/>
  <c r="U129" i="51"/>
  <c r="V129" i="51"/>
  <c r="W129" i="51"/>
  <c r="X129" i="51"/>
  <c r="Y129" i="51"/>
  <c r="Z129" i="51"/>
  <c r="AA129" i="51"/>
  <c r="AB129" i="51"/>
  <c r="AC129" i="51"/>
  <c r="P130" i="51"/>
  <c r="Q130" i="51"/>
  <c r="R130" i="51"/>
  <c r="S130" i="51"/>
  <c r="T130" i="51"/>
  <c r="U130" i="51"/>
  <c r="V130" i="51"/>
  <c r="W130" i="51"/>
  <c r="X130" i="51"/>
  <c r="Y130" i="51"/>
  <c r="Z130" i="51"/>
  <c r="AA130" i="51"/>
  <c r="AB130" i="51"/>
  <c r="AC130" i="51"/>
  <c r="P131" i="51"/>
  <c r="Q131" i="51"/>
  <c r="R131" i="51"/>
  <c r="S131" i="51"/>
  <c r="T131" i="51"/>
  <c r="U131" i="51"/>
  <c r="V131" i="51"/>
  <c r="W131" i="51"/>
  <c r="X131" i="51"/>
  <c r="Y131" i="51"/>
  <c r="Z131" i="51"/>
  <c r="AA131" i="51"/>
  <c r="AB131" i="51"/>
  <c r="AC131" i="51"/>
  <c r="P132" i="51"/>
  <c r="Q132" i="51"/>
  <c r="R132" i="51"/>
  <c r="S132" i="51"/>
  <c r="T132" i="51"/>
  <c r="U132" i="51"/>
  <c r="V132" i="51"/>
  <c r="W132" i="51"/>
  <c r="X132" i="51"/>
  <c r="Y132" i="51"/>
  <c r="Z132" i="51"/>
  <c r="AA132" i="51"/>
  <c r="AB132" i="51"/>
  <c r="AC132" i="51"/>
  <c r="P133" i="51"/>
  <c r="Q133" i="51"/>
  <c r="R133" i="51"/>
  <c r="S133" i="51"/>
  <c r="T133" i="51"/>
  <c r="U133" i="51"/>
  <c r="V133" i="51"/>
  <c r="W133" i="51"/>
  <c r="X133" i="51"/>
  <c r="Y133" i="51"/>
  <c r="Z133" i="51"/>
  <c r="AA133" i="51"/>
  <c r="AB133" i="51"/>
  <c r="AC133" i="51"/>
  <c r="AC128" i="51"/>
  <c r="U128" i="51"/>
  <c r="V128" i="51"/>
  <c r="W128" i="51"/>
  <c r="X128" i="51"/>
  <c r="Y128" i="51"/>
  <c r="Z128" i="51"/>
  <c r="AA128" i="51"/>
  <c r="AB128" i="51"/>
  <c r="T128" i="51"/>
  <c r="Q128" i="51"/>
  <c r="R128" i="51"/>
  <c r="S128" i="51"/>
  <c r="P128" i="51"/>
  <c r="J797" i="51" l="1"/>
  <c r="J798" i="51"/>
  <c r="J796" i="51"/>
  <c r="J419" i="51"/>
  <c r="J417" i="51"/>
  <c r="J603" i="51"/>
  <c r="J605" i="51"/>
  <c r="J139" i="51"/>
  <c r="J606" i="51"/>
  <c r="J604" i="51"/>
  <c r="J420" i="51"/>
  <c r="J416" i="51"/>
  <c r="J135" i="51"/>
  <c r="J418" i="51"/>
  <c r="J415" i="51"/>
  <c r="J137" i="51"/>
  <c r="J136" i="51"/>
  <c r="J138" i="51"/>
  <c r="J134" i="51"/>
  <c r="J14" i="51"/>
  <c r="J412" i="51"/>
  <c r="J414" i="51"/>
  <c r="J132" i="51"/>
  <c r="J601" i="51"/>
  <c r="J602" i="51"/>
  <c r="J413" i="51"/>
  <c r="J411" i="51"/>
  <c r="J133" i="51"/>
  <c r="J129" i="51"/>
  <c r="J131" i="51"/>
  <c r="J130" i="51"/>
  <c r="J128" i="51"/>
  <c r="J17" i="5" l="1"/>
  <c r="J18" i="5"/>
  <c r="U12" i="5" l="1"/>
  <c r="U13" i="51" s="1"/>
  <c r="V12" i="5"/>
  <c r="V13" i="51" s="1"/>
  <c r="W12" i="5"/>
  <c r="W13" i="51" s="1"/>
  <c r="X12" i="5"/>
  <c r="X13" i="51" s="1"/>
  <c r="Y12" i="5"/>
  <c r="Y13" i="51" s="1"/>
  <c r="Z12" i="5"/>
  <c r="Z13" i="51" s="1"/>
  <c r="AA12" i="5"/>
  <c r="AA13" i="51" s="1"/>
  <c r="AB12" i="5"/>
  <c r="AB13" i="51" s="1"/>
  <c r="AC12" i="5"/>
  <c r="AC13" i="51" s="1"/>
  <c r="T12" i="5"/>
  <c r="T13" i="51" s="1"/>
  <c r="Q12" i="5"/>
  <c r="Q13" i="51" s="1"/>
  <c r="R12" i="5"/>
  <c r="R13" i="51" s="1"/>
  <c r="S12" i="5"/>
  <c r="S13" i="51" s="1"/>
  <c r="P12" i="5"/>
  <c r="P13" i="51" s="1"/>
  <c r="O13" i="51"/>
  <c r="J13" i="51" l="1"/>
  <c r="U12" i="51" l="1"/>
  <c r="V12" i="51"/>
  <c r="W12" i="51"/>
  <c r="X12" i="51"/>
  <c r="Y12" i="51"/>
  <c r="Z12" i="51"/>
  <c r="AA12" i="51"/>
  <c r="AB12" i="51"/>
  <c r="AC12" i="51"/>
  <c r="T12" i="51"/>
  <c r="Q12" i="51"/>
  <c r="R12" i="51"/>
  <c r="S12" i="51"/>
  <c r="P12" i="51"/>
  <c r="J12" i="53" l="1"/>
  <c r="J12" i="5"/>
  <c r="J12" i="15"/>
  <c r="J12" i="34"/>
  <c r="J12" i="31"/>
  <c r="J12" i="40"/>
  <c r="J12" i="42"/>
  <c r="J12" i="33"/>
  <c r="J12" i="35"/>
  <c r="J12" i="19"/>
  <c r="J12" i="43"/>
  <c r="J12" i="44"/>
  <c r="J12" i="6"/>
  <c r="J12" i="7"/>
  <c r="J12" i="49"/>
  <c r="J12" i="36"/>
  <c r="J12" i="28"/>
  <c r="J12" i="8"/>
  <c r="J12" i="26"/>
  <c r="J12" i="17"/>
  <c r="J12" i="22"/>
  <c r="J12" i="23"/>
  <c r="J12" i="9"/>
  <c r="J12" i="24"/>
  <c r="J12" i="25"/>
  <c r="J12" i="16"/>
  <c r="J12" i="18"/>
  <c r="J12" i="20"/>
  <c r="J12" i="21"/>
  <c r="J12" i="45"/>
  <c r="J12" i="11"/>
  <c r="J12" i="38" l="1"/>
  <c r="J12" i="27"/>
  <c r="J12" i="41"/>
  <c r="J12" i="39"/>
  <c r="J12" i="37"/>
  <c r="J12" i="12"/>
  <c r="J12" i="47"/>
  <c r="J12" i="13"/>
  <c r="J12" i="32"/>
  <c r="J12" i="29" l="1"/>
  <c r="J12" i="2" l="1"/>
  <c r="J12" i="30"/>
  <c r="J12" i="3"/>
  <c r="J12" i="14"/>
  <c r="F166" i="53"/>
  <c r="J1047" i="51"/>
  <c r="J1034" i="51"/>
  <c r="J1033" i="51"/>
  <c r="J1032" i="51"/>
  <c r="J1031" i="51"/>
  <c r="O12" i="51"/>
  <c r="J12" i="51" s="1"/>
  <c r="C167" i="53"/>
  <c r="J74" i="53"/>
  <c r="J73" i="53"/>
  <c r="J69" i="53"/>
  <c r="J68" i="53"/>
  <c r="J49" i="53"/>
  <c r="J48" i="53"/>
  <c r="J47" i="53"/>
  <c r="J46" i="53"/>
  <c r="J45" i="53"/>
  <c r="J44" i="53"/>
  <c r="J43" i="53"/>
  <c r="J42" i="53"/>
  <c r="J41" i="53"/>
  <c r="J40" i="53"/>
  <c r="J39" i="53"/>
  <c r="J38" i="53"/>
  <c r="J37" i="53"/>
  <c r="J36" i="53"/>
  <c r="J35" i="53"/>
  <c r="J24" i="53"/>
  <c r="C166" i="53"/>
  <c r="O38" i="2"/>
  <c r="O38" i="29"/>
  <c r="O44" i="39"/>
  <c r="O39" i="27"/>
  <c r="O34" i="48"/>
  <c r="O34" i="21"/>
  <c r="O38" i="49"/>
  <c r="O41" i="44"/>
  <c r="O43" i="43"/>
  <c r="C50" i="19"/>
  <c r="C47" i="35"/>
  <c r="C49" i="33"/>
  <c r="C47" i="40"/>
  <c r="C50" i="31"/>
  <c r="C42" i="5"/>
  <c r="C47" i="15"/>
  <c r="C48" i="15" s="1"/>
  <c r="C56" i="34"/>
  <c r="AB41" i="44"/>
  <c r="AA41" i="44"/>
  <c r="Z41" i="44"/>
  <c r="Y41" i="44"/>
  <c r="X41" i="44"/>
  <c r="W41" i="44"/>
  <c r="V41" i="44"/>
  <c r="U41" i="44"/>
  <c r="T41" i="44"/>
  <c r="S41" i="44"/>
  <c r="R41" i="44"/>
  <c r="Q41" i="44"/>
  <c r="P41" i="44"/>
  <c r="C44" i="14"/>
  <c r="C48" i="3"/>
  <c r="C44" i="2"/>
  <c r="C42" i="32"/>
  <c r="C40" i="47"/>
  <c r="C41" i="47" s="1"/>
  <c r="C49" i="37"/>
  <c r="C42" i="41"/>
  <c r="C54" i="38"/>
  <c r="C38" i="48"/>
  <c r="C43" i="45"/>
  <c r="C44" i="45" s="1"/>
  <c r="C45" i="20"/>
  <c r="C47" i="16"/>
  <c r="C41" i="24"/>
  <c r="C46" i="23"/>
  <c r="C48" i="17"/>
  <c r="C47" i="8"/>
  <c r="C51" i="36"/>
  <c r="C42" i="49"/>
  <c r="C44" i="7"/>
  <c r="C45" i="44"/>
  <c r="C50" i="43"/>
  <c r="C50" i="33"/>
  <c r="C49" i="42"/>
  <c r="C48" i="42"/>
  <c r="C43" i="41"/>
  <c r="C49" i="17"/>
  <c r="AC38" i="49"/>
  <c r="AB38" i="49"/>
  <c r="AA38" i="49"/>
  <c r="Z38" i="49"/>
  <c r="Y38" i="49"/>
  <c r="X38" i="49"/>
  <c r="W38" i="49"/>
  <c r="V38" i="49"/>
  <c r="U38" i="49"/>
  <c r="T38" i="49"/>
  <c r="S38" i="49"/>
  <c r="R38" i="49"/>
  <c r="Q38" i="49"/>
  <c r="P38" i="49"/>
  <c r="J37" i="49"/>
  <c r="J36" i="49"/>
  <c r="J34" i="49"/>
  <c r="J33" i="49"/>
  <c r="J32" i="49"/>
  <c r="J31" i="49"/>
  <c r="J28" i="49"/>
  <c r="J27" i="49"/>
  <c r="J24" i="49"/>
  <c r="J23" i="49"/>
  <c r="J22" i="49"/>
  <c r="J20" i="49"/>
  <c r="J19" i="49"/>
  <c r="J18" i="49"/>
  <c r="J16" i="49"/>
  <c r="J15" i="49"/>
  <c r="AC34" i="48"/>
  <c r="AB34" i="48"/>
  <c r="AA34" i="48"/>
  <c r="Z34" i="48"/>
  <c r="Y34" i="48"/>
  <c r="X34" i="48"/>
  <c r="W34" i="48"/>
  <c r="V34" i="48"/>
  <c r="U34" i="48"/>
  <c r="T34" i="48"/>
  <c r="S34" i="48"/>
  <c r="R34" i="48"/>
  <c r="Q34" i="48"/>
  <c r="P34" i="48"/>
  <c r="J33" i="48"/>
  <c r="J31" i="48"/>
  <c r="J30" i="48"/>
  <c r="J29" i="48"/>
  <c r="J28" i="48"/>
  <c r="J25" i="48"/>
  <c r="J24" i="48"/>
  <c r="J21" i="48"/>
  <c r="J20" i="48"/>
  <c r="J18" i="48"/>
  <c r="J17" i="48"/>
  <c r="J16" i="48"/>
  <c r="J15" i="48"/>
  <c r="AC36" i="47"/>
  <c r="AB36" i="47"/>
  <c r="AA36" i="47"/>
  <c r="Z36" i="47"/>
  <c r="Y36" i="47"/>
  <c r="X36" i="47"/>
  <c r="W36" i="47"/>
  <c r="V36" i="47"/>
  <c r="U36" i="47"/>
  <c r="T36" i="47"/>
  <c r="S36" i="47"/>
  <c r="R36" i="47"/>
  <c r="Q36" i="47"/>
  <c r="P36" i="47"/>
  <c r="O36" i="47"/>
  <c r="J35" i="47"/>
  <c r="J34" i="47"/>
  <c r="J32" i="47"/>
  <c r="J31" i="47"/>
  <c r="J30" i="47"/>
  <c r="J29" i="47"/>
  <c r="J27" i="47"/>
  <c r="J23" i="47"/>
  <c r="J22" i="47"/>
  <c r="J20" i="47"/>
  <c r="J19" i="47"/>
  <c r="J18" i="47"/>
  <c r="J17" i="47"/>
  <c r="J16" i="47"/>
  <c r="J15" i="47"/>
  <c r="AC39" i="45"/>
  <c r="AB39" i="45"/>
  <c r="AA39" i="45"/>
  <c r="Z39" i="45"/>
  <c r="Y39" i="45"/>
  <c r="X39" i="45"/>
  <c r="W39" i="45"/>
  <c r="V39" i="45"/>
  <c r="U39" i="45"/>
  <c r="T39" i="45"/>
  <c r="S39" i="45"/>
  <c r="R39" i="45"/>
  <c r="Q39" i="45"/>
  <c r="P39" i="45"/>
  <c r="O39" i="45"/>
  <c r="J38" i="45"/>
  <c r="J37" i="45"/>
  <c r="J36" i="45"/>
  <c r="J34" i="45"/>
  <c r="J33" i="45"/>
  <c r="J32" i="45"/>
  <c r="J31" i="45"/>
  <c r="J28" i="45"/>
  <c r="J26" i="45"/>
  <c r="J25" i="45"/>
  <c r="J22" i="45"/>
  <c r="J21" i="45"/>
  <c r="J19" i="45"/>
  <c r="J18" i="45"/>
  <c r="J17" i="45"/>
  <c r="J16" i="45"/>
  <c r="J15" i="45"/>
  <c r="AC36" i="41"/>
  <c r="AB36" i="41"/>
  <c r="AA36" i="41"/>
  <c r="Z36" i="41"/>
  <c r="Y36" i="41"/>
  <c r="X36" i="41"/>
  <c r="W36" i="41"/>
  <c r="V36" i="41"/>
  <c r="U36" i="41"/>
  <c r="T36" i="41"/>
  <c r="S36" i="41"/>
  <c r="R36" i="41"/>
  <c r="Q36" i="41"/>
  <c r="P36" i="41"/>
  <c r="O36" i="41"/>
  <c r="J35" i="41"/>
  <c r="J33" i="41"/>
  <c r="J32" i="41"/>
  <c r="J29" i="41"/>
  <c r="J28" i="41"/>
  <c r="J24" i="41"/>
  <c r="J23" i="41"/>
  <c r="J22" i="41"/>
  <c r="J20" i="41"/>
  <c r="J19" i="41"/>
  <c r="J18" i="41"/>
  <c r="J17" i="41"/>
  <c r="J16" i="41"/>
  <c r="J15" i="41"/>
  <c r="AC44" i="39"/>
  <c r="AB44" i="39"/>
  <c r="AA44" i="39"/>
  <c r="Z44" i="39"/>
  <c r="Y44" i="39"/>
  <c r="X44" i="39"/>
  <c r="W44" i="39"/>
  <c r="V44" i="39"/>
  <c r="U44" i="39"/>
  <c r="T44" i="39"/>
  <c r="S44" i="39"/>
  <c r="R44" i="39"/>
  <c r="Q44" i="39"/>
  <c r="P44" i="39"/>
  <c r="J43" i="39"/>
  <c r="J42" i="39"/>
  <c r="J40" i="39"/>
  <c r="J39" i="39"/>
  <c r="J38" i="39"/>
  <c r="J37" i="39"/>
  <c r="J36" i="39"/>
  <c r="J34" i="39"/>
  <c r="J32" i="39"/>
  <c r="J31" i="39"/>
  <c r="J27" i="39"/>
  <c r="J26" i="39"/>
  <c r="J25" i="39"/>
  <c r="J24" i="39"/>
  <c r="J23" i="39"/>
  <c r="J21" i="39"/>
  <c r="J20" i="39"/>
  <c r="J19" i="39"/>
  <c r="J18" i="39"/>
  <c r="J17" i="39"/>
  <c r="J16" i="39"/>
  <c r="AC48" i="38"/>
  <c r="AB48" i="38"/>
  <c r="AA48" i="38"/>
  <c r="Z48" i="38"/>
  <c r="Y48" i="38"/>
  <c r="X48" i="38"/>
  <c r="W48" i="38"/>
  <c r="V48" i="38"/>
  <c r="U48" i="38"/>
  <c r="T48" i="38"/>
  <c r="S48" i="38"/>
  <c r="R48" i="38"/>
  <c r="Q48" i="38"/>
  <c r="P48" i="38"/>
  <c r="O48" i="38"/>
  <c r="J47" i="38"/>
  <c r="J46" i="38"/>
  <c r="J45" i="38"/>
  <c r="J43" i="38"/>
  <c r="J42" i="38"/>
  <c r="J41" i="38"/>
  <c r="J40" i="38"/>
  <c r="J36" i="38"/>
  <c r="J35" i="38"/>
  <c r="J34" i="38"/>
  <c r="J33" i="38"/>
  <c r="J28" i="38"/>
  <c r="J27" i="38"/>
  <c r="J26" i="38"/>
  <c r="J25" i="38"/>
  <c r="J24" i="38"/>
  <c r="J23" i="38"/>
  <c r="J21" i="38"/>
  <c r="J20" i="38"/>
  <c r="J19" i="38"/>
  <c r="J18" i="38"/>
  <c r="J17" i="38"/>
  <c r="J16" i="38"/>
  <c r="AC43" i="37"/>
  <c r="AB43" i="37"/>
  <c r="AA43" i="37"/>
  <c r="Z43" i="37"/>
  <c r="Y43" i="37"/>
  <c r="X43" i="37"/>
  <c r="W43" i="37"/>
  <c r="V43" i="37"/>
  <c r="U43" i="37"/>
  <c r="T43" i="37"/>
  <c r="S43" i="37"/>
  <c r="R43" i="37"/>
  <c r="Q43" i="37"/>
  <c r="P43" i="37"/>
  <c r="O43" i="37"/>
  <c r="J42" i="37"/>
  <c r="J39" i="37"/>
  <c r="J38" i="37"/>
  <c r="J37" i="37"/>
  <c r="J36" i="37"/>
  <c r="J33" i="37"/>
  <c r="J32" i="37"/>
  <c r="J31" i="37"/>
  <c r="J30" i="37"/>
  <c r="J26" i="37"/>
  <c r="J25" i="37"/>
  <c r="J24" i="37"/>
  <c r="J23" i="37"/>
  <c r="J21" i="37"/>
  <c r="J20" i="37"/>
  <c r="J19" i="37"/>
  <c r="J18" i="37"/>
  <c r="J17" i="37"/>
  <c r="J16" i="37"/>
  <c r="AC45" i="36"/>
  <c r="AB45" i="36"/>
  <c r="AA45" i="36"/>
  <c r="Z45" i="36"/>
  <c r="Y45" i="36"/>
  <c r="X45" i="36"/>
  <c r="W45" i="36"/>
  <c r="V45" i="36"/>
  <c r="U45" i="36"/>
  <c r="T45" i="36"/>
  <c r="S45" i="36"/>
  <c r="R45" i="36"/>
  <c r="Q45" i="36"/>
  <c r="P45" i="36"/>
  <c r="J44" i="36"/>
  <c r="J43" i="36"/>
  <c r="J38" i="36"/>
  <c r="J37" i="36"/>
  <c r="J36" i="36"/>
  <c r="J35" i="36"/>
  <c r="J34" i="36"/>
  <c r="J32" i="36"/>
  <c r="J31" i="36"/>
  <c r="J30" i="36"/>
  <c r="J29" i="36"/>
  <c r="J26" i="36"/>
  <c r="J25" i="36"/>
  <c r="J24" i="36"/>
  <c r="J23" i="36"/>
  <c r="J21" i="36"/>
  <c r="J20" i="36"/>
  <c r="J19" i="36"/>
  <c r="J18" i="36"/>
  <c r="J17" i="36"/>
  <c r="J16" i="36"/>
  <c r="AC50" i="34"/>
  <c r="AB50" i="34"/>
  <c r="AA50" i="34"/>
  <c r="Z50" i="34"/>
  <c r="Y50" i="34"/>
  <c r="X50" i="34"/>
  <c r="W50" i="34"/>
  <c r="V50" i="34"/>
  <c r="U50" i="34"/>
  <c r="T50" i="34"/>
  <c r="S50" i="34"/>
  <c r="R50" i="34"/>
  <c r="Q50" i="34"/>
  <c r="P50" i="34"/>
  <c r="O50" i="34"/>
  <c r="J49" i="34"/>
  <c r="J48" i="34"/>
  <c r="J47" i="34"/>
  <c r="J43" i="34"/>
  <c r="J42" i="34"/>
  <c r="J41" i="34"/>
  <c r="J40" i="34"/>
  <c r="J39" i="34"/>
  <c r="J37" i="34"/>
  <c r="J36" i="34"/>
  <c r="J35" i="34"/>
  <c r="J34" i="34"/>
  <c r="J30" i="34"/>
  <c r="J29" i="34"/>
  <c r="J28" i="34"/>
  <c r="J27" i="34"/>
  <c r="J26" i="34"/>
  <c r="J25" i="34"/>
  <c r="J24" i="34"/>
  <c r="J23" i="34"/>
  <c r="J21" i="34"/>
  <c r="J20" i="34"/>
  <c r="J19" i="34"/>
  <c r="J18" i="34"/>
  <c r="J17" i="34"/>
  <c r="J16" i="34"/>
  <c r="AC36" i="32"/>
  <c r="AB36" i="32"/>
  <c r="AA36" i="32"/>
  <c r="Z36" i="32"/>
  <c r="Y36" i="32"/>
  <c r="X36" i="32"/>
  <c r="W36" i="32"/>
  <c r="V36" i="32"/>
  <c r="U36" i="32"/>
  <c r="T36" i="32"/>
  <c r="S36" i="32"/>
  <c r="R36" i="32"/>
  <c r="Q36" i="32"/>
  <c r="P36" i="32"/>
  <c r="O36" i="32"/>
  <c r="J34" i="32"/>
  <c r="J32" i="32"/>
  <c r="J31" i="32"/>
  <c r="J28" i="32"/>
  <c r="J27" i="32"/>
  <c r="J24" i="32"/>
  <c r="J23" i="32"/>
  <c r="J21" i="32"/>
  <c r="J20" i="32"/>
  <c r="J19" i="32"/>
  <c r="J18" i="32"/>
  <c r="J17" i="32"/>
  <c r="J16" i="32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J42" i="30"/>
  <c r="J41" i="30"/>
  <c r="J39" i="30"/>
  <c r="J38" i="30"/>
  <c r="J37" i="30"/>
  <c r="J36" i="30"/>
  <c r="J33" i="30"/>
  <c r="J32" i="30"/>
  <c r="J31" i="30"/>
  <c r="J30" i="30"/>
  <c r="J25" i="30"/>
  <c r="J24" i="30"/>
  <c r="J23" i="30"/>
  <c r="J21" i="30"/>
  <c r="J20" i="30"/>
  <c r="J19" i="30"/>
  <c r="J18" i="30"/>
  <c r="J17" i="30"/>
  <c r="J16" i="30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J35" i="29"/>
  <c r="J33" i="29"/>
  <c r="J32" i="29"/>
  <c r="J30" i="29"/>
  <c r="J29" i="29"/>
  <c r="J25" i="29"/>
  <c r="J24" i="29"/>
  <c r="J22" i="29"/>
  <c r="J21" i="29"/>
  <c r="J20" i="29"/>
  <c r="J19" i="29"/>
  <c r="J18" i="29"/>
  <c r="J17" i="29"/>
  <c r="AC36" i="28"/>
  <c r="AB36" i="28"/>
  <c r="AA36" i="28"/>
  <c r="Z36" i="28"/>
  <c r="Y36" i="28"/>
  <c r="X36" i="28"/>
  <c r="W36" i="28"/>
  <c r="V36" i="28"/>
  <c r="U36" i="28"/>
  <c r="T36" i="28"/>
  <c r="S36" i="28"/>
  <c r="R36" i="28"/>
  <c r="Q36" i="28"/>
  <c r="P36" i="28"/>
  <c r="O36" i="28"/>
  <c r="J35" i="28"/>
  <c r="J33" i="28"/>
  <c r="J32" i="28"/>
  <c r="J29" i="28"/>
  <c r="J28" i="28"/>
  <c r="J23" i="28"/>
  <c r="J22" i="28"/>
  <c r="J20" i="28"/>
  <c r="J19" i="28"/>
  <c r="J18" i="28"/>
  <c r="J17" i="28"/>
  <c r="J16" i="28"/>
  <c r="J15" i="28"/>
  <c r="AC39" i="27"/>
  <c r="AB39" i="27"/>
  <c r="AA39" i="27"/>
  <c r="Z39" i="27"/>
  <c r="Y39" i="27"/>
  <c r="X39" i="27"/>
  <c r="W39" i="27"/>
  <c r="V39" i="27"/>
  <c r="U39" i="27"/>
  <c r="T39" i="27"/>
  <c r="S39" i="27"/>
  <c r="R39" i="27"/>
  <c r="Q39" i="27"/>
  <c r="P39" i="27"/>
  <c r="J38" i="27"/>
  <c r="J35" i="27"/>
  <c r="J34" i="27"/>
  <c r="J33" i="27"/>
  <c r="J32" i="27"/>
  <c r="J29" i="27"/>
  <c r="J28" i="27"/>
  <c r="J27" i="27"/>
  <c r="J24" i="27"/>
  <c r="J23" i="27"/>
  <c r="J21" i="27"/>
  <c r="J20" i="27"/>
  <c r="J19" i="27"/>
  <c r="J18" i="27"/>
  <c r="J17" i="27"/>
  <c r="J16" i="27"/>
  <c r="AC33" i="26"/>
  <c r="AB33" i="26"/>
  <c r="AA33" i="26"/>
  <c r="Z33" i="26"/>
  <c r="Y33" i="26"/>
  <c r="X33" i="26"/>
  <c r="W33" i="26"/>
  <c r="V33" i="26"/>
  <c r="U33" i="26"/>
  <c r="T33" i="26"/>
  <c r="S33" i="26"/>
  <c r="R33" i="26"/>
  <c r="Q33" i="26"/>
  <c r="P33" i="26"/>
  <c r="O33" i="26"/>
  <c r="J32" i="26"/>
  <c r="J30" i="26"/>
  <c r="J29" i="26"/>
  <c r="J26" i="26"/>
  <c r="J25" i="26"/>
  <c r="J22" i="26"/>
  <c r="J21" i="26"/>
  <c r="J19" i="26"/>
  <c r="J18" i="26"/>
  <c r="J17" i="26"/>
  <c r="J16" i="26"/>
  <c r="J15" i="26"/>
  <c r="AC33" i="25"/>
  <c r="AB33" i="25"/>
  <c r="AA33" i="25"/>
  <c r="Z33" i="25"/>
  <c r="Y33" i="25"/>
  <c r="X33" i="25"/>
  <c r="W33" i="25"/>
  <c r="V33" i="25"/>
  <c r="U33" i="25"/>
  <c r="T33" i="25"/>
  <c r="S33" i="25"/>
  <c r="R33" i="25"/>
  <c r="Q33" i="25"/>
  <c r="P33" i="25"/>
  <c r="J32" i="25"/>
  <c r="J30" i="25"/>
  <c r="J29" i="25"/>
  <c r="J26" i="25"/>
  <c r="J25" i="25"/>
  <c r="J22" i="25"/>
  <c r="J20" i="25"/>
  <c r="J19" i="25"/>
  <c r="J18" i="25"/>
  <c r="J17" i="25"/>
  <c r="J16" i="25"/>
  <c r="J15" i="25"/>
  <c r="AC35" i="24"/>
  <c r="AB35" i="24"/>
  <c r="AA35" i="24"/>
  <c r="Z35" i="24"/>
  <c r="Y35" i="24"/>
  <c r="X35" i="24"/>
  <c r="W35" i="24"/>
  <c r="V35" i="24"/>
  <c r="U35" i="24"/>
  <c r="T35" i="24"/>
  <c r="S35" i="24"/>
  <c r="R35" i="24"/>
  <c r="Q35" i="24"/>
  <c r="P35" i="24"/>
  <c r="O35" i="24"/>
  <c r="J34" i="24"/>
  <c r="J32" i="24"/>
  <c r="J31" i="24"/>
  <c r="J28" i="24"/>
  <c r="J27" i="24"/>
  <c r="J24" i="24"/>
  <c r="J23" i="24"/>
  <c r="J21" i="24"/>
  <c r="J20" i="24"/>
  <c r="J19" i="24"/>
  <c r="J18" i="24"/>
  <c r="J17" i="24"/>
  <c r="J16" i="24"/>
  <c r="AC40" i="23"/>
  <c r="AB40" i="23"/>
  <c r="AA40" i="23"/>
  <c r="Z40" i="23"/>
  <c r="Y40" i="23"/>
  <c r="X40" i="23"/>
  <c r="W40" i="23"/>
  <c r="V40" i="23"/>
  <c r="U40" i="23"/>
  <c r="T40" i="23"/>
  <c r="S40" i="23"/>
  <c r="R40" i="23"/>
  <c r="Q40" i="23"/>
  <c r="P40" i="23"/>
  <c r="O40" i="23"/>
  <c r="J39" i="23"/>
  <c r="J37" i="23"/>
  <c r="J36" i="23"/>
  <c r="J35" i="23"/>
  <c r="J34" i="23"/>
  <c r="J31" i="23"/>
  <c r="J30" i="23"/>
  <c r="J29" i="23"/>
  <c r="J26" i="23"/>
  <c r="J25" i="23"/>
  <c r="J24" i="23"/>
  <c r="J23" i="23"/>
  <c r="J21" i="23"/>
  <c r="J20" i="23"/>
  <c r="J19" i="23"/>
  <c r="J18" i="23"/>
  <c r="J17" i="23"/>
  <c r="J16" i="23"/>
  <c r="AC36" i="22"/>
  <c r="AB36" i="22"/>
  <c r="AA36" i="22"/>
  <c r="Z36" i="22"/>
  <c r="Y36" i="22"/>
  <c r="X36" i="22"/>
  <c r="W36" i="22"/>
  <c r="V36" i="22"/>
  <c r="U36" i="22"/>
  <c r="T36" i="22"/>
  <c r="S36" i="22"/>
  <c r="R36" i="22"/>
  <c r="Q36" i="22"/>
  <c r="P36" i="22"/>
  <c r="O36" i="22"/>
  <c r="J35" i="22"/>
  <c r="J33" i="22"/>
  <c r="J32" i="22"/>
  <c r="J29" i="22"/>
  <c r="J28" i="22"/>
  <c r="J25" i="22"/>
  <c r="J24" i="22"/>
  <c r="J23" i="22"/>
  <c r="J21" i="22"/>
  <c r="J20" i="22"/>
  <c r="J19" i="22"/>
  <c r="J18" i="22"/>
  <c r="J17" i="22"/>
  <c r="J16" i="22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J31" i="21"/>
  <c r="J30" i="21"/>
  <c r="J27" i="21"/>
  <c r="J26" i="21"/>
  <c r="J23" i="21"/>
  <c r="J21" i="21"/>
  <c r="J20" i="21"/>
  <c r="J19" i="21"/>
  <c r="J18" i="21"/>
  <c r="J17" i="21"/>
  <c r="J15" i="21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J38" i="20"/>
  <c r="J36" i="20"/>
  <c r="J35" i="20"/>
  <c r="J34" i="20"/>
  <c r="J33" i="20"/>
  <c r="J30" i="20"/>
  <c r="J28" i="20"/>
  <c r="J27" i="20"/>
  <c r="J24" i="20"/>
  <c r="J23" i="20"/>
  <c r="J21" i="20"/>
  <c r="J20" i="20"/>
  <c r="J19" i="20"/>
  <c r="J18" i="20"/>
  <c r="J17" i="20"/>
  <c r="J16" i="20"/>
  <c r="AC43" i="18"/>
  <c r="AB43" i="18"/>
  <c r="AA43" i="18"/>
  <c r="Z43" i="18"/>
  <c r="Y43" i="18"/>
  <c r="X43" i="18"/>
  <c r="W43" i="18"/>
  <c r="V43" i="18"/>
  <c r="U43" i="18"/>
  <c r="T43" i="18"/>
  <c r="S43" i="18"/>
  <c r="R43" i="18"/>
  <c r="Q43" i="18"/>
  <c r="P43" i="18"/>
  <c r="O43" i="18"/>
  <c r="J42" i="18"/>
  <c r="J40" i="18"/>
  <c r="J39" i="18"/>
  <c r="J38" i="18"/>
  <c r="J37" i="18"/>
  <c r="J33" i="18"/>
  <c r="J32" i="18"/>
  <c r="J31" i="18"/>
  <c r="J30" i="18"/>
  <c r="J27" i="18"/>
  <c r="J26" i="18"/>
  <c r="J25" i="18"/>
  <c r="J24" i="18"/>
  <c r="J23" i="18"/>
  <c r="J21" i="18"/>
  <c r="J20" i="18"/>
  <c r="J19" i="18"/>
  <c r="J18" i="18"/>
  <c r="J17" i="18"/>
  <c r="AC42" i="17"/>
  <c r="AB42" i="17"/>
  <c r="AA42" i="17"/>
  <c r="Z42" i="17"/>
  <c r="Y42" i="17"/>
  <c r="X42" i="17"/>
  <c r="W42" i="17"/>
  <c r="V42" i="17"/>
  <c r="U42" i="17"/>
  <c r="T42" i="17"/>
  <c r="S42" i="17"/>
  <c r="R42" i="17"/>
  <c r="Q42" i="17"/>
  <c r="P42" i="17"/>
  <c r="O42" i="17"/>
  <c r="J41" i="17"/>
  <c r="J39" i="17"/>
  <c r="J38" i="17"/>
  <c r="J37" i="17"/>
  <c r="J36" i="17"/>
  <c r="J33" i="17"/>
  <c r="J32" i="17"/>
  <c r="J31" i="17"/>
  <c r="J26" i="17"/>
  <c r="J25" i="17"/>
  <c r="J24" i="17"/>
  <c r="J23" i="17"/>
  <c r="J22" i="17"/>
  <c r="J20" i="17"/>
  <c r="J19" i="17"/>
  <c r="J18" i="17"/>
  <c r="J17" i="17"/>
  <c r="J16" i="17"/>
  <c r="J15" i="17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J40" i="16"/>
  <c r="J38" i="16"/>
  <c r="J37" i="16"/>
  <c r="J36" i="16"/>
  <c r="J35" i="16"/>
  <c r="J32" i="16"/>
  <c r="J31" i="16"/>
  <c r="J30" i="16"/>
  <c r="J27" i="16"/>
  <c r="J26" i="16"/>
  <c r="J25" i="16"/>
  <c r="J24" i="16"/>
  <c r="J23" i="16"/>
  <c r="J21" i="16"/>
  <c r="J20" i="16"/>
  <c r="J19" i="16"/>
  <c r="J18" i="16"/>
  <c r="J17" i="16"/>
  <c r="J16" i="16"/>
  <c r="AC40" i="14"/>
  <c r="AB40" i="14"/>
  <c r="AA40" i="14"/>
  <c r="Z40" i="14"/>
  <c r="Y40" i="14"/>
  <c r="X40" i="14"/>
  <c r="W40" i="14"/>
  <c r="V40" i="14"/>
  <c r="U40" i="14"/>
  <c r="T40" i="14"/>
  <c r="S40" i="14"/>
  <c r="R40" i="14"/>
  <c r="Q40" i="14"/>
  <c r="P40" i="14"/>
  <c r="O40" i="14"/>
  <c r="J39" i="14"/>
  <c r="J37" i="14"/>
  <c r="J36" i="14"/>
  <c r="J35" i="14"/>
  <c r="J34" i="14"/>
  <c r="J32" i="14"/>
  <c r="J31" i="14"/>
  <c r="J30" i="14"/>
  <c r="J29" i="14"/>
  <c r="J24" i="14"/>
  <c r="J23" i="14"/>
  <c r="J22" i="14"/>
  <c r="J20" i="14"/>
  <c r="J19" i="14"/>
  <c r="J18" i="14"/>
  <c r="J17" i="14"/>
  <c r="J16" i="14"/>
  <c r="J15" i="14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J42" i="3"/>
  <c r="J39" i="3"/>
  <c r="J38" i="3"/>
  <c r="J37" i="3"/>
  <c r="J36" i="3"/>
  <c r="J33" i="3"/>
  <c r="J32" i="3"/>
  <c r="J31" i="3"/>
  <c r="J30" i="3"/>
  <c r="J27" i="3"/>
  <c r="J26" i="3"/>
  <c r="J25" i="3"/>
  <c r="J24" i="3"/>
  <c r="J23" i="3"/>
  <c r="J22" i="3"/>
  <c r="J20" i="3"/>
  <c r="J19" i="3"/>
  <c r="J18" i="3"/>
  <c r="J17" i="3"/>
  <c r="J16" i="3"/>
  <c r="J15" i="3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J37" i="2"/>
  <c r="J35" i="2"/>
  <c r="J34" i="2"/>
  <c r="J33" i="2"/>
  <c r="J32" i="2"/>
  <c r="J30" i="2"/>
  <c r="J27" i="2"/>
  <c r="J29" i="2"/>
  <c r="J28" i="2"/>
  <c r="J24" i="2"/>
  <c r="J23" i="2"/>
  <c r="J21" i="2"/>
  <c r="J20" i="2"/>
  <c r="J19" i="2"/>
  <c r="J18" i="2"/>
  <c r="J17" i="2"/>
  <c r="J16" i="2"/>
  <c r="AC37" i="13"/>
  <c r="AB37" i="13"/>
  <c r="AA37" i="13"/>
  <c r="Z37" i="13"/>
  <c r="Y37" i="13"/>
  <c r="X37" i="13"/>
  <c r="W37" i="13"/>
  <c r="V37" i="13"/>
  <c r="U37" i="13"/>
  <c r="T37" i="13"/>
  <c r="S37" i="13"/>
  <c r="R37" i="13"/>
  <c r="Q37" i="13"/>
  <c r="P37" i="13"/>
  <c r="O37" i="13"/>
  <c r="J34" i="13"/>
  <c r="J33" i="13"/>
  <c r="J32" i="13"/>
  <c r="J31" i="13"/>
  <c r="J28" i="13"/>
  <c r="J27" i="13"/>
  <c r="J26" i="13"/>
  <c r="J25" i="13"/>
  <c r="J22" i="13"/>
  <c r="J20" i="13"/>
  <c r="J19" i="13"/>
  <c r="J18" i="13"/>
  <c r="J17" i="13"/>
  <c r="J16" i="13"/>
  <c r="AC39" i="12"/>
  <c r="AB39" i="12"/>
  <c r="AA39" i="12"/>
  <c r="Z39" i="12"/>
  <c r="Y39" i="12"/>
  <c r="X39" i="12"/>
  <c r="W39" i="12"/>
  <c r="V39" i="12"/>
  <c r="U39" i="12"/>
  <c r="T39" i="12"/>
  <c r="S39" i="12"/>
  <c r="R39" i="12"/>
  <c r="Q39" i="12"/>
  <c r="P39" i="12"/>
  <c r="O39" i="12"/>
  <c r="J34" i="12"/>
  <c r="J33" i="12"/>
  <c r="J32" i="12"/>
  <c r="J31" i="12"/>
  <c r="J28" i="12"/>
  <c r="J27" i="12"/>
  <c r="J24" i="12"/>
  <c r="J23" i="12"/>
  <c r="J21" i="12"/>
  <c r="J20" i="12"/>
  <c r="J19" i="12"/>
  <c r="J18" i="12"/>
  <c r="J17" i="12"/>
  <c r="J16" i="12"/>
  <c r="AC36" i="11"/>
  <c r="AB36" i="11"/>
  <c r="AA36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J35" i="11"/>
  <c r="J33" i="11"/>
  <c r="J32" i="11"/>
  <c r="J29" i="11"/>
  <c r="J28" i="11"/>
  <c r="J25" i="11"/>
  <c r="J24" i="11"/>
  <c r="J23" i="11"/>
  <c r="J21" i="11"/>
  <c r="J20" i="11"/>
  <c r="J19" i="11"/>
  <c r="J18" i="11"/>
  <c r="J17" i="11"/>
  <c r="J16" i="11"/>
  <c r="O42" i="10"/>
  <c r="J41" i="10"/>
  <c r="J38" i="10"/>
  <c r="J37" i="10"/>
  <c r="J36" i="10"/>
  <c r="J35" i="10"/>
  <c r="J32" i="10"/>
  <c r="J31" i="10"/>
  <c r="J30" i="10"/>
  <c r="J29" i="10"/>
  <c r="J26" i="10"/>
  <c r="J25" i="10"/>
  <c r="J24" i="10"/>
  <c r="J23" i="10"/>
  <c r="J21" i="10"/>
  <c r="J20" i="10"/>
  <c r="J19" i="10"/>
  <c r="J17" i="10"/>
  <c r="J16" i="10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J34" i="9"/>
  <c r="J32" i="9"/>
  <c r="J28" i="9"/>
  <c r="J27" i="9"/>
  <c r="J24" i="9"/>
  <c r="J23" i="9"/>
  <c r="J21" i="9"/>
  <c r="J20" i="9"/>
  <c r="J19" i="9"/>
  <c r="J18" i="9"/>
  <c r="J17" i="9"/>
  <c r="J16" i="9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J41" i="8"/>
  <c r="J38" i="8"/>
  <c r="J37" i="8"/>
  <c r="J36" i="8"/>
  <c r="J35" i="8"/>
  <c r="J33" i="8"/>
  <c r="J32" i="8"/>
  <c r="J31" i="8"/>
  <c r="J30" i="8"/>
  <c r="J27" i="8"/>
  <c r="J26" i="8"/>
  <c r="J25" i="8"/>
  <c r="J24" i="8"/>
  <c r="J23" i="8"/>
  <c r="J22" i="8"/>
  <c r="J21" i="8"/>
  <c r="J19" i="8"/>
  <c r="J18" i="8"/>
  <c r="J17" i="8"/>
  <c r="J16" i="8"/>
  <c r="J15" i="8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J37" i="7"/>
  <c r="J35" i="7"/>
  <c r="J34" i="7"/>
  <c r="J33" i="7"/>
  <c r="J32" i="7"/>
  <c r="J29" i="7"/>
  <c r="J28" i="7"/>
  <c r="J27" i="7"/>
  <c r="J24" i="7"/>
  <c r="J23" i="7"/>
  <c r="J21" i="7"/>
  <c r="J20" i="7"/>
  <c r="J19" i="7"/>
  <c r="J18" i="7"/>
  <c r="J17" i="7"/>
  <c r="J16" i="7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J44" i="6"/>
  <c r="J42" i="6"/>
  <c r="J41" i="6"/>
  <c r="J40" i="6"/>
  <c r="J39" i="6"/>
  <c r="J37" i="6"/>
  <c r="J35" i="6"/>
  <c r="J34" i="6"/>
  <c r="J28" i="6"/>
  <c r="J27" i="6"/>
  <c r="J26" i="6"/>
  <c r="J25" i="6"/>
  <c r="J24" i="6"/>
  <c r="J22" i="6"/>
  <c r="J21" i="6"/>
  <c r="J20" i="6"/>
  <c r="J19" i="6"/>
  <c r="J18" i="6"/>
  <c r="J17" i="6"/>
  <c r="AC41" i="44"/>
  <c r="J40" i="44"/>
  <c r="J39" i="44"/>
  <c r="J38" i="44"/>
  <c r="J36" i="44"/>
  <c r="J35" i="44"/>
  <c r="J34" i="44"/>
  <c r="J33" i="44"/>
  <c r="J31" i="44"/>
  <c r="J29" i="44"/>
  <c r="J28" i="44"/>
  <c r="J23" i="44"/>
  <c r="J22" i="44"/>
  <c r="J20" i="44"/>
  <c r="J19" i="44"/>
  <c r="J18" i="44"/>
  <c r="J17" i="44"/>
  <c r="J16" i="44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J42" i="33"/>
  <c r="J41" i="33"/>
  <c r="J40" i="33"/>
  <c r="J38" i="33"/>
  <c r="J37" i="33"/>
  <c r="J36" i="33"/>
  <c r="J35" i="33"/>
  <c r="J31" i="33"/>
  <c r="J29" i="33"/>
  <c r="J28" i="33"/>
  <c r="J25" i="33"/>
  <c r="J24" i="33"/>
  <c r="J23" i="33"/>
  <c r="J21" i="33"/>
  <c r="J20" i="33"/>
  <c r="J19" i="33"/>
  <c r="J18" i="33"/>
  <c r="J17" i="33"/>
  <c r="J16" i="33"/>
  <c r="AC43" i="43"/>
  <c r="AB43" i="43"/>
  <c r="AA43" i="43"/>
  <c r="Z43" i="43"/>
  <c r="Y43" i="43"/>
  <c r="X43" i="43"/>
  <c r="W43" i="43"/>
  <c r="V43" i="43"/>
  <c r="U43" i="43"/>
  <c r="T43" i="43"/>
  <c r="S43" i="43"/>
  <c r="R43" i="43"/>
  <c r="Q43" i="43"/>
  <c r="P43" i="43"/>
  <c r="J42" i="43"/>
  <c r="J41" i="43"/>
  <c r="J40" i="43"/>
  <c r="J38" i="43"/>
  <c r="J37" i="43"/>
  <c r="J34" i="43"/>
  <c r="J36" i="43"/>
  <c r="J35" i="43"/>
  <c r="J32" i="43"/>
  <c r="J30" i="43"/>
  <c r="J29" i="43"/>
  <c r="J26" i="43"/>
  <c r="J25" i="43"/>
  <c r="J24" i="43"/>
  <c r="J22" i="43"/>
  <c r="J21" i="43"/>
  <c r="J20" i="43"/>
  <c r="J19" i="43"/>
  <c r="J18" i="43"/>
  <c r="J17" i="43"/>
  <c r="AC43" i="19"/>
  <c r="AB43" i="19"/>
  <c r="AA43" i="19"/>
  <c r="Z43" i="19"/>
  <c r="Y43" i="19"/>
  <c r="X43" i="19"/>
  <c r="W43" i="19"/>
  <c r="V43" i="19"/>
  <c r="U43" i="19"/>
  <c r="T43" i="19"/>
  <c r="S43" i="19"/>
  <c r="R43" i="19"/>
  <c r="Q43" i="19"/>
  <c r="P43" i="19"/>
  <c r="O43" i="19"/>
  <c r="J42" i="19"/>
  <c r="J40" i="19"/>
  <c r="J39" i="19"/>
  <c r="J38" i="19"/>
  <c r="J37" i="19"/>
  <c r="J33" i="19"/>
  <c r="J32" i="19"/>
  <c r="J31" i="19"/>
  <c r="J30" i="19"/>
  <c r="J27" i="19"/>
  <c r="J26" i="19"/>
  <c r="J25" i="19"/>
  <c r="J24" i="19"/>
  <c r="J23" i="19"/>
  <c r="J21" i="19"/>
  <c r="J20" i="19"/>
  <c r="J19" i="19"/>
  <c r="J18" i="19"/>
  <c r="J17" i="19"/>
  <c r="J16" i="19"/>
  <c r="AC40" i="35"/>
  <c r="AB40" i="35"/>
  <c r="AA40" i="35"/>
  <c r="Z40" i="35"/>
  <c r="Y40" i="35"/>
  <c r="X40" i="35"/>
  <c r="W40" i="35"/>
  <c r="V40" i="35"/>
  <c r="U40" i="35"/>
  <c r="T40" i="35"/>
  <c r="S40" i="35"/>
  <c r="R40" i="35"/>
  <c r="Q40" i="35"/>
  <c r="P40" i="35"/>
  <c r="O40" i="35"/>
  <c r="J39" i="35"/>
  <c r="J38" i="35"/>
  <c r="J37" i="35"/>
  <c r="J35" i="35"/>
  <c r="J34" i="35"/>
  <c r="J33" i="35"/>
  <c r="J32" i="35"/>
  <c r="J29" i="35"/>
  <c r="J28" i="35"/>
  <c r="J27" i="35"/>
  <c r="J24" i="35"/>
  <c r="J23" i="35"/>
  <c r="J21" i="35"/>
  <c r="J20" i="35"/>
  <c r="J19" i="35"/>
  <c r="J17" i="35"/>
  <c r="J16" i="35"/>
  <c r="AC42" i="42"/>
  <c r="AB42" i="42"/>
  <c r="AA42" i="42"/>
  <c r="Z42" i="42"/>
  <c r="Y42" i="42"/>
  <c r="X42" i="42"/>
  <c r="W42" i="42"/>
  <c r="V42" i="42"/>
  <c r="U42" i="42"/>
  <c r="T42" i="42"/>
  <c r="S42" i="42"/>
  <c r="R42" i="42"/>
  <c r="Q42" i="42"/>
  <c r="P42" i="42"/>
  <c r="O42" i="42"/>
  <c r="J41" i="42"/>
  <c r="J40" i="42"/>
  <c r="J38" i="42"/>
  <c r="J37" i="42"/>
  <c r="J36" i="42"/>
  <c r="J35" i="42"/>
  <c r="J32" i="42"/>
  <c r="J31" i="42"/>
  <c r="J30" i="42"/>
  <c r="J29" i="42"/>
  <c r="J25" i="42"/>
  <c r="J24" i="42"/>
  <c r="J23" i="42"/>
  <c r="J22" i="42"/>
  <c r="J20" i="42"/>
  <c r="J19" i="42"/>
  <c r="J18" i="42"/>
  <c r="J17" i="42"/>
  <c r="J16" i="42"/>
  <c r="J15" i="42"/>
  <c r="AC42" i="40"/>
  <c r="AB42" i="40"/>
  <c r="AA42" i="40"/>
  <c r="Z42" i="40"/>
  <c r="Y42" i="40"/>
  <c r="X42" i="40"/>
  <c r="W42" i="40"/>
  <c r="V42" i="40"/>
  <c r="U42" i="40"/>
  <c r="T42" i="40"/>
  <c r="S42" i="40"/>
  <c r="R42" i="40"/>
  <c r="Q42" i="40"/>
  <c r="P42" i="40"/>
  <c r="O42" i="40"/>
  <c r="J41" i="40"/>
  <c r="J39" i="40"/>
  <c r="J38" i="40"/>
  <c r="J37" i="40"/>
  <c r="J36" i="40"/>
  <c r="J33" i="40"/>
  <c r="J32" i="40"/>
  <c r="J31" i="40"/>
  <c r="J30" i="40"/>
  <c r="J27" i="40"/>
  <c r="J26" i="40"/>
  <c r="J25" i="40"/>
  <c r="J24" i="40"/>
  <c r="J23" i="40"/>
  <c r="J22" i="40"/>
  <c r="J20" i="40"/>
  <c r="J19" i="40"/>
  <c r="J18" i="40"/>
  <c r="J17" i="40"/>
  <c r="J16" i="40"/>
  <c r="J15" i="40"/>
  <c r="AC45" i="31"/>
  <c r="AB45" i="31"/>
  <c r="AA45" i="31"/>
  <c r="Z45" i="31"/>
  <c r="Y45" i="31"/>
  <c r="X45" i="31"/>
  <c r="W45" i="31"/>
  <c r="V45" i="31"/>
  <c r="U45" i="31"/>
  <c r="T45" i="31"/>
  <c r="S45" i="31"/>
  <c r="R45" i="31"/>
  <c r="Q45" i="31"/>
  <c r="P45" i="31"/>
  <c r="O45" i="31"/>
  <c r="J44" i="31"/>
  <c r="J43" i="31"/>
  <c r="J42" i="31"/>
  <c r="J40" i="31"/>
  <c r="J39" i="31"/>
  <c r="J35" i="31"/>
  <c r="J36" i="31"/>
  <c r="J38" i="31"/>
  <c r="J37" i="31"/>
  <c r="J33" i="31"/>
  <c r="J32" i="31"/>
  <c r="J31" i="31"/>
  <c r="J30" i="31"/>
  <c r="J27" i="31"/>
  <c r="J26" i="31"/>
  <c r="J25" i="31"/>
  <c r="J24" i="31"/>
  <c r="J23" i="31"/>
  <c r="J22" i="31"/>
  <c r="J21" i="31"/>
  <c r="J20" i="31"/>
  <c r="J18" i="31"/>
  <c r="J17" i="31"/>
  <c r="J16" i="31"/>
  <c r="J15" i="31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J36" i="5"/>
  <c r="J35" i="5"/>
  <c r="J33" i="5"/>
  <c r="J32" i="5"/>
  <c r="J29" i="5"/>
  <c r="J28" i="5"/>
  <c r="J25" i="5"/>
  <c r="J24" i="5"/>
  <c r="J23" i="5"/>
  <c r="J22" i="5"/>
  <c r="J20" i="5"/>
  <c r="J19" i="5"/>
  <c r="J16" i="5"/>
  <c r="J15" i="5"/>
  <c r="AC43" i="15"/>
  <c r="AB43" i="15"/>
  <c r="AA43" i="15"/>
  <c r="Z43" i="15"/>
  <c r="Y43" i="15"/>
  <c r="X43" i="15"/>
  <c r="W43" i="15"/>
  <c r="V43" i="15"/>
  <c r="U43" i="15"/>
  <c r="T43" i="15"/>
  <c r="S43" i="15"/>
  <c r="R43" i="15"/>
  <c r="Q43" i="15"/>
  <c r="P43" i="15"/>
  <c r="O43" i="15"/>
  <c r="J42" i="15"/>
  <c r="J40" i="15"/>
  <c r="J39" i="15"/>
  <c r="J38" i="15"/>
  <c r="J37" i="15"/>
  <c r="J34" i="15"/>
  <c r="J33" i="15"/>
  <c r="J32" i="15"/>
  <c r="J31" i="15"/>
  <c r="J28" i="15"/>
  <c r="J27" i="15"/>
  <c r="J26" i="15"/>
  <c r="J25" i="15"/>
  <c r="J24" i="15"/>
  <c r="J23" i="15"/>
  <c r="J20" i="15"/>
  <c r="J19" i="15"/>
  <c r="J18" i="15"/>
  <c r="J17" i="15"/>
  <c r="J16" i="15"/>
  <c r="J15" i="15"/>
  <c r="C48" i="40" l="1"/>
  <c r="C48" i="35"/>
  <c r="C49" i="19"/>
  <c r="C49" i="15"/>
  <c r="C51" i="31"/>
  <c r="J160" i="53"/>
  <c r="J40" i="14"/>
  <c r="J43" i="3"/>
  <c r="C49" i="3"/>
  <c r="J43" i="30"/>
  <c r="J38" i="2"/>
  <c r="J38" i="29"/>
  <c r="C43" i="32"/>
  <c r="J36" i="32"/>
  <c r="J37" i="13"/>
  <c r="J36" i="47"/>
  <c r="C42" i="47"/>
  <c r="J39" i="12"/>
  <c r="C50" i="37"/>
  <c r="J43" i="37"/>
  <c r="J44" i="39"/>
  <c r="J36" i="41"/>
  <c r="J39" i="27"/>
  <c r="J48" i="38"/>
  <c r="C55" i="38"/>
  <c r="J36" i="11"/>
  <c r="J34" i="48"/>
  <c r="J39" i="45"/>
  <c r="C45" i="45"/>
  <c r="J34" i="21"/>
  <c r="C46" i="20"/>
  <c r="J39" i="20"/>
  <c r="J43" i="18"/>
  <c r="C48" i="16"/>
  <c r="J41" i="16"/>
  <c r="J33" i="25"/>
  <c r="J35" i="24"/>
  <c r="C42" i="24"/>
  <c r="J35" i="9"/>
  <c r="C47" i="23"/>
  <c r="J40" i="23"/>
  <c r="J36" i="22"/>
  <c r="J42" i="17"/>
  <c r="J33" i="26"/>
  <c r="J42" i="8"/>
  <c r="C48" i="8"/>
  <c r="J36" i="28"/>
  <c r="C52" i="36"/>
  <c r="J45" i="36"/>
  <c r="J38" i="49"/>
  <c r="J38" i="7"/>
  <c r="C45" i="7"/>
  <c r="J45" i="6"/>
  <c r="J41" i="44"/>
  <c r="J43" i="43"/>
  <c r="J43" i="19"/>
  <c r="J40" i="35"/>
  <c r="J43" i="33"/>
  <c r="J42" i="42"/>
  <c r="J42" i="40"/>
  <c r="J45" i="31"/>
  <c r="J50" i="34"/>
  <c r="C57" i="34"/>
  <c r="J43" i="15"/>
  <c r="C43" i="5"/>
  <c r="J37" i="5"/>
  <c r="C49" i="43"/>
  <c r="C45" i="2"/>
  <c r="C46" i="44"/>
  <c r="C47" i="44"/>
  <c r="C51" i="6"/>
  <c r="C52" i="6"/>
  <c r="C43" i="49"/>
  <c r="C44" i="49"/>
  <c r="C42" i="28"/>
  <c r="C43" i="28"/>
  <c r="C39" i="26"/>
  <c r="C40" i="26"/>
  <c r="C42" i="22"/>
  <c r="C43" i="22"/>
  <c r="C41" i="9"/>
  <c r="C42" i="9"/>
  <c r="C39" i="25"/>
  <c r="C40" i="25"/>
  <c r="C49" i="18"/>
  <c r="C50" i="18"/>
  <c r="C40" i="21"/>
  <c r="C41" i="21"/>
  <c r="C39" i="48"/>
  <c r="C40" i="48"/>
  <c r="C42" i="11"/>
  <c r="C43" i="11"/>
  <c r="C45" i="27"/>
  <c r="C46" i="27"/>
  <c r="C50" i="39"/>
  <c r="C51" i="39"/>
  <c r="C45" i="12"/>
  <c r="C46" i="12"/>
  <c r="C43" i="13"/>
  <c r="C44" i="13"/>
  <c r="C44" i="29"/>
  <c r="C45" i="29"/>
  <c r="C49" i="30"/>
  <c r="C50" i="30"/>
  <c r="C45" i="14"/>
  <c r="C46" i="14"/>
  <c r="J78" i="53" l="1"/>
  <c r="J1030" i="51"/>
  <c r="J1112" i="51" s="1"/>
  <c r="D164" i="53" l="1"/>
  <c r="X12" i="46" l="1"/>
  <c r="X24" i="51" s="1"/>
  <c r="S12" i="46"/>
  <c r="S26" i="46" s="1"/>
  <c r="U12" i="46"/>
  <c r="U26" i="46" s="1"/>
  <c r="U24" i="51"/>
  <c r="T12" i="46"/>
  <c r="T26" i="46" s="1"/>
  <c r="Z12" i="46"/>
  <c r="Z26" i="46" s="1"/>
  <c r="P12" i="46"/>
  <c r="P26" i="46" s="1"/>
  <c r="AB12" i="46"/>
  <c r="AB26" i="46" s="1"/>
  <c r="AA12" i="46"/>
  <c r="AA24" i="51" s="1"/>
  <c r="Y12" i="46"/>
  <c r="Y26" i="46" s="1"/>
  <c r="Y24" i="51"/>
  <c r="R12" i="46"/>
  <c r="R24" i="51" s="1"/>
  <c r="Q12" i="46"/>
  <c r="Q26" i="46" s="1"/>
  <c r="Q24" i="51"/>
  <c r="AC12" i="46"/>
  <c r="AC26" i="46" s="1"/>
  <c r="V12" i="46"/>
  <c r="V24" i="51" s="1"/>
  <c r="C32" i="46"/>
  <c r="W12" i="46"/>
  <c r="W26" i="46" s="1"/>
  <c r="W24" i="51"/>
  <c r="R26" i="46" l="1"/>
  <c r="T24" i="51"/>
  <c r="AC24" i="51"/>
  <c r="P24" i="51"/>
  <c r="V26" i="46"/>
  <c r="J12" i="46"/>
  <c r="J26" i="46" s="1"/>
  <c r="AB24" i="51"/>
  <c r="C33" i="46"/>
  <c r="Z24" i="51"/>
  <c r="O24" i="51"/>
  <c r="O1112" i="51" s="1"/>
  <c r="AA26" i="46"/>
  <c r="X26" i="46"/>
  <c r="S24" i="51"/>
  <c r="K1112" i="51"/>
  <c r="Z12" i="10"/>
  <c r="Z42" i="10" s="1"/>
  <c r="Y12" i="10"/>
  <c r="Y42" i="10" s="1"/>
  <c r="P12" i="10"/>
  <c r="P42" i="10" s="1"/>
  <c r="AB12" i="10"/>
  <c r="AB44" i="51" s="1"/>
  <c r="V42" i="10"/>
  <c r="V12" i="10"/>
  <c r="V44" i="51"/>
  <c r="V1112" i="51" s="1"/>
  <c r="R12" i="10"/>
  <c r="R44" i="51" s="1"/>
  <c r="R1112" i="51" s="1"/>
  <c r="X12" i="10"/>
  <c r="X44" i="51" s="1"/>
  <c r="X1112" i="51" s="1"/>
  <c r="AC12" i="10"/>
  <c r="AC42" i="10" s="1"/>
  <c r="Q12" i="10"/>
  <c r="Q42" i="10" s="1"/>
  <c r="Q44" i="51"/>
  <c r="Q1112" i="51" s="1"/>
  <c r="AA12" i="10"/>
  <c r="AA44" i="51" s="1"/>
  <c r="AA1112" i="51" s="1"/>
  <c r="C1116" i="51"/>
  <c r="C1120" i="51" s="1"/>
  <c r="S12" i="10"/>
  <c r="S42" i="10" s="1"/>
  <c r="S44" i="51"/>
  <c r="S1112" i="51" s="1"/>
  <c r="T12" i="10"/>
  <c r="T42" i="10" s="1"/>
  <c r="T44" i="51"/>
  <c r="W12" i="10"/>
  <c r="W42" i="10" s="1"/>
  <c r="C48" i="10"/>
  <c r="U12" i="10"/>
  <c r="U44" i="51" s="1"/>
  <c r="U1112" i="51" s="1"/>
  <c r="AB1112" i="51" l="1"/>
  <c r="T1112" i="51"/>
  <c r="Y44" i="51"/>
  <c r="Y1112" i="51" s="1"/>
  <c r="C1119" i="51"/>
  <c r="AC44" i="51"/>
  <c r="AC1112" i="51" s="1"/>
  <c r="U42" i="10"/>
  <c r="AA42" i="10"/>
  <c r="R42" i="10"/>
  <c r="J12" i="10"/>
  <c r="J42" i="10" s="1"/>
  <c r="P44" i="51"/>
  <c r="P1112" i="51" s="1"/>
  <c r="X42" i="10"/>
  <c r="Z44" i="51"/>
  <c r="Z1112" i="51" s="1"/>
  <c r="AB42" i="10"/>
  <c r="C49" i="10"/>
  <c r="W44" i="51"/>
  <c r="W1112" i="51" s="1"/>
</calcChain>
</file>

<file path=xl/sharedStrings.xml><?xml version="1.0" encoding="utf-8"?>
<sst xmlns="http://schemas.openxmlformats.org/spreadsheetml/2006/main" count="18168" uniqueCount="481">
  <si>
    <t>Dobsűrítő üzem kiesését okozhatja, ahonnan a rothasztótornyokba kerül az iszap</t>
  </si>
  <si>
    <t>Elfolyó szennyvízhatárérték túllépés várható</t>
  </si>
  <si>
    <t xml:space="preserve">gyártó által megadott üzemidő lejár, gyakori üzem közbeni hibák, </t>
  </si>
  <si>
    <t>a berendezés nem tudja betölteni funkcióját, technológiai paraméterek nem teljesülnek. Határérték túllépés várható</t>
  </si>
  <si>
    <t>3 db Recirkulációs szivattyú cseréje</t>
  </si>
  <si>
    <t>Munkavégzés helyének megvilágítása elégtelen és nem korszerűen szabályozott ezáltal pazarló is.</t>
  </si>
  <si>
    <t>Munkavégzés helyének megvilágítása biztonságos munkavégzés, fényszennyezés elkerülése</t>
  </si>
  <si>
    <t>Berendezések villamos energia ellátását üzembiztonságát veszélyezteti</t>
  </si>
  <si>
    <t>2 db Középfeszültségű transzformátor cseréje</t>
  </si>
  <si>
    <t>Mérőhely korszerűtlenné vállása szabványoknak megfelelés.</t>
  </si>
  <si>
    <t>Üzembiztonságot veszélyeztető állapot</t>
  </si>
  <si>
    <t>Villamos betáplálás meghibásodása</t>
  </si>
  <si>
    <t>Gépészeti és vezérlési felújítás, ismételt üzembehelyezéssel</t>
  </si>
  <si>
    <t>Az üzemelő viziközmű elem műszaki állapota az évek során leromlott, jelentős mértékben megnövekedett a meghibásodás veszélye</t>
  </si>
  <si>
    <t>Az üzemelő viziközmű technológiailag elavult, üzemeltetése, és javítása már nem gazdaságos. Jelenleg a piacon magasabb műszaki tartalmak érhetőek el</t>
  </si>
  <si>
    <t>Az üzemelő viziközmű elem működése közben előforduló eseti meghibásodások fordulhatnak elő, melyek előre nem tervezhetők</t>
  </si>
  <si>
    <t xml:space="preserve">A viziközmű elem a napi üzemmenet során oly mértékig elhasználódott, hogy a normál karbantartási munkákkal már nem biztosítható az üzembiztos működése, mechanikai részek elkoptak. </t>
  </si>
  <si>
    <t>A viziközmű elem a napi üzemmenet során oly mértékig elhasználódott, hogy a normál karbantartási munkákkal már nem biztosítható az üzembiztos működése gyártó által megadott életciklust túllépte, felújítása szükséges</t>
  </si>
  <si>
    <t>A viziközmű elem a napi üzemmenet során oly mértékig elhasználódott, hogy a normál karbantartási munkákkal már nem biztosítható az üzembiztos működése, kopott alkatrészek</t>
  </si>
  <si>
    <t>A viziközmű elem a napi üzemmenet során oly mértékig elhasználódott, hogy a normál karbantartási munkákkal már nem biztosítható az üzembiztos működése állapot, gyakori meghibásodások.</t>
  </si>
  <si>
    <t>A viziközmű elem a napi üzemmenet során oly mértékig elhasználódott, hogy a normál karbantartási munkákkal már nem biztosítható az üzembiztos működése, korszerűtlen energia pazarló állapot.</t>
  </si>
  <si>
    <t>A viziközmű elem a napi üzemmenet során oly mértékig elhasználódott, hogy a normál karbantartási munkákkal már nem biztosítható az üzembiztos működése, korszerűtlen állapot.</t>
  </si>
  <si>
    <t>A viziközmű elem a napi üzemmenet során oly mértékig elhasználódott, hogy a normál karbantartási munkákkal már nem biztosítható az üzembiztos működése, állapot.</t>
  </si>
  <si>
    <t>A viziközmű elem a napi üzemmenet során oly mértékig elhasználódott, hogy a normál karbantartási munkákkal már nem biztosítható az üzembiztos működése, korszerűtlen  állapot.</t>
  </si>
  <si>
    <t>A viziközmű elem nem vízzáró. A rendszerbe nagy mennyiségű idegen víz, vagy a rendszerből nagy mennyiségű szennyvíz kerül a környezetbe</t>
  </si>
  <si>
    <t>A viziközmű elem a napi üzemmenet során oly mértékig elhasználódott, hogy a normál karbantartási munkákkal már nem biztosítható az üzembiztos működése</t>
  </si>
  <si>
    <t>A rendszer zavartalan üzemének biztosítása érdekében szükséges a beavatkozás</t>
  </si>
  <si>
    <t>A beavatkozás után egy hatékonyan működő viziközmű elemet kapunk, mely a kor elvárásainak megfelel. A rendszer üzembiztos, hatékony, és korszerű lesz</t>
  </si>
  <si>
    <t>A viziközmű elem állapota megközelíti az új elem berendezés állapotát. Az üzembiztonság jelentősen növekszik</t>
  </si>
  <si>
    <t>A kiépített rendszer működőképességének megóvása, a biztonságos üzemelés biztosítása miatt van szükség a munka elvégzésére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</si>
  <si>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elvégzésérehez elengedhetetlen</t>
  </si>
  <si>
    <t>A viziközmű rendszer hatékonyságának növelése, az üzemeltetési költségek szinten tartása miatt szükséges</t>
  </si>
  <si>
    <t>Alibánfa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</si>
  <si>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</si>
  <si>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</si>
  <si>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</si>
  <si>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</si>
  <si>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</si>
  <si>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</si>
  <si>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</si>
  <si>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Búcsúszentlászló</t>
  </si>
  <si>
    <t>Csatár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</si>
  <si>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</si>
  <si>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</si>
  <si>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</si>
  <si>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</si>
  <si>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</si>
  <si>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</si>
  <si>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</si>
  <si>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</si>
  <si>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</si>
  <si>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</si>
  <si>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</si>
  <si>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</si>
  <si>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</si>
  <si>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</si>
  <si>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</si>
  <si>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</si>
  <si>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</si>
  <si>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</si>
  <si>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</si>
  <si>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</si>
  <si>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</si>
  <si>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</si>
  <si>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</si>
  <si>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</si>
  <si>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</si>
  <si>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</si>
  <si>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</si>
  <si>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</si>
  <si>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</si>
  <si>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</si>
  <si>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</si>
  <si>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</si>
  <si>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</si>
  <si>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Zalaegerszeg</t>
  </si>
  <si>
    <t>Zalaistvánd</t>
  </si>
  <si>
    <t>Zalaszentgyörgy</t>
  </si>
  <si>
    <t>Zalaszentiván</t>
  </si>
  <si>
    <t>Zalaszentlőrinc</t>
  </si>
  <si>
    <t>ZALAEGERSZEG-SZV</t>
  </si>
  <si>
    <t>21-32054-1-048-01-10</t>
  </si>
  <si>
    <t>Rendkívüli helyzetből adódó azonnali feladatok (max. 15%)</t>
  </si>
  <si>
    <t>Nyomott vezeték NA50 (1736m)</t>
  </si>
  <si>
    <t>21-32054-1-046-00-03</t>
  </si>
  <si>
    <t>adatátvitel átállítása GPRS-re</t>
  </si>
  <si>
    <t>Összesen:</t>
  </si>
  <si>
    <t>Épület, építmény</t>
  </si>
  <si>
    <t>Gép, berendezés</t>
  </si>
  <si>
    <t>Irányítástechnika, energiaellátás</t>
  </si>
  <si>
    <t>SZENNYVÍZCSATORNA (GRAVITÁCIÓS)</t>
  </si>
  <si>
    <t>SZENNVÍZVEZETÉKEK (KÉNYSZERÁRAMOLTATÁSÚ)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</si>
  <si>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</si>
  <si>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</si>
  <si>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</si>
  <si>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</si>
  <si>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</si>
  <si>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1. Törött szerkezeti elemek cseréje, aknában bekötések körbekenése, folyásfenék újra betonozása, hézag pótlása (vízbetörés javítás)</t>
  </si>
  <si>
    <t xml:space="preserve">Idegenvíz kizárása a csatornadiagnosztikai vizsgálat és a helyszíni ellenőrzés alapján¹ </t>
  </si>
  <si>
    <t>¹ Idegenvíz kizárás munkafolyamatai</t>
  </si>
  <si>
    <t>3. Fedlap és szűkítő csere DN 600 mm, terhelésnek megfelelően, üzemeltető előírása szerint</t>
  </si>
  <si>
    <t>4. Pontszerű hibahelyek javítása gerincvezetéken, és bekötésen</t>
  </si>
  <si>
    <t>2. Vízzáró réteg készítés, hosszútávú korrozíó és szerkezeti védelem (Szulfátálló réteg készítése)</t>
  </si>
  <si>
    <t>?</t>
  </si>
  <si>
    <t>Helyszín</t>
  </si>
  <si>
    <t>1. kerítés csere</t>
  </si>
  <si>
    <t>2. kapu csere</t>
  </si>
  <si>
    <t>3. aszfaltozás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</si>
  <si>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</si>
  <si>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1. szivattyú talpidon csere</t>
  </si>
  <si>
    <t>2. nyomócső csere</t>
  </si>
  <si>
    <t>3. nadrágidom csere</t>
  </si>
  <si>
    <t>4. visszacsapó szelep csere</t>
  </si>
  <si>
    <t>5. tolózár csere</t>
  </si>
  <si>
    <t>6. vezetőcső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</si>
  <si>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</si>
  <si>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nyomó/légtelenítő akna</t>
  </si>
  <si>
    <t>A tervet benyújtó szervezet megnevezése:</t>
  </si>
  <si>
    <t>ellátásért felelős / ellátásért felelősök képviselője / víziközmű-szolgáltató *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</si>
  <si>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</si>
  <si>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</si>
  <si>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</si>
  <si>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</si>
  <si>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</si>
  <si>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</si>
  <si>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</si>
  <si>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</si>
  <si>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</si>
  <si>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</si>
  <si>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</si>
  <si>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</si>
  <si>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</si>
  <si>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</si>
  <si>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</si>
  <si>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FELÚJÍTÁSOK ÉS PÓTLÁSOK ÖSSZEFOGLALÓ TÁBLÁZATA</t>
  </si>
  <si>
    <t>ÉSZAK ZALAI VÍZ- ÉS CSATORNAMŰ ZÁRTKÖRŰEN MŰKÖDŐ RÉSZVÉNYTÁRSASÁG</t>
  </si>
  <si>
    <t>SZENNYVÍZ ÁGAZAT</t>
  </si>
  <si>
    <t>EGERVÁR</t>
  </si>
  <si>
    <t>ALIBÁNFA</t>
  </si>
  <si>
    <t>GŐSFA</t>
  </si>
  <si>
    <t>1. szivattyú talpidoM csere</t>
  </si>
  <si>
    <t>KEMENDOLLÁR</t>
  </si>
  <si>
    <t>LAKHEGY</t>
  </si>
  <si>
    <t>PETHŐHENYE</t>
  </si>
  <si>
    <t>PÓKASZEPETK</t>
  </si>
  <si>
    <t>VASBOLDOGASSZONY</t>
  </si>
  <si>
    <t>VÖCKÖND</t>
  </si>
  <si>
    <t>HAGYÁROSBÖRÖND</t>
  </si>
  <si>
    <t>OZMÁNBÜK</t>
  </si>
  <si>
    <t>VASPÖR</t>
  </si>
  <si>
    <t>DOBRONHEGY</t>
  </si>
  <si>
    <t>NÉMETFALU</t>
  </si>
  <si>
    <t>CSONKAHEGYHÁT</t>
  </si>
  <si>
    <t>CSATÁR</t>
  </si>
  <si>
    <t>BOCFÖLDE</t>
  </si>
  <si>
    <t>SÁRHIDA</t>
  </si>
  <si>
    <t>BAK</t>
  </si>
  <si>
    <t>SÖJTÖR</t>
  </si>
  <si>
    <t>PUSZTASZENTLÁSZLÓ</t>
  </si>
  <si>
    <t>TESKÁND</t>
  </si>
  <si>
    <t>HOTTÓ</t>
  </si>
  <si>
    <t>BÖDE</t>
  </si>
  <si>
    <t>BABOSDÖBRÉTE</t>
  </si>
  <si>
    <t>BONCODFÖLDE</t>
  </si>
  <si>
    <t>ZALABOLDOGFA</t>
  </si>
  <si>
    <t>BAGOD</t>
  </si>
  <si>
    <t>ZALASZENTGYÖRGY</t>
  </si>
  <si>
    <t>ZALACSÉB</t>
  </si>
  <si>
    <t>KÁVÁS</t>
  </si>
  <si>
    <t>SALOMVÁR</t>
  </si>
  <si>
    <t>KEMÉNFA</t>
  </si>
  <si>
    <t>NAGYPÁLI</t>
  </si>
  <si>
    <t>NAGYKUTAS</t>
  </si>
  <si>
    <t>KISPÁLI</t>
  </si>
  <si>
    <t>KISKUTAS</t>
  </si>
  <si>
    <t>NEMESSZENTANDRÁS</t>
  </si>
  <si>
    <t>NEMESSÁNDORHÁZA</t>
  </si>
  <si>
    <t>BÚCSÚSZENTLÁSZLÓ</t>
  </si>
  <si>
    <t>NEMESHETÉS</t>
  </si>
  <si>
    <t>KISBUCSA</t>
  </si>
  <si>
    <t>NEMESAPÁTI</t>
  </si>
  <si>
    <t>ALSÓNEMESAPÁTI</t>
  </si>
  <si>
    <t>ZALASZENTLŐRINC</t>
  </si>
  <si>
    <t>ZALASZENTIVÁN</t>
  </si>
  <si>
    <t>ZALAISTVÁND</t>
  </si>
  <si>
    <t>rövid</t>
  </si>
  <si>
    <t>közép</t>
  </si>
  <si>
    <t>hosszú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</si>
  <si>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</si>
  <si>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</si>
  <si>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</si>
  <si>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</si>
  <si>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Felujítás és pótlás megnevezése</t>
  </si>
  <si>
    <t>Rendelkezésre álló források megnevezése</t>
  </si>
  <si>
    <t>Rendelkezésre álló források számszerűsített értéke a teljes ütem tekintetében (eFt)</t>
  </si>
  <si>
    <t>I. ütem</t>
  </si>
  <si>
    <t>II. ütem</t>
  </si>
  <si>
    <t>III. ütem</t>
  </si>
  <si>
    <t>Statikai stabilitás biztosítása</t>
  </si>
  <si>
    <t xml:space="preserve">A tervet benyújtó szervezet megnevezése:  </t>
  </si>
  <si>
    <t>ZALAEGERSZEG</t>
  </si>
  <si>
    <t xml:space="preserve">Víziközmű-szolgáltató megnevezése: </t>
  </si>
  <si>
    <t>V. szennyvízelvezetés</t>
  </si>
  <si>
    <t>VI. Szennyvíztisztítás</t>
  </si>
  <si>
    <t>sorszám</t>
  </si>
  <si>
    <t>SZENNYVÍZTISZTÍTÓ-TELEP</t>
  </si>
  <si>
    <t>4 db Robushi Légfúvó felújítása</t>
  </si>
  <si>
    <t>3 db fölösizsap szivattyú cseréje</t>
  </si>
  <si>
    <t>Zalaegerszeg  szennyvíztelep</t>
  </si>
  <si>
    <t>Térvilágítás fejlesztés</t>
  </si>
  <si>
    <t>Erősáramú hálózat, villamos szerelvények felújítása</t>
  </si>
  <si>
    <t>2 db Középfeszültségű transzformátor felújítása</t>
  </si>
  <si>
    <t>Fogyasztásmérőhely fejlesztése, mérő berendezés szekrénybe helyezése</t>
  </si>
  <si>
    <t>Villámvédelmi rendszer fejlesztése, gyengeáramú rendszerek villámvédelmi zónán kívül helyezése</t>
  </si>
  <si>
    <t>Nagyfeszültségű 20 kV hálózat felújítása</t>
  </si>
  <si>
    <t>EGYEDI SZENNYVÍZKEZELŐ LÉTESÍTMÉNY</t>
  </si>
  <si>
    <t>Üzemszerűen használható.</t>
  </si>
  <si>
    <t>Állagromlás miatti balesetveszély illetve üzemzavar megszűntetése.</t>
  </si>
  <si>
    <t>Biztonságos használat illetve működőképes állapot.</t>
  </si>
  <si>
    <t>Homok tovább jutása a biológiai medencékbe súlyos üzemzavarokat okozhat, a híd szállítja a leválasztó szivattyúkat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</si>
  <si>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</si>
  <si>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Gravitációs csatorna NA 150 rekonstrukció</t>
  </si>
  <si>
    <t>Gravitációs csatorna NA200 rekonstrukció</t>
  </si>
  <si>
    <t>Nyomott vezeték NA100 rekonstrukció</t>
  </si>
  <si>
    <t>átemelő akna építészeti rekonstrukció</t>
  </si>
  <si>
    <t>gépészeti rekonstrukció (1-6)</t>
  </si>
  <si>
    <t>erősáramú és irányítástechnikai rekonstrukció</t>
  </si>
  <si>
    <t>Nyomott vezeték NA80 rekonstrukció</t>
  </si>
  <si>
    <t>Nyomott vezeték NA125 rekonstrukció</t>
  </si>
  <si>
    <t>Nyomott vezeték NA150 rekonstrukció</t>
  </si>
  <si>
    <t>HBA akna építészeti rekonstrukció</t>
  </si>
  <si>
    <t>HBA gépészeti rekonstrukció (1-6)</t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</si>
  <si>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 xml:space="preserve">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</si>
  <si>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r>
      <t xml:space="preserve">ellátásért felelős / ellátásért felelősök képviselője / </t>
    </r>
    <r>
      <rPr>
        <u/>
        <sz val="11"/>
        <color theme="1"/>
        <rFont val="Calibri"/>
        <family val="2"/>
        <charset val="238"/>
        <scheme val="minor"/>
      </rPr>
      <t>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</si>
  <si>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Nyomott vezeték NA50 rekonstrukció</t>
  </si>
  <si>
    <t>Nyomott vezeték NA200 rekonstrukció</t>
  </si>
  <si>
    <t>Babosdöbréte I. átemelő</t>
  </si>
  <si>
    <t>HBA vezérlőszekrény és műszerezés cseréje</t>
  </si>
  <si>
    <t>HBA akna bélelés</t>
  </si>
  <si>
    <t>Nyomott vezeték NA150  rekonstrukció</t>
  </si>
  <si>
    <t>Bocfölde I. átemelő</t>
  </si>
  <si>
    <t>bejáró út felújítása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</si>
  <si>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</si>
  <si>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HBA átemelő akna vízzárózása</t>
  </si>
  <si>
    <t>Kemendollár I. átemelő</t>
  </si>
  <si>
    <t>kö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</si>
  <si>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 </t>
    </r>
    <r>
      <rPr>
        <sz val="11"/>
        <color theme="1"/>
        <rFont val="Calibri"/>
        <family val="2"/>
        <charset val="238"/>
        <scheme val="minor"/>
      </rPr>
      <t>*</t>
    </r>
  </si>
  <si>
    <t>HBA erősáramú és irányítástechnikai rekonstrukció</t>
  </si>
  <si>
    <t>Pókaszepetk I. átemelő</t>
  </si>
  <si>
    <t>2021.010.1</t>
  </si>
  <si>
    <t>Sárhida I. átemelő</t>
  </si>
  <si>
    <t>20025.12.31</t>
  </si>
  <si>
    <t>20029.12.31</t>
  </si>
  <si>
    <t>Gravitációs csatorna NA 200 rekonstrukció</t>
  </si>
  <si>
    <t>Gravitációs csatorna NA 250 rekonstrukció</t>
  </si>
  <si>
    <t>Gravitációs csatorna NA 300 rekonstrukció</t>
  </si>
  <si>
    <t>Gravitációs csatorna NA 400 rekonstrukció</t>
  </si>
  <si>
    <t>Gravitációs csatorna NA 500 rekonstrukció</t>
  </si>
  <si>
    <t>Gravitációs csatorna NA 600 rekonstrukció</t>
  </si>
  <si>
    <t>Gravitációs csatorna NA 800 rekonstrukció</t>
  </si>
  <si>
    <t>Nyomott vezeték NA 50 rekonstrukció</t>
  </si>
  <si>
    <t>Nyomott vezeték NA 80 rekonstrukció</t>
  </si>
  <si>
    <t>Nyomott vezeték NA 100 rekonstrukció</t>
  </si>
  <si>
    <t>Nyomott vezeték NA 125 rekonstrukció</t>
  </si>
  <si>
    <t>Nyomott vezeték NA 150 rekonstrukció</t>
  </si>
  <si>
    <t>Nyomott vezeték NA 200 rekonstrukció</t>
  </si>
  <si>
    <t>Nyomott vezeték NA 250 rekonstrukció</t>
  </si>
  <si>
    <t>Nyomott vezeték NA 300 rekonstrukció</t>
  </si>
  <si>
    <t>szivattyú csere 2 db</t>
  </si>
  <si>
    <t>Zalaegerszeg szennyvíztelep</t>
  </si>
  <si>
    <t xml:space="preserve">Zalaegerszeg szennyvíztelep iszapcentrifuga </t>
  </si>
  <si>
    <t>Zalaegerszeg szennyvíztelep kezelő épület</t>
  </si>
  <si>
    <t>Zalaegerszeg szennyvíztelep Iszapgépház</t>
  </si>
  <si>
    <t>Zalaegerszeg szennyvíztelep biológiai medence</t>
  </si>
  <si>
    <t>2 db biológiai medence építészeti felújítása</t>
  </si>
  <si>
    <t>Zalaegerszeg szennyvíztelep utóülepítő</t>
  </si>
  <si>
    <t xml:space="preserve">Zalaegerszeg szennyvíztelep elfolyó vályú </t>
  </si>
  <si>
    <t>építészeti rekonstrukció</t>
  </si>
  <si>
    <t>építészeti rekonstrukció (lefedés)</t>
  </si>
  <si>
    <t>Zalaegerszeg szennyvíztelep rothasztó tornyok</t>
  </si>
  <si>
    <t>Zalaegerszeg szennyvíztelep Iszaptároló tartályok</t>
  </si>
  <si>
    <t>Zalaegerszeg szennyvíztelep mechanikai tisztító egység</t>
  </si>
  <si>
    <t>Zalaegerszeg szennyvíztelep NKÖHSZ szippantott szennyvízfogadó</t>
  </si>
  <si>
    <t>Zalaegerszeg szennyvíztelep csatornaiszapfogadó</t>
  </si>
  <si>
    <t>Zalaegerszeg szennyvíztelep Demon medencék</t>
  </si>
  <si>
    <t>Zalaegerszeg szennyvíztelep Iszapsűrítők</t>
  </si>
  <si>
    <t>gépészeti rekonstrukció</t>
  </si>
  <si>
    <t>Zalaegerszeg szennyvíztelep Demon technológia</t>
  </si>
  <si>
    <t>Zalaegerszeg szennyvíztisztító rácsszemét kihordó csiga</t>
  </si>
  <si>
    <t>Zalaegerszeg szennyvíztisztító homokfogó légfúvói</t>
  </si>
  <si>
    <t>Zalaegerszeg szennyvíztisztító homokfogó gépészet (zagyszivattyúk, homokfogó híd és vezetékek)</t>
  </si>
  <si>
    <t>Zalaegerszeg szennyvíztisztító NKÖHSZ szippantott szennyvízfogadó</t>
  </si>
  <si>
    <t>Zalaegerszeg szennyvíztelep légfúvó</t>
  </si>
  <si>
    <t>4 db AERZENER légfúvó cseréje</t>
  </si>
  <si>
    <t>Zalaegerszeg szennyvíztisztító biológiai műtárgyak</t>
  </si>
  <si>
    <t>levegőztető elemek cseréje</t>
  </si>
  <si>
    <t xml:space="preserve"> gépészete és csatlakozó vezetékek és elzárószerelvények felújítása (II.)</t>
  </si>
  <si>
    <t>Zalaegerszeg szennyvíztelep 2. biológiai műtárgy</t>
  </si>
  <si>
    <t xml:space="preserve"> keverők cseréje</t>
  </si>
  <si>
    <t>Zalaegerszeg szennyvíztelep utóülepítők</t>
  </si>
  <si>
    <t>Zalaegerszeg szennyvíztelep utószűrő berendezés</t>
  </si>
  <si>
    <t>Zalaegerszeg szennyvíztelep fertőtlenítő  berendezés</t>
  </si>
  <si>
    <t>Zalaegerszeg szennyvíztelep vegyszeradagolók</t>
  </si>
  <si>
    <t>gépészeti rekonstrukció (vegyszeradagolók cseréje)</t>
  </si>
  <si>
    <t>Zalaegerszeg szennyvíztelep recirkulációs gépház</t>
  </si>
  <si>
    <t>3 db fölösiszap szivattyú cseréje</t>
  </si>
  <si>
    <t>Zalaegerszeg szennyvíztelep iszapsűrítő</t>
  </si>
  <si>
    <t>Zalaegerszeg szennyvíztelep macerátorok illetve iszapszűrő</t>
  </si>
  <si>
    <t>Zalaegerszeg szennyvíztelep dobsűrítők és vegyszerbekeverők</t>
  </si>
  <si>
    <t>iszapcentrifuga csere</t>
  </si>
  <si>
    <t xml:space="preserve">Zalaegerszeg szennyvíztelep rothasztó tornyok </t>
  </si>
  <si>
    <t>fütés gépészetének cseréje</t>
  </si>
  <si>
    <t xml:space="preserve">Zalaegerszeg szennyvíztisztító rothasztó tornyok </t>
  </si>
  <si>
    <t>keringető szivattyúk felújítása</t>
  </si>
  <si>
    <t>Zalaegerszeg szennyvíztisztító főátemelő</t>
  </si>
  <si>
    <t>szivattyúk felújítása és cseréje</t>
  </si>
  <si>
    <t xml:space="preserve"> Zalaegerszeg szennyvíztisztító Iszap szállító csigaszivattyúk</t>
  </si>
  <si>
    <t>csigaszivattyúk felújítása</t>
  </si>
  <si>
    <t>Zalaegerszeg szennyvíztelep ESCRUSOR</t>
  </si>
  <si>
    <t>Zalaegerszeg szennyvíztelep homogenizáló</t>
  </si>
  <si>
    <t>Zalaegerszeg szennyvíztelep homokosztályozó</t>
  </si>
  <si>
    <t>Zalaegerszeg szennyvíztelep on-line analizátorok</t>
  </si>
  <si>
    <t>Zalaegerszeg automata mintavevők</t>
  </si>
  <si>
    <t>Zalaegerszeg szennyvíztelep mennyiségmérők</t>
  </si>
  <si>
    <t>A szennyvíz, és a belőle felszabaduló gázok hatására a felületek elkorrodálnak. Ezen elemek cseréje a A kiépített rendszer működőképességének megóvása, a biztonságos üzemelés biztosítása miatt van szükség a munka elvégzésére.hez elengedhetetlen.</t>
  </si>
  <si>
    <t>A kiépített rendszer működőképességének megóvása, a biztonságos üzemelés biztosítása miatt van szükség a munka elvégzésére.</t>
  </si>
  <si>
    <t>A viziközmű elem állapota megközelíti az új elem berendezés állapotát. Az üzembiztonság jelentősen növekszik.</t>
  </si>
  <si>
    <t>Nagypáli I. átemelő</t>
  </si>
  <si>
    <t>Gördülő fejlesztési terv a 2019 - 2033 időszakra</t>
  </si>
  <si>
    <t>Forrás       2019 évre</t>
  </si>
  <si>
    <t>2019 évre a fejlesztési forrás biztosított</t>
  </si>
  <si>
    <t>Használati díj (2019)</t>
  </si>
  <si>
    <t>Használati díj (2020-2023)</t>
  </si>
  <si>
    <t>Használati díj (2024-2033)</t>
  </si>
  <si>
    <t>2020.12.131</t>
  </si>
  <si>
    <t>202212.31</t>
  </si>
  <si>
    <t>2025.010.1</t>
  </si>
  <si>
    <t>2023.12.32</t>
  </si>
  <si>
    <t>Zalaegerszeg-SZV</t>
  </si>
  <si>
    <t>szivattyú felújítások átemelőknél</t>
  </si>
  <si>
    <t>gépészeti akna vízzárózása: mélysége: 1.8 méter, szélessége 2 méter x 2 méter</t>
  </si>
  <si>
    <t>Babosdöbréte I.átemelő</t>
  </si>
  <si>
    <t>HBA szivattyú cserék</t>
  </si>
  <si>
    <t>Csonkahegyhát I. átemelő</t>
  </si>
  <si>
    <t>gépészeti akna vízzárózása: mélysége 2 méter, szélessége 2  méter x 3 méter</t>
  </si>
  <si>
    <t>kőfogó bélelés: mélysége 2 méter, szélessége 1  méter</t>
  </si>
  <si>
    <t>Dobronhegy II. átemelő</t>
  </si>
  <si>
    <t>kőfogó bélelés: mélysége 2.5  méter, szélessége 1  méter</t>
  </si>
  <si>
    <t>bankszámla egyenleg</t>
  </si>
  <si>
    <t>Egervár X. átemelő</t>
  </si>
  <si>
    <t>átemelő bélelése: mélysége 5.5 méter, szélessége: 2.5 méter</t>
  </si>
  <si>
    <t>gépészeti akna vízzárózása: mélysége 1.8 méter, átmérője: 1.8 méter x 1.8 méter</t>
  </si>
  <si>
    <t>kőfogó bélelés: mélysége 2.8 méter, szélessége: 1 méter</t>
  </si>
  <si>
    <t>Gősfa XIII. átemelő</t>
  </si>
  <si>
    <t>szivattyúk kiváltása</t>
  </si>
  <si>
    <t>Kávás I. átemelő</t>
  </si>
  <si>
    <t>gépészeti akna vízzárózása: mélysége 2 méter, szélessége 2 méter x 3 méter</t>
  </si>
  <si>
    <t>2019.12.131</t>
  </si>
  <si>
    <t>kőfogó: csere ^bélelés mélysége 3 méter, szélessége 1 méter</t>
  </si>
  <si>
    <t>Kisbucsa I. átemelő</t>
  </si>
  <si>
    <t>kőfogó: csere + bélelés mélysége 2 méter, szélessége 1 méter</t>
  </si>
  <si>
    <t>szivattyúk kiváltása teljesítménybővítéssel</t>
  </si>
  <si>
    <t>szivattyú kiváltás</t>
  </si>
  <si>
    <t>Teskánd Május 1. u. átemelő</t>
  </si>
  <si>
    <t>átemelő bővítése</t>
  </si>
  <si>
    <t>Vaspör I. átemelő</t>
  </si>
  <si>
    <t>gépészeti akna vízzárózása: 2db, mélysége 2 méter, szélessége 2 méter x 2 méter</t>
  </si>
  <si>
    <t>Zalacséb I. átemelő</t>
  </si>
  <si>
    <t>Zalaszentgyörgy I. átemelő</t>
  </si>
  <si>
    <t>szivattyú felújítások átemelőnél</t>
  </si>
  <si>
    <t>Zalaszentlőrinc 0. átemelő</t>
  </si>
  <si>
    <t>gépészeti akna: 2db, mélysége 1.8 méter, szélessége 1.8 méter x 1.8 méter</t>
  </si>
  <si>
    <t>Hottó Zalaszentmihályfa I. átemelő</t>
  </si>
  <si>
    <t>fogyasztásmérő alatti kábel fogadó csatlakozó szekrények cseréje</t>
  </si>
  <si>
    <t>teljesítménybővítés 3x10A-ról 3x25A-re</t>
  </si>
  <si>
    <t>fogyasztásmérő alatti kábel fogadó csatlakozó szekrény csere, aggregátoros csatlakozás felújítás</t>
  </si>
  <si>
    <t>Zalaszentiván 0. átemelő</t>
  </si>
  <si>
    <t>fém villamos szekrény felújítás, szellőztetés átalakítás a korrózió csökkentésére</t>
  </si>
  <si>
    <t>Salomvár II. átemelő</t>
  </si>
  <si>
    <t>fogyasztás mérőhely csere</t>
  </si>
  <si>
    <t>Teskánd Reg. Átemelő</t>
  </si>
  <si>
    <t>villamos vezérlő szekrény felújítása</t>
  </si>
  <si>
    <t>mennyiségi bővítés</t>
  </si>
  <si>
    <t>4-es és 5-ös légfúvó gépkönyv szerinti felújítás Robushi Robox ES 126 4P</t>
  </si>
  <si>
    <r>
      <t xml:space="preserve">4-es és 5-ös légfúvó gépkönyv szerinti felújítás </t>
    </r>
    <r>
      <rPr>
        <b/>
        <sz val="11"/>
        <rFont val="Times New Roman"/>
        <family val="1"/>
        <charset val="238"/>
      </rPr>
      <t>Robushi Robox ES 126 4P</t>
    </r>
  </si>
  <si>
    <t>homokfúvó cseréje Dresser ROOTS MRB 4075</t>
  </si>
  <si>
    <r>
      <t xml:space="preserve">régi fölösiszap szivattyúk cseréje </t>
    </r>
    <r>
      <rPr>
        <b/>
        <sz val="11"/>
        <rFont val="Times New Roman"/>
        <family val="1"/>
        <charset val="238"/>
      </rPr>
      <t>Flygt 3102 2db</t>
    </r>
  </si>
  <si>
    <t>utószűrő felújítás + algafogó beépítése a szűrők elé</t>
  </si>
  <si>
    <t>szippantott szennyvíz fogadó 1db szivattyú és csőszerelvények cseréje (Flygt 3102, kb 20 fm DN 80 vezeték és szerelvények)</t>
  </si>
  <si>
    <t>rács túlfolyóvezeték kiépítése NA 400 vezeték</t>
  </si>
  <si>
    <t>Zalaegerszeg  szennyvíztelep iszapcentrifuga és dobsűrítő</t>
  </si>
  <si>
    <t>vezérlőszekrény felújítás</t>
  </si>
  <si>
    <t>biológiai medence vízzáróvá tétele</t>
  </si>
  <si>
    <t>régi fölösiszap szivattyúk cseréje Flygt 3102 2db</t>
  </si>
  <si>
    <t>Zalaegerszeg, Landorhegyi u.</t>
  </si>
  <si>
    <t>Zalaegerszeg , Mókus u. II. ütem</t>
  </si>
  <si>
    <t>Zalaegerszeg , Arany J. u. III. ütem</t>
  </si>
  <si>
    <t xml:space="preserve"> szennyvíz vezeték kiváltás (DN200 PP és KGPVC vegyesen 574 fm)</t>
  </si>
  <si>
    <t>Zalaegerszeg , Falumúzeum u.</t>
  </si>
  <si>
    <t>Zalaegerszeg Göcseji u. 16-24. ÁNTSZ - Temető</t>
  </si>
  <si>
    <t>Zalaegerszeg - Ságod 1. átemelő</t>
  </si>
  <si>
    <t>Zalaegerszeg Muskátli u.</t>
  </si>
  <si>
    <t>szennyvízvezeték kiváltás ( DN200 73 fm, DN160 fm 35 fm)</t>
  </si>
  <si>
    <t>Zalaegerszeg Majori u.</t>
  </si>
  <si>
    <t>Elkülönített forrás</t>
  </si>
  <si>
    <t>Bocfölde II. átemelő</t>
  </si>
  <si>
    <t>II-es átemelő előtti gravitációs vezeték rekonstrukciója aknák kiépítésével. (kb 50 fm hosszban) (elkülönített forrás)</t>
  </si>
  <si>
    <t>Böde 46.hrsz út</t>
  </si>
  <si>
    <t>Szennyvízcsatorna hibás szakaszának felújítása és helyreállítása (elkülönített forrás)</t>
  </si>
  <si>
    <t>törött bekötések javítása (elkülönített forrás)</t>
  </si>
  <si>
    <t>aknafedlap cserék (elkülönített forrás)</t>
  </si>
  <si>
    <t>Hottó 300 hrsz út</t>
  </si>
  <si>
    <t>Lakhegy Arany J. u.</t>
  </si>
  <si>
    <t>szennyvízcsatorna hibás szakasz felújítása és helyreállítása (elkülönített forrás)</t>
  </si>
  <si>
    <t>fedlap,szükség esetén szűkítő cserék (elkülönített forrás)</t>
  </si>
  <si>
    <t>Elkölünített forrás</t>
  </si>
  <si>
    <t>Söjtör I. átemelő</t>
  </si>
  <si>
    <t>bekötő út felújítása (kb 800 fm hoszban, az átemelő elött aggregátorozási hely kialakítása) (elkülönített forrás)</t>
  </si>
  <si>
    <t>átemelők felújítása (elkülönített forrás)</t>
  </si>
  <si>
    <t>Zalaszentgyörgy Kossuth u. 55. előtt</t>
  </si>
  <si>
    <t>fedlap és szűkítő cserék (elkülönített forrás)</t>
  </si>
  <si>
    <t>Márkószoftos vonalas kommunikáció átállítása Controlsoft GPRS-re, vezérlőszekrény felújítása</t>
  </si>
  <si>
    <t>Zalaegerszeg Kosztolányi út</t>
  </si>
  <si>
    <t>2018 áthúzódó forrás</t>
  </si>
  <si>
    <t>szennyvízcsatorna rekonstrukcióhoz köthető tervezési feladatok</t>
  </si>
  <si>
    <t>szennyvíz vezeték kiváltás (DN200 PP és KGPVC vegyesen 574 fm)</t>
  </si>
  <si>
    <t xml:space="preserve"> </t>
  </si>
  <si>
    <t>fedlap,szükség esetén szűkítő cserék (2db) (elkülönített forrás)</t>
  </si>
  <si>
    <t>Fedlap, szükség esetén szűkítő cserék (25db) (elkülönített forrás)</t>
  </si>
  <si>
    <t>Boncodfölde I. átemelő</t>
  </si>
  <si>
    <t>műtárgy és szivattyú felújítás (elkülönített forrás)</t>
  </si>
  <si>
    <t>Fedlap, szükség esetén szűkítő cserék (2-3db) (elkülönített forrás)</t>
  </si>
  <si>
    <t>Búcsúszentlászló reg. átemelő</t>
  </si>
  <si>
    <t>szivattyú felújítások (elkülönített forrás)</t>
  </si>
  <si>
    <t>Fedlap, szükség esetén szűkítő cserék (1db) (elkülönített forrás)</t>
  </si>
  <si>
    <t>kőfogó akna csere (elkülönített forrás)</t>
  </si>
  <si>
    <t xml:space="preserve"> szivattyúk cseréje (elkülönített forrás)</t>
  </si>
  <si>
    <t>Fedlap, szükség esetén szűkítő cserék (2db) (elkülönített forrás)</t>
  </si>
  <si>
    <t>tartalékkeret képzése rekonstrukcióra (elkülönített forrás)</t>
  </si>
  <si>
    <t>Nemeshetés I. átemelő</t>
  </si>
  <si>
    <t>szivattyú csere (elkülönített forrás)</t>
  </si>
  <si>
    <t>Fedlapok, szükség esetén szűkítő cserék (1db) (elkülönített forrás)</t>
  </si>
  <si>
    <t>fedlap,szükség esetén szűkítő cserék (1db) (elkülönített forrás)</t>
  </si>
  <si>
    <t>szennyvízcsatorna nyomvonal feletti útburkolas süllyedések javítása (elkülönített forrás)</t>
  </si>
  <si>
    <t>kőfogó akna cseréje műanyag bevonatúra (elkülönített forrás)</t>
  </si>
  <si>
    <t>hirtelen fellépő azonnali feladatok ellátása (elkülönített forrás)</t>
  </si>
  <si>
    <t>Pusztaszentlászló I .átemelő</t>
  </si>
  <si>
    <t>1.2 és 1.3 KHBA kontroll szivattyú csere (elkülönített forrás)</t>
  </si>
  <si>
    <t>Zalaegerszeg , Jókai - Arany J. u. I. ütem</t>
  </si>
  <si>
    <t>Babosdöbréte Kökényesmindszent K-1. átemelő</t>
  </si>
  <si>
    <t>átemelő bővítésének tervezése</t>
  </si>
  <si>
    <t>szennyvízcsatorna által okozott hibák helyreállítása (elkülönített forrás)</t>
  </si>
  <si>
    <t>szennyvízcsatorna nyomvonal feletti útburkolat süllyedések javítása (elkülönített forrás)</t>
  </si>
  <si>
    <t>Pusztaszentlászló II .átemelő</t>
  </si>
  <si>
    <t>átemelő bélelése (elkülönített forrás)</t>
  </si>
  <si>
    <t>gépészeti akna vízzárózása</t>
  </si>
  <si>
    <t>aknafedlap cserék 4db (elkülönített forrás)</t>
  </si>
  <si>
    <t xml:space="preserve"> szennyvíz vezeték kiváltás, nyomvonalas helyreállítással</t>
  </si>
  <si>
    <t xml:space="preserve"> szennyvíz vezeték kiváltás (DN200 kb. 267 fm), nyomvonalas helyreállítással</t>
  </si>
  <si>
    <t xml:space="preserve"> szennyvíz vezeték kiváltás (DN200 kb. 270 fm), nyomvonalas helyreállítással</t>
  </si>
  <si>
    <t xml:space="preserve"> szennyvíz vezeték kiváltás (DN200 PP és KGPVC vegyesen 176 fm), nyomvonalas helyreállítással</t>
  </si>
  <si>
    <t xml:space="preserve"> szennyvíz vezeték kiváltás (DN200 153 fm, DN160 135 fm), nyomvonalas helyreállítással</t>
  </si>
  <si>
    <t>gravitációs szennyvízrendszer megszüntetés az úton és átkötése az új rendszerre a járdán ( DN200 94 fm), nyomvonalas helyreállítással</t>
  </si>
  <si>
    <t>nyomott rendszer gravitációsra kiváltása (DN200 csatorna 56 fm, 1db átemelő megszüntetése, 46m x 4m 184 m2 szolgalom 20.000,-Ft), nyomvonalas helyreállítással</t>
  </si>
  <si>
    <t>szennyvízvezeték kiváltáshoz kacsolódó végleges helyreállítás</t>
  </si>
  <si>
    <t>szennyvíz vezeték kiváltáshoz kapcsolódó végleges helyreállítás</t>
  </si>
  <si>
    <t>szennyvízvezeték kiváltáshoz kapcsolódó végleges helyreállítás</t>
  </si>
  <si>
    <t>Zalegerszeg Kosztolányi út végleges helyreállítás</t>
  </si>
  <si>
    <t>Zalegerszeg Landorhegyi u. (VMK előtt)  végleges helyreállítás</t>
  </si>
  <si>
    <t>Zalaegerszeg Mókus u. II. ütem végleges helyreállítás</t>
  </si>
  <si>
    <t>Zalaegerszeg Jókai u - Arany J. u. I. ütem végleges helyreállítás</t>
  </si>
  <si>
    <t>Zalaegerszeg Falumúzeum u. végleges helyreállítás</t>
  </si>
  <si>
    <t>Zalegerszeg Göcseji u. 16-24. (ÁNTSZ - Temető közötti szakasz)  végleges helyreállítás</t>
  </si>
  <si>
    <t>Zalaegerszeg Ságod 1. végleges helyreállítás</t>
  </si>
  <si>
    <t>Zalaegerszeg Pózva O, Zala u.</t>
  </si>
  <si>
    <t>aprító csere 2 db</t>
  </si>
  <si>
    <t>szennyvízvezeték rekonstrukció</t>
  </si>
  <si>
    <t>Zalaegerszeg Arany János út (2018 évről áthúzódó)</t>
  </si>
  <si>
    <t>Zalaegerszeg szennyvíztisztító telep felújítási munkái (2018 évről áthúzódó)</t>
  </si>
  <si>
    <t>Zalaegerszeg műszaki tervezések (2018 évről áthúzódó)</t>
  </si>
  <si>
    <t>szennyvíztisztító telep rekonstrukciós munkái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</si>
</sst>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Ft&quot;;[Red]\-#,##0\ &quot;Ft&quot;"/>
    <numFmt numFmtId="164" formatCode="#,##0\ _F_t"/>
  </numFmts>
  <fonts count="21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</font>
    <font>
      <u/>
      <sz val="11"/>
      <color theme="1"/>
      <name val="Calibri"/>
      <family val="2"/>
      <charset val="238"/>
      <scheme val="minor"/>
    </font>
    <font>
      <sz val="11"/>
      <name val="Times"/>
      <family val="1"/>
    </font>
    <font>
      <b/>
      <sz val="16"/>
      <color rgb="FFFF000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447">
    <xf numFmtId="0" fontId="0" fillId="0" borderId="0" xfId="0"/>
    <xf numFmtId="164" fontId="3" fillId="0" borderId="1" xfId="1" applyNumberFormat="1" applyFont="1" applyFill="1" applyBorder="1" applyAlignment="1">
      <alignment horizontal="center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wrapText="1"/>
    </xf>
    <xf numFmtId="164" fontId="3" fillId="0" borderId="1" xfId="1" applyNumberFormat="1" applyFont="1" applyBorder="1" applyAlignment="1">
      <alignment horizontal="right" vertical="center" wrapText="1"/>
    </xf>
    <xf numFmtId="164" fontId="2" fillId="0" borderId="1" xfId="0" applyNumberFormat="1" applyFont="1" applyBorder="1"/>
    <xf numFmtId="164" fontId="2" fillId="0" borderId="0" xfId="0" applyNumberFormat="1" applyFont="1"/>
    <xf numFmtId="164" fontId="4" fillId="2" borderId="1" xfId="1" applyNumberFormat="1" applyFont="1" applyFill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left" vertical="center"/>
    </xf>
    <xf numFmtId="164" fontId="4" fillId="2" borderId="1" xfId="1" applyNumberFormat="1" applyFont="1" applyFill="1" applyBorder="1" applyAlignment="1">
      <alignment horizontal="left" vertical="center"/>
    </xf>
    <xf numFmtId="164" fontId="3" fillId="2" borderId="1" xfId="1" applyNumberFormat="1" applyFont="1" applyFill="1" applyBorder="1" applyAlignment="1">
      <alignment horizontal="right" vertical="center" wrapText="1"/>
    </xf>
    <xf numFmtId="164" fontId="2" fillId="2" borderId="1" xfId="0" applyNumberFormat="1" applyFont="1" applyFill="1" applyBorder="1"/>
    <xf numFmtId="164" fontId="3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right"/>
    </xf>
    <xf numFmtId="164" fontId="3" fillId="2" borderId="1" xfId="1" applyNumberFormat="1" applyFont="1" applyFill="1" applyBorder="1"/>
    <xf numFmtId="164" fontId="8" fillId="0" borderId="1" xfId="0" applyNumberFormat="1" applyFont="1" applyBorder="1" applyAlignment="1">
      <alignment vertical="center"/>
    </xf>
    <xf numFmtId="164" fontId="8" fillId="0" borderId="2" xfId="0" applyNumberFormat="1" applyFont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/>
    </xf>
    <xf numFmtId="164" fontId="3" fillId="0" borderId="1" xfId="1" applyNumberFormat="1" applyFont="1" applyFill="1" applyBorder="1"/>
    <xf numFmtId="164" fontId="4" fillId="0" borderId="1" xfId="0" applyNumberFormat="1" applyFont="1" applyFill="1" applyBorder="1"/>
    <xf numFmtId="164" fontId="4" fillId="0" borderId="1" xfId="1" applyNumberFormat="1" applyFont="1" applyFill="1" applyBorder="1" applyAlignment="1">
      <alignment horizontal="left"/>
    </xf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left" vertical="center"/>
    </xf>
    <xf numFmtId="164" fontId="8" fillId="0" borderId="1" xfId="0" applyNumberFormat="1" applyFont="1" applyBorder="1" applyAlignment="1">
      <alignment horizontal="center" vertical="center"/>
    </xf>
    <xf numFmtId="164" fontId="10" fillId="0" borderId="0" xfId="0" applyNumberFormat="1" applyFont="1"/>
    <xf numFmtId="164" fontId="2" fillId="0" borderId="0" xfId="2" applyNumberFormat="1" applyFont="1"/>
    <xf numFmtId="164" fontId="7" fillId="0" borderId="1" xfId="2" applyNumberFormat="1" applyFont="1" applyBorder="1" applyAlignment="1">
      <alignment horizontal="center" vertical="center" wrapText="1"/>
    </xf>
    <xf numFmtId="164" fontId="10" fillId="0" borderId="0" xfId="2" applyNumberFormat="1" applyFont="1"/>
    <xf numFmtId="164" fontId="5" fillId="0" borderId="0" xfId="2" applyNumberFormat="1" applyFont="1"/>
    <xf numFmtId="164" fontId="8" fillId="0" borderId="5" xfId="0" applyNumberFormat="1" applyFont="1" applyBorder="1" applyAlignment="1">
      <alignment horizontal="center" vertical="center"/>
    </xf>
    <xf numFmtId="164" fontId="3" fillId="0" borderId="8" xfId="1" applyNumberFormat="1" applyFont="1" applyBorder="1"/>
    <xf numFmtId="164" fontId="3" fillId="0" borderId="9" xfId="1" applyNumberFormat="1" applyFont="1" applyBorder="1"/>
    <xf numFmtId="164" fontId="5" fillId="0" borderId="9" xfId="2" applyNumberFormat="1" applyFont="1" applyBorder="1"/>
    <xf numFmtId="0" fontId="13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64" fontId="3" fillId="2" borderId="1" xfId="1" applyNumberFormat="1" applyFont="1" applyFill="1" applyBorder="1" applyAlignment="1">
      <alignment horizontal="left"/>
    </xf>
    <xf numFmtId="164" fontId="4" fillId="0" borderId="1" xfId="1" applyNumberFormat="1" applyFont="1" applyBorder="1" applyAlignment="1">
      <alignment horizontal="right" vertical="center" wrapText="1"/>
    </xf>
    <xf numFmtId="164" fontId="8" fillId="0" borderId="2" xfId="2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164" fontId="2" fillId="0" borderId="0" xfId="2" applyNumberFormat="1" applyFont="1" applyBorder="1"/>
    <xf numFmtId="164" fontId="5" fillId="0" borderId="0" xfId="2" applyNumberFormat="1" applyFont="1" applyAlignment="1">
      <alignment wrapText="1"/>
    </xf>
    <xf numFmtId="164" fontId="2" fillId="0" borderId="0" xfId="2" applyNumberFormat="1" applyFont="1" applyAlignment="1">
      <alignment wrapText="1"/>
    </xf>
    <xf numFmtId="164" fontId="4" fillId="2" borderId="1" xfId="1" applyNumberFormat="1" applyFont="1" applyFill="1" applyBorder="1" applyAlignment="1">
      <alignment wrapText="1"/>
    </xf>
    <xf numFmtId="164" fontId="8" fillId="0" borderId="2" xfId="0" applyNumberFormat="1" applyFont="1" applyBorder="1" applyAlignment="1">
      <alignment horizontal="left" vertical="center" wrapText="1"/>
    </xf>
    <xf numFmtId="164" fontId="3" fillId="0" borderId="1" xfId="1" applyNumberFormat="1" applyFont="1" applyFill="1" applyBorder="1" applyAlignment="1">
      <alignment horizontal="right" vertical="center" wrapText="1"/>
    </xf>
    <xf numFmtId="164" fontId="2" fillId="0" borderId="2" xfId="0" applyNumberFormat="1" applyFont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164" fontId="3" fillId="0" borderId="9" xfId="1" applyNumberFormat="1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right" vertical="center" wrapText="1"/>
    </xf>
    <xf numFmtId="0" fontId="8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vertical="center" wrapText="1"/>
    </xf>
    <xf numFmtId="164" fontId="4" fillId="0" borderId="1" xfId="1" applyNumberFormat="1" applyFont="1" applyFill="1" applyBorder="1" applyAlignment="1">
      <alignment vertical="center" wrapText="1"/>
    </xf>
    <xf numFmtId="164" fontId="4" fillId="0" borderId="0" xfId="2" applyNumberFormat="1" applyFont="1"/>
    <xf numFmtId="164" fontId="4" fillId="0" borderId="0" xfId="2" applyNumberFormat="1" applyFont="1" applyAlignment="1">
      <alignment wrapText="1"/>
    </xf>
    <xf numFmtId="164" fontId="15" fillId="0" borderId="0" xfId="2" applyNumberFormat="1" applyFont="1"/>
    <xf numFmtId="164" fontId="15" fillId="0" borderId="0" xfId="2" applyNumberFormat="1" applyFont="1" applyAlignment="1">
      <alignment wrapText="1"/>
    </xf>
    <xf numFmtId="164" fontId="4" fillId="0" borderId="2" xfId="0" applyNumberFormat="1" applyFont="1" applyBorder="1" applyAlignment="1">
      <alignment horizontal="left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64" fontId="6" fillId="0" borderId="5" xfId="0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>
      <alignment horizontal="right" vertical="center" wrapText="1"/>
    </xf>
    <xf numFmtId="14" fontId="3" fillId="2" borderId="1" xfId="1" applyNumberFormat="1" applyFont="1" applyFill="1" applyBorder="1"/>
    <xf numFmtId="14" fontId="3" fillId="0" borderId="1" xfId="1" applyNumberFormat="1" applyFont="1" applyBorder="1" applyAlignment="1">
      <alignment horizontal="right" vertical="center" wrapText="1"/>
    </xf>
    <xf numFmtId="14" fontId="3" fillId="0" borderId="1" xfId="1" applyNumberFormat="1" applyFont="1" applyFill="1" applyBorder="1"/>
    <xf numFmtId="14" fontId="3" fillId="0" borderId="9" xfId="1" applyNumberFormat="1" applyFont="1" applyBorder="1"/>
    <xf numFmtId="14" fontId="2" fillId="0" borderId="0" xfId="2" applyNumberFormat="1" applyFont="1"/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right" vertical="center"/>
    </xf>
    <xf numFmtId="164" fontId="4" fillId="0" borderId="5" xfId="1" applyNumberFormat="1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 wrapText="1"/>
    </xf>
    <xf numFmtId="164" fontId="4" fillId="0" borderId="5" xfId="0" applyNumberFormat="1" applyFont="1" applyFill="1" applyBorder="1" applyAlignment="1">
      <alignment horizontal="left" vertical="center" wrapText="1"/>
    </xf>
    <xf numFmtId="164" fontId="4" fillId="0" borderId="5" xfId="0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/>
    </xf>
    <xf numFmtId="14" fontId="3" fillId="0" borderId="5" xfId="1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/>
    <xf numFmtId="14" fontId="3" fillId="0" borderId="0" xfId="1" applyNumberFormat="1" applyFont="1" applyBorder="1"/>
    <xf numFmtId="14" fontId="2" fillId="0" borderId="0" xfId="0" applyNumberFormat="1" applyFont="1"/>
    <xf numFmtId="164" fontId="2" fillId="0" borderId="0" xfId="0" applyNumberFormat="1" applyFont="1" applyAlignment="1">
      <alignment vertical="center"/>
    </xf>
    <xf numFmtId="164" fontId="6" fillId="0" borderId="28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/>
    </xf>
    <xf numFmtId="14" fontId="3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 wrapText="1"/>
    </xf>
    <xf numFmtId="164" fontId="3" fillId="2" borderId="1" xfId="1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164" fontId="4" fillId="0" borderId="1" xfId="1" applyNumberFormat="1" applyFont="1" applyBorder="1" applyAlignment="1">
      <alignment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7" fillId="0" borderId="1" xfId="2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right" vertical="center"/>
    </xf>
    <xf numFmtId="164" fontId="4" fillId="4" borderId="1" xfId="1" applyNumberFormat="1" applyFont="1" applyFill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14" fontId="4" fillId="2" borderId="1" xfId="1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vertical="center"/>
    </xf>
    <xf numFmtId="164" fontId="3" fillId="2" borderId="1" xfId="1" applyNumberFormat="1" applyFont="1" applyFill="1" applyBorder="1" applyAlignment="1">
      <alignment wrapText="1"/>
    </xf>
    <xf numFmtId="14" fontId="3" fillId="0" borderId="5" xfId="1" applyNumberFormat="1" applyFont="1" applyFill="1" applyBorder="1" applyAlignment="1">
      <alignment horizontal="center" vertical="center"/>
    </xf>
    <xf numFmtId="14" fontId="5" fillId="0" borderId="0" xfId="2" applyNumberFormat="1" applyFont="1" applyBorder="1"/>
    <xf numFmtId="14" fontId="5" fillId="0" borderId="0" xfId="2" applyNumberFormat="1" applyFont="1"/>
    <xf numFmtId="3" fontId="3" fillId="0" borderId="5" xfId="1" applyNumberFormat="1" applyFont="1" applyFill="1" applyBorder="1" applyAlignment="1">
      <alignment vertical="center"/>
    </xf>
    <xf numFmtId="3" fontId="4" fillId="2" borderId="1" xfId="1" applyNumberFormat="1" applyFont="1" applyFill="1" applyBorder="1"/>
    <xf numFmtId="3" fontId="3" fillId="2" borderId="1" xfId="1" applyNumberFormat="1" applyFont="1" applyFill="1" applyBorder="1"/>
    <xf numFmtId="3" fontId="3" fillId="0" borderId="1" xfId="1" applyNumberFormat="1" applyFont="1" applyBorder="1" applyAlignment="1">
      <alignment vertical="center"/>
    </xf>
    <xf numFmtId="3" fontId="3" fillId="0" borderId="1" xfId="1" applyNumberFormat="1" applyFont="1" applyFill="1" applyBorder="1" applyAlignment="1">
      <alignment vertical="center"/>
    </xf>
    <xf numFmtId="3" fontId="3" fillId="0" borderId="9" xfId="1" applyNumberFormat="1" applyFont="1" applyBorder="1"/>
    <xf numFmtId="3" fontId="10" fillId="0" borderId="0" xfId="0" applyNumberFormat="1" applyFont="1"/>
    <xf numFmtId="3" fontId="10" fillId="0" borderId="0" xfId="2" applyNumberFormat="1" applyFont="1"/>
    <xf numFmtId="3" fontId="2" fillId="0" borderId="0" xfId="2" applyNumberFormat="1" applyFont="1"/>
    <xf numFmtId="3" fontId="2" fillId="0" borderId="0" xfId="0" applyNumberFormat="1" applyFont="1"/>
    <xf numFmtId="16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9" xfId="2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2" applyNumberFormat="1" applyFont="1" applyAlignment="1">
      <alignment horizontal="center"/>
    </xf>
    <xf numFmtId="164" fontId="2" fillId="0" borderId="0" xfId="2" applyNumberFormat="1" applyFont="1" applyAlignment="1">
      <alignment vertical="center"/>
    </xf>
    <xf numFmtId="164" fontId="3" fillId="0" borderId="8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/>
    </xf>
    <xf numFmtId="164" fontId="3" fillId="0" borderId="9" xfId="1" applyNumberFormat="1" applyFont="1" applyBorder="1" applyAlignment="1">
      <alignment vertical="center" wrapText="1"/>
    </xf>
    <xf numFmtId="164" fontId="5" fillId="0" borderId="9" xfId="2" applyNumberFormat="1" applyFont="1" applyBorder="1" applyAlignment="1">
      <alignment vertical="center"/>
    </xf>
    <xf numFmtId="164" fontId="5" fillId="0" borderId="0" xfId="2" applyNumberFormat="1" applyFont="1" applyAlignment="1">
      <alignment vertical="center"/>
    </xf>
    <xf numFmtId="14" fontId="3" fillId="0" borderId="9" xfId="1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left" vertical="center"/>
    </xf>
    <xf numFmtId="164" fontId="4" fillId="0" borderId="0" xfId="2" applyNumberFormat="1" applyFont="1" applyAlignment="1">
      <alignment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righ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/>
    </xf>
    <xf numFmtId="6" fontId="3" fillId="0" borderId="1" xfId="1" applyNumberFormat="1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4" fillId="0" borderId="1" xfId="1" applyFont="1" applyFill="1" applyBorder="1" applyAlignment="1">
      <alignment horizontal="left" vertical="center"/>
    </xf>
    <xf numFmtId="164" fontId="3" fillId="0" borderId="14" xfId="1" applyNumberFormat="1" applyFont="1" applyFill="1" applyBorder="1" applyAlignment="1">
      <alignment horizontal="right" vertical="center"/>
    </xf>
    <xf numFmtId="164" fontId="2" fillId="0" borderId="0" xfId="2" applyNumberFormat="1" applyFont="1" applyFill="1" applyAlignment="1">
      <alignment vertical="center"/>
    </xf>
    <xf numFmtId="164" fontId="3" fillId="0" borderId="2" xfId="1" applyNumberFormat="1" applyFont="1" applyBorder="1" applyAlignment="1">
      <alignment vertical="center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horizontal="center" vertical="center" wrapText="1"/>
    </xf>
    <xf numFmtId="164" fontId="4" fillId="0" borderId="16" xfId="1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164" fontId="4" fillId="0" borderId="1" xfId="1" applyNumberFormat="1" applyFont="1" applyFill="1" applyBorder="1" applyAlignment="1">
      <alignment horizontal="left" vertical="center" wrapText="1" shrinkToFit="1"/>
    </xf>
    <xf numFmtId="164" fontId="2" fillId="0" borderId="1" xfId="2" applyNumberFormat="1" applyFont="1" applyBorder="1" applyAlignment="1">
      <alignment vertical="center"/>
    </xf>
    <xf numFmtId="164" fontId="2" fillId="0" borderId="2" xfId="2" applyNumberFormat="1" applyFont="1" applyBorder="1" applyAlignment="1">
      <alignment vertical="center"/>
    </xf>
    <xf numFmtId="164" fontId="4" fillId="0" borderId="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right" vertical="center"/>
    </xf>
    <xf numFmtId="164" fontId="3" fillId="0" borderId="2" xfId="1" applyNumberFormat="1" applyFont="1" applyFill="1" applyBorder="1" applyAlignment="1">
      <alignment vertical="center"/>
    </xf>
    <xf numFmtId="14" fontId="3" fillId="0" borderId="2" xfId="1" applyNumberFormat="1" applyFont="1" applyFill="1" applyBorder="1" applyAlignment="1">
      <alignment vertical="center"/>
    </xf>
    <xf numFmtId="164" fontId="4" fillId="0" borderId="15" xfId="1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2" fillId="0" borderId="1" xfId="2" applyFont="1" applyBorder="1" applyAlignment="1">
      <alignment vertical="center"/>
    </xf>
    <xf numFmtId="14" fontId="5" fillId="0" borderId="2" xfId="2" applyNumberFormat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0" xfId="2" applyNumberFormat="1" applyFont="1" applyBorder="1" applyAlignment="1">
      <alignment horizontal="center"/>
    </xf>
    <xf numFmtId="164" fontId="8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  <xf numFmtId="164" fontId="2" fillId="0" borderId="9" xfId="2" applyNumberFormat="1" applyFont="1" applyBorder="1" applyAlignment="1">
      <alignment horizontal="center"/>
    </xf>
    <xf numFmtId="14" fontId="3" fillId="2" borderId="1" xfId="1" applyNumberFormat="1" applyFont="1" applyFill="1" applyBorder="1" applyAlignment="1">
      <alignment vertical="center" wrapText="1"/>
    </xf>
    <xf numFmtId="14" fontId="3" fillId="0" borderId="1" xfId="1" applyNumberFormat="1" applyFont="1" applyBorder="1" applyAlignment="1">
      <alignment vertical="center" wrapText="1"/>
    </xf>
    <xf numFmtId="14" fontId="3" fillId="2" borderId="1" xfId="1" applyNumberFormat="1" applyFont="1" applyFill="1" applyBorder="1" applyAlignment="1"/>
    <xf numFmtId="14" fontId="3" fillId="0" borderId="9" xfId="1" applyNumberFormat="1" applyFont="1" applyBorder="1" applyAlignment="1"/>
    <xf numFmtId="14" fontId="5" fillId="0" borderId="0" xfId="2" applyNumberFormat="1" applyFont="1" applyBorder="1" applyAlignment="1"/>
    <xf numFmtId="14" fontId="5" fillId="0" borderId="0" xfId="2" applyNumberFormat="1" applyFont="1" applyAlignment="1"/>
    <xf numFmtId="0" fontId="4" fillId="0" borderId="2" xfId="1" applyFont="1" applyFill="1" applyBorder="1" applyAlignment="1">
      <alignment horizontal="left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 vertical="center"/>
    </xf>
    <xf numFmtId="164" fontId="5" fillId="0" borderId="2" xfId="2" applyNumberFormat="1" applyFont="1" applyBorder="1" applyAlignment="1">
      <alignment horizontal="center" vertical="center"/>
    </xf>
    <xf numFmtId="164" fontId="3" fillId="0" borderId="8" xfId="1" applyNumberFormat="1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9" fillId="0" borderId="1" xfId="2" applyNumberFormat="1" applyFont="1" applyFill="1" applyBorder="1" applyAlignment="1">
      <alignment vertical="center"/>
    </xf>
    <xf numFmtId="14" fontId="3" fillId="0" borderId="1" xfId="1" applyNumberFormat="1" applyFont="1" applyBorder="1" applyAlignment="1">
      <alignment horizontal="center" vertical="center" wrapText="1"/>
    </xf>
    <xf numFmtId="164" fontId="2" fillId="0" borderId="1" xfId="2" applyNumberFormat="1" applyFont="1" applyFill="1" applyBorder="1" applyAlignment="1">
      <alignment horizontal="center" vertical="center"/>
    </xf>
    <xf numFmtId="164" fontId="2" fillId="0" borderId="0" xfId="2" applyNumberFormat="1" applyFont="1" applyBorder="1" applyAlignment="1">
      <alignment wrapText="1"/>
    </xf>
    <xf numFmtId="164" fontId="2" fillId="0" borderId="0" xfId="2" applyNumberFormat="1" applyFont="1" applyFill="1" applyBorder="1" applyAlignment="1">
      <alignment wrapText="1"/>
    </xf>
    <xf numFmtId="3" fontId="13" fillId="0" borderId="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64" fontId="3" fillId="0" borderId="19" xfId="1" applyNumberFormat="1" applyFont="1" applyFill="1" applyBorder="1" applyAlignment="1">
      <alignment horizontal="center"/>
    </xf>
    <xf numFmtId="164" fontId="3" fillId="0" borderId="9" xfId="1" applyNumberFormat="1" applyFont="1" applyFill="1" applyBorder="1"/>
    <xf numFmtId="0" fontId="2" fillId="0" borderId="1" xfId="0" applyFont="1" applyBorder="1" applyAlignment="1">
      <alignment vertical="center" wrapText="1"/>
    </xf>
    <xf numFmtId="164" fontId="20" fillId="0" borderId="1" xfId="1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164" fontId="15" fillId="0" borderId="20" xfId="2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3" fontId="0" fillId="5" borderId="5" xfId="0" applyNumberFormat="1" applyFont="1" applyFill="1" applyBorder="1" applyAlignment="1">
      <alignment vertical="center"/>
    </xf>
    <xf numFmtId="3" fontId="0" fillId="5" borderId="1" xfId="0" applyNumberFormat="1" applyFont="1" applyFill="1" applyBorder="1" applyAlignment="1">
      <alignment vertical="center"/>
    </xf>
    <xf numFmtId="3" fontId="12" fillId="5" borderId="9" xfId="0" applyNumberFormat="1" applyFont="1" applyFill="1" applyBorder="1" applyAlignment="1">
      <alignment horizontal="center" vertical="center"/>
    </xf>
    <xf numFmtId="3" fontId="0" fillId="6" borderId="5" xfId="0" applyNumberFormat="1" applyFont="1" applyFill="1" applyBorder="1" applyAlignment="1">
      <alignment vertical="center"/>
    </xf>
    <xf numFmtId="3" fontId="0" fillId="6" borderId="1" xfId="0" applyNumberFormat="1" applyFont="1" applyFill="1" applyBorder="1" applyAlignment="1">
      <alignment vertical="center"/>
    </xf>
    <xf numFmtId="3" fontId="12" fillId="6" borderId="9" xfId="0" applyNumberFormat="1" applyFont="1" applyFill="1" applyBorder="1" applyAlignment="1">
      <alignment horizontal="center" vertical="center"/>
    </xf>
    <xf numFmtId="164" fontId="2" fillId="7" borderId="1" xfId="0" applyNumberFormat="1" applyFont="1" applyFill="1" applyBorder="1"/>
    <xf numFmtId="164" fontId="2" fillId="7" borderId="1" xfId="0" applyNumberFormat="1" applyFont="1" applyFill="1" applyBorder="1" applyAlignment="1">
      <alignment vertical="center"/>
    </xf>
    <xf numFmtId="14" fontId="3" fillId="2" borderId="1" xfId="1" applyNumberFormat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7" borderId="1" xfId="1" applyNumberFormat="1" applyFont="1" applyFill="1" applyBorder="1"/>
    <xf numFmtId="164" fontId="3" fillId="7" borderId="1" xfId="1" applyNumberFormat="1" applyFont="1" applyFill="1" applyBorder="1"/>
    <xf numFmtId="14" fontId="3" fillId="7" borderId="1" xfId="1" applyNumberFormat="1" applyFont="1" applyFill="1" applyBorder="1" applyAlignment="1">
      <alignment horizontal="center"/>
    </xf>
    <xf numFmtId="16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vertical="center"/>
    </xf>
    <xf numFmtId="14" fontId="3" fillId="7" borderId="1" xfId="1" applyNumberFormat="1" applyFont="1" applyFill="1" applyBorder="1" applyAlignment="1">
      <alignment vertical="center"/>
    </xf>
    <xf numFmtId="3" fontId="0" fillId="6" borderId="5" xfId="0" applyNumberFormat="1" applyFill="1" applyBorder="1" applyAlignment="1">
      <alignment vertical="center"/>
    </xf>
    <xf numFmtId="164" fontId="3" fillId="6" borderId="1" xfId="1" applyNumberFormat="1" applyFont="1" applyFill="1" applyBorder="1" applyAlignment="1">
      <alignment vertical="center"/>
    </xf>
    <xf numFmtId="164" fontId="3" fillId="5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/>
    </xf>
    <xf numFmtId="164" fontId="4" fillId="7" borderId="1" xfId="1" applyNumberFormat="1" applyFont="1" applyFill="1" applyBorder="1" applyAlignment="1">
      <alignment horizontal="left" vertical="center" wrapText="1"/>
    </xf>
    <xf numFmtId="164" fontId="3" fillId="7" borderId="1" xfId="1" applyNumberFormat="1" applyFont="1" applyFill="1" applyBorder="1" applyAlignment="1">
      <alignment horizontal="right" vertical="center" wrapText="1"/>
    </xf>
    <xf numFmtId="14" fontId="3" fillId="7" borderId="1" xfId="1" applyNumberFormat="1" applyFont="1" applyFill="1" applyBorder="1" applyAlignment="1">
      <alignment horizontal="right" vertical="center" wrapText="1"/>
    </xf>
    <xf numFmtId="14" fontId="4" fillId="7" borderId="1" xfId="1" applyNumberFormat="1" applyFont="1" applyFill="1" applyBorder="1" applyAlignment="1">
      <alignment vertical="center"/>
    </xf>
    <xf numFmtId="164" fontId="3" fillId="7" borderId="1" xfId="1" applyNumberFormat="1" applyFont="1" applyFill="1" applyBorder="1" applyAlignment="1">
      <alignment horizontal="right" vertical="center"/>
    </xf>
    <xf numFmtId="164" fontId="4" fillId="7" borderId="1" xfId="1" applyNumberFormat="1" applyFont="1" applyFill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164" fontId="4" fillId="7" borderId="7" xfId="1" applyNumberFormat="1" applyFont="1" applyFill="1" applyBorder="1" applyAlignment="1">
      <alignment vertical="center"/>
    </xf>
    <xf numFmtId="164" fontId="3" fillId="7" borderId="7" xfId="1" applyNumberFormat="1" applyFont="1" applyFill="1" applyBorder="1" applyAlignment="1">
      <alignment vertical="center"/>
    </xf>
    <xf numFmtId="3" fontId="6" fillId="6" borderId="5" xfId="0" applyNumberFormat="1" applyFont="1" applyFill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3" fontId="6" fillId="6" borderId="1" xfId="0" applyNumberFormat="1" applyFont="1" applyFill="1" applyBorder="1" applyAlignment="1">
      <alignment vertical="center"/>
    </xf>
    <xf numFmtId="3" fontId="8" fillId="6" borderId="1" xfId="0" applyNumberFormat="1" applyFont="1" applyFill="1" applyBorder="1" applyAlignment="1">
      <alignment vertical="center"/>
    </xf>
    <xf numFmtId="3" fontId="8" fillId="6" borderId="2" xfId="0" applyNumberFormat="1" applyFont="1" applyFill="1" applyBorder="1" applyAlignment="1">
      <alignment vertical="center"/>
    </xf>
    <xf numFmtId="3" fontId="0" fillId="6" borderId="2" xfId="0" applyNumberFormat="1" applyFont="1" applyFill="1" applyBorder="1" applyAlignment="1">
      <alignment vertical="center"/>
    </xf>
    <xf numFmtId="3" fontId="8" fillId="6" borderId="9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vertical="center"/>
    </xf>
    <xf numFmtId="3" fontId="6" fillId="5" borderId="1" xfId="0" applyNumberFormat="1" applyFont="1" applyFill="1" applyBorder="1" applyAlignment="1">
      <alignment vertical="center"/>
    </xf>
    <xf numFmtId="3" fontId="0" fillId="5" borderId="2" xfId="0" applyNumberFormat="1" applyFont="1" applyFill="1" applyBorder="1" applyAlignment="1">
      <alignment vertical="center"/>
    </xf>
    <xf numFmtId="3" fontId="8" fillId="5" borderId="9" xfId="0" applyNumberFormat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right" vertical="center"/>
    </xf>
    <xf numFmtId="3" fontId="6" fillId="6" borderId="5" xfId="0" applyNumberFormat="1" applyFon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3" fontId="0" fillId="6" borderId="1" xfId="0" applyNumberFormat="1" applyFont="1" applyFill="1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/>
    </xf>
    <xf numFmtId="3" fontId="0" fillId="5" borderId="1" xfId="0" applyNumberFormat="1" applyFont="1" applyFill="1" applyBorder="1" applyAlignment="1">
      <alignment horizontal="center" vertical="center" wrapText="1"/>
    </xf>
    <xf numFmtId="164" fontId="3" fillId="7" borderId="7" xfId="1" applyNumberFormat="1" applyFont="1" applyFill="1" applyBorder="1"/>
    <xf numFmtId="14" fontId="3" fillId="0" borderId="28" xfId="1" applyNumberFormat="1" applyFont="1" applyFill="1" applyBorder="1" applyAlignment="1">
      <alignment horizontal="center" vertical="center"/>
    </xf>
    <xf numFmtId="3" fontId="6" fillId="8" borderId="5" xfId="0" applyNumberFormat="1" applyFont="1" applyFill="1" applyBorder="1" applyAlignment="1">
      <alignment horizontal="center" vertical="center"/>
    </xf>
    <xf numFmtId="3" fontId="6" fillId="8" borderId="6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/>
    </xf>
    <xf numFmtId="3" fontId="0" fillId="8" borderId="7" xfId="0" applyNumberFormat="1" applyFont="1" applyFill="1" applyBorder="1" applyAlignment="1">
      <alignment horizontal="center" vertical="center"/>
    </xf>
    <xf numFmtId="3" fontId="0" fillId="8" borderId="1" xfId="0" applyNumberFormat="1" applyFont="1" applyFill="1" applyBorder="1" applyAlignment="1">
      <alignment horizontal="center" vertical="center" wrapText="1"/>
    </xf>
    <xf numFmtId="3" fontId="0" fillId="8" borderId="7" xfId="0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/>
    <xf numFmtId="3" fontId="0" fillId="8" borderId="1" xfId="0" applyNumberFormat="1" applyFont="1" applyFill="1" applyBorder="1" applyAlignment="1">
      <alignment vertical="center"/>
    </xf>
    <xf numFmtId="3" fontId="0" fillId="8" borderId="7" xfId="0" applyNumberFormat="1" applyFont="1" applyFill="1" applyBorder="1" applyAlignment="1">
      <alignment vertical="center"/>
    </xf>
    <xf numFmtId="3" fontId="0" fillId="8" borderId="25" xfId="0" applyNumberFormat="1" applyFont="1" applyFill="1" applyBorder="1" applyAlignment="1">
      <alignment vertical="center"/>
    </xf>
    <xf numFmtId="3" fontId="0" fillId="8" borderId="29" xfId="0" applyNumberFormat="1" applyFont="1" applyFill="1" applyBorder="1" applyAlignment="1">
      <alignment vertical="center"/>
    </xf>
    <xf numFmtId="3" fontId="0" fillId="8" borderId="2" xfId="0" applyNumberFormat="1" applyFont="1" applyFill="1" applyBorder="1" applyAlignment="1">
      <alignment vertical="center"/>
    </xf>
    <xf numFmtId="3" fontId="12" fillId="8" borderId="9" xfId="0" applyNumberFormat="1" applyFont="1" applyFill="1" applyBorder="1" applyAlignment="1">
      <alignment horizontal="center" vertical="center"/>
    </xf>
    <xf numFmtId="3" fontId="12" fillId="8" borderId="10" xfId="0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wrapText="1"/>
    </xf>
    <xf numFmtId="164" fontId="3" fillId="0" borderId="1" xfId="1" applyNumberFormat="1" applyFont="1" applyFill="1" applyBorder="1" applyAlignment="1"/>
    <xf numFmtId="164" fontId="3" fillId="6" borderId="1" xfId="1" applyNumberFormat="1" applyFont="1" applyFill="1" applyBorder="1"/>
    <xf numFmtId="164" fontId="3" fillId="5" borderId="1" xfId="1" applyNumberFormat="1" applyFont="1" applyFill="1" applyBorder="1"/>
    <xf numFmtId="3" fontId="0" fillId="8" borderId="5" xfId="0" applyNumberFormat="1" applyFont="1" applyFill="1" applyBorder="1" applyAlignment="1">
      <alignment vertical="center"/>
    </xf>
    <xf numFmtId="3" fontId="0" fillId="8" borderId="6" xfId="0" applyNumberFormat="1" applyFont="1" applyFill="1" applyBorder="1" applyAlignment="1">
      <alignment vertical="center"/>
    </xf>
    <xf numFmtId="164" fontId="3" fillId="8" borderId="1" xfId="1" applyNumberFormat="1" applyFont="1" applyFill="1" applyBorder="1" applyAlignment="1">
      <alignment vertical="center"/>
    </xf>
    <xf numFmtId="3" fontId="6" fillId="8" borderId="5" xfId="0" applyNumberFormat="1" applyFont="1" applyFill="1" applyBorder="1" applyAlignment="1">
      <alignment vertical="center"/>
    </xf>
    <xf numFmtId="3" fontId="6" fillId="8" borderId="6" xfId="0" applyNumberFormat="1" applyFont="1" applyFill="1" applyBorder="1" applyAlignment="1">
      <alignment vertical="center"/>
    </xf>
    <xf numFmtId="3" fontId="6" fillId="8" borderId="1" xfId="0" applyNumberFormat="1" applyFont="1" applyFill="1" applyBorder="1" applyAlignment="1">
      <alignment vertical="center"/>
    </xf>
    <xf numFmtId="3" fontId="6" fillId="8" borderId="7" xfId="0" applyNumberFormat="1" applyFont="1" applyFill="1" applyBorder="1" applyAlignment="1">
      <alignment vertical="center"/>
    </xf>
    <xf numFmtId="3" fontId="8" fillId="8" borderId="9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Alignment="1">
      <alignment vertical="center"/>
    </xf>
    <xf numFmtId="3" fontId="0" fillId="8" borderId="31" xfId="0" applyNumberFormat="1" applyFont="1" applyFill="1" applyBorder="1" applyAlignment="1">
      <alignment vertical="center"/>
    </xf>
    <xf numFmtId="164" fontId="8" fillId="0" borderId="2" xfId="0" applyNumberFormat="1" applyFont="1" applyBorder="1" applyAlignment="1">
      <alignment vertical="center" wrapText="1"/>
    </xf>
    <xf numFmtId="164" fontId="4" fillId="0" borderId="13" xfId="1" applyNumberFormat="1" applyFont="1" applyBorder="1" applyAlignment="1">
      <alignment horizontal="center" vertical="center"/>
    </xf>
    <xf numFmtId="164" fontId="3" fillId="2" borderId="3" xfId="1" applyNumberFormat="1" applyFont="1" applyFill="1" applyBorder="1" applyAlignment="1">
      <alignment vertical="center"/>
    </xf>
    <xf numFmtId="164" fontId="15" fillId="0" borderId="0" xfId="2" applyNumberFormat="1" applyFont="1" applyBorder="1" applyAlignment="1">
      <alignment horizontal="center"/>
    </xf>
    <xf numFmtId="0" fontId="4" fillId="0" borderId="15" xfId="1" applyFont="1" applyFill="1" applyBorder="1" applyAlignment="1">
      <alignment horizontal="left" vertical="center"/>
    </xf>
    <xf numFmtId="14" fontId="3" fillId="0" borderId="2" xfId="1" applyNumberFormat="1" applyFont="1" applyFill="1" applyBorder="1" applyAlignment="1">
      <alignment horizontal="center" vertical="center"/>
    </xf>
    <xf numFmtId="3" fontId="0" fillId="6" borderId="2" xfId="0" applyNumberFormat="1" applyFont="1" applyFill="1" applyBorder="1" applyAlignment="1">
      <alignment horizontal="center" vertical="center"/>
    </xf>
    <xf numFmtId="3" fontId="0" fillId="5" borderId="2" xfId="0" applyNumberFormat="1" applyFont="1" applyFill="1" applyBorder="1" applyAlignment="1">
      <alignment horizontal="center" vertical="center"/>
    </xf>
    <xf numFmtId="3" fontId="0" fillId="8" borderId="2" xfId="0" applyNumberFormat="1" applyFont="1" applyFill="1" applyBorder="1" applyAlignment="1">
      <alignment horizontal="center" vertical="center"/>
    </xf>
    <xf numFmtId="3" fontId="0" fillId="8" borderId="31" xfId="0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14" fontId="8" fillId="0" borderId="3" xfId="2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8" fillId="0" borderId="3" xfId="2" applyNumberFormat="1" applyFont="1" applyBorder="1" applyAlignment="1">
      <alignment horizontal="center" vertical="center" wrapText="1"/>
    </xf>
    <xf numFmtId="164" fontId="8" fillId="0" borderId="25" xfId="2" applyNumberFormat="1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 wrapText="1"/>
    </xf>
    <xf numFmtId="164" fontId="11" fillId="0" borderId="25" xfId="2" applyNumberFormat="1" applyFont="1" applyBorder="1" applyAlignment="1">
      <alignment horizontal="center" vertical="center" wrapText="1"/>
    </xf>
    <xf numFmtId="14" fontId="7" fillId="0" borderId="1" xfId="2" applyNumberFormat="1" applyFont="1" applyBorder="1" applyAlignment="1">
      <alignment horizontal="center" vertical="center" wrapText="1"/>
    </xf>
    <xf numFmtId="164" fontId="7" fillId="0" borderId="18" xfId="2" applyNumberFormat="1" applyFont="1" applyBorder="1" applyAlignment="1">
      <alignment horizontal="center" vertical="center" wrapText="1"/>
    </xf>
    <xf numFmtId="164" fontId="7" fillId="0" borderId="21" xfId="2" applyNumberFormat="1" applyFont="1" applyBorder="1" applyAlignment="1">
      <alignment horizontal="center" vertical="center" wrapText="1"/>
    </xf>
    <xf numFmtId="164" fontId="7" fillId="0" borderId="22" xfId="2" applyNumberFormat="1" applyFont="1" applyBorder="1" applyAlignment="1">
      <alignment horizontal="center" vertical="center" wrapText="1"/>
    </xf>
    <xf numFmtId="164" fontId="7" fillId="0" borderId="17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7" fillId="0" borderId="18" xfId="0" applyNumberFormat="1" applyFont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7" fillId="0" borderId="17" xfId="2" applyNumberFormat="1" applyFont="1" applyBorder="1" applyAlignment="1">
      <alignment horizontal="center" vertical="center" wrapText="1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20" xfId="2" applyNumberFormat="1" applyFont="1" applyBorder="1" applyAlignment="1">
      <alignment horizontal="center" vertical="center" wrapText="1"/>
    </xf>
    <xf numFmtId="164" fontId="7" fillId="0" borderId="0" xfId="2" applyNumberFormat="1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164" fontId="7" fillId="0" borderId="7" xfId="2" applyNumberFormat="1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19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0" fillId="0" borderId="7" xfId="0" applyNumberFormat="1" applyBorder="1" applyAlignment="1">
      <alignment horizontal="left"/>
    </xf>
    <xf numFmtId="164" fontId="16" fillId="0" borderId="1" xfId="2" applyNumberFormat="1" applyBorder="1" applyAlignment="1">
      <alignment horizontal="center"/>
    </xf>
    <xf numFmtId="164" fontId="0" fillId="0" borderId="1" xfId="2" applyNumberFormat="1" applyFont="1" applyBorder="1" applyAlignment="1">
      <alignment horizontal="center"/>
    </xf>
    <xf numFmtId="164" fontId="16" fillId="0" borderId="7" xfId="2" applyNumberFormat="1" applyBorder="1" applyAlignment="1">
      <alignment horizontal="center"/>
    </xf>
    <xf numFmtId="164" fontId="0" fillId="0" borderId="1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7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7" xfId="0" applyNumberFormat="1" applyFont="1" applyBorder="1" applyAlignment="1">
      <alignment horizontal="center"/>
    </xf>
    <xf numFmtId="3" fontId="7" fillId="0" borderId="1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164" fontId="7" fillId="0" borderId="32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7" fillId="0" borderId="24" xfId="0" applyNumberFormat="1" applyFont="1" applyBorder="1" applyAlignment="1">
      <alignment horizontal="center" vertical="center" wrapText="1"/>
    </xf>
    <xf numFmtId="164" fontId="7" fillId="0" borderId="13" xfId="2" applyNumberFormat="1" applyFont="1" applyBorder="1" applyAlignment="1">
      <alignment horizontal="center" vertical="center" wrapText="1"/>
    </xf>
    <xf numFmtId="0" fontId="13" fillId="8" borderId="13" xfId="0" applyFont="1" applyFill="1" applyBorder="1" applyAlignment="1">
      <alignment horizontal="center" vertical="center"/>
    </xf>
    <xf numFmtId="164" fontId="8" fillId="0" borderId="24" xfId="2" applyNumberFormat="1" applyFont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14" fontId="8" fillId="0" borderId="13" xfId="2" applyNumberFormat="1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164" fontId="11" fillId="0" borderId="24" xfId="2" applyNumberFormat="1" applyFont="1" applyBorder="1" applyAlignment="1">
      <alignment horizontal="center" vertical="center" wrapText="1"/>
    </xf>
    <xf numFmtId="0" fontId="13" fillId="8" borderId="30" xfId="0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0" fillId="0" borderId="7" xfId="0" applyNumberFormat="1" applyBorder="1" applyAlignment="1">
      <alignment horizontal="left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16" fillId="0" borderId="1" xfId="2" applyNumberFormat="1" applyBorder="1" applyAlignment="1">
      <alignment horizontal="center" vertical="center"/>
    </xf>
    <xf numFmtId="164" fontId="0" fillId="0" borderId="1" xfId="2" applyNumberFormat="1" applyFont="1" applyBorder="1" applyAlignment="1">
      <alignment horizontal="center" vertical="center"/>
    </xf>
    <xf numFmtId="164" fontId="16" fillId="0" borderId="7" xfId="2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3" fillId="0" borderId="0" xfId="1" applyNumberFormat="1" applyFont="1" applyBorder="1" applyAlignment="1">
      <alignment horizontal="center" vertical="center"/>
    </xf>
    <xf numFmtId="14" fontId="3" fillId="0" borderId="0" xfId="1" applyNumberFormat="1" applyFont="1" applyBorder="1" applyAlignment="1">
      <alignment vertical="center"/>
    </xf>
    <xf numFmtId="14" fontId="7" fillId="0" borderId="1" xfId="2" applyNumberFormat="1" applyFont="1" applyBorder="1" applyAlignment="1">
      <alignment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164" fontId="16" fillId="0" borderId="19" xfId="2" applyNumberFormat="1" applyBorder="1" applyAlignment="1">
      <alignment horizontal="left"/>
    </xf>
    <xf numFmtId="164" fontId="16" fillId="0" borderId="1" xfId="2" applyNumberFormat="1" applyBorder="1" applyAlignment="1">
      <alignment horizontal="left"/>
    </xf>
    <xf numFmtId="164" fontId="0" fillId="0" borderId="4" xfId="2" applyNumberFormat="1" applyFont="1" applyBorder="1" applyAlignment="1">
      <alignment horizontal="center"/>
    </xf>
    <xf numFmtId="164" fontId="16" fillId="0" borderId="5" xfId="2" applyNumberFormat="1" applyBorder="1" applyAlignment="1">
      <alignment horizontal="center"/>
    </xf>
    <xf numFmtId="164" fontId="16" fillId="0" borderId="6" xfId="2" applyNumberFormat="1" applyBorder="1" applyAlignment="1">
      <alignment horizontal="center"/>
    </xf>
    <xf numFmtId="164" fontId="17" fillId="0" borderId="19" xfId="2" applyNumberFormat="1" applyFont="1" applyBorder="1" applyAlignment="1">
      <alignment horizontal="center"/>
    </xf>
    <xf numFmtId="164" fontId="17" fillId="0" borderId="1" xfId="2" applyNumberFormat="1" applyFont="1" applyBorder="1" applyAlignment="1">
      <alignment horizontal="center"/>
    </xf>
    <xf numFmtId="164" fontId="17" fillId="0" borderId="7" xfId="2" applyNumberFormat="1" applyFont="1" applyBorder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16" fillId="0" borderId="1" xfId="2" applyNumberFormat="1" applyBorder="1" applyAlignment="1">
      <alignment horizontal="center" wrapText="1"/>
    </xf>
    <xf numFmtId="164" fontId="16" fillId="0" borderId="7" xfId="2" applyNumberFormat="1" applyBorder="1" applyAlignment="1">
      <alignment horizontal="left"/>
    </xf>
    <xf numFmtId="14" fontId="7" fillId="0" borderId="1" xfId="2" applyNumberFormat="1" applyFont="1" applyBorder="1" applyAlignment="1">
      <alignment vertical="center"/>
    </xf>
    <xf numFmtId="14" fontId="7" fillId="0" borderId="3" xfId="2" applyNumberFormat="1" applyFont="1" applyBorder="1" applyAlignment="1">
      <alignment vertical="center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4" fontId="7" fillId="0" borderId="1" xfId="2" applyNumberFormat="1" applyFont="1" applyBorder="1" applyAlignment="1">
      <alignment horizontal="center" vertical="center"/>
    </xf>
    <xf numFmtId="14" fontId="7" fillId="0" borderId="3" xfId="2" applyNumberFormat="1" applyFont="1" applyBorder="1" applyAlignment="1">
      <alignment horizontal="center" vertical="center"/>
    </xf>
    <xf numFmtId="164" fontId="11" fillId="0" borderId="2" xfId="2" applyNumberFormat="1" applyFont="1" applyBorder="1" applyAlignment="1">
      <alignment horizontal="center" vertical="center" wrapText="1"/>
    </xf>
    <xf numFmtId="164" fontId="7" fillId="0" borderId="19" xfId="2" applyNumberFormat="1" applyFont="1" applyBorder="1" applyAlignment="1">
      <alignment horizontal="center"/>
    </xf>
    <xf numFmtId="164" fontId="7" fillId="0" borderId="1" xfId="2" applyNumberFormat="1" applyFont="1" applyBorder="1" applyAlignment="1">
      <alignment horizontal="center"/>
    </xf>
    <xf numFmtId="164" fontId="7" fillId="0" borderId="7" xfId="2" applyNumberFormat="1" applyFont="1" applyBorder="1" applyAlignment="1">
      <alignment horizontal="center"/>
    </xf>
    <xf numFmtId="164" fontId="3" fillId="2" borderId="14" xfId="1" applyNumberFormat="1" applyFont="1" applyFill="1" applyBorder="1" applyAlignment="1">
      <alignment horizontal="left"/>
    </xf>
    <xf numFmtId="164" fontId="3" fillId="2" borderId="27" xfId="1" applyNumberFormat="1" applyFont="1" applyFill="1" applyBorder="1" applyAlignment="1">
      <alignment horizontal="left"/>
    </xf>
  </cellXfs>
  <cellStyles count="3"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colors>
    <mruColors>
      <color rgb="FFCCDCA8"/>
      <color rgb="FFFFCC99"/>
      <color rgb="FFFF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8" zoomScale="60" zoomScaleNormal="60" workbookViewId="0">
      <selection activeCell="O12" sqref="O12"/>
    </sheetView>
  </sheetViews>
  <sheetFormatPr defaultRowHeight="15" x14ac:dyDescent="0.25"/>
  <cols>
    <col min="1" max="1" width="10.28515625" style="6" customWidth="1"/>
    <col min="2" max="2" width="42.7109375" style="6" customWidth="1"/>
    <col min="3" max="3" width="28.7109375" style="6" customWidth="1"/>
    <col min="4" max="4" width="44.7109375" style="6" customWidth="1"/>
    <col min="5" max="5" width="47.42578125" style="27" customWidth="1"/>
    <col min="6" max="6" width="39.28515625" style="27" customWidth="1"/>
    <col min="7" max="7" width="42.5703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20.855468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138</v>
      </c>
      <c r="L3" s="349"/>
      <c r="M3" s="349"/>
      <c r="N3" s="349"/>
      <c r="O3" s="349"/>
      <c r="P3" s="349"/>
      <c r="Q3" s="349"/>
      <c r="R3" s="349" t="s">
        <v>233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4" t="s">
        <v>32</v>
      </c>
      <c r="J12" s="94">
        <f>SUM(O12:AC12)</f>
        <v>5474.2999999999984</v>
      </c>
      <c r="K12" s="94"/>
      <c r="L12" s="152">
        <v>43466</v>
      </c>
      <c r="M12" s="152">
        <v>48944</v>
      </c>
      <c r="N12" s="38"/>
      <c r="O12" s="255">
        <v>365</v>
      </c>
      <c r="P12" s="252">
        <f t="shared" ref="P12:AC12" si="0">$K$37*0.15</f>
        <v>364.95</v>
      </c>
      <c r="Q12" s="252">
        <f t="shared" si="0"/>
        <v>364.95</v>
      </c>
      <c r="R12" s="252">
        <f t="shared" si="0"/>
        <v>364.95</v>
      </c>
      <c r="S12" s="252">
        <f t="shared" si="0"/>
        <v>364.95</v>
      </c>
      <c r="T12" s="324">
        <f t="shared" si="0"/>
        <v>364.95</v>
      </c>
      <c r="U12" s="324">
        <f t="shared" si="0"/>
        <v>364.95</v>
      </c>
      <c r="V12" s="324">
        <f t="shared" si="0"/>
        <v>364.95</v>
      </c>
      <c r="W12" s="324">
        <f t="shared" si="0"/>
        <v>364.95</v>
      </c>
      <c r="X12" s="324">
        <f t="shared" si="0"/>
        <v>364.95</v>
      </c>
      <c r="Y12" s="324">
        <f t="shared" si="0"/>
        <v>364.95</v>
      </c>
      <c r="Z12" s="324">
        <f t="shared" si="0"/>
        <v>364.95</v>
      </c>
      <c r="AA12" s="324">
        <f t="shared" si="0"/>
        <v>364.95</v>
      </c>
      <c r="AB12" s="324">
        <f t="shared" si="0"/>
        <v>364.95</v>
      </c>
      <c r="AC12" s="325">
        <f t="shared" si="0"/>
        <v>364.95</v>
      </c>
    </row>
    <row r="13" spans="1:29" x14ac:dyDescent="0.25">
      <c r="A13" s="13"/>
      <c r="B13" s="51" t="s">
        <v>90</v>
      </c>
      <c r="C13" s="7"/>
      <c r="D13" s="7"/>
      <c r="E13" s="61"/>
      <c r="F13" s="61"/>
      <c r="G13" s="61"/>
      <c r="H13" s="15"/>
      <c r="I13" s="15"/>
      <c r="J13" s="15"/>
      <c r="K13" s="15"/>
      <c r="L13" s="260"/>
      <c r="M13" s="260"/>
      <c r="N13" s="12"/>
      <c r="O13" s="258"/>
      <c r="P13" s="258"/>
      <c r="Q13" s="258"/>
      <c r="R13" s="258"/>
      <c r="S13" s="258"/>
      <c r="T13" s="258"/>
      <c r="U13" s="258"/>
      <c r="V13" s="258"/>
      <c r="W13" s="258"/>
      <c r="X13" s="258"/>
      <c r="Y13" s="258"/>
      <c r="Z13" s="258"/>
      <c r="AA13" s="258"/>
      <c r="AB13" s="258"/>
      <c r="AC13" s="258"/>
    </row>
    <row r="14" spans="1:29" x14ac:dyDescent="0.25">
      <c r="A14" s="13"/>
      <c r="B14" s="14" t="s">
        <v>87</v>
      </c>
      <c r="C14" s="7"/>
      <c r="D14" s="7"/>
      <c r="E14" s="61"/>
      <c r="F14" s="61"/>
      <c r="G14" s="61"/>
      <c r="H14" s="15"/>
      <c r="I14" s="15"/>
      <c r="J14" s="15"/>
      <c r="K14" s="15"/>
      <c r="L14" s="260"/>
      <c r="M14" s="260"/>
      <c r="N14" s="12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</row>
    <row r="15" spans="1:29" s="125" customFormat="1" ht="60" x14ac:dyDescent="0.25">
      <c r="A15" s="101"/>
      <c r="B15" s="63"/>
      <c r="C15" s="103" t="s">
        <v>32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40" t="s">
        <v>32</v>
      </c>
      <c r="J15" s="103">
        <f t="shared" ref="J15:J36" si="1">SUM(O15:AC15)</f>
        <v>2000</v>
      </c>
      <c r="K15" s="140"/>
      <c r="L15" s="237">
        <v>43831</v>
      </c>
      <c r="M15" s="261">
        <v>45291</v>
      </c>
      <c r="N15" s="17" t="s">
        <v>186</v>
      </c>
      <c r="O15" s="256"/>
      <c r="P15" s="253">
        <v>500</v>
      </c>
      <c r="Q15" s="253">
        <v>500</v>
      </c>
      <c r="R15" s="253">
        <v>500</v>
      </c>
      <c r="S15" s="253">
        <v>500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63"/>
      <c r="C16" s="75" t="s">
        <v>32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40" t="s">
        <v>32</v>
      </c>
      <c r="J16" s="103">
        <f t="shared" si="1"/>
        <v>2900</v>
      </c>
      <c r="K16" s="140"/>
      <c r="L16" s="237">
        <v>45292</v>
      </c>
      <c r="M16" s="261">
        <v>48944</v>
      </c>
      <c r="N16" s="17" t="s">
        <v>187</v>
      </c>
      <c r="O16" s="256"/>
      <c r="P16" s="253"/>
      <c r="Q16" s="253"/>
      <c r="R16" s="253"/>
      <c r="S16" s="253"/>
      <c r="T16" s="313">
        <v>500</v>
      </c>
      <c r="U16" s="313">
        <v>500</v>
      </c>
      <c r="V16" s="313">
        <v>500</v>
      </c>
      <c r="W16" s="313">
        <v>200</v>
      </c>
      <c r="X16" s="313">
        <v>200</v>
      </c>
      <c r="Y16" s="313">
        <v>200</v>
      </c>
      <c r="Z16" s="313">
        <v>200</v>
      </c>
      <c r="AA16" s="313">
        <v>200</v>
      </c>
      <c r="AB16" s="313">
        <v>200</v>
      </c>
      <c r="AC16" s="314">
        <v>200</v>
      </c>
    </row>
    <row r="17" spans="1:29" s="125" customFormat="1" ht="60" x14ac:dyDescent="0.25">
      <c r="A17" s="101"/>
      <c r="B17" s="63"/>
      <c r="C17" s="75" t="s">
        <v>32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40" t="s">
        <v>32</v>
      </c>
      <c r="J17" s="103">
        <f t="shared" si="1"/>
        <v>4000</v>
      </c>
      <c r="K17" s="140"/>
      <c r="L17" s="237">
        <v>43831</v>
      </c>
      <c r="M17" s="261">
        <v>45291</v>
      </c>
      <c r="N17" s="32" t="s">
        <v>186</v>
      </c>
      <c r="O17" s="256"/>
      <c r="P17" s="253">
        <v>2000</v>
      </c>
      <c r="Q17" s="253"/>
      <c r="R17" s="253"/>
      <c r="S17" s="253">
        <v>2000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63"/>
      <c r="C18" s="75" t="s">
        <v>32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40" t="s">
        <v>32</v>
      </c>
      <c r="J18" s="103">
        <f t="shared" si="1"/>
        <v>4000</v>
      </c>
      <c r="K18" s="140"/>
      <c r="L18" s="237">
        <v>46388</v>
      </c>
      <c r="M18" s="261">
        <v>48213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>
        <v>2000</v>
      </c>
      <c r="X18" s="313"/>
      <c r="Y18" s="313"/>
      <c r="Z18" s="313"/>
      <c r="AA18" s="313">
        <v>2000</v>
      </c>
      <c r="AB18" s="313"/>
      <c r="AC18" s="314"/>
    </row>
    <row r="19" spans="1:29" s="125" customFormat="1" ht="60" x14ac:dyDescent="0.25">
      <c r="A19" s="101"/>
      <c r="B19" s="63"/>
      <c r="C19" s="75" t="s">
        <v>32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40" t="s">
        <v>32</v>
      </c>
      <c r="J19" s="103">
        <f t="shared" si="1"/>
        <v>5000</v>
      </c>
      <c r="K19" s="140"/>
      <c r="L19" s="237">
        <v>43831</v>
      </c>
      <c r="M19" s="261">
        <v>44196</v>
      </c>
      <c r="N19" s="32" t="s">
        <v>186</v>
      </c>
      <c r="O19" s="256"/>
      <c r="P19" s="253">
        <v>5000</v>
      </c>
      <c r="Q19" s="253"/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63"/>
      <c r="C20" s="75" t="s">
        <v>32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40" t="s">
        <v>32</v>
      </c>
      <c r="J20" s="103">
        <f t="shared" si="1"/>
        <v>15000</v>
      </c>
      <c r="K20" s="140"/>
      <c r="L20" s="237">
        <v>45292</v>
      </c>
      <c r="M20" s="261">
        <v>48579</v>
      </c>
      <c r="N20" s="32" t="s">
        <v>187</v>
      </c>
      <c r="O20" s="256"/>
      <c r="P20" s="253"/>
      <c r="Q20" s="253"/>
      <c r="R20" s="253"/>
      <c r="S20" s="253"/>
      <c r="T20" s="313">
        <v>5000</v>
      </c>
      <c r="U20" s="313"/>
      <c r="V20" s="313"/>
      <c r="W20" s="313"/>
      <c r="X20" s="313">
        <v>5000</v>
      </c>
      <c r="Y20" s="313"/>
      <c r="Z20" s="313"/>
      <c r="AA20" s="313"/>
      <c r="AB20" s="313">
        <v>5000</v>
      </c>
      <c r="AC20" s="314"/>
    </row>
    <row r="21" spans="1:29" s="125" customFormat="1" x14ac:dyDescent="0.25">
      <c r="A21" s="9"/>
      <c r="B21" s="9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262"/>
      <c r="M21" s="262"/>
      <c r="N21" s="135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</row>
    <row r="22" spans="1:29" s="125" customFormat="1" ht="60" x14ac:dyDescent="0.25">
      <c r="A22" s="115"/>
      <c r="B22" s="137"/>
      <c r="C22" s="75" t="s">
        <v>32</v>
      </c>
      <c r="D22" s="16" t="s">
        <v>223</v>
      </c>
      <c r="E22" s="105" t="s">
        <v>14</v>
      </c>
      <c r="F22" s="104" t="s">
        <v>29</v>
      </c>
      <c r="G22" s="105" t="s">
        <v>28</v>
      </c>
      <c r="H22" s="103"/>
      <c r="I22" s="140" t="s">
        <v>32</v>
      </c>
      <c r="J22" s="103">
        <f t="shared" si="1"/>
        <v>6060</v>
      </c>
      <c r="K22" s="103"/>
      <c r="L22" s="121">
        <v>43831</v>
      </c>
      <c r="M22" s="121">
        <v>45291</v>
      </c>
      <c r="N22" s="32" t="s">
        <v>186</v>
      </c>
      <c r="O22" s="256"/>
      <c r="P22" s="253">
        <v>3030</v>
      </c>
      <c r="Q22" s="253"/>
      <c r="R22" s="253"/>
      <c r="S22" s="253">
        <v>3030</v>
      </c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15"/>
      <c r="B23" s="137"/>
      <c r="C23" s="75" t="s">
        <v>32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3"/>
      <c r="I23" s="140" t="s">
        <v>32</v>
      </c>
      <c r="J23" s="103">
        <f t="shared" si="1"/>
        <v>6060</v>
      </c>
      <c r="K23" s="103"/>
      <c r="L23" s="121">
        <v>46388</v>
      </c>
      <c r="M23" s="121">
        <v>48213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>
        <v>3030</v>
      </c>
      <c r="X23" s="313"/>
      <c r="Y23" s="313"/>
      <c r="Z23" s="313"/>
      <c r="AA23" s="313">
        <v>3030</v>
      </c>
      <c r="AB23" s="313"/>
      <c r="AC23" s="314"/>
    </row>
    <row r="24" spans="1:29" s="125" customFormat="1" ht="60" x14ac:dyDescent="0.25">
      <c r="A24" s="115"/>
      <c r="B24" s="137"/>
      <c r="C24" s="75" t="s">
        <v>32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3"/>
      <c r="I24" s="140" t="s">
        <v>32</v>
      </c>
      <c r="J24" s="103">
        <f t="shared" si="1"/>
        <v>2200</v>
      </c>
      <c r="K24" s="103"/>
      <c r="L24" s="121">
        <v>44197</v>
      </c>
      <c r="M24" s="121">
        <v>44561</v>
      </c>
      <c r="N24" s="32" t="s">
        <v>186</v>
      </c>
      <c r="O24" s="256"/>
      <c r="P24" s="253"/>
      <c r="Q24" s="253">
        <v>2200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15"/>
      <c r="B25" s="137"/>
      <c r="C25" s="75" t="s">
        <v>32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3"/>
      <c r="I25" s="140" t="s">
        <v>32</v>
      </c>
      <c r="J25" s="103">
        <f t="shared" si="1"/>
        <v>5500</v>
      </c>
      <c r="K25" s="103"/>
      <c r="L25" s="121">
        <v>45292</v>
      </c>
      <c r="M25" s="121">
        <v>47848</v>
      </c>
      <c r="N25" s="32" t="s">
        <v>187</v>
      </c>
      <c r="O25" s="256"/>
      <c r="P25" s="253"/>
      <c r="Q25" s="253"/>
      <c r="R25" s="253"/>
      <c r="S25" s="253"/>
      <c r="T25" s="313">
        <v>2200</v>
      </c>
      <c r="U25" s="313"/>
      <c r="V25" s="313"/>
      <c r="W25" s="313">
        <v>2200</v>
      </c>
      <c r="X25" s="313"/>
      <c r="Y25" s="313"/>
      <c r="Z25" s="313">
        <v>1100</v>
      </c>
      <c r="AA25" s="313"/>
      <c r="AB25" s="313"/>
      <c r="AC25" s="314"/>
    </row>
    <row r="26" spans="1:29" x14ac:dyDescent="0.25">
      <c r="A26" s="13"/>
      <c r="B26" s="51" t="s">
        <v>92</v>
      </c>
      <c r="C26" s="7"/>
      <c r="D26" s="7"/>
      <c r="E26" s="61"/>
      <c r="F26" s="61"/>
      <c r="G26" s="61"/>
      <c r="H26" s="15"/>
      <c r="I26" s="15"/>
      <c r="J26" s="15"/>
      <c r="K26" s="15"/>
      <c r="L26" s="260"/>
      <c r="M26" s="260"/>
      <c r="N26" s="12"/>
      <c r="O26" s="258"/>
      <c r="P26" s="258"/>
      <c r="Q26" s="258"/>
      <c r="R26" s="258"/>
      <c r="S26" s="258"/>
      <c r="T26" s="258"/>
      <c r="U26" s="258"/>
      <c r="V26" s="258"/>
      <c r="W26" s="258"/>
      <c r="X26" s="258"/>
      <c r="Y26" s="258"/>
      <c r="Z26" s="258"/>
      <c r="AA26" s="258"/>
      <c r="AB26" s="258"/>
      <c r="AC26" s="258"/>
    </row>
    <row r="27" spans="1:29" x14ac:dyDescent="0.25">
      <c r="A27" s="13"/>
      <c r="B27" s="14" t="s">
        <v>87</v>
      </c>
      <c r="C27" s="7"/>
      <c r="D27" s="7"/>
      <c r="E27" s="61"/>
      <c r="F27" s="61"/>
      <c r="G27" s="61"/>
      <c r="H27" s="15"/>
      <c r="I27" s="15"/>
      <c r="J27" s="15"/>
      <c r="K27" s="15"/>
      <c r="L27" s="260"/>
      <c r="M27" s="260"/>
      <c r="N27" s="12"/>
      <c r="O27" s="258"/>
      <c r="P27" s="258"/>
      <c r="Q27" s="258"/>
      <c r="R27" s="258"/>
      <c r="S27" s="258"/>
      <c r="T27" s="258"/>
      <c r="U27" s="258"/>
      <c r="V27" s="258"/>
      <c r="W27" s="258"/>
      <c r="X27" s="258"/>
      <c r="Y27" s="258"/>
      <c r="Z27" s="258"/>
      <c r="AA27" s="258"/>
      <c r="AB27" s="258"/>
      <c r="AC27" s="258"/>
    </row>
    <row r="28" spans="1:29" s="125" customFormat="1" ht="75" x14ac:dyDescent="0.25">
      <c r="A28" s="101"/>
      <c r="B28" s="102"/>
      <c r="C28" s="136" t="s">
        <v>32</v>
      </c>
      <c r="D28" s="136" t="s">
        <v>224</v>
      </c>
      <c r="E28" s="108" t="s">
        <v>30</v>
      </c>
      <c r="F28" s="104" t="s">
        <v>29</v>
      </c>
      <c r="G28" s="105" t="s">
        <v>28</v>
      </c>
      <c r="H28" s="106"/>
      <c r="I28" s="140" t="s">
        <v>32</v>
      </c>
      <c r="J28" s="103">
        <f t="shared" si="1"/>
        <v>264</v>
      </c>
      <c r="K28" s="106"/>
      <c r="L28" s="121">
        <v>43831</v>
      </c>
      <c r="M28" s="121">
        <v>44196</v>
      </c>
      <c r="N28" s="32" t="s">
        <v>186</v>
      </c>
      <c r="O28" s="256"/>
      <c r="P28" s="253">
        <v>264</v>
      </c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75" x14ac:dyDescent="0.25">
      <c r="A29" s="101"/>
      <c r="B29" s="102"/>
      <c r="C29" s="136" t="s">
        <v>32</v>
      </c>
      <c r="D29" s="136" t="s">
        <v>224</v>
      </c>
      <c r="E29" s="108" t="s">
        <v>30</v>
      </c>
      <c r="F29" s="104" t="s">
        <v>29</v>
      </c>
      <c r="G29" s="105" t="s">
        <v>28</v>
      </c>
      <c r="H29" s="106"/>
      <c r="I29" s="140" t="s">
        <v>32</v>
      </c>
      <c r="J29" s="103">
        <f t="shared" si="1"/>
        <v>4570</v>
      </c>
      <c r="K29" s="106"/>
      <c r="L29" s="121">
        <v>45658</v>
      </c>
      <c r="M29" s="121">
        <v>47848</v>
      </c>
      <c r="N29" s="17" t="s">
        <v>187</v>
      </c>
      <c r="O29" s="256"/>
      <c r="P29" s="253"/>
      <c r="Q29" s="253"/>
      <c r="R29" s="253"/>
      <c r="S29" s="253"/>
      <c r="T29" s="313"/>
      <c r="U29" s="313">
        <v>1200</v>
      </c>
      <c r="V29" s="313">
        <v>1200</v>
      </c>
      <c r="W29" s="313">
        <v>1200</v>
      </c>
      <c r="X29" s="313">
        <v>550</v>
      </c>
      <c r="Y29" s="313">
        <v>120</v>
      </c>
      <c r="Z29" s="313">
        <v>300</v>
      </c>
      <c r="AA29" s="313"/>
      <c r="AB29" s="313"/>
      <c r="AC29" s="314"/>
    </row>
    <row r="30" spans="1:29" x14ac:dyDescent="0.25">
      <c r="A30" s="13"/>
      <c r="B30" s="14" t="s">
        <v>88</v>
      </c>
      <c r="C30" s="7"/>
      <c r="D30" s="7"/>
      <c r="E30" s="61"/>
      <c r="F30" s="61"/>
      <c r="G30" s="61"/>
      <c r="H30" s="15"/>
      <c r="I30" s="15"/>
      <c r="J30" s="15"/>
      <c r="K30" s="15"/>
      <c r="L30" s="260"/>
      <c r="M30" s="260"/>
      <c r="N30" s="12"/>
      <c r="O30" s="258"/>
      <c r="P30" s="258"/>
      <c r="Q30" s="258"/>
      <c r="R30" s="258"/>
      <c r="S30" s="258"/>
      <c r="T30" s="258"/>
      <c r="U30" s="258"/>
      <c r="V30" s="258"/>
      <c r="W30" s="258"/>
      <c r="X30" s="258"/>
      <c r="Y30" s="258"/>
      <c r="Z30" s="258"/>
      <c r="AA30" s="258"/>
      <c r="AB30" s="258"/>
      <c r="AC30" s="258"/>
    </row>
    <row r="31" spans="1:29" s="34" customFormat="1" ht="75" x14ac:dyDescent="0.25">
      <c r="A31" s="243"/>
      <c r="B31" s="18"/>
      <c r="C31" s="236" t="s">
        <v>32</v>
      </c>
      <c r="D31" s="138" t="s">
        <v>339</v>
      </c>
      <c r="E31" s="108" t="s">
        <v>324</v>
      </c>
      <c r="F31" s="104" t="s">
        <v>325</v>
      </c>
      <c r="G31" s="105" t="s">
        <v>326</v>
      </c>
      <c r="H31" s="19"/>
      <c r="I31" s="140" t="s">
        <v>32</v>
      </c>
      <c r="J31" s="115">
        <f>SUM(O31:AC31)</f>
        <v>1100</v>
      </c>
      <c r="K31" s="19"/>
      <c r="L31" s="237">
        <v>43466</v>
      </c>
      <c r="M31" s="237">
        <v>43830</v>
      </c>
      <c r="N31" s="238" t="s">
        <v>185</v>
      </c>
      <c r="O31" s="256">
        <v>1100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</row>
    <row r="32" spans="1:29" s="125" customFormat="1" ht="60" x14ac:dyDescent="0.25">
      <c r="A32" s="115"/>
      <c r="B32" s="137"/>
      <c r="C32" s="136" t="s">
        <v>32</v>
      </c>
      <c r="D32" s="75" t="s">
        <v>225</v>
      </c>
      <c r="E32" s="105" t="s">
        <v>25</v>
      </c>
      <c r="F32" s="62" t="s">
        <v>26</v>
      </c>
      <c r="G32" s="105" t="s">
        <v>27</v>
      </c>
      <c r="H32" s="103"/>
      <c r="I32" s="140" t="s">
        <v>32</v>
      </c>
      <c r="J32" s="103">
        <f t="shared" si="1"/>
        <v>1600</v>
      </c>
      <c r="K32" s="103"/>
      <c r="L32" s="121">
        <v>43831</v>
      </c>
      <c r="M32" s="121">
        <v>44926</v>
      </c>
      <c r="N32" s="17" t="s">
        <v>186</v>
      </c>
      <c r="O32" s="256"/>
      <c r="P32" s="253">
        <v>800</v>
      </c>
      <c r="Q32" s="253"/>
      <c r="R32" s="253">
        <v>800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15"/>
      <c r="B33" s="137"/>
      <c r="C33" s="136" t="s">
        <v>32</v>
      </c>
      <c r="D33" s="75" t="s">
        <v>225</v>
      </c>
      <c r="E33" s="104" t="s">
        <v>15</v>
      </c>
      <c r="F33" s="62" t="s">
        <v>26</v>
      </c>
      <c r="G33" s="105" t="s">
        <v>27</v>
      </c>
      <c r="H33" s="103"/>
      <c r="I33" s="140" t="s">
        <v>32</v>
      </c>
      <c r="J33" s="103">
        <f t="shared" si="1"/>
        <v>7700</v>
      </c>
      <c r="K33" s="103"/>
      <c r="L33" s="121">
        <v>45292</v>
      </c>
      <c r="M33" s="121">
        <v>47848</v>
      </c>
      <c r="N33" s="32" t="s">
        <v>187</v>
      </c>
      <c r="O33" s="256"/>
      <c r="P33" s="253"/>
      <c r="Q33" s="253"/>
      <c r="R33" s="253"/>
      <c r="S33" s="253"/>
      <c r="T33" s="313">
        <v>800</v>
      </c>
      <c r="U33" s="313">
        <v>800</v>
      </c>
      <c r="V33" s="313"/>
      <c r="W33" s="313">
        <v>4500</v>
      </c>
      <c r="X33" s="313"/>
      <c r="Y33" s="313">
        <v>800</v>
      </c>
      <c r="Z33" s="313">
        <v>800</v>
      </c>
      <c r="AA33" s="313"/>
      <c r="AB33" s="313"/>
      <c r="AC33" s="314"/>
    </row>
    <row r="34" spans="1:29" x14ac:dyDescent="0.25">
      <c r="A34" s="13"/>
      <c r="B34" s="14" t="s">
        <v>89</v>
      </c>
      <c r="C34" s="7"/>
      <c r="D34" s="7"/>
      <c r="E34" s="61"/>
      <c r="F34" s="61"/>
      <c r="G34" s="61"/>
      <c r="H34" s="15"/>
      <c r="I34" s="15"/>
      <c r="J34" s="15"/>
      <c r="K34" s="15"/>
      <c r="L34" s="260"/>
      <c r="M34" s="260"/>
      <c r="N34" s="12"/>
      <c r="O34" s="258"/>
      <c r="P34" s="258"/>
      <c r="Q34" s="258"/>
      <c r="R34" s="258"/>
      <c r="S34" s="258"/>
      <c r="T34" s="258"/>
      <c r="U34" s="258"/>
      <c r="V34" s="258"/>
      <c r="W34" s="258"/>
      <c r="X34" s="258"/>
      <c r="Y34" s="258"/>
      <c r="Z34" s="258"/>
      <c r="AA34" s="258"/>
      <c r="AB34" s="258"/>
      <c r="AC34" s="258"/>
    </row>
    <row r="35" spans="1:29" s="139" customFormat="1" ht="60" x14ac:dyDescent="0.25">
      <c r="A35" s="101"/>
      <c r="B35" s="102"/>
      <c r="C35" s="136" t="s">
        <v>32</v>
      </c>
      <c r="D35" s="75" t="s">
        <v>226</v>
      </c>
      <c r="E35" s="105" t="s">
        <v>25</v>
      </c>
      <c r="F35" s="104" t="s">
        <v>29</v>
      </c>
      <c r="G35" s="105" t="s">
        <v>28</v>
      </c>
      <c r="H35" s="106"/>
      <c r="I35" s="140" t="s">
        <v>32</v>
      </c>
      <c r="J35" s="103">
        <f t="shared" si="1"/>
        <v>2000</v>
      </c>
      <c r="K35" s="106"/>
      <c r="L35" s="121">
        <v>44561</v>
      </c>
      <c r="M35" s="121">
        <v>44561</v>
      </c>
      <c r="N35" s="17" t="s">
        <v>186</v>
      </c>
      <c r="O35" s="256"/>
      <c r="P35" s="253"/>
      <c r="Q35" s="253">
        <v>2000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39" customFormat="1" ht="60.75" thickBot="1" x14ac:dyDescent="0.3">
      <c r="A36" s="101"/>
      <c r="B36" s="102"/>
      <c r="C36" s="136" t="s">
        <v>32</v>
      </c>
      <c r="D36" s="75" t="s">
        <v>226</v>
      </c>
      <c r="E36" s="105" t="s">
        <v>25</v>
      </c>
      <c r="F36" s="104" t="s">
        <v>29</v>
      </c>
      <c r="G36" s="105" t="s">
        <v>28</v>
      </c>
      <c r="H36" s="106"/>
      <c r="I36" s="140" t="s">
        <v>32</v>
      </c>
      <c r="J36" s="103">
        <f t="shared" si="1"/>
        <v>2000</v>
      </c>
      <c r="K36" s="106"/>
      <c r="L36" s="121">
        <v>46023</v>
      </c>
      <c r="M36" s="121">
        <v>46387</v>
      </c>
      <c r="N36" s="32" t="s">
        <v>187</v>
      </c>
      <c r="O36" s="256"/>
      <c r="P36" s="253"/>
      <c r="Q36" s="253"/>
      <c r="R36" s="253"/>
      <c r="S36" s="253"/>
      <c r="T36" s="313"/>
      <c r="U36" s="313"/>
      <c r="V36" s="313">
        <v>2000</v>
      </c>
      <c r="W36" s="313"/>
      <c r="X36" s="313"/>
      <c r="Y36" s="313"/>
      <c r="Z36" s="313"/>
      <c r="AA36" s="313"/>
      <c r="AB36" s="313"/>
      <c r="AC36" s="314"/>
    </row>
    <row r="37" spans="1:29" s="37" customFormat="1" ht="15.75" thickBot="1" x14ac:dyDescent="0.25">
      <c r="A37" s="39"/>
      <c r="B37" s="40" t="s">
        <v>86</v>
      </c>
      <c r="C37" s="40"/>
      <c r="D37" s="40"/>
      <c r="E37" s="66"/>
      <c r="F37" s="66"/>
      <c r="G37" s="66"/>
      <c r="H37" s="40"/>
      <c r="I37" s="40"/>
      <c r="J37" s="40">
        <f>SUM(J12:J36)</f>
        <v>77428.3</v>
      </c>
      <c r="K37" s="244">
        <f>C41</f>
        <v>2433</v>
      </c>
      <c r="L37" s="90"/>
      <c r="M37" s="90"/>
      <c r="N37" s="41"/>
      <c r="O37" s="257">
        <f t="shared" ref="O37:AC37" si="2">SUM(O12:O36)</f>
        <v>1465</v>
      </c>
      <c r="P37" s="254">
        <f t="shared" si="2"/>
        <v>11958.95</v>
      </c>
      <c r="Q37" s="254">
        <f t="shared" si="2"/>
        <v>5064.95</v>
      </c>
      <c r="R37" s="254">
        <f t="shared" si="2"/>
        <v>1664.95</v>
      </c>
      <c r="S37" s="254">
        <f t="shared" si="2"/>
        <v>5894.95</v>
      </c>
      <c r="T37" s="318">
        <f t="shared" si="2"/>
        <v>8864.9500000000007</v>
      </c>
      <c r="U37" s="318">
        <f t="shared" si="2"/>
        <v>2864.95</v>
      </c>
      <c r="V37" s="318">
        <f t="shared" si="2"/>
        <v>4064.95</v>
      </c>
      <c r="W37" s="318">
        <f t="shared" si="2"/>
        <v>13494.95</v>
      </c>
      <c r="X37" s="318">
        <f t="shared" si="2"/>
        <v>6114.95</v>
      </c>
      <c r="Y37" s="318">
        <f t="shared" si="2"/>
        <v>1484.95</v>
      </c>
      <c r="Z37" s="318">
        <f t="shared" si="2"/>
        <v>2764.95</v>
      </c>
      <c r="AA37" s="318">
        <f t="shared" si="2"/>
        <v>5594.95</v>
      </c>
      <c r="AB37" s="318">
        <f t="shared" si="2"/>
        <v>5564.95</v>
      </c>
      <c r="AC37" s="319">
        <f t="shared" si="2"/>
        <v>564.95000000000005</v>
      </c>
    </row>
    <row r="38" spans="1:29" ht="15.75" x14ac:dyDescent="0.25">
      <c r="A38" s="23"/>
      <c r="B38" s="24"/>
      <c r="C38" s="24"/>
      <c r="D38" s="24"/>
      <c r="E38" s="67"/>
      <c r="F38" s="67"/>
      <c r="G38" s="67"/>
      <c r="H38" s="24"/>
      <c r="I38" s="25"/>
      <c r="K38" s="33" t="s">
        <v>330</v>
      </c>
    </row>
    <row r="39" spans="1:29" s="34" customFormat="1" ht="15.75" x14ac:dyDescent="0.25">
      <c r="E39" s="60"/>
      <c r="F39" s="60"/>
      <c r="G39" s="60"/>
      <c r="K39" s="36"/>
      <c r="L39" s="91"/>
      <c r="M39" s="91"/>
    </row>
    <row r="40" spans="1:29" s="34" customFormat="1" ht="45" x14ac:dyDescent="0.25">
      <c r="A40" s="42"/>
      <c r="B40" s="43" t="s">
        <v>193</v>
      </c>
      <c r="C40" s="44" t="s">
        <v>194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7" t="s">
        <v>195</v>
      </c>
      <c r="B41" s="83" t="s">
        <v>331</v>
      </c>
      <c r="C41" s="46">
        <v>2433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C41*4</f>
        <v>9732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C41*10</f>
        <v>24330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30" x14ac:dyDescent="0.25">
      <c r="B49" s="27" t="s">
        <v>102</v>
      </c>
    </row>
    <row r="50" spans="2:2" ht="45" x14ac:dyDescent="0.25">
      <c r="B50" s="27" t="s">
        <v>100</v>
      </c>
    </row>
    <row r="51" spans="2:2" ht="30" x14ac:dyDescent="0.25">
      <c r="B51" s="27" t="s">
        <v>101</v>
      </c>
    </row>
    <row r="53" spans="2:2" x14ac:dyDescent="0.25">
      <c r="B53" s="28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1" spans="2:2" x14ac:dyDescent="0.25">
      <c r="B61" s="28" t="s">
        <v>115</v>
      </c>
    </row>
    <row r="62" spans="2:2" x14ac:dyDescent="0.25">
      <c r="B62" s="6" t="s">
        <v>105</v>
      </c>
    </row>
    <row r="63" spans="2:2" x14ac:dyDescent="0.25">
      <c r="B63" s="6" t="s">
        <v>106</v>
      </c>
    </row>
    <row r="64" spans="2:2" x14ac:dyDescent="0.25">
      <c r="B64" s="6" t="s">
        <v>107</v>
      </c>
    </row>
  </sheetData>
  <mergeCells count="48">
    <mergeCell ref="A1:AC1"/>
    <mergeCell ref="A2:AC2"/>
    <mergeCell ref="A3:J3"/>
    <mergeCell ref="K3:Q3"/>
    <mergeCell ref="R3:AC3"/>
    <mergeCell ref="R4:AC4"/>
    <mergeCell ref="A8:AC8"/>
    <mergeCell ref="R6:AC6"/>
    <mergeCell ref="A7:J7"/>
    <mergeCell ref="K7:Q7"/>
    <mergeCell ref="R7:AC7"/>
    <mergeCell ref="A4:J4"/>
    <mergeCell ref="K4:Q4"/>
    <mergeCell ref="A6:J6"/>
    <mergeCell ref="R5:AC5"/>
    <mergeCell ref="A5:J5"/>
    <mergeCell ref="K5:Q5"/>
    <mergeCell ref="AA10:AA11"/>
    <mergeCell ref="AB10:AB11"/>
    <mergeCell ref="O9:AC9"/>
    <mergeCell ref="O10:O11"/>
    <mergeCell ref="P10:P11"/>
    <mergeCell ref="X10:X11"/>
    <mergeCell ref="W10:W11"/>
    <mergeCell ref="Y10:Y11"/>
    <mergeCell ref="AC10:AC11"/>
    <mergeCell ref="U10:U11"/>
    <mergeCell ref="Z10:Z11"/>
    <mergeCell ref="V10:V11"/>
    <mergeCell ref="T10:T11"/>
    <mergeCell ref="S10:S11"/>
    <mergeCell ref="R10:R11"/>
    <mergeCell ref="A9:A11"/>
    <mergeCell ref="E9:G9"/>
    <mergeCell ref="E10:E11"/>
    <mergeCell ref="F10:F11"/>
    <mergeCell ref="G10:G11"/>
    <mergeCell ref="B9:D10"/>
    <mergeCell ref="L10:L11"/>
    <mergeCell ref="K6:Q6"/>
    <mergeCell ref="I9:I11"/>
    <mergeCell ref="H9:H11"/>
    <mergeCell ref="J10:J11"/>
    <mergeCell ref="K9:K11"/>
    <mergeCell ref="Q10:Q11"/>
    <mergeCell ref="M10:M11"/>
    <mergeCell ref="N10:N11"/>
    <mergeCell ref="L9:M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4" zoomScale="60" zoomScaleNormal="60" workbookViewId="0">
      <selection activeCell="L46" sqref="L46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181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141">
        <v>1</v>
      </c>
      <c r="B12" s="142"/>
      <c r="C12" s="94"/>
      <c r="D12" s="82" t="s">
        <v>82</v>
      </c>
      <c r="E12" s="95"/>
      <c r="F12" s="96" t="s">
        <v>26</v>
      </c>
      <c r="G12" s="97"/>
      <c r="H12" s="94"/>
      <c r="I12" s="94" t="s">
        <v>33</v>
      </c>
      <c r="J12" s="94">
        <f>SUM(O12:AC12)</f>
        <v>4461.7499999999991</v>
      </c>
      <c r="K12" s="94"/>
      <c r="L12" s="152">
        <v>43466</v>
      </c>
      <c r="M12" s="152">
        <v>48944</v>
      </c>
      <c r="N12" s="38"/>
      <c r="O12" s="255">
        <f t="shared" ref="O12:AC12" si="0">$K$43*0.15</f>
        <v>297.45</v>
      </c>
      <c r="P12" s="252">
        <f t="shared" si="0"/>
        <v>297.45</v>
      </c>
      <c r="Q12" s="252">
        <f t="shared" si="0"/>
        <v>297.45</v>
      </c>
      <c r="R12" s="252">
        <f t="shared" si="0"/>
        <v>297.45</v>
      </c>
      <c r="S12" s="252">
        <f t="shared" si="0"/>
        <v>297.45</v>
      </c>
      <c r="T12" s="324">
        <f t="shared" si="0"/>
        <v>297.45</v>
      </c>
      <c r="U12" s="324">
        <f t="shared" si="0"/>
        <v>297.45</v>
      </c>
      <c r="V12" s="324">
        <f t="shared" si="0"/>
        <v>297.45</v>
      </c>
      <c r="W12" s="324">
        <f t="shared" si="0"/>
        <v>297.45</v>
      </c>
      <c r="X12" s="324">
        <f t="shared" si="0"/>
        <v>297.45</v>
      </c>
      <c r="Y12" s="324">
        <f t="shared" si="0"/>
        <v>297.45</v>
      </c>
      <c r="Z12" s="324">
        <f t="shared" si="0"/>
        <v>297.45</v>
      </c>
      <c r="AA12" s="324">
        <f t="shared" si="0"/>
        <v>297.45</v>
      </c>
      <c r="AB12" s="324">
        <f t="shared" si="0"/>
        <v>297.45</v>
      </c>
      <c r="AC12" s="325">
        <f t="shared" si="0"/>
        <v>297.45</v>
      </c>
    </row>
    <row r="13" spans="1:29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87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33</v>
      </c>
      <c r="D15" s="75" t="s">
        <v>98</v>
      </c>
      <c r="E15" s="105" t="s">
        <v>14</v>
      </c>
      <c r="F15" s="108" t="s">
        <v>31</v>
      </c>
      <c r="G15" s="75" t="s">
        <v>27</v>
      </c>
      <c r="H15" s="52"/>
      <c r="I15" s="103" t="s">
        <v>33</v>
      </c>
      <c r="J15" s="103">
        <f t="shared" ref="J15:J38" si="1">SUM(O15:AC15)</f>
        <v>2644</v>
      </c>
      <c r="K15" s="140"/>
      <c r="L15" s="237">
        <v>43831</v>
      </c>
      <c r="M15" s="261">
        <v>45291</v>
      </c>
      <c r="N15" s="32" t="s">
        <v>186</v>
      </c>
      <c r="O15" s="256"/>
      <c r="P15" s="253">
        <v>661</v>
      </c>
      <c r="Q15" s="253">
        <v>661</v>
      </c>
      <c r="R15" s="253">
        <v>661</v>
      </c>
      <c r="S15" s="253">
        <v>661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33</v>
      </c>
      <c r="D16" s="75" t="s">
        <v>98</v>
      </c>
      <c r="E16" s="105" t="s">
        <v>14</v>
      </c>
      <c r="F16" s="108" t="s">
        <v>31</v>
      </c>
      <c r="G16" s="75" t="s">
        <v>27</v>
      </c>
      <c r="H16" s="52"/>
      <c r="I16" s="103" t="s">
        <v>33</v>
      </c>
      <c r="J16" s="103">
        <f t="shared" si="1"/>
        <v>4083</v>
      </c>
      <c r="K16" s="140"/>
      <c r="L16" s="237">
        <v>45292</v>
      </c>
      <c r="M16" s="261">
        <v>48944</v>
      </c>
      <c r="N16" s="32" t="s">
        <v>187</v>
      </c>
      <c r="O16" s="256"/>
      <c r="P16" s="253"/>
      <c r="Q16" s="253"/>
      <c r="R16" s="253"/>
      <c r="S16" s="253"/>
      <c r="T16" s="313">
        <v>661</v>
      </c>
      <c r="U16" s="313">
        <v>661</v>
      </c>
      <c r="V16" s="313">
        <v>661</v>
      </c>
      <c r="W16" s="313">
        <v>300</v>
      </c>
      <c r="X16" s="313">
        <v>300</v>
      </c>
      <c r="Y16" s="313">
        <v>300</v>
      </c>
      <c r="Z16" s="313">
        <v>300</v>
      </c>
      <c r="AA16" s="313">
        <v>300</v>
      </c>
      <c r="AB16" s="313">
        <v>300</v>
      </c>
      <c r="AC16" s="314">
        <v>300</v>
      </c>
    </row>
    <row r="17" spans="1:29" s="125" customFormat="1" ht="60" x14ac:dyDescent="0.25">
      <c r="A17" s="115"/>
      <c r="B17" s="137"/>
      <c r="C17" s="103" t="s">
        <v>33</v>
      </c>
      <c r="D17" s="16" t="s">
        <v>221</v>
      </c>
      <c r="E17" s="105" t="s">
        <v>14</v>
      </c>
      <c r="F17" s="108" t="s">
        <v>31</v>
      </c>
      <c r="G17" s="75" t="s">
        <v>27</v>
      </c>
      <c r="H17" s="52"/>
      <c r="I17" s="103" t="s">
        <v>33</v>
      </c>
      <c r="J17" s="103">
        <f t="shared" si="1"/>
        <v>4800</v>
      </c>
      <c r="K17" s="140"/>
      <c r="L17" s="237">
        <v>43831</v>
      </c>
      <c r="M17" s="261">
        <v>45291</v>
      </c>
      <c r="N17" s="32" t="s">
        <v>186</v>
      </c>
      <c r="O17" s="256"/>
      <c r="P17" s="253">
        <v>2400</v>
      </c>
      <c r="Q17" s="253"/>
      <c r="R17" s="253"/>
      <c r="S17" s="253">
        <v>2400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15"/>
      <c r="B18" s="137"/>
      <c r="C18" s="103" t="s">
        <v>33</v>
      </c>
      <c r="D18" s="16" t="s">
        <v>221</v>
      </c>
      <c r="E18" s="105" t="s">
        <v>14</v>
      </c>
      <c r="F18" s="108" t="s">
        <v>31</v>
      </c>
      <c r="G18" s="75" t="s">
        <v>27</v>
      </c>
      <c r="H18" s="52"/>
      <c r="I18" s="103" t="s">
        <v>33</v>
      </c>
      <c r="J18" s="103">
        <f t="shared" si="1"/>
        <v>4800</v>
      </c>
      <c r="K18" s="140"/>
      <c r="L18" s="237">
        <v>46388</v>
      </c>
      <c r="M18" s="261">
        <v>48213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>
        <v>2400</v>
      </c>
      <c r="X18" s="313"/>
      <c r="Y18" s="313"/>
      <c r="Z18" s="313"/>
      <c r="AA18" s="313">
        <v>2400</v>
      </c>
      <c r="AB18" s="313"/>
      <c r="AC18" s="314"/>
    </row>
    <row r="19" spans="1:29" s="125" customFormat="1" ht="60" x14ac:dyDescent="0.25">
      <c r="A19" s="115"/>
      <c r="B19" s="137"/>
      <c r="C19" s="103" t="s">
        <v>33</v>
      </c>
      <c r="D19" s="16" t="s">
        <v>221</v>
      </c>
      <c r="E19" s="105" t="s">
        <v>14</v>
      </c>
      <c r="F19" s="108" t="s">
        <v>31</v>
      </c>
      <c r="G19" s="75" t="s">
        <v>27</v>
      </c>
      <c r="H19" s="52"/>
      <c r="I19" s="103" t="s">
        <v>33</v>
      </c>
      <c r="J19" s="103">
        <f t="shared" si="1"/>
        <v>4500</v>
      </c>
      <c r="K19" s="140"/>
      <c r="L19" s="237">
        <v>44562</v>
      </c>
      <c r="M19" s="261">
        <v>44926</v>
      </c>
      <c r="N19" s="32" t="s">
        <v>186</v>
      </c>
      <c r="O19" s="256"/>
      <c r="P19" s="253"/>
      <c r="Q19" s="253"/>
      <c r="R19" s="253">
        <v>4500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15"/>
      <c r="B20" s="137"/>
      <c r="C20" s="103" t="s">
        <v>33</v>
      </c>
      <c r="D20" s="16" t="s">
        <v>221</v>
      </c>
      <c r="E20" s="105" t="s">
        <v>14</v>
      </c>
      <c r="F20" s="108" t="s">
        <v>31</v>
      </c>
      <c r="G20" s="75" t="s">
        <v>27</v>
      </c>
      <c r="H20" s="52"/>
      <c r="I20" s="103" t="s">
        <v>33</v>
      </c>
      <c r="J20" s="103">
        <f t="shared" si="1"/>
        <v>8800</v>
      </c>
      <c r="K20" s="140"/>
      <c r="L20" s="237">
        <v>46023</v>
      </c>
      <c r="M20" s="261">
        <v>47848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>
        <v>4300</v>
      </c>
      <c r="W20" s="313"/>
      <c r="X20" s="313"/>
      <c r="Y20" s="313"/>
      <c r="Z20" s="313">
        <v>4500</v>
      </c>
      <c r="AA20" s="313"/>
      <c r="AB20" s="313"/>
      <c r="AC20" s="314"/>
    </row>
    <row r="21" spans="1:29" x14ac:dyDescent="0.25">
      <c r="A21" s="13"/>
      <c r="B21" s="15" t="s">
        <v>96</v>
      </c>
      <c r="C21" s="7"/>
      <c r="D21" s="7"/>
      <c r="E21" s="61"/>
      <c r="F21" s="61"/>
      <c r="G21" s="61"/>
      <c r="H21" s="15"/>
      <c r="I21" s="15"/>
      <c r="J21" s="264"/>
      <c r="K21" s="15"/>
      <c r="L21" s="260"/>
      <c r="M21" s="260"/>
      <c r="N21" s="1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</row>
    <row r="22" spans="1:29" x14ac:dyDescent="0.25">
      <c r="A22" s="13"/>
      <c r="B22" s="14" t="s">
        <v>87</v>
      </c>
      <c r="C22" s="7"/>
      <c r="D22" s="7"/>
      <c r="E22" s="61"/>
      <c r="F22" s="61"/>
      <c r="G22" s="61"/>
      <c r="H22" s="15"/>
      <c r="I22" s="15"/>
      <c r="J22" s="264"/>
      <c r="K22" s="15"/>
      <c r="L22" s="260"/>
      <c r="M22" s="260"/>
      <c r="N22" s="1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</row>
    <row r="23" spans="1:29" s="125" customFormat="1" ht="60" x14ac:dyDescent="0.25">
      <c r="A23" s="115"/>
      <c r="B23" s="137"/>
      <c r="C23" s="136" t="s">
        <v>33</v>
      </c>
      <c r="D23" s="136" t="s">
        <v>116</v>
      </c>
      <c r="E23" s="105" t="s">
        <v>14</v>
      </c>
      <c r="F23" s="104" t="s">
        <v>29</v>
      </c>
      <c r="G23" s="105" t="s">
        <v>27</v>
      </c>
      <c r="H23" s="103"/>
      <c r="I23" s="103" t="s">
        <v>33</v>
      </c>
      <c r="J23" s="103">
        <f t="shared" si="1"/>
        <v>360</v>
      </c>
      <c r="K23" s="103"/>
      <c r="L23" s="121">
        <v>45292</v>
      </c>
      <c r="M23" s="121">
        <v>45657</v>
      </c>
      <c r="N23" s="32" t="s">
        <v>187</v>
      </c>
      <c r="O23" s="256"/>
      <c r="P23" s="253"/>
      <c r="Q23" s="253"/>
      <c r="R23" s="253"/>
      <c r="S23" s="253"/>
      <c r="T23" s="313">
        <v>360</v>
      </c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15"/>
      <c r="B24" s="137"/>
      <c r="C24" s="136" t="s">
        <v>33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3"/>
      <c r="I24" s="103" t="s">
        <v>33</v>
      </c>
      <c r="J24" s="103">
        <f t="shared" si="1"/>
        <v>850</v>
      </c>
      <c r="K24" s="103"/>
      <c r="L24" s="121">
        <v>47484</v>
      </c>
      <c r="M24" s="121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850</v>
      </c>
      <c r="AA24" s="313"/>
      <c r="AB24" s="313"/>
      <c r="AC24" s="314"/>
    </row>
    <row r="25" spans="1:29" s="125" customFormat="1" ht="60" x14ac:dyDescent="0.25">
      <c r="A25" s="115"/>
      <c r="B25" s="137"/>
      <c r="C25" s="136" t="s">
        <v>33</v>
      </c>
      <c r="D25" s="16" t="s">
        <v>228</v>
      </c>
      <c r="E25" s="105" t="s">
        <v>14</v>
      </c>
      <c r="F25" s="104" t="s">
        <v>29</v>
      </c>
      <c r="G25" s="105" t="s">
        <v>28</v>
      </c>
      <c r="H25" s="103"/>
      <c r="I25" s="103" t="s">
        <v>33</v>
      </c>
      <c r="J25" s="103">
        <f t="shared" si="1"/>
        <v>2200</v>
      </c>
      <c r="K25" s="103"/>
      <c r="L25" s="121">
        <v>44197</v>
      </c>
      <c r="M25" s="121">
        <v>44561</v>
      </c>
      <c r="N25" s="32" t="s">
        <v>186</v>
      </c>
      <c r="O25" s="256"/>
      <c r="P25" s="253"/>
      <c r="Q25" s="253">
        <v>2200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36" t="s">
        <v>33</v>
      </c>
      <c r="D26" s="16" t="s">
        <v>228</v>
      </c>
      <c r="E26" s="105" t="s">
        <v>14</v>
      </c>
      <c r="F26" s="104" t="s">
        <v>29</v>
      </c>
      <c r="G26" s="105" t="s">
        <v>28</v>
      </c>
      <c r="H26" s="103"/>
      <c r="I26" s="103" t="s">
        <v>33</v>
      </c>
      <c r="J26" s="103">
        <f t="shared" si="1"/>
        <v>6900</v>
      </c>
      <c r="K26" s="103"/>
      <c r="L26" s="121">
        <v>45292</v>
      </c>
      <c r="M26" s="121">
        <v>47848</v>
      </c>
      <c r="N26" s="32" t="s">
        <v>187</v>
      </c>
      <c r="O26" s="256"/>
      <c r="P26" s="253"/>
      <c r="Q26" s="253"/>
      <c r="R26" s="253"/>
      <c r="S26" s="253"/>
      <c r="T26" s="313">
        <v>2300</v>
      </c>
      <c r="U26" s="313"/>
      <c r="V26" s="313"/>
      <c r="W26" s="313">
        <v>2300</v>
      </c>
      <c r="X26" s="313"/>
      <c r="Y26" s="313"/>
      <c r="Z26" s="313">
        <v>2300</v>
      </c>
      <c r="AA26" s="313"/>
      <c r="AB26" s="313"/>
      <c r="AC26" s="314"/>
    </row>
    <row r="27" spans="1:29" s="125" customFormat="1" ht="60" x14ac:dyDescent="0.25">
      <c r="A27" s="115"/>
      <c r="B27" s="137"/>
      <c r="C27" s="136" t="s">
        <v>33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3"/>
      <c r="I27" s="103" t="s">
        <v>33</v>
      </c>
      <c r="J27" s="103">
        <f t="shared" si="1"/>
        <v>2200</v>
      </c>
      <c r="K27" s="103"/>
      <c r="L27" s="121">
        <v>44197</v>
      </c>
      <c r="M27" s="121">
        <v>44561</v>
      </c>
      <c r="N27" s="32" t="s">
        <v>186</v>
      </c>
      <c r="O27" s="256"/>
      <c r="P27" s="253"/>
      <c r="Q27" s="253">
        <v>2200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15"/>
      <c r="B28" s="137"/>
      <c r="C28" s="136" t="s">
        <v>33</v>
      </c>
      <c r="D28" s="16" t="s">
        <v>229</v>
      </c>
      <c r="E28" s="105" t="s">
        <v>14</v>
      </c>
      <c r="F28" s="104" t="s">
        <v>29</v>
      </c>
      <c r="G28" s="105" t="s">
        <v>28</v>
      </c>
      <c r="H28" s="103"/>
      <c r="I28" s="103" t="s">
        <v>33</v>
      </c>
      <c r="J28" s="103">
        <f t="shared" si="1"/>
        <v>6600</v>
      </c>
      <c r="K28" s="103"/>
      <c r="L28" s="121">
        <v>45292</v>
      </c>
      <c r="M28" s="121">
        <v>47848</v>
      </c>
      <c r="N28" s="32" t="s">
        <v>187</v>
      </c>
      <c r="O28" s="256"/>
      <c r="P28" s="253"/>
      <c r="Q28" s="253"/>
      <c r="R28" s="253"/>
      <c r="S28" s="253"/>
      <c r="T28" s="313">
        <v>2200</v>
      </c>
      <c r="U28" s="313"/>
      <c r="V28" s="313"/>
      <c r="W28" s="313">
        <v>2200</v>
      </c>
      <c r="X28" s="313"/>
      <c r="Y28" s="313"/>
      <c r="Z28" s="313">
        <v>2200</v>
      </c>
      <c r="AA28" s="313"/>
      <c r="AB28" s="313"/>
      <c r="AC28" s="314"/>
    </row>
    <row r="29" spans="1:29" x14ac:dyDescent="0.25">
      <c r="A29" s="13"/>
      <c r="B29" s="15" t="s">
        <v>92</v>
      </c>
      <c r="C29" s="7"/>
      <c r="D29" s="7"/>
      <c r="E29" s="61"/>
      <c r="F29" s="61"/>
      <c r="G29" s="61"/>
      <c r="H29" s="15"/>
      <c r="I29" s="15"/>
      <c r="J29" s="264"/>
      <c r="K29" s="15"/>
      <c r="L29" s="260"/>
      <c r="M29" s="260"/>
      <c r="N29" s="1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</row>
    <row r="30" spans="1:29" x14ac:dyDescent="0.25">
      <c r="A30" s="13"/>
      <c r="B30" s="14" t="s">
        <v>87</v>
      </c>
      <c r="C30" s="7"/>
      <c r="D30" s="7"/>
      <c r="E30" s="61"/>
      <c r="F30" s="61"/>
      <c r="G30" s="61"/>
      <c r="H30" s="15"/>
      <c r="I30" s="15"/>
      <c r="J30" s="264"/>
      <c r="K30" s="15"/>
      <c r="L30" s="260"/>
      <c r="M30" s="260"/>
      <c r="N30" s="15"/>
      <c r="O30" s="265"/>
      <c r="P30" s="265"/>
      <c r="Q30" s="265"/>
      <c r="R30" s="265"/>
      <c r="S30" s="265"/>
      <c r="T30" s="265"/>
      <c r="U30" s="265"/>
      <c r="V30" s="265"/>
      <c r="W30" s="265"/>
      <c r="X30" s="265"/>
      <c r="Y30" s="265"/>
      <c r="Z30" s="265"/>
      <c r="AA30" s="265"/>
      <c r="AB30" s="265"/>
      <c r="AC30" s="265"/>
    </row>
    <row r="31" spans="1:29" s="125" customFormat="1" ht="90" x14ac:dyDescent="0.25">
      <c r="A31" s="115"/>
      <c r="B31" s="137"/>
      <c r="C31" s="136" t="s">
        <v>33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3"/>
      <c r="I31" s="103" t="s">
        <v>33</v>
      </c>
      <c r="J31" s="103">
        <f t="shared" si="1"/>
        <v>2200</v>
      </c>
      <c r="K31" s="103"/>
      <c r="L31" s="121">
        <v>43831</v>
      </c>
      <c r="M31" s="121">
        <v>44561</v>
      </c>
      <c r="N31" s="32" t="s">
        <v>186</v>
      </c>
      <c r="O31" s="256"/>
      <c r="P31" s="253">
        <v>1100</v>
      </c>
      <c r="Q31" s="253">
        <v>1100</v>
      </c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15"/>
      <c r="B32" s="137"/>
      <c r="C32" s="136" t="s">
        <v>33</v>
      </c>
      <c r="D32" s="136" t="s">
        <v>224</v>
      </c>
      <c r="E32" s="108" t="s">
        <v>30</v>
      </c>
      <c r="F32" s="104" t="s">
        <v>198</v>
      </c>
      <c r="G32" s="105" t="s">
        <v>28</v>
      </c>
      <c r="H32" s="103"/>
      <c r="I32" s="103" t="s">
        <v>33</v>
      </c>
      <c r="J32" s="103">
        <f t="shared" si="1"/>
        <v>9580</v>
      </c>
      <c r="K32" s="103"/>
      <c r="L32" s="121">
        <v>45292</v>
      </c>
      <c r="M32" s="121">
        <v>48579</v>
      </c>
      <c r="N32" s="32" t="s">
        <v>187</v>
      </c>
      <c r="O32" s="256"/>
      <c r="P32" s="253"/>
      <c r="Q32" s="253"/>
      <c r="R32" s="253"/>
      <c r="S32" s="253"/>
      <c r="T32" s="313">
        <v>1550</v>
      </c>
      <c r="U32" s="313">
        <v>1410</v>
      </c>
      <c r="V32" s="313">
        <v>2060</v>
      </c>
      <c r="W32" s="313">
        <v>810</v>
      </c>
      <c r="X32" s="313">
        <v>750</v>
      </c>
      <c r="Y32" s="313">
        <v>750</v>
      </c>
      <c r="Z32" s="313">
        <v>750</v>
      </c>
      <c r="AA32" s="313">
        <v>750</v>
      </c>
      <c r="AB32" s="313">
        <v>750</v>
      </c>
      <c r="AC32" s="314"/>
    </row>
    <row r="33" spans="1:29" s="125" customFormat="1" ht="90" x14ac:dyDescent="0.25">
      <c r="A33" s="115"/>
      <c r="B33" s="137"/>
      <c r="C33" s="136" t="s">
        <v>33</v>
      </c>
      <c r="D33" s="136" t="s">
        <v>230</v>
      </c>
      <c r="E33" s="108" t="s">
        <v>30</v>
      </c>
      <c r="F33" s="104" t="s">
        <v>198</v>
      </c>
      <c r="G33" s="105" t="s">
        <v>28</v>
      </c>
      <c r="H33" s="103"/>
      <c r="I33" s="103" t="s">
        <v>33</v>
      </c>
      <c r="J33" s="103">
        <f t="shared" si="1"/>
        <v>100</v>
      </c>
      <c r="K33" s="103"/>
      <c r="L33" s="121">
        <v>44562</v>
      </c>
      <c r="M33" s="121">
        <v>44926</v>
      </c>
      <c r="N33" s="32" t="s">
        <v>186</v>
      </c>
      <c r="O33" s="256"/>
      <c r="P33" s="253"/>
      <c r="Q33" s="253"/>
      <c r="R33" s="253">
        <v>100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90" x14ac:dyDescent="0.25">
      <c r="A34" s="115"/>
      <c r="B34" s="137"/>
      <c r="C34" s="136" t="s">
        <v>33</v>
      </c>
      <c r="D34" s="136" t="s">
        <v>230</v>
      </c>
      <c r="E34" s="108" t="s">
        <v>30</v>
      </c>
      <c r="F34" s="104" t="s">
        <v>198</v>
      </c>
      <c r="G34" s="105" t="s">
        <v>28</v>
      </c>
      <c r="H34" s="103"/>
      <c r="I34" s="103" t="s">
        <v>33</v>
      </c>
      <c r="J34" s="103">
        <f t="shared" si="1"/>
        <v>200</v>
      </c>
      <c r="K34" s="103"/>
      <c r="L34" s="121">
        <v>46023</v>
      </c>
      <c r="M34" s="121">
        <v>47848</v>
      </c>
      <c r="N34" s="32" t="s">
        <v>187</v>
      </c>
      <c r="O34" s="256"/>
      <c r="P34" s="253"/>
      <c r="Q34" s="253"/>
      <c r="R34" s="253"/>
      <c r="S34" s="253"/>
      <c r="T34" s="313"/>
      <c r="U34" s="313"/>
      <c r="V34" s="313">
        <v>100</v>
      </c>
      <c r="W34" s="313"/>
      <c r="X34" s="313"/>
      <c r="Y34" s="313"/>
      <c r="Z34" s="313">
        <v>100</v>
      </c>
      <c r="AA34" s="313"/>
      <c r="AB34" s="313"/>
      <c r="AC34" s="314"/>
    </row>
    <row r="35" spans="1:29" x14ac:dyDescent="0.25">
      <c r="A35" s="13"/>
      <c r="B35" s="14" t="s">
        <v>88</v>
      </c>
      <c r="C35" s="7"/>
      <c r="D35" s="7"/>
      <c r="E35" s="61"/>
      <c r="F35" s="61"/>
      <c r="G35" s="61"/>
      <c r="H35" s="15"/>
      <c r="I35" s="15"/>
      <c r="J35" s="264"/>
      <c r="K35" s="15"/>
      <c r="L35" s="260"/>
      <c r="M35" s="260"/>
      <c r="N35" s="1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</row>
    <row r="36" spans="1:29" s="125" customFormat="1" ht="60" x14ac:dyDescent="0.25">
      <c r="A36" s="115"/>
      <c r="B36" s="137"/>
      <c r="C36" s="136" t="s">
        <v>33</v>
      </c>
      <c r="D36" s="75" t="s">
        <v>339</v>
      </c>
      <c r="E36" s="105" t="s">
        <v>25</v>
      </c>
      <c r="F36" s="62" t="s">
        <v>26</v>
      </c>
      <c r="G36" s="105" t="s">
        <v>27</v>
      </c>
      <c r="H36" s="103"/>
      <c r="I36" s="103" t="s">
        <v>33</v>
      </c>
      <c r="J36" s="103">
        <f t="shared" ref="J36" si="2">SUM(O36:AC36)</f>
        <v>900</v>
      </c>
      <c r="K36" s="103"/>
      <c r="L36" s="121">
        <v>43466</v>
      </c>
      <c r="M36" s="121">
        <v>43830</v>
      </c>
      <c r="N36" s="32" t="s">
        <v>185</v>
      </c>
      <c r="O36" s="256">
        <v>900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15"/>
      <c r="B37" s="137"/>
      <c r="C37" s="136" t="s">
        <v>33</v>
      </c>
      <c r="D37" s="75" t="s">
        <v>225</v>
      </c>
      <c r="E37" s="105" t="s">
        <v>25</v>
      </c>
      <c r="F37" s="62" t="s">
        <v>26</v>
      </c>
      <c r="G37" s="105" t="s">
        <v>27</v>
      </c>
      <c r="H37" s="103"/>
      <c r="I37" s="103" t="s">
        <v>33</v>
      </c>
      <c r="J37" s="103">
        <f t="shared" si="1"/>
        <v>10800</v>
      </c>
      <c r="K37" s="103"/>
      <c r="L37" s="121">
        <v>43831</v>
      </c>
      <c r="M37" s="121">
        <v>45291</v>
      </c>
      <c r="N37" s="32" t="s">
        <v>186</v>
      </c>
      <c r="O37" s="256"/>
      <c r="P37" s="253">
        <v>2500</v>
      </c>
      <c r="Q37" s="253">
        <v>7550</v>
      </c>
      <c r="R37" s="253">
        <v>450</v>
      </c>
      <c r="S37" s="253">
        <v>300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15"/>
      <c r="B38" s="137"/>
      <c r="C38" s="136" t="s">
        <v>33</v>
      </c>
      <c r="D38" s="75" t="s">
        <v>225</v>
      </c>
      <c r="E38" s="104" t="s">
        <v>15</v>
      </c>
      <c r="F38" s="104" t="s">
        <v>29</v>
      </c>
      <c r="G38" s="105" t="s">
        <v>27</v>
      </c>
      <c r="H38" s="103"/>
      <c r="I38" s="103" t="s">
        <v>33</v>
      </c>
      <c r="J38" s="103">
        <f t="shared" si="1"/>
        <v>19950</v>
      </c>
      <c r="K38" s="103"/>
      <c r="L38" s="121">
        <v>45292</v>
      </c>
      <c r="M38" s="121">
        <v>48944</v>
      </c>
      <c r="N38" s="32" t="s">
        <v>187</v>
      </c>
      <c r="O38" s="256"/>
      <c r="P38" s="253"/>
      <c r="Q38" s="253"/>
      <c r="R38" s="253"/>
      <c r="S38" s="253"/>
      <c r="T38" s="313">
        <v>550</v>
      </c>
      <c r="U38" s="313">
        <v>250</v>
      </c>
      <c r="V38" s="313">
        <v>3750</v>
      </c>
      <c r="W38" s="313">
        <v>850</v>
      </c>
      <c r="X38" s="313">
        <v>550</v>
      </c>
      <c r="Y38" s="313">
        <v>1500</v>
      </c>
      <c r="Z38" s="313">
        <v>7100</v>
      </c>
      <c r="AA38" s="313">
        <v>1800</v>
      </c>
      <c r="AB38" s="313">
        <v>1800</v>
      </c>
      <c r="AC38" s="314">
        <v>1800</v>
      </c>
    </row>
    <row r="39" spans="1:29" s="125" customFormat="1" ht="60" x14ac:dyDescent="0.25">
      <c r="A39" s="101"/>
      <c r="B39" s="137"/>
      <c r="C39" s="136" t="s">
        <v>33</v>
      </c>
      <c r="D39" s="75" t="s">
        <v>231</v>
      </c>
      <c r="E39" s="105" t="s">
        <v>25</v>
      </c>
      <c r="F39" s="62" t="s">
        <v>26</v>
      </c>
      <c r="G39" s="105" t="s">
        <v>27</v>
      </c>
      <c r="H39" s="106"/>
      <c r="I39" s="103" t="s">
        <v>33</v>
      </c>
      <c r="J39" s="103">
        <f t="shared" ref="J39:J42" si="3">SUM(O39:AC39)</f>
        <v>310</v>
      </c>
      <c r="K39" s="106"/>
      <c r="L39" s="121">
        <v>43831</v>
      </c>
      <c r="M39" s="121">
        <v>45291</v>
      </c>
      <c r="N39" s="32" t="s">
        <v>186</v>
      </c>
      <c r="O39" s="256"/>
      <c r="P39" s="253">
        <v>65</v>
      </c>
      <c r="Q39" s="253"/>
      <c r="R39" s="253">
        <v>170</v>
      </c>
      <c r="S39" s="253">
        <v>75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33</v>
      </c>
      <c r="D40" s="75" t="s">
        <v>231</v>
      </c>
      <c r="E40" s="104" t="s">
        <v>15</v>
      </c>
      <c r="F40" s="104" t="s">
        <v>29</v>
      </c>
      <c r="G40" s="105" t="s">
        <v>27</v>
      </c>
      <c r="H40" s="106"/>
      <c r="I40" s="103" t="s">
        <v>33</v>
      </c>
      <c r="J40" s="103">
        <f t="shared" si="3"/>
        <v>805</v>
      </c>
      <c r="K40" s="106"/>
      <c r="L40" s="121">
        <v>45292</v>
      </c>
      <c r="M40" s="121">
        <v>48579</v>
      </c>
      <c r="N40" s="32" t="s">
        <v>187</v>
      </c>
      <c r="O40" s="256"/>
      <c r="P40" s="253"/>
      <c r="Q40" s="253"/>
      <c r="R40" s="253"/>
      <c r="S40" s="253"/>
      <c r="T40" s="313">
        <v>70</v>
      </c>
      <c r="U40" s="313">
        <v>100</v>
      </c>
      <c r="V40" s="313"/>
      <c r="W40" s="313">
        <v>70</v>
      </c>
      <c r="X40" s="313">
        <v>75</v>
      </c>
      <c r="Y40" s="313">
        <v>170</v>
      </c>
      <c r="Z40" s="313">
        <v>75</v>
      </c>
      <c r="AA40" s="313">
        <v>75</v>
      </c>
      <c r="AB40" s="313">
        <v>170</v>
      </c>
      <c r="AC40" s="314"/>
    </row>
    <row r="41" spans="1:29" x14ac:dyDescent="0.25">
      <c r="A41" s="13"/>
      <c r="B41" s="14" t="s">
        <v>89</v>
      </c>
      <c r="C41" s="7"/>
      <c r="D41" s="7"/>
      <c r="E41" s="61"/>
      <c r="F41" s="61"/>
      <c r="G41" s="61"/>
      <c r="H41" s="15"/>
      <c r="I41" s="15"/>
      <c r="J41" s="264"/>
      <c r="K41" s="15"/>
      <c r="L41" s="260"/>
      <c r="M41" s="260"/>
      <c r="N41" s="1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</row>
    <row r="42" spans="1:29" s="139" customFormat="1" ht="60.75" thickBot="1" x14ac:dyDescent="0.3">
      <c r="A42" s="115"/>
      <c r="B42" s="137"/>
      <c r="C42" s="136" t="s">
        <v>33</v>
      </c>
      <c r="D42" s="75" t="s">
        <v>226</v>
      </c>
      <c r="E42" s="105" t="s">
        <v>25</v>
      </c>
      <c r="F42" s="104" t="s">
        <v>29</v>
      </c>
      <c r="G42" s="105" t="s">
        <v>28</v>
      </c>
      <c r="H42" s="103"/>
      <c r="I42" s="103" t="s">
        <v>33</v>
      </c>
      <c r="J42" s="103">
        <f t="shared" si="3"/>
        <v>12500</v>
      </c>
      <c r="K42" s="103"/>
      <c r="L42" s="121">
        <v>44197</v>
      </c>
      <c r="M42" s="121">
        <v>44561</v>
      </c>
      <c r="N42" s="32" t="s">
        <v>186</v>
      </c>
      <c r="O42" s="256"/>
      <c r="P42" s="253"/>
      <c r="Q42" s="253">
        <v>12500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110543.75</v>
      </c>
      <c r="K43" s="40">
        <v>1983</v>
      </c>
      <c r="L43" s="90"/>
      <c r="M43" s="90"/>
      <c r="N43" s="41"/>
      <c r="O43" s="257">
        <f t="shared" ref="O43:AC43" si="4">SUM(O12:O42)</f>
        <v>1197.45</v>
      </c>
      <c r="P43" s="254">
        <f t="shared" si="4"/>
        <v>7023.45</v>
      </c>
      <c r="Q43" s="254">
        <f t="shared" si="4"/>
        <v>26508.45</v>
      </c>
      <c r="R43" s="254">
        <f t="shared" si="4"/>
        <v>6178.45</v>
      </c>
      <c r="S43" s="254">
        <f t="shared" si="4"/>
        <v>3733.45</v>
      </c>
      <c r="T43" s="318">
        <f t="shared" si="4"/>
        <v>7988.45</v>
      </c>
      <c r="U43" s="318">
        <f t="shared" si="4"/>
        <v>2718.45</v>
      </c>
      <c r="V43" s="318">
        <f t="shared" si="4"/>
        <v>11168.45</v>
      </c>
      <c r="W43" s="318">
        <f t="shared" si="4"/>
        <v>9227.4500000000007</v>
      </c>
      <c r="X43" s="318">
        <f t="shared" si="4"/>
        <v>1972.45</v>
      </c>
      <c r="Y43" s="318">
        <f t="shared" si="4"/>
        <v>3017.45</v>
      </c>
      <c r="Z43" s="318">
        <f t="shared" si="4"/>
        <v>18472.45</v>
      </c>
      <c r="AA43" s="318">
        <f t="shared" si="4"/>
        <v>5622.45</v>
      </c>
      <c r="AB43" s="318">
        <f t="shared" si="4"/>
        <v>3317.45</v>
      </c>
      <c r="AC43" s="319">
        <f t="shared" si="4"/>
        <v>2397.4499999999998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f>K43</f>
        <v>1983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f>C47*4</f>
        <v>7932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197</v>
      </c>
      <c r="B49" s="84" t="s">
        <v>333</v>
      </c>
      <c r="C49" s="48">
        <f>C47*10</f>
        <v>19830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99</v>
      </c>
    </row>
    <row r="53" spans="1:13" ht="45" x14ac:dyDescent="0.25">
      <c r="B53" s="27" t="s">
        <v>97</v>
      </c>
    </row>
    <row r="54" spans="1:13" ht="30" x14ac:dyDescent="0.25">
      <c r="B54" s="27" t="s">
        <v>102</v>
      </c>
    </row>
    <row r="55" spans="1:13" ht="45" x14ac:dyDescent="0.25">
      <c r="B55" s="27" t="s">
        <v>100</v>
      </c>
    </row>
    <row r="56" spans="1:13" ht="30" x14ac:dyDescent="0.25">
      <c r="B56" s="27" t="s">
        <v>101</v>
      </c>
    </row>
    <row r="58" spans="1:13" x14ac:dyDescent="0.25">
      <c r="B58" s="28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6" spans="2:2" x14ac:dyDescent="0.25">
      <c r="B66" s="28" t="s">
        <v>115</v>
      </c>
    </row>
    <row r="67" spans="2:2" x14ac:dyDescent="0.25">
      <c r="B67" s="6" t="s">
        <v>105</v>
      </c>
    </row>
    <row r="68" spans="2:2" x14ac:dyDescent="0.25">
      <c r="B68" s="6" t="s">
        <v>106</v>
      </c>
    </row>
    <row r="69" spans="2:2" x14ac:dyDescent="0.25">
      <c r="B69" s="6" t="s">
        <v>107</v>
      </c>
    </row>
  </sheetData>
  <mergeCells count="48">
    <mergeCell ref="E9:G9"/>
    <mergeCell ref="R10:R11"/>
    <mergeCell ref="T10:T11"/>
    <mergeCell ref="E10:E11"/>
    <mergeCell ref="F10:F11"/>
    <mergeCell ref="G10:G11"/>
    <mergeCell ref="J10:J11"/>
    <mergeCell ref="K9:K11"/>
    <mergeCell ref="P10:P11"/>
    <mergeCell ref="O9:AC9"/>
    <mergeCell ref="W10:W11"/>
    <mergeCell ref="S10:S11"/>
    <mergeCell ref="AB10:AB11"/>
    <mergeCell ref="Q10:Q11"/>
    <mergeCell ref="V10:V11"/>
    <mergeCell ref="U10:U11"/>
    <mergeCell ref="A9:A11"/>
    <mergeCell ref="A6:J6"/>
    <mergeCell ref="B9:D10"/>
    <mergeCell ref="A4:J4"/>
    <mergeCell ref="K5:Q5"/>
    <mergeCell ref="A5:J5"/>
    <mergeCell ref="A7:J7"/>
    <mergeCell ref="K7:Q7"/>
    <mergeCell ref="M10:M11"/>
    <mergeCell ref="N10:N11"/>
    <mergeCell ref="O10:O11"/>
    <mergeCell ref="H9:H11"/>
    <mergeCell ref="I9:I11"/>
    <mergeCell ref="L9:M9"/>
    <mergeCell ref="A8:AC8"/>
    <mergeCell ref="L10:L11"/>
    <mergeCell ref="R7:AC7"/>
    <mergeCell ref="K4:Q4"/>
    <mergeCell ref="R6:AC6"/>
    <mergeCell ref="A1:AC1"/>
    <mergeCell ref="A2:AC2"/>
    <mergeCell ref="A3:J3"/>
    <mergeCell ref="K3:Q3"/>
    <mergeCell ref="R3:AC3"/>
    <mergeCell ref="K6:Q6"/>
    <mergeCell ref="R4:AC4"/>
    <mergeCell ref="R5:AC5"/>
    <mergeCell ref="AC10:AC11"/>
    <mergeCell ref="X10:X11"/>
    <mergeCell ref="Y10:Y11"/>
    <mergeCell ref="Z10:Z11"/>
    <mergeCell ref="AA10:AA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8"/>
  <sheetViews>
    <sheetView topLeftCell="A4" zoomScale="60" zoomScaleNormal="60" workbookViewId="0">
      <selection activeCell="D15" sqref="D15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8.42578125" style="6" customWidth="1"/>
    <col min="15" max="15" width="9.7109375" style="6" bestFit="1" customWidth="1"/>
    <col min="16" max="24" width="10" style="6" bestFit="1" customWidth="1"/>
    <col min="25" max="25" width="9.28515625" style="6" bestFit="1" customWidth="1"/>
    <col min="26" max="28" width="10" style="6" bestFit="1" customWidth="1"/>
    <col min="29" max="29" width="12.140625" style="6" bestFit="1" customWidth="1"/>
    <col min="30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162</v>
      </c>
      <c r="L3" s="349"/>
      <c r="M3" s="349"/>
      <c r="N3" s="349"/>
      <c r="O3" s="349"/>
      <c r="P3" s="349"/>
      <c r="Q3" s="349"/>
      <c r="R3" s="349" t="s">
        <v>233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141">
        <v>1</v>
      </c>
      <c r="B12" s="142"/>
      <c r="C12" s="94"/>
      <c r="D12" s="82" t="s">
        <v>82</v>
      </c>
      <c r="E12" s="95"/>
      <c r="F12" s="96" t="s">
        <v>26</v>
      </c>
      <c r="G12" s="97"/>
      <c r="H12" s="94"/>
      <c r="I12" s="94" t="s">
        <v>34</v>
      </c>
      <c r="J12" s="94">
        <f>SUM(O12:AC12)</f>
        <v>5731.4000000000005</v>
      </c>
      <c r="K12" s="94"/>
      <c r="L12" s="152">
        <v>43466</v>
      </c>
      <c r="M12" s="152">
        <v>48944</v>
      </c>
      <c r="N12" s="38"/>
      <c r="O12" s="255">
        <v>326</v>
      </c>
      <c r="P12" s="252">
        <f t="shared" ref="P12:AC12" si="0">$K$50*0.15</f>
        <v>386.09999999999997</v>
      </c>
      <c r="Q12" s="252">
        <f t="shared" si="0"/>
        <v>386.09999999999997</v>
      </c>
      <c r="R12" s="252">
        <f t="shared" si="0"/>
        <v>386.09999999999997</v>
      </c>
      <c r="S12" s="252">
        <f t="shared" si="0"/>
        <v>386.09999999999997</v>
      </c>
      <c r="T12" s="324">
        <f t="shared" si="0"/>
        <v>386.09999999999997</v>
      </c>
      <c r="U12" s="324">
        <f t="shared" si="0"/>
        <v>386.09999999999997</v>
      </c>
      <c r="V12" s="324">
        <f t="shared" si="0"/>
        <v>386.09999999999997</v>
      </c>
      <c r="W12" s="324">
        <f t="shared" si="0"/>
        <v>386.09999999999997</v>
      </c>
      <c r="X12" s="324">
        <f t="shared" si="0"/>
        <v>386.09999999999997</v>
      </c>
      <c r="Y12" s="324">
        <f t="shared" si="0"/>
        <v>386.09999999999997</v>
      </c>
      <c r="Z12" s="324">
        <f t="shared" si="0"/>
        <v>386.09999999999997</v>
      </c>
      <c r="AA12" s="324">
        <f t="shared" si="0"/>
        <v>386.09999999999997</v>
      </c>
      <c r="AB12" s="324">
        <f t="shared" si="0"/>
        <v>386.09999999999997</v>
      </c>
      <c r="AC12" s="325">
        <f t="shared" si="0"/>
        <v>386.09999999999997</v>
      </c>
    </row>
    <row r="13" spans="1:29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87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34</v>
      </c>
      <c r="D15" s="75" t="s">
        <v>451</v>
      </c>
      <c r="E15" s="105" t="s">
        <v>14</v>
      </c>
      <c r="F15" s="108" t="s">
        <v>31</v>
      </c>
      <c r="G15" s="75" t="s">
        <v>27</v>
      </c>
      <c r="H15" s="52"/>
      <c r="I15" s="140" t="s">
        <v>34</v>
      </c>
      <c r="J15" s="103">
        <f t="shared" ref="J15" si="1">SUM(O15:AC15)</f>
        <v>401</v>
      </c>
      <c r="K15" s="140"/>
      <c r="L15" s="237">
        <v>43466</v>
      </c>
      <c r="M15" s="261">
        <v>43830</v>
      </c>
      <c r="N15" s="32" t="s">
        <v>185</v>
      </c>
      <c r="O15" s="256">
        <v>401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34</v>
      </c>
      <c r="D16" s="75" t="s">
        <v>98</v>
      </c>
      <c r="E16" s="105" t="s">
        <v>14</v>
      </c>
      <c r="F16" s="108" t="s">
        <v>31</v>
      </c>
      <c r="G16" s="75" t="s">
        <v>27</v>
      </c>
      <c r="H16" s="52"/>
      <c r="I16" s="140" t="s">
        <v>34</v>
      </c>
      <c r="J16" s="103">
        <f t="shared" ref="J16:J21" si="2">SUM(O16:AC16)</f>
        <v>1580</v>
      </c>
      <c r="K16" s="140"/>
      <c r="L16" s="237">
        <v>43831</v>
      </c>
      <c r="M16" s="261">
        <v>45291</v>
      </c>
      <c r="N16" s="32" t="s">
        <v>186</v>
      </c>
      <c r="O16" s="256"/>
      <c r="P16" s="253">
        <v>395</v>
      </c>
      <c r="Q16" s="253">
        <v>395</v>
      </c>
      <c r="R16" s="253">
        <v>395</v>
      </c>
      <c r="S16" s="253">
        <v>395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34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40" t="s">
        <v>34</v>
      </c>
      <c r="J17" s="103">
        <f t="shared" si="2"/>
        <v>2235</v>
      </c>
      <c r="K17" s="129"/>
      <c r="L17" s="237">
        <v>45292</v>
      </c>
      <c r="M17" s="261">
        <v>48944</v>
      </c>
      <c r="N17" s="32" t="s">
        <v>187</v>
      </c>
      <c r="O17" s="256"/>
      <c r="P17" s="253"/>
      <c r="Q17" s="253"/>
      <c r="R17" s="253"/>
      <c r="S17" s="253"/>
      <c r="T17" s="313">
        <v>395</v>
      </c>
      <c r="U17" s="313">
        <v>395</v>
      </c>
      <c r="V17" s="313">
        <v>395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34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40" t="s">
        <v>34</v>
      </c>
      <c r="J18" s="103">
        <f t="shared" si="2"/>
        <v>4600</v>
      </c>
      <c r="K18" s="129"/>
      <c r="L18" s="237">
        <v>43831</v>
      </c>
      <c r="M18" s="261">
        <v>45291</v>
      </c>
      <c r="N18" s="32" t="s">
        <v>186</v>
      </c>
      <c r="O18" s="256"/>
      <c r="P18" s="253">
        <v>2300</v>
      </c>
      <c r="Q18" s="253"/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34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40" t="s">
        <v>34</v>
      </c>
      <c r="J19" s="103">
        <f t="shared" si="2"/>
        <v>2300</v>
      </c>
      <c r="K19" s="129"/>
      <c r="L19" s="237">
        <v>46388</v>
      </c>
      <c r="M19" s="261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34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40" t="s">
        <v>34</v>
      </c>
      <c r="J20" s="103">
        <f t="shared" si="2"/>
        <v>7400</v>
      </c>
      <c r="K20" s="129"/>
      <c r="L20" s="237">
        <v>43831</v>
      </c>
      <c r="M20" s="261">
        <v>44926</v>
      </c>
      <c r="N20" s="32" t="s">
        <v>186</v>
      </c>
      <c r="O20" s="256"/>
      <c r="P20" s="253">
        <v>3700</v>
      </c>
      <c r="Q20" s="253"/>
      <c r="R20" s="253">
        <v>3700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34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40" t="s">
        <v>34</v>
      </c>
      <c r="J21" s="103">
        <f t="shared" si="2"/>
        <v>3700</v>
      </c>
      <c r="K21" s="129"/>
      <c r="L21" s="237">
        <v>47484</v>
      </c>
      <c r="M21" s="261">
        <v>47848</v>
      </c>
      <c r="N21" s="32" t="s">
        <v>187</v>
      </c>
      <c r="O21" s="256"/>
      <c r="P21" s="253"/>
      <c r="Q21" s="253"/>
      <c r="R21" s="253"/>
      <c r="S21" s="253"/>
      <c r="T21" s="313"/>
      <c r="U21" s="313"/>
      <c r="V21" s="313"/>
      <c r="W21" s="313"/>
      <c r="X21" s="313"/>
      <c r="Y21" s="313"/>
      <c r="Z21" s="313">
        <v>3700</v>
      </c>
      <c r="AA21" s="313"/>
      <c r="AB21" s="313"/>
      <c r="AC21" s="314"/>
    </row>
    <row r="22" spans="1:29" x14ac:dyDescent="0.25">
      <c r="A22" s="13"/>
      <c r="B22" s="15" t="s">
        <v>96</v>
      </c>
      <c r="C22" s="7"/>
      <c r="D22" s="7"/>
      <c r="E22" s="61"/>
      <c r="F22" s="61"/>
      <c r="G22" s="61"/>
      <c r="H22" s="15"/>
      <c r="I22" s="15"/>
      <c r="J22" s="264"/>
      <c r="K22" s="265"/>
      <c r="L22" s="266"/>
      <c r="M22" s="266"/>
      <c r="N22" s="265"/>
      <c r="O22" s="265"/>
      <c r="P22" s="265"/>
      <c r="Q22" s="265"/>
      <c r="R22" s="265"/>
      <c r="S22" s="265"/>
      <c r="T22" s="265"/>
      <c r="U22" s="265"/>
      <c r="V22" s="265"/>
      <c r="W22" s="265"/>
      <c r="X22" s="265"/>
      <c r="Y22" s="265"/>
      <c r="Z22" s="265"/>
      <c r="AA22" s="265"/>
      <c r="AB22" s="265"/>
      <c r="AC22" s="265"/>
    </row>
    <row r="23" spans="1:29" s="125" customFormat="1" ht="60" x14ac:dyDescent="0.25">
      <c r="A23" s="115"/>
      <c r="B23" s="137"/>
      <c r="C23" s="103" t="s">
        <v>34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3"/>
      <c r="I23" s="140" t="s">
        <v>34</v>
      </c>
      <c r="J23" s="103">
        <f t="shared" ref="J23:J30" si="3">SUM(O23:AC23)</f>
        <v>4800</v>
      </c>
      <c r="K23" s="103"/>
      <c r="L23" s="121">
        <v>43831</v>
      </c>
      <c r="M23" s="121">
        <v>44927</v>
      </c>
      <c r="N23" s="32" t="s">
        <v>186</v>
      </c>
      <c r="O23" s="256"/>
      <c r="P23" s="253">
        <v>2400</v>
      </c>
      <c r="Q23" s="253"/>
      <c r="R23" s="253"/>
      <c r="S23" s="253">
        <v>2400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15"/>
      <c r="B24" s="137"/>
      <c r="C24" s="103" t="s">
        <v>34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3"/>
      <c r="I24" s="140" t="s">
        <v>34</v>
      </c>
      <c r="J24" s="103">
        <f t="shared" si="3"/>
        <v>4800</v>
      </c>
      <c r="K24" s="103"/>
      <c r="L24" s="121">
        <v>46388</v>
      </c>
      <c r="M24" s="121">
        <v>48213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2400</v>
      </c>
      <c r="X24" s="313"/>
      <c r="Y24" s="313"/>
      <c r="Z24" s="313"/>
      <c r="AA24" s="313">
        <v>2400</v>
      </c>
      <c r="AB24" s="313"/>
      <c r="AC24" s="314"/>
    </row>
    <row r="25" spans="1:29" s="125" customFormat="1" ht="60" x14ac:dyDescent="0.25">
      <c r="A25" s="115"/>
      <c r="B25" s="137"/>
      <c r="C25" s="103" t="s">
        <v>34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3"/>
      <c r="I25" s="140" t="s">
        <v>34</v>
      </c>
      <c r="J25" s="103">
        <f t="shared" si="3"/>
        <v>8100</v>
      </c>
      <c r="K25" s="103"/>
      <c r="L25" s="121">
        <v>43831</v>
      </c>
      <c r="M25" s="121">
        <v>45291</v>
      </c>
      <c r="N25" s="32" t="s">
        <v>186</v>
      </c>
      <c r="O25" s="256"/>
      <c r="P25" s="253">
        <v>2700</v>
      </c>
      <c r="Q25" s="253">
        <v>2700</v>
      </c>
      <c r="R25" s="253"/>
      <c r="S25" s="253">
        <v>2700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03" t="s">
        <v>34</v>
      </c>
      <c r="D26" s="16" t="s">
        <v>227</v>
      </c>
      <c r="E26" s="105" t="s">
        <v>14</v>
      </c>
      <c r="F26" s="104" t="s">
        <v>29</v>
      </c>
      <c r="G26" s="105" t="s">
        <v>28</v>
      </c>
      <c r="H26" s="103"/>
      <c r="I26" s="140" t="s">
        <v>34</v>
      </c>
      <c r="J26" s="103">
        <f t="shared" si="3"/>
        <v>10800</v>
      </c>
      <c r="K26" s="103"/>
      <c r="L26" s="121">
        <v>45658</v>
      </c>
      <c r="M26" s="121">
        <v>48213</v>
      </c>
      <c r="N26" s="32" t="s">
        <v>187</v>
      </c>
      <c r="O26" s="256"/>
      <c r="P26" s="253"/>
      <c r="Q26" s="253"/>
      <c r="R26" s="253"/>
      <c r="S26" s="253"/>
      <c r="T26" s="313"/>
      <c r="U26" s="313">
        <v>2700</v>
      </c>
      <c r="V26" s="313"/>
      <c r="W26" s="313">
        <v>2700</v>
      </c>
      <c r="X26" s="313"/>
      <c r="Y26" s="313">
        <v>2700</v>
      </c>
      <c r="Z26" s="313"/>
      <c r="AA26" s="313">
        <v>2700</v>
      </c>
      <c r="AB26" s="313"/>
      <c r="AC26" s="314"/>
    </row>
    <row r="27" spans="1:29" s="125" customFormat="1" ht="60" x14ac:dyDescent="0.25">
      <c r="A27" s="115"/>
      <c r="B27" s="137"/>
      <c r="C27" s="103" t="s">
        <v>34</v>
      </c>
      <c r="D27" s="16" t="s">
        <v>223</v>
      </c>
      <c r="E27" s="105" t="s">
        <v>14</v>
      </c>
      <c r="F27" s="104" t="s">
        <v>29</v>
      </c>
      <c r="G27" s="105" t="s">
        <v>28</v>
      </c>
      <c r="H27" s="103"/>
      <c r="I27" s="140" t="s">
        <v>34</v>
      </c>
      <c r="J27" s="103">
        <f t="shared" si="3"/>
        <v>2300</v>
      </c>
      <c r="K27" s="103"/>
      <c r="L27" s="121">
        <v>44197</v>
      </c>
      <c r="M27" s="121">
        <v>44561</v>
      </c>
      <c r="N27" s="32" t="s">
        <v>186</v>
      </c>
      <c r="O27" s="256"/>
      <c r="P27" s="253"/>
      <c r="Q27" s="253">
        <v>2300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15"/>
      <c r="B28" s="137"/>
      <c r="C28" s="103" t="s">
        <v>34</v>
      </c>
      <c r="D28" s="16" t="s">
        <v>223</v>
      </c>
      <c r="E28" s="105" t="s">
        <v>14</v>
      </c>
      <c r="F28" s="104" t="s">
        <v>29</v>
      </c>
      <c r="G28" s="105" t="s">
        <v>28</v>
      </c>
      <c r="H28" s="103"/>
      <c r="I28" s="140" t="s">
        <v>34</v>
      </c>
      <c r="J28" s="103">
        <f t="shared" si="3"/>
        <v>6900</v>
      </c>
      <c r="K28" s="103"/>
      <c r="L28" s="121">
        <v>45292</v>
      </c>
      <c r="M28" s="121">
        <v>47848</v>
      </c>
      <c r="N28" s="32" t="s">
        <v>187</v>
      </c>
      <c r="O28" s="256"/>
      <c r="P28" s="253"/>
      <c r="Q28" s="253"/>
      <c r="R28" s="253"/>
      <c r="S28" s="253"/>
      <c r="T28" s="313">
        <v>2300</v>
      </c>
      <c r="U28" s="313"/>
      <c r="V28" s="313"/>
      <c r="W28" s="313">
        <v>2300</v>
      </c>
      <c r="X28" s="313"/>
      <c r="Y28" s="313"/>
      <c r="Z28" s="313">
        <v>2300</v>
      </c>
      <c r="AA28" s="313"/>
      <c r="AB28" s="313"/>
      <c r="AC28" s="314"/>
    </row>
    <row r="29" spans="1:29" s="125" customFormat="1" ht="60" x14ac:dyDescent="0.25">
      <c r="A29" s="115"/>
      <c r="B29" s="137"/>
      <c r="C29" s="103" t="s">
        <v>34</v>
      </c>
      <c r="D29" s="16" t="s">
        <v>229</v>
      </c>
      <c r="E29" s="105" t="s">
        <v>14</v>
      </c>
      <c r="F29" s="104" t="s">
        <v>29</v>
      </c>
      <c r="G29" s="105" t="s">
        <v>28</v>
      </c>
      <c r="H29" s="103"/>
      <c r="I29" s="140" t="s">
        <v>34</v>
      </c>
      <c r="J29" s="103">
        <f t="shared" si="3"/>
        <v>720</v>
      </c>
      <c r="K29" s="103"/>
      <c r="L29" s="121">
        <v>47484</v>
      </c>
      <c r="M29" s="121">
        <v>47848</v>
      </c>
      <c r="N29" s="32" t="s">
        <v>187</v>
      </c>
      <c r="O29" s="256"/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>
        <v>720</v>
      </c>
      <c r="AA29" s="313"/>
      <c r="AB29" s="313"/>
      <c r="AC29" s="314"/>
    </row>
    <row r="30" spans="1:29" s="125" customFormat="1" ht="60" x14ac:dyDescent="0.25">
      <c r="A30" s="115"/>
      <c r="B30" s="137"/>
      <c r="C30" s="103" t="s">
        <v>34</v>
      </c>
      <c r="D30" s="16" t="s">
        <v>235</v>
      </c>
      <c r="E30" s="105" t="s">
        <v>14</v>
      </c>
      <c r="F30" s="104" t="s">
        <v>29</v>
      </c>
      <c r="G30" s="105" t="s">
        <v>28</v>
      </c>
      <c r="H30" s="103"/>
      <c r="I30" s="140" t="s">
        <v>34</v>
      </c>
      <c r="J30" s="103">
        <f t="shared" si="3"/>
        <v>1000</v>
      </c>
      <c r="K30" s="103"/>
      <c r="L30" s="121">
        <v>47484</v>
      </c>
      <c r="M30" s="121">
        <v>47848</v>
      </c>
      <c r="N30" s="32" t="s">
        <v>187</v>
      </c>
      <c r="O30" s="256"/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>
        <v>1000</v>
      </c>
      <c r="AA30" s="313"/>
      <c r="AB30" s="313"/>
      <c r="AC30" s="314"/>
    </row>
    <row r="31" spans="1:29" x14ac:dyDescent="0.25">
      <c r="A31" s="13"/>
      <c r="B31" s="15" t="s">
        <v>92</v>
      </c>
      <c r="C31" s="7"/>
      <c r="D31" s="7"/>
      <c r="E31" s="61"/>
      <c r="F31" s="61"/>
      <c r="G31" s="61"/>
      <c r="H31" s="15"/>
      <c r="I31" s="15"/>
      <c r="J31" s="264"/>
      <c r="K31" s="265"/>
      <c r="L31" s="266"/>
      <c r="M31" s="266"/>
      <c r="N31" s="265"/>
      <c r="O31" s="265"/>
      <c r="P31" s="265"/>
      <c r="Q31" s="265"/>
      <c r="R31" s="265"/>
      <c r="S31" s="265"/>
      <c r="T31" s="265"/>
      <c r="U31" s="265"/>
      <c r="V31" s="265"/>
      <c r="W31" s="265"/>
      <c r="X31" s="265"/>
      <c r="Y31" s="265"/>
      <c r="Z31" s="265"/>
      <c r="AA31" s="265"/>
      <c r="AB31" s="265"/>
      <c r="AC31" s="265"/>
    </row>
    <row r="32" spans="1:29" x14ac:dyDescent="0.25">
      <c r="A32" s="13"/>
      <c r="B32" s="14" t="s">
        <v>87</v>
      </c>
      <c r="C32" s="7"/>
      <c r="D32" s="7"/>
      <c r="E32" s="61"/>
      <c r="F32" s="61"/>
      <c r="G32" s="61"/>
      <c r="H32" s="15"/>
      <c r="I32" s="15"/>
      <c r="J32" s="264"/>
      <c r="K32" s="265"/>
      <c r="L32" s="266"/>
      <c r="M32" s="266"/>
      <c r="N32" s="265"/>
      <c r="O32" s="265"/>
      <c r="P32" s="265"/>
      <c r="Q32" s="265"/>
      <c r="R32" s="265"/>
      <c r="S32" s="265"/>
      <c r="T32" s="265"/>
      <c r="U32" s="265"/>
      <c r="V32" s="265"/>
      <c r="W32" s="265"/>
      <c r="X32" s="265"/>
      <c r="Y32" s="265"/>
      <c r="Z32" s="265"/>
      <c r="AA32" s="265"/>
      <c r="AB32" s="265"/>
      <c r="AC32" s="265"/>
    </row>
    <row r="33" spans="1:29" s="125" customFormat="1" ht="105" x14ac:dyDescent="0.25">
      <c r="A33" s="115"/>
      <c r="B33" s="137"/>
      <c r="C33" s="103" t="s">
        <v>236</v>
      </c>
      <c r="D33" s="105" t="s">
        <v>340</v>
      </c>
      <c r="E33" s="108" t="s">
        <v>30</v>
      </c>
      <c r="F33" s="104" t="s">
        <v>198</v>
      </c>
      <c r="G33" s="105" t="s">
        <v>28</v>
      </c>
      <c r="H33" s="103"/>
      <c r="I33" s="140" t="s">
        <v>34</v>
      </c>
      <c r="J33" s="103">
        <f t="shared" ref="J33" si="4">SUM(O33:AC33)</f>
        <v>150</v>
      </c>
      <c r="K33" s="103"/>
      <c r="L33" s="121">
        <v>43466</v>
      </c>
      <c r="M33" s="121">
        <v>43830</v>
      </c>
      <c r="N33" s="32" t="s">
        <v>185</v>
      </c>
      <c r="O33" s="256">
        <v>150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105" x14ac:dyDescent="0.25">
      <c r="A34" s="115"/>
      <c r="B34" s="137"/>
      <c r="C34" s="103" t="s">
        <v>34</v>
      </c>
      <c r="D34" s="136" t="s">
        <v>224</v>
      </c>
      <c r="E34" s="108" t="s">
        <v>30</v>
      </c>
      <c r="F34" s="104" t="s">
        <v>198</v>
      </c>
      <c r="G34" s="105" t="s">
        <v>28</v>
      </c>
      <c r="H34" s="103"/>
      <c r="I34" s="140" t="s">
        <v>34</v>
      </c>
      <c r="J34" s="103">
        <f t="shared" ref="J34:J37" si="5">SUM(O34:AC34)</f>
        <v>4750</v>
      </c>
      <c r="K34" s="103"/>
      <c r="L34" s="121">
        <v>43831</v>
      </c>
      <c r="M34" s="121">
        <v>44926</v>
      </c>
      <c r="N34" s="32" t="s">
        <v>186</v>
      </c>
      <c r="O34" s="256"/>
      <c r="P34" s="253">
        <v>1150</v>
      </c>
      <c r="Q34" s="253">
        <v>2250</v>
      </c>
      <c r="R34" s="253">
        <v>1350</v>
      </c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105" x14ac:dyDescent="0.25">
      <c r="A35" s="115"/>
      <c r="B35" s="137"/>
      <c r="C35" s="103" t="s">
        <v>34</v>
      </c>
      <c r="D35" s="136" t="s">
        <v>224</v>
      </c>
      <c r="E35" s="108" t="s">
        <v>30</v>
      </c>
      <c r="F35" s="104" t="s">
        <v>198</v>
      </c>
      <c r="G35" s="105" t="s">
        <v>28</v>
      </c>
      <c r="H35" s="103"/>
      <c r="I35" s="140" t="s">
        <v>34</v>
      </c>
      <c r="J35" s="103">
        <f t="shared" si="5"/>
        <v>9100</v>
      </c>
      <c r="K35" s="103"/>
      <c r="L35" s="121">
        <v>45292</v>
      </c>
      <c r="M35" s="121">
        <v>48579</v>
      </c>
      <c r="N35" s="32" t="s">
        <v>187</v>
      </c>
      <c r="O35" s="256"/>
      <c r="P35" s="253"/>
      <c r="Q35" s="253"/>
      <c r="R35" s="253"/>
      <c r="S35" s="253"/>
      <c r="T35" s="313">
        <v>1460</v>
      </c>
      <c r="U35" s="313">
        <v>1720</v>
      </c>
      <c r="V35" s="313">
        <v>2260</v>
      </c>
      <c r="W35" s="313">
        <v>500</v>
      </c>
      <c r="X35" s="313">
        <v>210</v>
      </c>
      <c r="Y35" s="313">
        <v>600</v>
      </c>
      <c r="Z35" s="313">
        <v>1150</v>
      </c>
      <c r="AA35" s="313">
        <v>600</v>
      </c>
      <c r="AB35" s="313">
        <v>600</v>
      </c>
      <c r="AC35" s="314"/>
    </row>
    <row r="36" spans="1:29" s="125" customFormat="1" ht="105" x14ac:dyDescent="0.25">
      <c r="A36" s="115"/>
      <c r="B36" s="137"/>
      <c r="C36" s="103" t="s">
        <v>34</v>
      </c>
      <c r="D36" s="136" t="s">
        <v>230</v>
      </c>
      <c r="E36" s="108" t="s">
        <v>30</v>
      </c>
      <c r="F36" s="104" t="s">
        <v>198</v>
      </c>
      <c r="G36" s="105" t="s">
        <v>28</v>
      </c>
      <c r="H36" s="103"/>
      <c r="I36" s="140" t="s">
        <v>34</v>
      </c>
      <c r="J36" s="103">
        <f t="shared" si="5"/>
        <v>200</v>
      </c>
      <c r="K36" s="103"/>
      <c r="L36" s="121">
        <v>43831</v>
      </c>
      <c r="M36" s="121">
        <v>44926</v>
      </c>
      <c r="N36" s="32" t="s">
        <v>186</v>
      </c>
      <c r="O36" s="256"/>
      <c r="P36" s="253">
        <v>100</v>
      </c>
      <c r="Q36" s="253"/>
      <c r="R36" s="253">
        <v>100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105" x14ac:dyDescent="0.25">
      <c r="A37" s="115"/>
      <c r="B37" s="137"/>
      <c r="C37" s="103" t="s">
        <v>34</v>
      </c>
      <c r="D37" s="136" t="s">
        <v>230</v>
      </c>
      <c r="E37" s="108" t="s">
        <v>30</v>
      </c>
      <c r="F37" s="104" t="s">
        <v>198</v>
      </c>
      <c r="G37" s="105" t="s">
        <v>28</v>
      </c>
      <c r="H37" s="103"/>
      <c r="I37" s="140" t="s">
        <v>34</v>
      </c>
      <c r="J37" s="103">
        <f t="shared" si="5"/>
        <v>300</v>
      </c>
      <c r="K37" s="103"/>
      <c r="L37" s="121">
        <v>45292</v>
      </c>
      <c r="M37" s="121">
        <v>47848</v>
      </c>
      <c r="N37" s="32" t="s">
        <v>187</v>
      </c>
      <c r="O37" s="256"/>
      <c r="P37" s="253"/>
      <c r="Q37" s="253"/>
      <c r="R37" s="253"/>
      <c r="S37" s="253"/>
      <c r="T37" s="313">
        <v>100</v>
      </c>
      <c r="U37" s="313"/>
      <c r="V37" s="313"/>
      <c r="W37" s="313">
        <v>100</v>
      </c>
      <c r="X37" s="313"/>
      <c r="Y37" s="313"/>
      <c r="Z37" s="313">
        <v>100</v>
      </c>
      <c r="AA37" s="313"/>
      <c r="AB37" s="313"/>
      <c r="AC37" s="314"/>
    </row>
    <row r="38" spans="1:29" x14ac:dyDescent="0.25">
      <c r="A38" s="13"/>
      <c r="B38" s="14" t="s">
        <v>88</v>
      </c>
      <c r="C38" s="7"/>
      <c r="D38" s="7"/>
      <c r="E38" s="61"/>
      <c r="F38" s="61"/>
      <c r="G38" s="61"/>
      <c r="H38" s="15"/>
      <c r="I38" s="15"/>
      <c r="J38" s="264"/>
      <c r="K38" s="265"/>
      <c r="L38" s="266"/>
      <c r="M38" s="266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</row>
    <row r="39" spans="1:29" s="125" customFormat="1" ht="60" x14ac:dyDescent="0.25">
      <c r="A39" s="115"/>
      <c r="B39" s="137"/>
      <c r="C39" s="136" t="s">
        <v>34</v>
      </c>
      <c r="D39" s="138" t="s">
        <v>339</v>
      </c>
      <c r="E39" s="105" t="s">
        <v>25</v>
      </c>
      <c r="F39" s="62" t="s">
        <v>26</v>
      </c>
      <c r="G39" s="105" t="s">
        <v>27</v>
      </c>
      <c r="H39" s="103"/>
      <c r="I39" s="140" t="s">
        <v>34</v>
      </c>
      <c r="J39" s="103">
        <f t="shared" ref="J39:J43" si="6">SUM(O39:AC39)</f>
        <v>700</v>
      </c>
      <c r="K39" s="103"/>
      <c r="L39" s="121">
        <v>43466</v>
      </c>
      <c r="M39" s="121">
        <v>43830</v>
      </c>
      <c r="N39" s="17" t="s">
        <v>185</v>
      </c>
      <c r="O39" s="256">
        <v>700</v>
      </c>
      <c r="P39" s="253"/>
      <c r="Q39" s="253"/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15"/>
      <c r="B40" s="137"/>
      <c r="C40" s="136" t="s">
        <v>34</v>
      </c>
      <c r="D40" s="75" t="s">
        <v>225</v>
      </c>
      <c r="E40" s="104" t="s">
        <v>15</v>
      </c>
      <c r="F40" s="104" t="s">
        <v>29</v>
      </c>
      <c r="G40" s="105" t="s">
        <v>27</v>
      </c>
      <c r="H40" s="103"/>
      <c r="I40" s="140" t="s">
        <v>34</v>
      </c>
      <c r="J40" s="103">
        <f t="shared" si="6"/>
        <v>10350</v>
      </c>
      <c r="K40" s="103"/>
      <c r="L40" s="121">
        <v>43831</v>
      </c>
      <c r="M40" s="121">
        <v>45291</v>
      </c>
      <c r="N40" s="32" t="s">
        <v>186</v>
      </c>
      <c r="O40" s="256"/>
      <c r="P40" s="253">
        <v>3650</v>
      </c>
      <c r="Q40" s="253">
        <v>3400</v>
      </c>
      <c r="R40" s="253">
        <v>3050</v>
      </c>
      <c r="S40" s="253">
        <v>250</v>
      </c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25" customFormat="1" ht="60" x14ac:dyDescent="0.25">
      <c r="A41" s="115"/>
      <c r="B41" s="137"/>
      <c r="C41" s="136" t="s">
        <v>34</v>
      </c>
      <c r="D41" s="75" t="s">
        <v>225</v>
      </c>
      <c r="E41" s="104" t="s">
        <v>15</v>
      </c>
      <c r="F41" s="104" t="s">
        <v>29</v>
      </c>
      <c r="G41" s="105" t="s">
        <v>27</v>
      </c>
      <c r="H41" s="103"/>
      <c r="I41" s="140" t="s">
        <v>34</v>
      </c>
      <c r="J41" s="103">
        <f t="shared" si="6"/>
        <v>24450</v>
      </c>
      <c r="K41" s="103"/>
      <c r="L41" s="121">
        <v>45292</v>
      </c>
      <c r="M41" s="121">
        <v>48944</v>
      </c>
      <c r="N41" s="32" t="s">
        <v>187</v>
      </c>
      <c r="O41" s="256"/>
      <c r="P41" s="253"/>
      <c r="Q41" s="253"/>
      <c r="R41" s="253"/>
      <c r="S41" s="253"/>
      <c r="T41" s="313">
        <v>600</v>
      </c>
      <c r="U41" s="313">
        <v>3450</v>
      </c>
      <c r="V41" s="313">
        <v>1250</v>
      </c>
      <c r="W41" s="313">
        <v>250</v>
      </c>
      <c r="X41" s="313">
        <v>8200</v>
      </c>
      <c r="Y41" s="313">
        <v>2050</v>
      </c>
      <c r="Z41" s="313">
        <v>2150</v>
      </c>
      <c r="AA41" s="313">
        <v>2500</v>
      </c>
      <c r="AB41" s="313">
        <v>2000</v>
      </c>
      <c r="AC41" s="314">
        <v>2000</v>
      </c>
    </row>
    <row r="42" spans="1:29" s="125" customFormat="1" ht="60" x14ac:dyDescent="0.25">
      <c r="A42" s="115"/>
      <c r="B42" s="137"/>
      <c r="C42" s="136" t="s">
        <v>34</v>
      </c>
      <c r="D42" s="75" t="s">
        <v>231</v>
      </c>
      <c r="E42" s="104" t="s">
        <v>15</v>
      </c>
      <c r="F42" s="104" t="s">
        <v>29</v>
      </c>
      <c r="G42" s="105" t="s">
        <v>27</v>
      </c>
      <c r="H42" s="103"/>
      <c r="I42" s="140" t="s">
        <v>34</v>
      </c>
      <c r="J42" s="103">
        <f t="shared" si="6"/>
        <v>940</v>
      </c>
      <c r="K42" s="103"/>
      <c r="L42" s="121">
        <v>43831</v>
      </c>
      <c r="M42" s="121">
        <v>45291</v>
      </c>
      <c r="N42" s="32" t="s">
        <v>186</v>
      </c>
      <c r="O42" s="256"/>
      <c r="P42" s="253">
        <v>405</v>
      </c>
      <c r="Q42" s="253">
        <v>65</v>
      </c>
      <c r="R42" s="253">
        <v>315</v>
      </c>
      <c r="S42" s="253">
        <v>155</v>
      </c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25" customFormat="1" ht="60" x14ac:dyDescent="0.25">
      <c r="A43" s="115"/>
      <c r="B43" s="137"/>
      <c r="C43" s="136" t="s">
        <v>34</v>
      </c>
      <c r="D43" s="75" t="s">
        <v>231</v>
      </c>
      <c r="E43" s="104" t="s">
        <v>15</v>
      </c>
      <c r="F43" s="104" t="s">
        <v>29</v>
      </c>
      <c r="G43" s="105" t="s">
        <v>27</v>
      </c>
      <c r="H43" s="103"/>
      <c r="I43" s="140" t="s">
        <v>34</v>
      </c>
      <c r="J43" s="103">
        <f t="shared" si="6"/>
        <v>2420</v>
      </c>
      <c r="K43" s="103"/>
      <c r="L43" s="121">
        <v>45292</v>
      </c>
      <c r="M43" s="121">
        <v>48944</v>
      </c>
      <c r="N43" s="32" t="s">
        <v>187</v>
      </c>
      <c r="O43" s="256"/>
      <c r="P43" s="253"/>
      <c r="Q43" s="253"/>
      <c r="R43" s="253"/>
      <c r="S43" s="253"/>
      <c r="T43" s="313">
        <v>315</v>
      </c>
      <c r="U43" s="313">
        <v>65</v>
      </c>
      <c r="V43" s="313">
        <v>405</v>
      </c>
      <c r="W43" s="313">
        <v>65</v>
      </c>
      <c r="X43" s="313">
        <v>405</v>
      </c>
      <c r="Y43" s="313">
        <v>65</v>
      </c>
      <c r="Z43" s="313">
        <v>315</v>
      </c>
      <c r="AA43" s="313">
        <v>405</v>
      </c>
      <c r="AB43" s="313">
        <v>65</v>
      </c>
      <c r="AC43" s="314">
        <v>315</v>
      </c>
    </row>
    <row r="44" spans="1:29" x14ac:dyDescent="0.25">
      <c r="A44" s="13"/>
      <c r="B44" s="14" t="s">
        <v>89</v>
      </c>
      <c r="C44" s="7"/>
      <c r="D44" s="7"/>
      <c r="E44" s="61"/>
      <c r="F44" s="61"/>
      <c r="G44" s="61"/>
      <c r="H44" s="15"/>
      <c r="I44" s="15"/>
      <c r="J44" s="264"/>
      <c r="K44" s="265"/>
      <c r="L44" s="266"/>
      <c r="M44" s="266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</row>
    <row r="45" spans="1:29" s="139" customFormat="1" ht="60" x14ac:dyDescent="0.25">
      <c r="A45" s="101"/>
      <c r="B45" s="102"/>
      <c r="C45" s="75" t="s">
        <v>449</v>
      </c>
      <c r="D45" s="75" t="s">
        <v>374</v>
      </c>
      <c r="E45" s="105" t="s">
        <v>25</v>
      </c>
      <c r="F45" s="62" t="s">
        <v>26</v>
      </c>
      <c r="G45" s="105" t="s">
        <v>27</v>
      </c>
      <c r="H45" s="106"/>
      <c r="I45" s="140" t="s">
        <v>34</v>
      </c>
      <c r="J45" s="103">
        <f>SUM(O45:AC45)</f>
        <v>154</v>
      </c>
      <c r="K45" s="106"/>
      <c r="L45" s="130">
        <v>43466</v>
      </c>
      <c r="M45" s="130">
        <v>43830</v>
      </c>
      <c r="N45" s="32" t="s">
        <v>185</v>
      </c>
      <c r="O45" s="256">
        <v>154</v>
      </c>
      <c r="P45" s="253"/>
      <c r="Q45" s="253"/>
      <c r="R45" s="253"/>
      <c r="S45" s="253"/>
      <c r="T45" s="313"/>
      <c r="U45" s="313"/>
      <c r="V45" s="313"/>
      <c r="W45" s="313"/>
      <c r="X45" s="313"/>
      <c r="Y45" s="313"/>
      <c r="Z45" s="313"/>
      <c r="AA45" s="313"/>
      <c r="AB45" s="313"/>
      <c r="AC45" s="314"/>
    </row>
    <row r="46" spans="1:29" s="139" customFormat="1" ht="60" x14ac:dyDescent="0.25">
      <c r="A46" s="101"/>
      <c r="B46" s="102"/>
      <c r="C46" s="75" t="s">
        <v>449</v>
      </c>
      <c r="D46" s="75" t="s">
        <v>375</v>
      </c>
      <c r="E46" s="105" t="s">
        <v>25</v>
      </c>
      <c r="F46" s="62" t="s">
        <v>26</v>
      </c>
      <c r="G46" s="105" t="s">
        <v>27</v>
      </c>
      <c r="H46" s="106"/>
      <c r="I46" s="140" t="s">
        <v>34</v>
      </c>
      <c r="J46" s="103">
        <f>SUM(O46:AC46)</f>
        <v>90</v>
      </c>
      <c r="K46" s="106"/>
      <c r="L46" s="130">
        <v>43466</v>
      </c>
      <c r="M46" s="130">
        <v>43830</v>
      </c>
      <c r="N46" s="32" t="s">
        <v>185</v>
      </c>
      <c r="O46" s="256">
        <v>90</v>
      </c>
      <c r="P46" s="253"/>
      <c r="Q46" s="253"/>
      <c r="R46" s="253"/>
      <c r="S46" s="253"/>
      <c r="T46" s="313"/>
      <c r="U46" s="313"/>
      <c r="V46" s="313"/>
      <c r="W46" s="313"/>
      <c r="X46" s="313"/>
      <c r="Y46" s="313"/>
      <c r="Z46" s="313"/>
      <c r="AA46" s="313"/>
      <c r="AB46" s="313"/>
      <c r="AC46" s="314"/>
    </row>
    <row r="47" spans="1:29" s="139" customFormat="1" ht="60" x14ac:dyDescent="0.25">
      <c r="A47" s="115"/>
      <c r="B47" s="137"/>
      <c r="C47" s="136" t="s">
        <v>34</v>
      </c>
      <c r="D47" s="75" t="s">
        <v>226</v>
      </c>
      <c r="E47" s="105" t="s">
        <v>25</v>
      </c>
      <c r="F47" s="104" t="s">
        <v>29</v>
      </c>
      <c r="G47" s="105" t="s">
        <v>28</v>
      </c>
      <c r="H47" s="103"/>
      <c r="I47" s="140" t="s">
        <v>34</v>
      </c>
      <c r="J47" s="103">
        <f t="shared" ref="J47:J49" si="7">SUM(O47:AC47)</f>
        <v>21000</v>
      </c>
      <c r="K47" s="103"/>
      <c r="L47" s="121">
        <v>44197</v>
      </c>
      <c r="M47" s="121">
        <v>44561</v>
      </c>
      <c r="N47" s="32" t="s">
        <v>186</v>
      </c>
      <c r="O47" s="256"/>
      <c r="P47" s="253"/>
      <c r="Q47" s="253">
        <v>21000</v>
      </c>
      <c r="R47" s="253"/>
      <c r="S47" s="253"/>
      <c r="T47" s="313"/>
      <c r="U47" s="313"/>
      <c r="V47" s="313"/>
      <c r="W47" s="313"/>
      <c r="X47" s="313"/>
      <c r="Y47" s="313"/>
      <c r="Z47" s="313"/>
      <c r="AA47" s="313"/>
      <c r="AB47" s="313"/>
      <c r="AC47" s="314"/>
    </row>
    <row r="48" spans="1:29" s="139" customFormat="1" ht="60" x14ac:dyDescent="0.25">
      <c r="A48" s="115"/>
      <c r="B48" s="137"/>
      <c r="C48" s="136" t="s">
        <v>34</v>
      </c>
      <c r="D48" s="138" t="s">
        <v>237</v>
      </c>
      <c r="E48" s="105" t="s">
        <v>25</v>
      </c>
      <c r="F48" s="104" t="s">
        <v>29</v>
      </c>
      <c r="G48" s="105" t="s">
        <v>28</v>
      </c>
      <c r="H48" s="103"/>
      <c r="I48" s="140" t="s">
        <v>34</v>
      </c>
      <c r="J48" s="103">
        <f t="shared" si="7"/>
        <v>120</v>
      </c>
      <c r="K48" s="103"/>
      <c r="L48" s="121">
        <v>43831</v>
      </c>
      <c r="M48" s="121">
        <v>44926</v>
      </c>
      <c r="N48" s="32" t="s">
        <v>186</v>
      </c>
      <c r="O48" s="256"/>
      <c r="P48" s="253">
        <v>60</v>
      </c>
      <c r="Q48" s="253"/>
      <c r="R48" s="253">
        <v>60</v>
      </c>
      <c r="S48" s="253"/>
      <c r="T48" s="313"/>
      <c r="U48" s="313"/>
      <c r="V48" s="313"/>
      <c r="W48" s="313"/>
      <c r="X48" s="313"/>
      <c r="Y48" s="313"/>
      <c r="Z48" s="313"/>
      <c r="AA48" s="313"/>
      <c r="AB48" s="313"/>
      <c r="AC48" s="314"/>
    </row>
    <row r="49" spans="1:29" s="139" customFormat="1" ht="60.75" thickBot="1" x14ac:dyDescent="0.3">
      <c r="A49" s="115"/>
      <c r="B49" s="137"/>
      <c r="C49" s="136" t="s">
        <v>34</v>
      </c>
      <c r="D49" s="138" t="s">
        <v>237</v>
      </c>
      <c r="E49" s="105" t="s">
        <v>25</v>
      </c>
      <c r="F49" s="104" t="s">
        <v>29</v>
      </c>
      <c r="G49" s="105" t="s">
        <v>28</v>
      </c>
      <c r="H49" s="103"/>
      <c r="I49" s="140" t="s">
        <v>34</v>
      </c>
      <c r="J49" s="103">
        <f t="shared" si="7"/>
        <v>360</v>
      </c>
      <c r="K49" s="103"/>
      <c r="L49" s="121">
        <v>45292</v>
      </c>
      <c r="M49" s="121">
        <v>47848</v>
      </c>
      <c r="N49" s="32" t="s">
        <v>187</v>
      </c>
      <c r="O49" s="256"/>
      <c r="P49" s="253"/>
      <c r="Q49" s="253"/>
      <c r="R49" s="253"/>
      <c r="S49" s="253"/>
      <c r="T49" s="313">
        <v>60</v>
      </c>
      <c r="U49" s="313">
        <v>60</v>
      </c>
      <c r="V49" s="313"/>
      <c r="W49" s="313">
        <v>60</v>
      </c>
      <c r="X49" s="313">
        <v>60</v>
      </c>
      <c r="Y49" s="313">
        <v>60</v>
      </c>
      <c r="Z49" s="313">
        <v>60</v>
      </c>
      <c r="AA49" s="313"/>
      <c r="AB49" s="313"/>
      <c r="AC49" s="314"/>
    </row>
    <row r="50" spans="1:29" s="37" customFormat="1" ht="15.75" thickBot="1" x14ac:dyDescent="0.25">
      <c r="A50" s="39"/>
      <c r="B50" s="40" t="s">
        <v>86</v>
      </c>
      <c r="C50" s="40"/>
      <c r="D50" s="40"/>
      <c r="E50" s="66"/>
      <c r="F50" s="66"/>
      <c r="G50" s="66"/>
      <c r="H50" s="40"/>
      <c r="I50" s="40"/>
      <c r="J50" s="40">
        <f>SUM(J12:J49)</f>
        <v>142451.4</v>
      </c>
      <c r="K50" s="40">
        <f>C54+C55</f>
        <v>2574</v>
      </c>
      <c r="L50" s="90"/>
      <c r="M50" s="90"/>
      <c r="N50" s="41"/>
      <c r="O50" s="257">
        <f t="shared" ref="O50:AC50" si="8">SUM(O12:O49)</f>
        <v>1821</v>
      </c>
      <c r="P50" s="254">
        <f t="shared" si="8"/>
        <v>17246.099999999999</v>
      </c>
      <c r="Q50" s="254">
        <f t="shared" si="8"/>
        <v>32496.1</v>
      </c>
      <c r="R50" s="254">
        <f t="shared" si="8"/>
        <v>9356.1</v>
      </c>
      <c r="S50" s="254">
        <f t="shared" si="8"/>
        <v>8586.1</v>
      </c>
      <c r="T50" s="318">
        <f t="shared" si="8"/>
        <v>5616.1</v>
      </c>
      <c r="U50" s="318">
        <f t="shared" si="8"/>
        <v>8776.1</v>
      </c>
      <c r="V50" s="318">
        <f t="shared" si="8"/>
        <v>4696.1000000000004</v>
      </c>
      <c r="W50" s="318">
        <f t="shared" si="8"/>
        <v>11211.1</v>
      </c>
      <c r="X50" s="318">
        <f t="shared" si="8"/>
        <v>9411.1</v>
      </c>
      <c r="Y50" s="318">
        <f t="shared" si="8"/>
        <v>6011.1</v>
      </c>
      <c r="Z50" s="318">
        <f t="shared" si="8"/>
        <v>12031.1</v>
      </c>
      <c r="AA50" s="318">
        <f t="shared" si="8"/>
        <v>9141.1</v>
      </c>
      <c r="AB50" s="318">
        <f t="shared" si="8"/>
        <v>3201.1</v>
      </c>
      <c r="AC50" s="319">
        <f t="shared" si="8"/>
        <v>2851.1</v>
      </c>
    </row>
    <row r="51" spans="1:29" ht="15.75" x14ac:dyDescent="0.25">
      <c r="A51" s="23"/>
      <c r="B51" s="24"/>
      <c r="C51" s="24"/>
      <c r="D51" s="24"/>
      <c r="E51" s="67"/>
      <c r="F51" s="67"/>
      <c r="G51" s="67"/>
      <c r="H51" s="24"/>
      <c r="I51" s="25"/>
      <c r="K51" s="33" t="s">
        <v>330</v>
      </c>
    </row>
    <row r="52" spans="1:29" s="34" customFormat="1" ht="15.75" x14ac:dyDescent="0.25">
      <c r="E52" s="60"/>
      <c r="F52" s="60"/>
      <c r="G52" s="60"/>
      <c r="K52" s="36"/>
      <c r="L52" s="91"/>
      <c r="M52" s="91"/>
    </row>
    <row r="53" spans="1:29" s="34" customFormat="1" ht="60" x14ac:dyDescent="0.25">
      <c r="A53" s="42"/>
      <c r="B53" s="43" t="s">
        <v>193</v>
      </c>
      <c r="C53" s="44" t="s">
        <v>194</v>
      </c>
      <c r="E53" s="60"/>
      <c r="F53" s="60"/>
      <c r="G53" s="60"/>
      <c r="K53" s="36"/>
      <c r="L53" s="91"/>
      <c r="M53" s="91"/>
    </row>
    <row r="54" spans="1:29" s="34" customFormat="1" ht="15.75" x14ac:dyDescent="0.25">
      <c r="A54" s="45" t="s">
        <v>195</v>
      </c>
      <c r="B54" s="83" t="s">
        <v>331</v>
      </c>
      <c r="C54" s="46">
        <v>2173</v>
      </c>
      <c r="E54" s="60"/>
      <c r="F54" s="60"/>
      <c r="G54" s="60"/>
      <c r="K54" s="36"/>
      <c r="L54" s="91"/>
      <c r="M54" s="91"/>
    </row>
    <row r="55" spans="1:29" s="34" customFormat="1" ht="15.75" x14ac:dyDescent="0.25">
      <c r="A55" s="248"/>
      <c r="B55" s="83" t="s">
        <v>404</v>
      </c>
      <c r="C55" s="46">
        <v>401</v>
      </c>
      <c r="E55" s="60"/>
      <c r="F55" s="60"/>
      <c r="G55" s="60"/>
      <c r="K55" s="36"/>
      <c r="L55" s="91"/>
      <c r="M55" s="91"/>
    </row>
    <row r="56" spans="1:29" s="34" customFormat="1" ht="15.75" x14ac:dyDescent="0.25">
      <c r="A56" s="45" t="s">
        <v>196</v>
      </c>
      <c r="B56" s="83" t="s">
        <v>332</v>
      </c>
      <c r="C56" s="46">
        <f>C54*4</f>
        <v>8692</v>
      </c>
      <c r="E56" s="60"/>
      <c r="F56" s="60"/>
      <c r="G56" s="60"/>
      <c r="K56" s="36"/>
      <c r="L56" s="91"/>
      <c r="M56" s="91"/>
    </row>
    <row r="57" spans="1:29" s="34" customFormat="1" ht="15.75" thickBot="1" x14ac:dyDescent="0.3">
      <c r="A57" s="47" t="s">
        <v>197</v>
      </c>
      <c r="B57" s="84" t="s">
        <v>333</v>
      </c>
      <c r="C57" s="48">
        <f>C54*10</f>
        <v>21730</v>
      </c>
      <c r="E57" s="60"/>
      <c r="F57" s="60"/>
      <c r="G57" s="60"/>
      <c r="L57" s="91"/>
      <c r="M57" s="91"/>
    </row>
    <row r="58" spans="1:29" s="34" customFormat="1" x14ac:dyDescent="0.25">
      <c r="A58" s="49"/>
      <c r="B58" s="50"/>
      <c r="C58" s="50"/>
      <c r="E58" s="60"/>
      <c r="F58" s="60"/>
      <c r="G58" s="60"/>
      <c r="L58" s="91"/>
      <c r="M58" s="91"/>
    </row>
    <row r="61" spans="1:29" x14ac:dyDescent="0.25">
      <c r="B61" s="26" t="s">
        <v>99</v>
      </c>
    </row>
    <row r="62" spans="1:29" ht="45" x14ac:dyDescent="0.25">
      <c r="B62" s="27" t="s">
        <v>97</v>
      </c>
    </row>
    <row r="63" spans="1:29" ht="45" x14ac:dyDescent="0.25">
      <c r="B63" s="27" t="s">
        <v>102</v>
      </c>
    </row>
    <row r="64" spans="1:29" ht="45" x14ac:dyDescent="0.25">
      <c r="B64" s="27" t="s">
        <v>100</v>
      </c>
    </row>
    <row r="65" spans="2:2" ht="30" x14ac:dyDescent="0.25">
      <c r="B65" s="27" t="s">
        <v>101</v>
      </c>
    </row>
    <row r="67" spans="2:2" x14ac:dyDescent="0.25">
      <c r="B67" s="28" t="s">
        <v>108</v>
      </c>
    </row>
    <row r="68" spans="2:2" x14ac:dyDescent="0.25">
      <c r="B68" s="6" t="s">
        <v>109</v>
      </c>
    </row>
    <row r="69" spans="2:2" x14ac:dyDescent="0.25">
      <c r="B69" s="6" t="s">
        <v>110</v>
      </c>
    </row>
    <row r="70" spans="2:2" x14ac:dyDescent="0.25">
      <c r="B70" s="6" t="s">
        <v>111</v>
      </c>
    </row>
    <row r="71" spans="2:2" x14ac:dyDescent="0.25">
      <c r="B71" s="6" t="s">
        <v>112</v>
      </c>
    </row>
    <row r="72" spans="2:2" x14ac:dyDescent="0.25">
      <c r="B72" s="6" t="s">
        <v>113</v>
      </c>
    </row>
    <row r="73" spans="2:2" x14ac:dyDescent="0.25">
      <c r="B73" s="6" t="s">
        <v>114</v>
      </c>
    </row>
    <row r="75" spans="2:2" x14ac:dyDescent="0.25">
      <c r="B75" s="28" t="s">
        <v>115</v>
      </c>
    </row>
    <row r="76" spans="2:2" x14ac:dyDescent="0.25">
      <c r="B76" s="6" t="s">
        <v>105</v>
      </c>
    </row>
    <row r="77" spans="2:2" x14ac:dyDescent="0.25">
      <c r="B77" s="6" t="s">
        <v>106</v>
      </c>
    </row>
    <row r="78" spans="2:2" x14ac:dyDescent="0.25">
      <c r="B78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topLeftCell="A28" zoomScale="60" zoomScaleNormal="60" workbookViewId="0">
      <selection activeCell="O12" sqref="O1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5703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140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165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141">
        <v>1</v>
      </c>
      <c r="B12" s="142"/>
      <c r="C12" s="94"/>
      <c r="D12" s="82" t="s">
        <v>82</v>
      </c>
      <c r="E12" s="95"/>
      <c r="F12" s="96" t="s">
        <v>26</v>
      </c>
      <c r="G12" s="97"/>
      <c r="H12" s="94"/>
      <c r="I12" s="94" t="s">
        <v>35</v>
      </c>
      <c r="J12" s="94">
        <f>SUM(O12:AC12)</f>
        <v>14582.099999999997</v>
      </c>
      <c r="K12" s="94"/>
      <c r="L12" s="152">
        <v>43466</v>
      </c>
      <c r="M12" s="152">
        <v>48944</v>
      </c>
      <c r="N12" s="38"/>
      <c r="O12" s="255">
        <v>972</v>
      </c>
      <c r="P12" s="252">
        <f t="shared" ref="P12:AC12" si="0">$K$45*0.15</f>
        <v>972.15</v>
      </c>
      <c r="Q12" s="252">
        <f t="shared" si="0"/>
        <v>972.15</v>
      </c>
      <c r="R12" s="252">
        <f t="shared" si="0"/>
        <v>972.15</v>
      </c>
      <c r="S12" s="252">
        <f t="shared" si="0"/>
        <v>972.15</v>
      </c>
      <c r="T12" s="324">
        <f t="shared" si="0"/>
        <v>972.15</v>
      </c>
      <c r="U12" s="324">
        <f t="shared" si="0"/>
        <v>972.15</v>
      </c>
      <c r="V12" s="324">
        <f t="shared" si="0"/>
        <v>972.15</v>
      </c>
      <c r="W12" s="324">
        <f t="shared" si="0"/>
        <v>972.15</v>
      </c>
      <c r="X12" s="324">
        <f t="shared" si="0"/>
        <v>972.15</v>
      </c>
      <c r="Y12" s="324">
        <f t="shared" si="0"/>
        <v>972.15</v>
      </c>
      <c r="Z12" s="324">
        <f t="shared" si="0"/>
        <v>972.15</v>
      </c>
      <c r="AA12" s="324">
        <f t="shared" si="0"/>
        <v>972.15</v>
      </c>
      <c r="AB12" s="324">
        <f t="shared" si="0"/>
        <v>972.15</v>
      </c>
      <c r="AC12" s="325">
        <f t="shared" si="0"/>
        <v>972.15</v>
      </c>
    </row>
    <row r="13" spans="1:29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7"/>
      <c r="J13" s="11"/>
      <c r="K13" s="7"/>
      <c r="L13" s="263"/>
      <c r="M13" s="260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87</v>
      </c>
      <c r="C14" s="7"/>
      <c r="D14" s="7"/>
      <c r="E14" s="61"/>
      <c r="F14" s="61"/>
      <c r="G14" s="61"/>
      <c r="H14" s="11"/>
      <c r="I14" s="15"/>
      <c r="J14" s="11"/>
      <c r="K14" s="15"/>
      <c r="L14" s="263"/>
      <c r="M14" s="260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15"/>
      <c r="B15" s="137"/>
      <c r="C15" s="103" t="s">
        <v>35</v>
      </c>
      <c r="D15" s="75" t="s">
        <v>98</v>
      </c>
      <c r="E15" s="105" t="s">
        <v>14</v>
      </c>
      <c r="F15" s="108" t="s">
        <v>31</v>
      </c>
      <c r="G15" s="75" t="s">
        <v>27</v>
      </c>
      <c r="H15" s="52"/>
      <c r="I15" s="140" t="s">
        <v>35</v>
      </c>
      <c r="J15" s="103">
        <f t="shared" ref="J15:J18" si="1">SUM(O15:AC15)</f>
        <v>1200</v>
      </c>
      <c r="K15" s="140"/>
      <c r="L15" s="237">
        <v>43831</v>
      </c>
      <c r="M15" s="261">
        <v>45291</v>
      </c>
      <c r="N15" s="32" t="s">
        <v>186</v>
      </c>
      <c r="O15" s="256"/>
      <c r="P15" s="253">
        <v>300</v>
      </c>
      <c r="Q15" s="253">
        <v>300</v>
      </c>
      <c r="R15" s="253">
        <v>300</v>
      </c>
      <c r="S15" s="253">
        <v>300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15"/>
      <c r="B16" s="137"/>
      <c r="C16" s="103" t="s">
        <v>35</v>
      </c>
      <c r="D16" s="75" t="s">
        <v>98</v>
      </c>
      <c r="E16" s="105" t="s">
        <v>14</v>
      </c>
      <c r="F16" s="108" t="s">
        <v>31</v>
      </c>
      <c r="G16" s="75" t="s">
        <v>27</v>
      </c>
      <c r="H16" s="52"/>
      <c r="I16" s="140" t="s">
        <v>35</v>
      </c>
      <c r="J16" s="103">
        <f t="shared" si="1"/>
        <v>3000</v>
      </c>
      <c r="K16" s="140"/>
      <c r="L16" s="237">
        <v>45292</v>
      </c>
      <c r="M16" s="261">
        <v>48944</v>
      </c>
      <c r="N16" s="32" t="s">
        <v>187</v>
      </c>
      <c r="O16" s="256"/>
      <c r="P16" s="253"/>
      <c r="Q16" s="253"/>
      <c r="R16" s="253"/>
      <c r="S16" s="253"/>
      <c r="T16" s="313">
        <v>300</v>
      </c>
      <c r="U16" s="313">
        <v>300</v>
      </c>
      <c r="V16" s="313">
        <v>300</v>
      </c>
      <c r="W16" s="313">
        <v>300</v>
      </c>
      <c r="X16" s="313">
        <v>300</v>
      </c>
      <c r="Y16" s="313">
        <v>300</v>
      </c>
      <c r="Z16" s="313">
        <v>300</v>
      </c>
      <c r="AA16" s="313">
        <v>300</v>
      </c>
      <c r="AB16" s="313">
        <v>300</v>
      </c>
      <c r="AC16" s="314">
        <v>300</v>
      </c>
    </row>
    <row r="17" spans="1:29" s="125" customFormat="1" ht="60" x14ac:dyDescent="0.25">
      <c r="A17" s="115"/>
      <c r="B17" s="137"/>
      <c r="C17" s="103" t="s">
        <v>35</v>
      </c>
      <c r="D17" s="16" t="s">
        <v>222</v>
      </c>
      <c r="E17" s="105" t="s">
        <v>14</v>
      </c>
      <c r="F17" s="108" t="s">
        <v>31</v>
      </c>
      <c r="G17" s="75" t="s">
        <v>27</v>
      </c>
      <c r="H17" s="52"/>
      <c r="I17" s="140" t="s">
        <v>35</v>
      </c>
      <c r="J17" s="103">
        <f t="shared" si="1"/>
        <v>9200</v>
      </c>
      <c r="K17" s="140"/>
      <c r="L17" s="237">
        <v>43831</v>
      </c>
      <c r="M17" s="261">
        <v>44926</v>
      </c>
      <c r="N17" s="32" t="s">
        <v>186</v>
      </c>
      <c r="O17" s="256"/>
      <c r="P17" s="253">
        <v>4600</v>
      </c>
      <c r="Q17" s="253"/>
      <c r="R17" s="253">
        <v>4600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15"/>
      <c r="B18" s="137"/>
      <c r="C18" s="103" t="s">
        <v>35</v>
      </c>
      <c r="D18" s="16" t="s">
        <v>222</v>
      </c>
      <c r="E18" s="105" t="s">
        <v>14</v>
      </c>
      <c r="F18" s="108" t="s">
        <v>31</v>
      </c>
      <c r="G18" s="75" t="s">
        <v>27</v>
      </c>
      <c r="H18" s="52"/>
      <c r="I18" s="140" t="s">
        <v>35</v>
      </c>
      <c r="J18" s="103">
        <f t="shared" si="1"/>
        <v>18400</v>
      </c>
      <c r="K18" s="140"/>
      <c r="L18" s="237">
        <v>45658</v>
      </c>
      <c r="M18" s="261">
        <v>48213</v>
      </c>
      <c r="N18" s="32" t="s">
        <v>187</v>
      </c>
      <c r="O18" s="256"/>
      <c r="P18" s="253"/>
      <c r="Q18" s="253"/>
      <c r="R18" s="253"/>
      <c r="S18" s="253"/>
      <c r="T18" s="313"/>
      <c r="U18" s="313">
        <v>4600</v>
      </c>
      <c r="V18" s="313"/>
      <c r="W18" s="313">
        <v>4600</v>
      </c>
      <c r="X18" s="313"/>
      <c r="Y18" s="313">
        <v>4600</v>
      </c>
      <c r="Z18" s="313"/>
      <c r="AA18" s="313">
        <v>4600</v>
      </c>
      <c r="AB18" s="313"/>
      <c r="AC18" s="314"/>
    </row>
    <row r="19" spans="1:29" x14ac:dyDescent="0.25">
      <c r="A19" s="13"/>
      <c r="B19" s="15" t="s">
        <v>96</v>
      </c>
      <c r="C19" s="7"/>
      <c r="D19" s="7"/>
      <c r="E19" s="61"/>
      <c r="F19" s="61"/>
      <c r="G19" s="61"/>
      <c r="H19" s="15"/>
      <c r="I19" s="15"/>
      <c r="J19" s="264"/>
      <c r="K19" s="265"/>
      <c r="L19" s="266"/>
      <c r="M19" s="266"/>
      <c r="N19" s="265"/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</row>
    <row r="20" spans="1:29" s="125" customFormat="1" ht="60" x14ac:dyDescent="0.25">
      <c r="A20" s="115"/>
      <c r="B20" s="137"/>
      <c r="C20" s="103" t="s">
        <v>35</v>
      </c>
      <c r="D20" s="16" t="s">
        <v>234</v>
      </c>
      <c r="E20" s="105" t="s">
        <v>14</v>
      </c>
      <c r="F20" s="104" t="s">
        <v>29</v>
      </c>
      <c r="G20" s="105" t="s">
        <v>28</v>
      </c>
      <c r="H20" s="103"/>
      <c r="I20" s="140" t="s">
        <v>35</v>
      </c>
      <c r="J20" s="103">
        <f t="shared" ref="J20:J27" si="2">SUM(O20:AC20)</f>
        <v>9300</v>
      </c>
      <c r="K20" s="103"/>
      <c r="L20" s="121">
        <v>43831</v>
      </c>
      <c r="M20" s="121">
        <v>45291</v>
      </c>
      <c r="N20" s="32" t="s">
        <v>186</v>
      </c>
      <c r="O20" s="256"/>
      <c r="P20" s="253">
        <v>3100</v>
      </c>
      <c r="Q20" s="253">
        <v>3100</v>
      </c>
      <c r="R20" s="253"/>
      <c r="S20" s="253">
        <v>3100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15"/>
      <c r="B21" s="137"/>
      <c r="C21" s="103" t="s">
        <v>35</v>
      </c>
      <c r="D21" s="16" t="s">
        <v>234</v>
      </c>
      <c r="E21" s="105" t="s">
        <v>14</v>
      </c>
      <c r="F21" s="104" t="s">
        <v>29</v>
      </c>
      <c r="G21" s="105" t="s">
        <v>28</v>
      </c>
      <c r="H21" s="103"/>
      <c r="I21" s="140" t="s">
        <v>35</v>
      </c>
      <c r="J21" s="103">
        <f t="shared" si="2"/>
        <v>9300</v>
      </c>
      <c r="K21" s="103"/>
      <c r="L21" s="121">
        <v>46023</v>
      </c>
      <c r="M21" s="121">
        <v>48579</v>
      </c>
      <c r="N21" s="32" t="s">
        <v>187</v>
      </c>
      <c r="O21" s="256"/>
      <c r="P21" s="253"/>
      <c r="Q21" s="253"/>
      <c r="R21" s="253"/>
      <c r="S21" s="253"/>
      <c r="T21" s="313"/>
      <c r="U21" s="313"/>
      <c r="V21" s="313">
        <v>3100</v>
      </c>
      <c r="W21" s="313"/>
      <c r="X21" s="313"/>
      <c r="Y21" s="313">
        <v>3100</v>
      </c>
      <c r="Z21" s="313"/>
      <c r="AA21" s="313"/>
      <c r="AB21" s="313">
        <v>3100</v>
      </c>
      <c r="AC21" s="314"/>
    </row>
    <row r="22" spans="1:29" s="125" customFormat="1" ht="60" x14ac:dyDescent="0.25">
      <c r="A22" s="115"/>
      <c r="B22" s="137"/>
      <c r="C22" s="103" t="s">
        <v>35</v>
      </c>
      <c r="D22" s="16" t="s">
        <v>227</v>
      </c>
      <c r="E22" s="105" t="s">
        <v>14</v>
      </c>
      <c r="F22" s="104" t="s">
        <v>29</v>
      </c>
      <c r="G22" s="105" t="s">
        <v>28</v>
      </c>
      <c r="H22" s="103"/>
      <c r="I22" s="140" t="s">
        <v>35</v>
      </c>
      <c r="J22" s="103">
        <f t="shared" si="2"/>
        <v>2100</v>
      </c>
      <c r="K22" s="103"/>
      <c r="L22" s="121">
        <v>44197</v>
      </c>
      <c r="M22" s="121">
        <v>44561</v>
      </c>
      <c r="N22" s="32" t="s">
        <v>186</v>
      </c>
      <c r="O22" s="256"/>
      <c r="P22" s="253"/>
      <c r="Q22" s="253">
        <v>2100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15"/>
      <c r="B23" s="137"/>
      <c r="C23" s="103" t="s">
        <v>35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3"/>
      <c r="I23" s="140" t="s">
        <v>35</v>
      </c>
      <c r="J23" s="103">
        <f t="shared" si="2"/>
        <v>6300</v>
      </c>
      <c r="K23" s="103"/>
      <c r="L23" s="121">
        <v>45292</v>
      </c>
      <c r="M23" s="121">
        <v>47848</v>
      </c>
      <c r="N23" s="32" t="s">
        <v>187</v>
      </c>
      <c r="O23" s="256"/>
      <c r="P23" s="253"/>
      <c r="Q23" s="253"/>
      <c r="R23" s="253"/>
      <c r="S23" s="253"/>
      <c r="T23" s="313">
        <v>2100</v>
      </c>
      <c r="U23" s="313"/>
      <c r="V23" s="313"/>
      <c r="W23" s="313">
        <v>2100</v>
      </c>
      <c r="X23" s="313"/>
      <c r="Y23" s="313"/>
      <c r="Z23" s="313">
        <v>2100</v>
      </c>
      <c r="AA23" s="313"/>
      <c r="AB23" s="313"/>
      <c r="AC23" s="314"/>
    </row>
    <row r="24" spans="1:29" s="125" customFormat="1" ht="60" x14ac:dyDescent="0.25">
      <c r="A24" s="115"/>
      <c r="B24" s="137"/>
      <c r="C24" s="103" t="s">
        <v>35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3"/>
      <c r="I24" s="140" t="s">
        <v>35</v>
      </c>
      <c r="J24" s="103">
        <f t="shared" si="2"/>
        <v>4600</v>
      </c>
      <c r="K24" s="103"/>
      <c r="L24" s="121">
        <v>43831</v>
      </c>
      <c r="M24" s="121">
        <v>45291</v>
      </c>
      <c r="N24" s="32" t="s">
        <v>186</v>
      </c>
      <c r="O24" s="256"/>
      <c r="P24" s="253">
        <v>2300</v>
      </c>
      <c r="Q24" s="253"/>
      <c r="R24" s="253"/>
      <c r="S24" s="253">
        <v>2300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15"/>
      <c r="B25" s="137"/>
      <c r="C25" s="103" t="s">
        <v>35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3"/>
      <c r="I25" s="140" t="s">
        <v>35</v>
      </c>
      <c r="J25" s="103">
        <f t="shared" si="2"/>
        <v>2300</v>
      </c>
      <c r="K25" s="103"/>
      <c r="L25" s="121">
        <v>46388</v>
      </c>
      <c r="M25" s="121">
        <v>46752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/>
      <c r="W25" s="313">
        <v>2300</v>
      </c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15"/>
      <c r="B26" s="137"/>
      <c r="C26" s="103" t="s">
        <v>35</v>
      </c>
      <c r="D26" s="16" t="s">
        <v>229</v>
      </c>
      <c r="E26" s="105" t="s">
        <v>14</v>
      </c>
      <c r="F26" s="104" t="s">
        <v>29</v>
      </c>
      <c r="G26" s="105" t="s">
        <v>28</v>
      </c>
      <c r="H26" s="103"/>
      <c r="I26" s="140" t="s">
        <v>35</v>
      </c>
      <c r="J26" s="103">
        <f t="shared" si="2"/>
        <v>10200</v>
      </c>
      <c r="K26" s="103"/>
      <c r="L26" s="121">
        <v>43831</v>
      </c>
      <c r="M26" s="121">
        <v>45291</v>
      </c>
      <c r="N26" s="32" t="s">
        <v>186</v>
      </c>
      <c r="O26" s="256"/>
      <c r="P26" s="253">
        <v>3400</v>
      </c>
      <c r="Q26" s="253">
        <v>3400</v>
      </c>
      <c r="R26" s="253"/>
      <c r="S26" s="253">
        <v>3400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15"/>
      <c r="B27" s="137"/>
      <c r="C27" s="103" t="s">
        <v>35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3"/>
      <c r="I27" s="140" t="s">
        <v>35</v>
      </c>
      <c r="J27" s="103">
        <f t="shared" si="2"/>
        <v>10200</v>
      </c>
      <c r="K27" s="103"/>
      <c r="L27" s="121">
        <v>45658</v>
      </c>
      <c r="M27" s="121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>
        <v>3400</v>
      </c>
      <c r="V27" s="313"/>
      <c r="W27" s="313"/>
      <c r="X27" s="313">
        <v>3400</v>
      </c>
      <c r="Y27" s="313"/>
      <c r="Z27" s="313">
        <v>3400</v>
      </c>
      <c r="AA27" s="313"/>
      <c r="AB27" s="313"/>
      <c r="AC27" s="314"/>
    </row>
    <row r="28" spans="1:29" x14ac:dyDescent="0.25">
      <c r="A28" s="13"/>
      <c r="B28" s="15" t="s">
        <v>92</v>
      </c>
      <c r="C28" s="7"/>
      <c r="D28" s="7"/>
      <c r="E28" s="61"/>
      <c r="F28" s="61"/>
      <c r="G28" s="61"/>
      <c r="H28" s="15"/>
      <c r="I28" s="15"/>
      <c r="J28" s="264"/>
      <c r="K28" s="265"/>
      <c r="L28" s="266"/>
      <c r="M28" s="266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</row>
    <row r="29" spans="1:29" x14ac:dyDescent="0.25">
      <c r="A29" s="13"/>
      <c r="B29" s="14" t="s">
        <v>87</v>
      </c>
      <c r="C29" s="7"/>
      <c r="D29" s="7"/>
      <c r="E29" s="61"/>
      <c r="F29" s="61"/>
      <c r="G29" s="61"/>
      <c r="H29" s="15"/>
      <c r="I29" s="15"/>
      <c r="J29" s="264"/>
      <c r="K29" s="265"/>
      <c r="L29" s="266"/>
      <c r="M29" s="266"/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</row>
    <row r="30" spans="1:29" s="125" customFormat="1" ht="90" x14ac:dyDescent="0.25">
      <c r="A30" s="115"/>
      <c r="B30" s="137"/>
      <c r="C30" s="103" t="s">
        <v>35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3"/>
      <c r="I30" s="140" t="s">
        <v>35</v>
      </c>
      <c r="J30" s="103">
        <f t="shared" ref="J30:J33" si="3">SUM(O30:AC30)</f>
        <v>1100</v>
      </c>
      <c r="K30" s="103"/>
      <c r="L30" s="121">
        <v>43831</v>
      </c>
      <c r="M30" s="121">
        <v>45291</v>
      </c>
      <c r="N30" s="32" t="s">
        <v>186</v>
      </c>
      <c r="O30" s="256"/>
      <c r="P30" s="253">
        <v>300</v>
      </c>
      <c r="Q30" s="253">
        <v>250</v>
      </c>
      <c r="R30" s="253">
        <v>300</v>
      </c>
      <c r="S30" s="253">
        <v>250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15"/>
      <c r="B31" s="137"/>
      <c r="C31" s="103" t="s">
        <v>35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3"/>
      <c r="I31" s="140" t="s">
        <v>35</v>
      </c>
      <c r="J31" s="103">
        <f t="shared" si="3"/>
        <v>4260</v>
      </c>
      <c r="K31" s="103"/>
      <c r="L31" s="121">
        <v>45292</v>
      </c>
      <c r="M31" s="121">
        <v>48944</v>
      </c>
      <c r="N31" s="32" t="s">
        <v>187</v>
      </c>
      <c r="O31" s="256"/>
      <c r="P31" s="253"/>
      <c r="Q31" s="253"/>
      <c r="R31" s="253"/>
      <c r="S31" s="253"/>
      <c r="T31" s="313">
        <v>1950</v>
      </c>
      <c r="U31" s="313"/>
      <c r="V31" s="313">
        <v>60</v>
      </c>
      <c r="W31" s="313"/>
      <c r="X31" s="313">
        <v>250</v>
      </c>
      <c r="Y31" s="313">
        <v>400</v>
      </c>
      <c r="Z31" s="313">
        <v>400</v>
      </c>
      <c r="AA31" s="313">
        <v>400</v>
      </c>
      <c r="AB31" s="313">
        <v>400</v>
      </c>
      <c r="AC31" s="314">
        <v>400</v>
      </c>
    </row>
    <row r="32" spans="1:29" s="125" customFormat="1" ht="60" x14ac:dyDescent="0.25">
      <c r="A32" s="115"/>
      <c r="B32" s="137"/>
      <c r="C32" s="103" t="s">
        <v>35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3"/>
      <c r="I32" s="140" t="s">
        <v>35</v>
      </c>
      <c r="J32" s="103">
        <f t="shared" si="3"/>
        <v>1200</v>
      </c>
      <c r="K32" s="103"/>
      <c r="L32" s="121">
        <v>43831</v>
      </c>
      <c r="M32" s="121">
        <v>45291</v>
      </c>
      <c r="N32" s="32" t="s">
        <v>186</v>
      </c>
      <c r="O32" s="256"/>
      <c r="P32" s="253">
        <v>300</v>
      </c>
      <c r="Q32" s="253">
        <v>300</v>
      </c>
      <c r="R32" s="253">
        <v>300</v>
      </c>
      <c r="S32" s="253">
        <v>300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15"/>
      <c r="B33" s="137"/>
      <c r="C33" s="103" t="s">
        <v>35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3"/>
      <c r="I33" s="140" t="s">
        <v>35</v>
      </c>
      <c r="J33" s="103">
        <f t="shared" si="3"/>
        <v>3000</v>
      </c>
      <c r="K33" s="103"/>
      <c r="L33" s="121">
        <v>45292</v>
      </c>
      <c r="M33" s="121">
        <v>48944</v>
      </c>
      <c r="N33" s="32" t="s">
        <v>187</v>
      </c>
      <c r="O33" s="256"/>
      <c r="P33" s="253"/>
      <c r="Q33" s="253"/>
      <c r="R33" s="253"/>
      <c r="S33" s="253"/>
      <c r="T33" s="313">
        <v>300</v>
      </c>
      <c r="U33" s="313">
        <v>300</v>
      </c>
      <c r="V33" s="313">
        <v>300</v>
      </c>
      <c r="W33" s="313">
        <v>300</v>
      </c>
      <c r="X33" s="313">
        <v>300</v>
      </c>
      <c r="Y33" s="313">
        <v>300</v>
      </c>
      <c r="Z33" s="313">
        <v>300</v>
      </c>
      <c r="AA33" s="313">
        <v>300</v>
      </c>
      <c r="AB33" s="313">
        <v>300</v>
      </c>
      <c r="AC33" s="314">
        <v>300</v>
      </c>
    </row>
    <row r="34" spans="1:29" x14ac:dyDescent="0.25">
      <c r="A34" s="13"/>
      <c r="B34" s="14" t="s">
        <v>88</v>
      </c>
      <c r="C34" s="7"/>
      <c r="D34" s="7"/>
      <c r="E34" s="61"/>
      <c r="F34" s="61"/>
      <c r="G34" s="61"/>
      <c r="H34" s="15"/>
      <c r="I34" s="15"/>
      <c r="J34" s="264"/>
      <c r="K34" s="265"/>
      <c r="L34" s="266"/>
      <c r="M34" s="266"/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</row>
    <row r="35" spans="1:29" s="125" customFormat="1" ht="60" x14ac:dyDescent="0.25">
      <c r="A35" s="115"/>
      <c r="B35" s="137"/>
      <c r="C35" s="103" t="s">
        <v>35</v>
      </c>
      <c r="D35" s="138" t="s">
        <v>342</v>
      </c>
      <c r="E35" s="104" t="s">
        <v>15</v>
      </c>
      <c r="F35" s="104" t="s">
        <v>29</v>
      </c>
      <c r="G35" s="105" t="s">
        <v>27</v>
      </c>
      <c r="H35" s="103"/>
      <c r="I35" s="140" t="s">
        <v>35</v>
      </c>
      <c r="J35" s="103">
        <f>SUM(O35:AC35)</f>
        <v>3000</v>
      </c>
      <c r="K35" s="103"/>
      <c r="L35" s="121">
        <v>43466</v>
      </c>
      <c r="M35" s="121">
        <v>43830</v>
      </c>
      <c r="N35" s="32" t="s">
        <v>185</v>
      </c>
      <c r="O35" s="256">
        <v>3000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15"/>
      <c r="B36" s="137"/>
      <c r="C36" s="103" t="s">
        <v>35</v>
      </c>
      <c r="D36" s="138" t="s">
        <v>339</v>
      </c>
      <c r="E36" s="104" t="s">
        <v>15</v>
      </c>
      <c r="F36" s="104" t="s">
        <v>29</v>
      </c>
      <c r="G36" s="105" t="s">
        <v>27</v>
      </c>
      <c r="H36" s="103"/>
      <c r="I36" s="140" t="s">
        <v>35</v>
      </c>
      <c r="J36" s="103">
        <f>SUM(O36:AC36)</f>
        <v>2500</v>
      </c>
      <c r="K36" s="103"/>
      <c r="L36" s="121">
        <v>43466</v>
      </c>
      <c r="M36" s="121">
        <v>43830</v>
      </c>
      <c r="N36" s="17" t="s">
        <v>185</v>
      </c>
      <c r="O36" s="256">
        <v>2500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15"/>
      <c r="B37" s="137"/>
      <c r="C37" s="103" t="s">
        <v>35</v>
      </c>
      <c r="D37" s="75" t="s">
        <v>225</v>
      </c>
      <c r="E37" s="105" t="s">
        <v>25</v>
      </c>
      <c r="F37" s="62" t="s">
        <v>26</v>
      </c>
      <c r="G37" s="105" t="s">
        <v>27</v>
      </c>
      <c r="H37" s="103"/>
      <c r="I37" s="140" t="s">
        <v>35</v>
      </c>
      <c r="J37" s="103">
        <f t="shared" ref="J37:J40" si="4">SUM(O37:AC37)</f>
        <v>10000</v>
      </c>
      <c r="K37" s="103"/>
      <c r="L37" s="121">
        <v>43831</v>
      </c>
      <c r="M37" s="121">
        <v>45291</v>
      </c>
      <c r="N37" s="32" t="s">
        <v>186</v>
      </c>
      <c r="O37" s="256"/>
      <c r="P37" s="253">
        <v>2200</v>
      </c>
      <c r="Q37" s="253">
        <v>200</v>
      </c>
      <c r="R37" s="253"/>
      <c r="S37" s="253">
        <v>7600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15"/>
      <c r="B38" s="137"/>
      <c r="C38" s="103" t="s">
        <v>35</v>
      </c>
      <c r="D38" s="75" t="s">
        <v>225</v>
      </c>
      <c r="E38" s="104" t="s">
        <v>15</v>
      </c>
      <c r="F38" s="104" t="s">
        <v>29</v>
      </c>
      <c r="G38" s="105" t="s">
        <v>27</v>
      </c>
      <c r="H38" s="103"/>
      <c r="I38" s="140" t="s">
        <v>35</v>
      </c>
      <c r="J38" s="103">
        <f t="shared" si="4"/>
        <v>3300</v>
      </c>
      <c r="K38" s="103"/>
      <c r="L38" s="121">
        <v>45292</v>
      </c>
      <c r="M38" s="121">
        <v>48213</v>
      </c>
      <c r="N38" s="32" t="s">
        <v>187</v>
      </c>
      <c r="O38" s="256"/>
      <c r="P38" s="253"/>
      <c r="Q38" s="253"/>
      <c r="R38" s="253"/>
      <c r="S38" s="253"/>
      <c r="T38" s="313">
        <v>2500</v>
      </c>
      <c r="U38" s="313">
        <v>200</v>
      </c>
      <c r="V38" s="313"/>
      <c r="W38" s="313">
        <v>200</v>
      </c>
      <c r="X38" s="313"/>
      <c r="Y38" s="313">
        <v>200</v>
      </c>
      <c r="Z38" s="313"/>
      <c r="AA38" s="313">
        <v>200</v>
      </c>
      <c r="AB38" s="313"/>
      <c r="AC38" s="314"/>
    </row>
    <row r="39" spans="1:29" s="125" customFormat="1" ht="60" x14ac:dyDescent="0.25">
      <c r="A39" s="115"/>
      <c r="B39" s="137"/>
      <c r="C39" s="103" t="s">
        <v>35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3"/>
      <c r="I39" s="140" t="s">
        <v>35</v>
      </c>
      <c r="J39" s="103">
        <f t="shared" si="4"/>
        <v>5600</v>
      </c>
      <c r="K39" s="103"/>
      <c r="L39" s="121">
        <v>43831</v>
      </c>
      <c r="M39" s="121">
        <v>45291</v>
      </c>
      <c r="N39" s="32" t="s">
        <v>186</v>
      </c>
      <c r="O39" s="256"/>
      <c r="P39" s="253">
        <v>1400</v>
      </c>
      <c r="Q39" s="253">
        <v>1400</v>
      </c>
      <c r="R39" s="253">
        <v>1400</v>
      </c>
      <c r="S39" s="253">
        <v>1400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15"/>
      <c r="B40" s="137"/>
      <c r="C40" s="103" t="s">
        <v>35</v>
      </c>
      <c r="D40" s="75" t="s">
        <v>231</v>
      </c>
      <c r="E40" s="105" t="s">
        <v>25</v>
      </c>
      <c r="F40" s="62" t="s">
        <v>26</v>
      </c>
      <c r="G40" s="105" t="s">
        <v>28</v>
      </c>
      <c r="H40" s="103"/>
      <c r="I40" s="140" t="s">
        <v>35</v>
      </c>
      <c r="J40" s="103">
        <f t="shared" si="4"/>
        <v>14000</v>
      </c>
      <c r="K40" s="103"/>
      <c r="L40" s="121">
        <v>45292</v>
      </c>
      <c r="M40" s="121">
        <v>48944</v>
      </c>
      <c r="N40" s="17" t="s">
        <v>187</v>
      </c>
      <c r="O40" s="256"/>
      <c r="P40" s="253"/>
      <c r="Q40" s="253"/>
      <c r="R40" s="253"/>
      <c r="S40" s="253"/>
      <c r="T40" s="313">
        <v>1400</v>
      </c>
      <c r="U40" s="313">
        <v>1400</v>
      </c>
      <c r="V40" s="313">
        <v>1400</v>
      </c>
      <c r="W40" s="313">
        <v>1400</v>
      </c>
      <c r="X40" s="313">
        <v>1400</v>
      </c>
      <c r="Y40" s="313">
        <v>1400</v>
      </c>
      <c r="Z40" s="313">
        <v>1400</v>
      </c>
      <c r="AA40" s="313">
        <v>1400</v>
      </c>
      <c r="AB40" s="313">
        <v>1400</v>
      </c>
      <c r="AC40" s="314">
        <v>1400</v>
      </c>
    </row>
    <row r="41" spans="1:29" x14ac:dyDescent="0.25">
      <c r="A41" s="13"/>
      <c r="B41" s="14" t="s">
        <v>89</v>
      </c>
      <c r="C41" s="7"/>
      <c r="D41" s="7"/>
      <c r="E41" s="61"/>
      <c r="F41" s="61"/>
      <c r="G41" s="61"/>
      <c r="H41" s="15"/>
      <c r="I41" s="15"/>
      <c r="J41" s="264"/>
      <c r="K41" s="265"/>
      <c r="L41" s="266"/>
      <c r="M41" s="266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</row>
    <row r="42" spans="1:29" s="139" customFormat="1" ht="60" x14ac:dyDescent="0.25">
      <c r="A42" s="115"/>
      <c r="B42" s="137"/>
      <c r="C42" s="103" t="s">
        <v>35</v>
      </c>
      <c r="D42" s="75" t="s">
        <v>226</v>
      </c>
      <c r="E42" s="105" t="s">
        <v>25</v>
      </c>
      <c r="F42" s="62" t="s">
        <v>26</v>
      </c>
      <c r="G42" s="105" t="s">
        <v>27</v>
      </c>
      <c r="H42" s="103"/>
      <c r="I42" s="140" t="s">
        <v>35</v>
      </c>
      <c r="J42" s="103">
        <f>SUM(O42:AC42)</f>
        <v>6000</v>
      </c>
      <c r="K42" s="103"/>
      <c r="L42" s="121">
        <v>44197</v>
      </c>
      <c r="M42" s="121">
        <v>44561</v>
      </c>
      <c r="N42" s="32" t="s">
        <v>186</v>
      </c>
      <c r="O42" s="256"/>
      <c r="P42" s="253"/>
      <c r="Q42" s="253">
        <v>6000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" x14ac:dyDescent="0.25">
      <c r="A43" s="115"/>
      <c r="B43" s="137"/>
      <c r="C43" s="103" t="s">
        <v>35</v>
      </c>
      <c r="D43" s="138" t="s">
        <v>237</v>
      </c>
      <c r="E43" s="105" t="s">
        <v>25</v>
      </c>
      <c r="F43" s="62" t="s">
        <v>26</v>
      </c>
      <c r="G43" s="105" t="s">
        <v>27</v>
      </c>
      <c r="H43" s="103"/>
      <c r="I43" s="140" t="s">
        <v>35</v>
      </c>
      <c r="J43" s="103">
        <f>SUM(O43:AC43)</f>
        <v>2000</v>
      </c>
      <c r="K43" s="103"/>
      <c r="L43" s="121">
        <v>43831</v>
      </c>
      <c r="M43" s="121">
        <v>45291</v>
      </c>
      <c r="N43" s="32" t="s">
        <v>186</v>
      </c>
      <c r="O43" s="256"/>
      <c r="P43" s="253">
        <v>500</v>
      </c>
      <c r="Q43" s="253">
        <v>500</v>
      </c>
      <c r="R43" s="253">
        <v>500</v>
      </c>
      <c r="S43" s="253">
        <v>500</v>
      </c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139" customFormat="1" ht="60.75" thickBot="1" x14ac:dyDescent="0.3">
      <c r="A44" s="115"/>
      <c r="B44" s="137"/>
      <c r="C44" s="103" t="s">
        <v>35</v>
      </c>
      <c r="D44" s="138" t="s">
        <v>237</v>
      </c>
      <c r="E44" s="105" t="s">
        <v>25</v>
      </c>
      <c r="F44" s="62" t="s">
        <v>26</v>
      </c>
      <c r="G44" s="105" t="s">
        <v>27</v>
      </c>
      <c r="H44" s="103"/>
      <c r="I44" s="140" t="s">
        <v>35</v>
      </c>
      <c r="J44" s="103">
        <f>SUM(O44:AC44)</f>
        <v>5000</v>
      </c>
      <c r="K44" s="103"/>
      <c r="L44" s="121">
        <v>45292</v>
      </c>
      <c r="M44" s="121">
        <v>48944</v>
      </c>
      <c r="N44" s="32" t="s">
        <v>187</v>
      </c>
      <c r="O44" s="256"/>
      <c r="P44" s="253"/>
      <c r="Q44" s="253"/>
      <c r="R44" s="253"/>
      <c r="S44" s="253"/>
      <c r="T44" s="313">
        <v>500</v>
      </c>
      <c r="U44" s="313">
        <v>500</v>
      </c>
      <c r="V44" s="313">
        <v>500</v>
      </c>
      <c r="W44" s="313">
        <v>500</v>
      </c>
      <c r="X44" s="313">
        <v>500</v>
      </c>
      <c r="Y44" s="313">
        <v>500</v>
      </c>
      <c r="Z44" s="313">
        <v>500</v>
      </c>
      <c r="AA44" s="313">
        <v>500</v>
      </c>
      <c r="AB44" s="313">
        <v>500</v>
      </c>
      <c r="AC44" s="314">
        <v>500</v>
      </c>
    </row>
    <row r="45" spans="1:29" s="37" customFormat="1" ht="15.75" thickBot="1" x14ac:dyDescent="0.25">
      <c r="A45" s="39"/>
      <c r="B45" s="40" t="s">
        <v>86</v>
      </c>
      <c r="C45" s="40"/>
      <c r="D45" s="40"/>
      <c r="E45" s="66"/>
      <c r="F45" s="66"/>
      <c r="G45" s="66"/>
      <c r="H45" s="40"/>
      <c r="I45" s="40"/>
      <c r="J45" s="40">
        <f>SUM(J12:J44)</f>
        <v>161642.1</v>
      </c>
      <c r="K45" s="40">
        <f>C49</f>
        <v>6481</v>
      </c>
      <c r="L45" s="90"/>
      <c r="M45" s="90"/>
      <c r="N45" s="41"/>
      <c r="O45" s="257">
        <f t="shared" ref="O45:AC45" si="5">SUM(O12:O44)</f>
        <v>6472</v>
      </c>
      <c r="P45" s="254">
        <f t="shared" si="5"/>
        <v>19372.150000000001</v>
      </c>
      <c r="Q45" s="254">
        <f t="shared" si="5"/>
        <v>18522.150000000001</v>
      </c>
      <c r="R45" s="254">
        <f t="shared" si="5"/>
        <v>8372.15</v>
      </c>
      <c r="S45" s="254">
        <f t="shared" si="5"/>
        <v>20122.150000000001</v>
      </c>
      <c r="T45" s="318">
        <f t="shared" si="5"/>
        <v>10022.15</v>
      </c>
      <c r="U45" s="318">
        <f t="shared" si="5"/>
        <v>11672.15</v>
      </c>
      <c r="V45" s="318">
        <f t="shared" si="5"/>
        <v>6632.15</v>
      </c>
      <c r="W45" s="318">
        <f t="shared" si="5"/>
        <v>12672.15</v>
      </c>
      <c r="X45" s="318">
        <f t="shared" si="5"/>
        <v>7122.15</v>
      </c>
      <c r="Y45" s="318">
        <f t="shared" si="5"/>
        <v>11772.15</v>
      </c>
      <c r="Z45" s="318">
        <f t="shared" si="5"/>
        <v>9372.15</v>
      </c>
      <c r="AA45" s="318">
        <f t="shared" si="5"/>
        <v>8672.15</v>
      </c>
      <c r="AB45" s="318">
        <f t="shared" si="5"/>
        <v>6972.15</v>
      </c>
      <c r="AC45" s="319">
        <f t="shared" si="5"/>
        <v>3872.15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330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45" x14ac:dyDescent="0.25">
      <c r="A48" s="42"/>
      <c r="B48" s="43" t="s">
        <v>193</v>
      </c>
      <c r="C48" s="44" t="s">
        <v>194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195</v>
      </c>
      <c r="B49" s="83" t="s">
        <v>331</v>
      </c>
      <c r="C49" s="46">
        <v>6481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45" t="s">
        <v>196</v>
      </c>
      <c r="B50" s="83" t="s">
        <v>332</v>
      </c>
      <c r="C50" s="46">
        <f>C49*4</f>
        <v>25924</v>
      </c>
      <c r="E50" s="60"/>
      <c r="F50" s="60"/>
      <c r="G50" s="60"/>
      <c r="K50" s="36"/>
      <c r="L50" s="91"/>
      <c r="M50" s="91"/>
    </row>
    <row r="51" spans="1:13" s="34" customFormat="1" ht="15.75" thickBot="1" x14ac:dyDescent="0.3">
      <c r="A51" s="47" t="s">
        <v>197</v>
      </c>
      <c r="B51" s="84" t="s">
        <v>333</v>
      </c>
      <c r="C51" s="48">
        <f>C49*10</f>
        <v>64810</v>
      </c>
      <c r="E51" s="60"/>
      <c r="F51" s="60"/>
      <c r="G51" s="60"/>
      <c r="L51" s="91"/>
      <c r="M51" s="91"/>
    </row>
    <row r="52" spans="1:13" s="34" customFormat="1" x14ac:dyDescent="0.25">
      <c r="A52" s="49"/>
      <c r="B52" s="50"/>
      <c r="C52" s="50"/>
      <c r="E52" s="60"/>
      <c r="F52" s="60"/>
      <c r="G52" s="60"/>
      <c r="L52" s="91"/>
      <c r="M52" s="91"/>
    </row>
    <row r="55" spans="1:13" x14ac:dyDescent="0.25">
      <c r="B55" s="26" t="s">
        <v>99</v>
      </c>
    </row>
    <row r="56" spans="1:13" ht="45" x14ac:dyDescent="0.25">
      <c r="B56" s="27" t="s">
        <v>97</v>
      </c>
    </row>
    <row r="57" spans="1:13" ht="45" x14ac:dyDescent="0.25">
      <c r="B57" s="27" t="s">
        <v>102</v>
      </c>
    </row>
    <row r="58" spans="1:13" ht="45" x14ac:dyDescent="0.25">
      <c r="B58" s="27" t="s">
        <v>100</v>
      </c>
    </row>
    <row r="59" spans="1:13" ht="30" x14ac:dyDescent="0.25">
      <c r="B59" s="27" t="s">
        <v>101</v>
      </c>
    </row>
    <row r="61" spans="1:13" x14ac:dyDescent="0.25">
      <c r="B61" s="28" t="s">
        <v>108</v>
      </c>
    </row>
    <row r="62" spans="1:13" x14ac:dyDescent="0.25">
      <c r="B62" s="6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  <row r="67" spans="2:2" x14ac:dyDescent="0.25">
      <c r="B67" s="6" t="s">
        <v>114</v>
      </c>
    </row>
    <row r="69" spans="2:2" x14ac:dyDescent="0.25">
      <c r="B69" s="28" t="s">
        <v>115</v>
      </c>
    </row>
    <row r="70" spans="2:2" x14ac:dyDescent="0.25">
      <c r="B70" s="6" t="s">
        <v>105</v>
      </c>
    </row>
    <row r="71" spans="2:2" x14ac:dyDescent="0.25">
      <c r="B71" s="6" t="s">
        <v>106</v>
      </c>
    </row>
    <row r="72" spans="2:2" x14ac:dyDescent="0.25">
      <c r="B72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8" zoomScale="60" zoomScaleNormal="60" workbookViewId="0">
      <selection activeCell="J52" sqref="J5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21.28515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156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36</v>
      </c>
      <c r="J12" s="94">
        <f>SUM(O12:AC12)</f>
        <v>10684.900000000003</v>
      </c>
      <c r="K12" s="98"/>
      <c r="L12" s="99">
        <v>43466</v>
      </c>
      <c r="M12" s="99">
        <v>48944</v>
      </c>
      <c r="N12" s="38"/>
      <c r="O12" s="255">
        <v>712</v>
      </c>
      <c r="P12" s="252">
        <f t="shared" ref="P12:AC12" si="0">$K$42*0.15</f>
        <v>712.35</v>
      </c>
      <c r="Q12" s="252">
        <f t="shared" si="0"/>
        <v>712.35</v>
      </c>
      <c r="R12" s="252">
        <f t="shared" si="0"/>
        <v>712.35</v>
      </c>
      <c r="S12" s="252">
        <f t="shared" si="0"/>
        <v>712.35</v>
      </c>
      <c r="T12" s="324">
        <f t="shared" si="0"/>
        <v>712.35</v>
      </c>
      <c r="U12" s="324">
        <f t="shared" si="0"/>
        <v>712.35</v>
      </c>
      <c r="V12" s="324">
        <f t="shared" si="0"/>
        <v>712.35</v>
      </c>
      <c r="W12" s="324">
        <f t="shared" si="0"/>
        <v>712.35</v>
      </c>
      <c r="X12" s="324">
        <f t="shared" si="0"/>
        <v>712.35</v>
      </c>
      <c r="Y12" s="324">
        <f t="shared" si="0"/>
        <v>712.35</v>
      </c>
      <c r="Z12" s="324">
        <f t="shared" si="0"/>
        <v>712.35</v>
      </c>
      <c r="AA12" s="324">
        <f t="shared" si="0"/>
        <v>712.35</v>
      </c>
      <c r="AB12" s="324">
        <f t="shared" si="0"/>
        <v>712.35</v>
      </c>
      <c r="AC12" s="325">
        <f t="shared" si="0"/>
        <v>712.35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36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36</v>
      </c>
      <c r="J15" s="103">
        <f t="shared" ref="J15:J36" si="1">SUM(O15:AC15)</f>
        <v>2200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550</v>
      </c>
      <c r="Q15" s="253">
        <v>550</v>
      </c>
      <c r="R15" s="253">
        <v>550</v>
      </c>
      <c r="S15" s="253">
        <v>550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75" t="s">
        <v>36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36</v>
      </c>
      <c r="J16" s="103">
        <f t="shared" si="1"/>
        <v>3400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550</v>
      </c>
      <c r="U16" s="313">
        <v>550</v>
      </c>
      <c r="V16" s="313">
        <v>550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75" t="s">
        <v>36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36</v>
      </c>
      <c r="J17" s="103">
        <f t="shared" si="1"/>
        <v>5100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1500</v>
      </c>
      <c r="Q17" s="253">
        <v>1800</v>
      </c>
      <c r="R17" s="253"/>
      <c r="S17" s="253">
        <v>1800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75" t="s">
        <v>36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36</v>
      </c>
      <c r="J18" s="103">
        <f t="shared" si="1"/>
        <v>7200</v>
      </c>
      <c r="K18" s="129"/>
      <c r="L18" s="88">
        <v>45658</v>
      </c>
      <c r="M18" s="150">
        <v>48213</v>
      </c>
      <c r="N18" s="32" t="s">
        <v>187</v>
      </c>
      <c r="O18" s="256"/>
      <c r="P18" s="253"/>
      <c r="Q18" s="253"/>
      <c r="R18" s="253"/>
      <c r="S18" s="253"/>
      <c r="T18" s="313"/>
      <c r="U18" s="313">
        <v>1800</v>
      </c>
      <c r="V18" s="313"/>
      <c r="W18" s="313">
        <v>1800</v>
      </c>
      <c r="X18" s="313"/>
      <c r="Y18" s="313">
        <v>1800</v>
      </c>
      <c r="Z18" s="313"/>
      <c r="AA18" s="313">
        <v>1800</v>
      </c>
      <c r="AB18" s="313"/>
      <c r="AC18" s="314"/>
    </row>
    <row r="19" spans="1:29" s="125" customFormat="1" ht="60" x14ac:dyDescent="0.25">
      <c r="A19" s="101"/>
      <c r="B19" s="102"/>
      <c r="C19" s="75" t="s">
        <v>36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36</v>
      </c>
      <c r="J19" s="103">
        <f t="shared" si="1"/>
        <v>4000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1500</v>
      </c>
      <c r="Q19" s="253"/>
      <c r="R19" s="253">
        <v>2500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36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36</v>
      </c>
      <c r="J20" s="103">
        <f t="shared" si="1"/>
        <v>6500</v>
      </c>
      <c r="K20" s="129"/>
      <c r="L20" s="88">
        <v>47119</v>
      </c>
      <c r="M20" s="150">
        <v>47483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/>
      <c r="W20" s="313"/>
      <c r="X20" s="313"/>
      <c r="Y20" s="313">
        <v>6500</v>
      </c>
      <c r="Z20" s="313"/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267"/>
      <c r="K21" s="268"/>
      <c r="L21" s="269"/>
      <c r="M21" s="269"/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75" t="s">
        <v>36</v>
      </c>
      <c r="D22" s="16" t="s">
        <v>223</v>
      </c>
      <c r="E22" s="105" t="s">
        <v>14</v>
      </c>
      <c r="F22" s="104" t="s">
        <v>29</v>
      </c>
      <c r="G22" s="105" t="s">
        <v>28</v>
      </c>
      <c r="H22" s="106"/>
      <c r="I22" s="129" t="s">
        <v>36</v>
      </c>
      <c r="J22" s="103">
        <f t="shared" si="1"/>
        <v>2000</v>
      </c>
      <c r="K22" s="106"/>
      <c r="L22" s="88">
        <v>44197</v>
      </c>
      <c r="M22" s="150">
        <v>44561</v>
      </c>
      <c r="N22" s="32" t="s">
        <v>186</v>
      </c>
      <c r="O22" s="256"/>
      <c r="P22" s="253"/>
      <c r="Q22" s="253">
        <v>2000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75" t="s">
        <v>36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36</v>
      </c>
      <c r="J23" s="103">
        <f t="shared" si="1"/>
        <v>6000</v>
      </c>
      <c r="K23" s="106"/>
      <c r="L23" s="88">
        <v>45292</v>
      </c>
      <c r="M23" s="150">
        <v>47848</v>
      </c>
      <c r="N23" s="32" t="s">
        <v>187</v>
      </c>
      <c r="O23" s="256"/>
      <c r="P23" s="253"/>
      <c r="Q23" s="253"/>
      <c r="R23" s="253"/>
      <c r="S23" s="253"/>
      <c r="T23" s="313">
        <v>2000</v>
      </c>
      <c r="U23" s="313"/>
      <c r="V23" s="313"/>
      <c r="W23" s="313">
        <v>2000</v>
      </c>
      <c r="X23" s="313"/>
      <c r="Y23" s="313"/>
      <c r="Z23" s="313">
        <v>2000</v>
      </c>
      <c r="AA23" s="313"/>
      <c r="AB23" s="313"/>
      <c r="AC23" s="314"/>
    </row>
    <row r="24" spans="1:29" s="125" customFormat="1" ht="60" x14ac:dyDescent="0.25">
      <c r="A24" s="101"/>
      <c r="B24" s="102"/>
      <c r="C24" s="75" t="s">
        <v>36</v>
      </c>
      <c r="D24" s="16" t="s">
        <v>228</v>
      </c>
      <c r="E24" s="105" t="s">
        <v>14</v>
      </c>
      <c r="F24" s="104" t="s">
        <v>29</v>
      </c>
      <c r="G24" s="105" t="s">
        <v>28</v>
      </c>
      <c r="H24" s="106"/>
      <c r="I24" s="129" t="s">
        <v>36</v>
      </c>
      <c r="J24" s="103">
        <f t="shared" si="1"/>
        <v>2200</v>
      </c>
      <c r="K24" s="106"/>
      <c r="L24" s="88">
        <v>44197</v>
      </c>
      <c r="M24" s="150">
        <v>44561</v>
      </c>
      <c r="N24" s="32" t="s">
        <v>186</v>
      </c>
      <c r="O24" s="256"/>
      <c r="P24" s="253"/>
      <c r="Q24" s="253">
        <v>2200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75" t="s">
        <v>36</v>
      </c>
      <c r="D25" s="16" t="s">
        <v>228</v>
      </c>
      <c r="E25" s="105" t="s">
        <v>14</v>
      </c>
      <c r="F25" s="104" t="s">
        <v>29</v>
      </c>
      <c r="G25" s="105" t="s">
        <v>28</v>
      </c>
      <c r="H25" s="106"/>
      <c r="I25" s="129" t="s">
        <v>36</v>
      </c>
      <c r="J25" s="103">
        <f t="shared" si="1"/>
        <v>2200</v>
      </c>
      <c r="K25" s="106"/>
      <c r="L25" s="88">
        <v>46388</v>
      </c>
      <c r="M25" s="150">
        <v>46752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/>
      <c r="W25" s="313">
        <v>2200</v>
      </c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75" t="s">
        <v>36</v>
      </c>
      <c r="D26" s="16" t="s">
        <v>229</v>
      </c>
      <c r="E26" s="105" t="s">
        <v>14</v>
      </c>
      <c r="F26" s="104" t="s">
        <v>29</v>
      </c>
      <c r="G26" s="105" t="s">
        <v>28</v>
      </c>
      <c r="H26" s="106"/>
      <c r="I26" s="129" t="s">
        <v>36</v>
      </c>
      <c r="J26" s="103">
        <f t="shared" si="1"/>
        <v>920</v>
      </c>
      <c r="K26" s="106"/>
      <c r="L26" s="88">
        <v>44562</v>
      </c>
      <c r="M26" s="150">
        <v>44926</v>
      </c>
      <c r="N26" s="32" t="s">
        <v>186</v>
      </c>
      <c r="O26" s="256"/>
      <c r="P26" s="253"/>
      <c r="Q26" s="253"/>
      <c r="R26" s="253">
        <v>920</v>
      </c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75" t="s">
        <v>36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6"/>
      <c r="I27" s="129" t="s">
        <v>36</v>
      </c>
      <c r="J27" s="103">
        <f t="shared" si="1"/>
        <v>920</v>
      </c>
      <c r="K27" s="106"/>
      <c r="L27" s="88">
        <v>47484</v>
      </c>
      <c r="M27" s="150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920</v>
      </c>
      <c r="AA27" s="313"/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267"/>
      <c r="K28" s="268"/>
      <c r="L28" s="269"/>
      <c r="M28" s="269"/>
      <c r="N28" s="268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267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48" t="s">
        <v>36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36</v>
      </c>
      <c r="J30" s="103">
        <f t="shared" si="1"/>
        <v>4940</v>
      </c>
      <c r="K30" s="106"/>
      <c r="L30" s="130">
        <v>43831</v>
      </c>
      <c r="M30" s="130">
        <v>45291</v>
      </c>
      <c r="N30" s="32" t="s">
        <v>186</v>
      </c>
      <c r="O30" s="256"/>
      <c r="P30" s="253">
        <v>470</v>
      </c>
      <c r="Q30" s="253">
        <v>1300</v>
      </c>
      <c r="R30" s="253">
        <v>1910</v>
      </c>
      <c r="S30" s="253">
        <v>1260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48" t="s">
        <v>36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36</v>
      </c>
      <c r="J31" s="103">
        <f t="shared" si="1"/>
        <v>8390</v>
      </c>
      <c r="K31" s="106"/>
      <c r="L31" s="130">
        <v>45292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>
        <v>1200</v>
      </c>
      <c r="U31" s="313">
        <v>1350</v>
      </c>
      <c r="V31" s="313"/>
      <c r="W31" s="313"/>
      <c r="X31" s="313">
        <v>250</v>
      </c>
      <c r="Y31" s="313">
        <v>1010</v>
      </c>
      <c r="Z31" s="313">
        <v>2370</v>
      </c>
      <c r="AA31" s="313">
        <v>210</v>
      </c>
      <c r="AB31" s="313">
        <v>1000</v>
      </c>
      <c r="AC31" s="314">
        <v>1000</v>
      </c>
    </row>
    <row r="32" spans="1:29" s="125" customFormat="1" ht="60" x14ac:dyDescent="0.25">
      <c r="A32" s="101"/>
      <c r="B32" s="102"/>
      <c r="C32" s="31" t="s">
        <v>36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36</v>
      </c>
      <c r="J32" s="103">
        <f t="shared" si="1"/>
        <v>300</v>
      </c>
      <c r="K32" s="106"/>
      <c r="L32" s="130">
        <v>44562</v>
      </c>
      <c r="M32" s="130">
        <v>44926</v>
      </c>
      <c r="N32" s="32" t="s">
        <v>186</v>
      </c>
      <c r="O32" s="256"/>
      <c r="P32" s="253"/>
      <c r="Q32" s="253"/>
      <c r="R32" s="253">
        <v>300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31" t="s">
        <v>36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36</v>
      </c>
      <c r="J33" s="103">
        <f t="shared" si="1"/>
        <v>240</v>
      </c>
      <c r="K33" s="106"/>
      <c r="L33" s="130">
        <v>46023</v>
      </c>
      <c r="M33" s="130">
        <v>47848</v>
      </c>
      <c r="N33" s="32" t="s">
        <v>187</v>
      </c>
      <c r="O33" s="256"/>
      <c r="P33" s="253"/>
      <c r="Q33" s="253"/>
      <c r="R33" s="253"/>
      <c r="S33" s="253"/>
      <c r="T33" s="313"/>
      <c r="U33" s="313"/>
      <c r="V33" s="313">
        <v>120</v>
      </c>
      <c r="W33" s="313"/>
      <c r="X33" s="313"/>
      <c r="Y33" s="313"/>
      <c r="Z33" s="313">
        <v>120</v>
      </c>
      <c r="AA33" s="313"/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267"/>
      <c r="K34" s="268"/>
      <c r="L34" s="269"/>
      <c r="M34" s="269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02"/>
      <c r="C35" s="148" t="s">
        <v>36</v>
      </c>
      <c r="D35" s="75" t="s">
        <v>339</v>
      </c>
      <c r="E35" s="104" t="s">
        <v>15</v>
      </c>
      <c r="F35" s="104" t="s">
        <v>29</v>
      </c>
      <c r="G35" s="105" t="s">
        <v>27</v>
      </c>
      <c r="H35" s="106"/>
      <c r="I35" s="129" t="s">
        <v>36</v>
      </c>
      <c r="J35" s="103">
        <f t="shared" ref="J35" si="2">SUM(O35:AC35)</f>
        <v>1800</v>
      </c>
      <c r="K35" s="106"/>
      <c r="L35" s="130">
        <v>43466</v>
      </c>
      <c r="M35" s="130">
        <v>43830</v>
      </c>
      <c r="N35" s="17" t="s">
        <v>185</v>
      </c>
      <c r="O35" s="256">
        <v>1800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48" t="s">
        <v>36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36</v>
      </c>
      <c r="J36" s="103">
        <f t="shared" si="1"/>
        <v>15900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v>400</v>
      </c>
      <c r="Q36" s="253">
        <v>4800</v>
      </c>
      <c r="R36" s="253">
        <v>7100</v>
      </c>
      <c r="S36" s="253">
        <v>3600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48" t="s">
        <v>36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36</v>
      </c>
      <c r="J37" s="103">
        <f t="shared" ref="J37:J41" si="3">SUM(O37:AC37)</f>
        <v>21700</v>
      </c>
      <c r="K37" s="106"/>
      <c r="L37" s="130">
        <v>45292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>
        <v>1000</v>
      </c>
      <c r="U37" s="313">
        <v>1100</v>
      </c>
      <c r="V37" s="313">
        <v>2800</v>
      </c>
      <c r="W37" s="313">
        <v>400</v>
      </c>
      <c r="X37" s="313">
        <v>300</v>
      </c>
      <c r="Y37" s="313">
        <v>400</v>
      </c>
      <c r="Z37" s="313">
        <v>4400</v>
      </c>
      <c r="AA37" s="313">
        <v>7300</v>
      </c>
      <c r="AB37" s="313">
        <v>2000</v>
      </c>
      <c r="AC37" s="314">
        <v>2000</v>
      </c>
    </row>
    <row r="38" spans="1:29" s="125" customFormat="1" ht="60" x14ac:dyDescent="0.25">
      <c r="A38" s="101"/>
      <c r="B38" s="102"/>
      <c r="C38" s="31" t="s">
        <v>36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36</v>
      </c>
      <c r="J38" s="103">
        <f t="shared" si="3"/>
        <v>430</v>
      </c>
      <c r="K38" s="106"/>
      <c r="L38" s="130">
        <v>43831</v>
      </c>
      <c r="M38" s="130">
        <v>44926</v>
      </c>
      <c r="N38" s="17" t="s">
        <v>186</v>
      </c>
      <c r="O38" s="256"/>
      <c r="P38" s="253">
        <v>65</v>
      </c>
      <c r="Q38" s="253">
        <v>300</v>
      </c>
      <c r="R38" s="253">
        <v>65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31" t="s">
        <v>36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36</v>
      </c>
      <c r="J39" s="103">
        <f t="shared" si="3"/>
        <v>1275</v>
      </c>
      <c r="K39" s="106"/>
      <c r="L39" s="130">
        <v>45292</v>
      </c>
      <c r="M39" s="130">
        <v>48579</v>
      </c>
      <c r="N39" s="32" t="s">
        <v>186</v>
      </c>
      <c r="O39" s="256"/>
      <c r="P39" s="253"/>
      <c r="Q39" s="253"/>
      <c r="R39" s="253"/>
      <c r="S39" s="253"/>
      <c r="T39" s="313">
        <v>65</v>
      </c>
      <c r="U39" s="313"/>
      <c r="V39" s="313"/>
      <c r="W39" s="313">
        <v>185</v>
      </c>
      <c r="X39" s="313">
        <v>300</v>
      </c>
      <c r="Y39" s="313">
        <v>65</v>
      </c>
      <c r="Z39" s="313">
        <v>420</v>
      </c>
      <c r="AA39" s="313">
        <v>120</v>
      </c>
      <c r="AB39" s="313">
        <v>120</v>
      </c>
      <c r="AC39" s="314"/>
    </row>
    <row r="40" spans="1:29" s="125" customFormat="1" x14ac:dyDescent="0.25">
      <c r="A40" s="8"/>
      <c r="B40" s="146" t="s">
        <v>89</v>
      </c>
      <c r="C40" s="131"/>
      <c r="D40" s="131"/>
      <c r="E40" s="132"/>
      <c r="F40" s="132"/>
      <c r="G40" s="132"/>
      <c r="H40" s="133"/>
      <c r="I40" s="133"/>
      <c r="J40" s="267"/>
      <c r="K40" s="268"/>
      <c r="L40" s="269"/>
      <c r="M40" s="269"/>
      <c r="N40" s="268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.75" thickBot="1" x14ac:dyDescent="0.3">
      <c r="A41" s="101"/>
      <c r="B41" s="102"/>
      <c r="C41" s="148" t="s">
        <v>36</v>
      </c>
      <c r="D41" s="75" t="s">
        <v>226</v>
      </c>
      <c r="E41" s="105" t="s">
        <v>25</v>
      </c>
      <c r="F41" s="62" t="s">
        <v>26</v>
      </c>
      <c r="G41" s="105" t="s">
        <v>27</v>
      </c>
      <c r="H41" s="106"/>
      <c r="I41" s="129" t="s">
        <v>36</v>
      </c>
      <c r="J41" s="103">
        <f t="shared" si="3"/>
        <v>17500</v>
      </c>
      <c r="K41" s="106"/>
      <c r="L41" s="130">
        <v>44197</v>
      </c>
      <c r="M41" s="130">
        <v>44197</v>
      </c>
      <c r="N41" s="32" t="s">
        <v>186</v>
      </c>
      <c r="O41" s="256"/>
      <c r="P41" s="253"/>
      <c r="Q41" s="253">
        <v>17500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86</v>
      </c>
      <c r="C42" s="40"/>
      <c r="D42" s="40"/>
      <c r="E42" s="66"/>
      <c r="F42" s="66"/>
      <c r="G42" s="66"/>
      <c r="H42" s="40"/>
      <c r="I42" s="40"/>
      <c r="J42" s="40">
        <f>SUM(J12:J41)</f>
        <v>125799.9</v>
      </c>
      <c r="K42" s="40">
        <f>C46</f>
        <v>4749</v>
      </c>
      <c r="L42" s="90"/>
      <c r="M42" s="90"/>
      <c r="N42" s="41"/>
      <c r="O42" s="257">
        <f t="shared" ref="O42:AC42" si="4">SUM(O12:O41)</f>
        <v>2512</v>
      </c>
      <c r="P42" s="254">
        <f t="shared" si="4"/>
        <v>5197.3500000000004</v>
      </c>
      <c r="Q42" s="254">
        <f t="shared" si="4"/>
        <v>31162.35</v>
      </c>
      <c r="R42" s="254">
        <f t="shared" si="4"/>
        <v>14057.35</v>
      </c>
      <c r="S42" s="254">
        <f t="shared" si="4"/>
        <v>7922.35</v>
      </c>
      <c r="T42" s="318">
        <f t="shared" si="4"/>
        <v>5527.35</v>
      </c>
      <c r="U42" s="318">
        <f t="shared" si="4"/>
        <v>5512.35</v>
      </c>
      <c r="V42" s="318">
        <f t="shared" si="4"/>
        <v>4182.3500000000004</v>
      </c>
      <c r="W42" s="318">
        <f t="shared" si="4"/>
        <v>7547.35</v>
      </c>
      <c r="X42" s="318">
        <f t="shared" si="4"/>
        <v>1812.35</v>
      </c>
      <c r="Y42" s="318">
        <f t="shared" si="4"/>
        <v>10737.35</v>
      </c>
      <c r="Z42" s="318">
        <f t="shared" si="4"/>
        <v>11192.35</v>
      </c>
      <c r="AA42" s="318">
        <f t="shared" si="4"/>
        <v>10392.35</v>
      </c>
      <c r="AB42" s="318">
        <f t="shared" si="4"/>
        <v>4082.35</v>
      </c>
      <c r="AC42" s="319">
        <f t="shared" si="4"/>
        <v>3962.35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330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193</v>
      </c>
      <c r="C45" s="44" t="s">
        <v>194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195</v>
      </c>
      <c r="B46" s="83" t="s">
        <v>331</v>
      </c>
      <c r="C46" s="46">
        <v>4749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f>C46*4</f>
        <v>18996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197</v>
      </c>
      <c r="B48" s="84" t="s">
        <v>333</v>
      </c>
      <c r="C48" s="48">
        <f>C46*10</f>
        <v>47490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1" spans="1:13" x14ac:dyDescent="0.25">
      <c r="B51" s="26" t="s">
        <v>99</v>
      </c>
    </row>
    <row r="52" spans="1:13" ht="45" x14ac:dyDescent="0.25">
      <c r="B52" s="27" t="s">
        <v>97</v>
      </c>
    </row>
    <row r="53" spans="1:13" ht="30" x14ac:dyDescent="0.25">
      <c r="B53" s="27" t="s">
        <v>102</v>
      </c>
    </row>
    <row r="54" spans="1:13" ht="45" x14ac:dyDescent="0.25">
      <c r="B54" s="27" t="s">
        <v>100</v>
      </c>
    </row>
    <row r="55" spans="1:13" ht="30" x14ac:dyDescent="0.25">
      <c r="B55" s="27" t="s">
        <v>101</v>
      </c>
    </row>
    <row r="57" spans="1:13" x14ac:dyDescent="0.25">
      <c r="B57" s="28" t="s">
        <v>108</v>
      </c>
    </row>
    <row r="58" spans="1:13" x14ac:dyDescent="0.25">
      <c r="B58" s="6" t="s">
        <v>109</v>
      </c>
    </row>
    <row r="59" spans="1:13" x14ac:dyDescent="0.25">
      <c r="B59" s="6" t="s">
        <v>110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5" spans="2:2" x14ac:dyDescent="0.25">
      <c r="B65" s="28" t="s">
        <v>115</v>
      </c>
    </row>
    <row r="66" spans="2:2" x14ac:dyDescent="0.25">
      <c r="B66" s="6" t="s">
        <v>105</v>
      </c>
    </row>
    <row r="67" spans="2:2" x14ac:dyDescent="0.25">
      <c r="B67" s="6" t="s">
        <v>106</v>
      </c>
    </row>
    <row r="68" spans="2:2" x14ac:dyDescent="0.25">
      <c r="B68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31" zoomScale="60" zoomScaleNormal="60" workbookViewId="0">
      <selection activeCell="D34" sqref="D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164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154</v>
      </c>
      <c r="L3" s="349"/>
      <c r="M3" s="349"/>
      <c r="N3" s="349"/>
      <c r="O3" s="349"/>
      <c r="P3" s="349"/>
      <c r="Q3" s="349"/>
      <c r="R3" s="349" t="s">
        <v>232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91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91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92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37</v>
      </c>
      <c r="J12" s="94">
        <f>SUM(O12:AC12)</f>
        <v>13693.5</v>
      </c>
      <c r="K12" s="155"/>
      <c r="L12" s="99">
        <v>43466</v>
      </c>
      <c r="M12" s="99">
        <v>48944</v>
      </c>
      <c r="N12" s="38"/>
      <c r="O12" s="255">
        <v>558</v>
      </c>
      <c r="P12" s="252">
        <f t="shared" ref="P12:AC12" si="0">$K$42*0.15</f>
        <v>938.25</v>
      </c>
      <c r="Q12" s="252">
        <f t="shared" si="0"/>
        <v>938.25</v>
      </c>
      <c r="R12" s="252">
        <f t="shared" si="0"/>
        <v>938.25</v>
      </c>
      <c r="S12" s="252">
        <f t="shared" si="0"/>
        <v>938.25</v>
      </c>
      <c r="T12" s="324">
        <f t="shared" si="0"/>
        <v>938.25</v>
      </c>
      <c r="U12" s="324">
        <f t="shared" si="0"/>
        <v>938.25</v>
      </c>
      <c r="V12" s="324">
        <f t="shared" si="0"/>
        <v>938.25</v>
      </c>
      <c r="W12" s="324">
        <f t="shared" si="0"/>
        <v>938.25</v>
      </c>
      <c r="X12" s="324">
        <f t="shared" si="0"/>
        <v>938.25</v>
      </c>
      <c r="Y12" s="324">
        <f t="shared" si="0"/>
        <v>938.25</v>
      </c>
      <c r="Z12" s="324">
        <f t="shared" si="0"/>
        <v>938.25</v>
      </c>
      <c r="AA12" s="324">
        <f t="shared" si="0"/>
        <v>938.25</v>
      </c>
      <c r="AB12" s="324">
        <f t="shared" si="0"/>
        <v>938.25</v>
      </c>
      <c r="AC12" s="325">
        <f t="shared" si="0"/>
        <v>938.25</v>
      </c>
    </row>
    <row r="13" spans="1:29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7"/>
      <c r="J13" s="11"/>
      <c r="K13" s="156"/>
      <c r="L13" s="86"/>
      <c r="M13" s="122"/>
      <c r="N13" s="7"/>
      <c r="O13" s="264"/>
      <c r="P13" s="264"/>
      <c r="Q13" s="264"/>
      <c r="R13" s="264"/>
      <c r="S13" s="264"/>
      <c r="T13" s="264"/>
      <c r="U13" s="264"/>
      <c r="V13" s="264"/>
      <c r="W13" s="264"/>
      <c r="X13" s="264"/>
      <c r="Y13" s="264"/>
      <c r="Z13" s="264"/>
      <c r="AA13" s="264"/>
      <c r="AB13" s="264"/>
      <c r="AC13" s="264"/>
    </row>
    <row r="14" spans="1:29" x14ac:dyDescent="0.25">
      <c r="A14" s="13"/>
      <c r="B14" s="14" t="s">
        <v>87</v>
      </c>
      <c r="C14" s="7"/>
      <c r="D14" s="7"/>
      <c r="E14" s="61"/>
      <c r="F14" s="61"/>
      <c r="G14" s="61"/>
      <c r="H14" s="11"/>
      <c r="I14" s="15"/>
      <c r="J14" s="11"/>
      <c r="K14" s="157"/>
      <c r="L14" s="86"/>
      <c r="M14" s="87"/>
      <c r="N14" s="1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</row>
    <row r="15" spans="1:29" s="125" customFormat="1" ht="60" x14ac:dyDescent="0.25">
      <c r="A15" s="101"/>
      <c r="B15" s="102"/>
      <c r="C15" s="103" t="s">
        <v>37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37</v>
      </c>
      <c r="J15" s="103">
        <f t="shared" ref="J15:J38" si="1">SUM(O15:AC15)</f>
        <v>1000</v>
      </c>
      <c r="K15" s="158"/>
      <c r="L15" s="88">
        <v>43831</v>
      </c>
      <c r="M15" s="150">
        <v>45291</v>
      </c>
      <c r="N15" s="32" t="s">
        <v>186</v>
      </c>
      <c r="O15" s="256"/>
      <c r="P15" s="253">
        <v>250</v>
      </c>
      <c r="Q15" s="253">
        <v>250</v>
      </c>
      <c r="R15" s="253">
        <v>250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37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37</v>
      </c>
      <c r="J16" s="103">
        <f t="shared" si="1"/>
        <v>2500</v>
      </c>
      <c r="K16" s="158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103" t="s">
        <v>37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37</v>
      </c>
      <c r="J17" s="103">
        <f t="shared" si="1"/>
        <v>3700</v>
      </c>
      <c r="K17" s="158"/>
      <c r="L17" s="88">
        <v>43831</v>
      </c>
      <c r="M17" s="150">
        <v>45291</v>
      </c>
      <c r="N17" s="32" t="s">
        <v>186</v>
      </c>
      <c r="O17" s="256"/>
      <c r="P17" s="253">
        <v>500</v>
      </c>
      <c r="Q17" s="253">
        <v>1600</v>
      </c>
      <c r="R17" s="253"/>
      <c r="S17" s="253">
        <v>1600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37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37</v>
      </c>
      <c r="J18" s="103">
        <f t="shared" si="1"/>
        <v>5600</v>
      </c>
      <c r="K18" s="158"/>
      <c r="L18" s="88">
        <v>45658</v>
      </c>
      <c r="M18" s="150">
        <v>47848</v>
      </c>
      <c r="N18" s="32" t="s">
        <v>187</v>
      </c>
      <c r="O18" s="256"/>
      <c r="P18" s="253"/>
      <c r="Q18" s="253"/>
      <c r="R18" s="253"/>
      <c r="S18" s="253"/>
      <c r="T18" s="313"/>
      <c r="U18" s="313">
        <v>2600</v>
      </c>
      <c r="V18" s="313"/>
      <c r="W18" s="313"/>
      <c r="X18" s="313"/>
      <c r="Y18" s="313"/>
      <c r="Z18" s="313">
        <v>3000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37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37</v>
      </c>
      <c r="J19" s="103">
        <f t="shared" si="1"/>
        <v>8700</v>
      </c>
      <c r="K19" s="158"/>
      <c r="L19" s="88">
        <v>43831</v>
      </c>
      <c r="M19" s="150">
        <v>44926</v>
      </c>
      <c r="N19" s="32" t="s">
        <v>186</v>
      </c>
      <c r="O19" s="256"/>
      <c r="P19" s="253">
        <v>2000</v>
      </c>
      <c r="Q19" s="253"/>
      <c r="R19" s="253">
        <v>6700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37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37</v>
      </c>
      <c r="J20" s="103">
        <f t="shared" si="1"/>
        <v>13400</v>
      </c>
      <c r="K20" s="158"/>
      <c r="L20" s="88">
        <v>46023</v>
      </c>
      <c r="M20" s="150">
        <v>47848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>
        <v>6700</v>
      </c>
      <c r="W20" s="313"/>
      <c r="X20" s="313"/>
      <c r="Y20" s="313"/>
      <c r="Z20" s="313">
        <v>6700</v>
      </c>
      <c r="AA20" s="313"/>
      <c r="AB20" s="313"/>
      <c r="AC20" s="314"/>
    </row>
    <row r="21" spans="1:29" x14ac:dyDescent="0.25">
      <c r="A21" s="13"/>
      <c r="B21" s="15" t="s">
        <v>96</v>
      </c>
      <c r="C21" s="7"/>
      <c r="D21" s="7"/>
      <c r="E21" s="61"/>
      <c r="F21" s="61"/>
      <c r="G21" s="61"/>
      <c r="H21" s="15"/>
      <c r="I21" s="15"/>
      <c r="J21" s="15"/>
      <c r="K21" s="157"/>
      <c r="L21" s="87"/>
      <c r="M21" s="87"/>
      <c r="N21" s="15"/>
      <c r="O21" s="265"/>
      <c r="P21" s="265"/>
      <c r="Q21" s="265"/>
      <c r="R21" s="265"/>
      <c r="S21" s="265"/>
      <c r="T21" s="265"/>
      <c r="U21" s="265"/>
      <c r="V21" s="265"/>
      <c r="W21" s="265"/>
      <c r="X21" s="265"/>
      <c r="Y21" s="265"/>
      <c r="Z21" s="265"/>
      <c r="AA21" s="265"/>
      <c r="AB21" s="265"/>
      <c r="AC21" s="265"/>
    </row>
    <row r="22" spans="1:29" s="125" customFormat="1" ht="60" x14ac:dyDescent="0.25">
      <c r="A22" s="101"/>
      <c r="B22" s="102"/>
      <c r="C22" s="103" t="s">
        <v>37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37</v>
      </c>
      <c r="J22" s="103">
        <f t="shared" si="1"/>
        <v>1000</v>
      </c>
      <c r="K22" s="159"/>
      <c r="L22" s="130">
        <v>47484</v>
      </c>
      <c r="M22" s="130">
        <v>47848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>
        <v>1000</v>
      </c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37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37</v>
      </c>
      <c r="J23" s="103">
        <f t="shared" si="1"/>
        <v>2100</v>
      </c>
      <c r="K23" s="159"/>
      <c r="L23" s="130">
        <v>46753</v>
      </c>
      <c r="M23" s="130">
        <v>47118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>
        <v>2100</v>
      </c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37</v>
      </c>
      <c r="D24" s="16" t="s">
        <v>239</v>
      </c>
      <c r="E24" s="105" t="s">
        <v>14</v>
      </c>
      <c r="F24" s="104" t="s">
        <v>29</v>
      </c>
      <c r="G24" s="105" t="s">
        <v>28</v>
      </c>
      <c r="H24" s="106"/>
      <c r="I24" s="129" t="s">
        <v>37</v>
      </c>
      <c r="J24" s="103">
        <f t="shared" si="1"/>
        <v>6600</v>
      </c>
      <c r="K24" s="159"/>
      <c r="L24" s="130">
        <v>43831</v>
      </c>
      <c r="M24" s="130">
        <v>45291</v>
      </c>
      <c r="N24" s="32" t="s">
        <v>186</v>
      </c>
      <c r="O24" s="256"/>
      <c r="P24" s="253">
        <v>2200</v>
      </c>
      <c r="Q24" s="253">
        <v>2200</v>
      </c>
      <c r="R24" s="253"/>
      <c r="S24" s="253">
        <v>2200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37</v>
      </c>
      <c r="D25" s="16" t="s">
        <v>229</v>
      </c>
      <c r="E25" s="105" t="s">
        <v>14</v>
      </c>
      <c r="F25" s="104" t="s">
        <v>29</v>
      </c>
      <c r="G25" s="105" t="s">
        <v>28</v>
      </c>
      <c r="H25" s="106"/>
      <c r="I25" s="129" t="s">
        <v>37</v>
      </c>
      <c r="J25" s="103">
        <f t="shared" si="1"/>
        <v>8800</v>
      </c>
      <c r="K25" s="159"/>
      <c r="L25" s="130">
        <v>45658</v>
      </c>
      <c r="M25" s="130">
        <v>48213</v>
      </c>
      <c r="N25" s="32" t="s">
        <v>187</v>
      </c>
      <c r="O25" s="256"/>
      <c r="P25" s="253"/>
      <c r="Q25" s="253"/>
      <c r="R25" s="253"/>
      <c r="S25" s="253"/>
      <c r="T25" s="313"/>
      <c r="U25" s="313">
        <v>2200</v>
      </c>
      <c r="V25" s="313"/>
      <c r="W25" s="313">
        <v>2200</v>
      </c>
      <c r="X25" s="313"/>
      <c r="Y25" s="313">
        <v>2200</v>
      </c>
      <c r="Z25" s="313"/>
      <c r="AA25" s="313">
        <v>2200</v>
      </c>
      <c r="AB25" s="313"/>
      <c r="AC25" s="314"/>
    </row>
    <row r="26" spans="1:29" x14ac:dyDescent="0.25">
      <c r="A26" s="13"/>
      <c r="B26" s="15" t="s">
        <v>92</v>
      </c>
      <c r="C26" s="7"/>
      <c r="D26" s="7"/>
      <c r="E26" s="61"/>
      <c r="F26" s="61"/>
      <c r="G26" s="61"/>
      <c r="H26" s="15"/>
      <c r="I26" s="15"/>
      <c r="J26" s="15"/>
      <c r="K26" s="157"/>
      <c r="L26" s="87"/>
      <c r="M26" s="87"/>
      <c r="N26" s="15"/>
      <c r="O26" s="265"/>
      <c r="P26" s="265"/>
      <c r="Q26" s="265"/>
      <c r="R26" s="265"/>
      <c r="S26" s="265"/>
      <c r="T26" s="265"/>
      <c r="U26" s="265"/>
      <c r="V26" s="265"/>
      <c r="W26" s="265"/>
      <c r="X26" s="265"/>
      <c r="Y26" s="265"/>
      <c r="Z26" s="265"/>
      <c r="AA26" s="265"/>
      <c r="AB26" s="265"/>
      <c r="AC26" s="265"/>
    </row>
    <row r="27" spans="1:29" x14ac:dyDescent="0.25">
      <c r="A27" s="13"/>
      <c r="B27" s="14" t="s">
        <v>87</v>
      </c>
      <c r="C27" s="7"/>
      <c r="D27" s="7"/>
      <c r="E27" s="61"/>
      <c r="F27" s="61"/>
      <c r="G27" s="61"/>
      <c r="H27" s="15"/>
      <c r="I27" s="15"/>
      <c r="J27" s="15"/>
      <c r="K27" s="157"/>
      <c r="L27" s="87"/>
      <c r="M27" s="87"/>
      <c r="N27" s="15"/>
      <c r="O27" s="265"/>
      <c r="P27" s="265"/>
      <c r="Q27" s="265"/>
      <c r="R27" s="265"/>
      <c r="S27" s="265"/>
      <c r="T27" s="265"/>
      <c r="U27" s="265"/>
      <c r="V27" s="265"/>
      <c r="W27" s="265"/>
      <c r="X27" s="265"/>
      <c r="Y27" s="265"/>
      <c r="Z27" s="265"/>
      <c r="AA27" s="265"/>
      <c r="AB27" s="265"/>
      <c r="AC27" s="265"/>
    </row>
    <row r="28" spans="1:29" s="125" customFormat="1" ht="60" x14ac:dyDescent="0.25">
      <c r="A28" s="101"/>
      <c r="B28" s="102"/>
      <c r="C28" s="103" t="s">
        <v>405</v>
      </c>
      <c r="D28" s="105" t="s">
        <v>406</v>
      </c>
      <c r="E28" s="105" t="s">
        <v>14</v>
      </c>
      <c r="F28" s="104" t="s">
        <v>29</v>
      </c>
      <c r="G28" s="105" t="s">
        <v>28</v>
      </c>
      <c r="H28" s="106"/>
      <c r="I28" s="129" t="s">
        <v>37</v>
      </c>
      <c r="J28" s="103">
        <f t="shared" ref="J28" si="2">SUM(O28:AC28)</f>
        <v>2533</v>
      </c>
      <c r="K28" s="159"/>
      <c r="L28" s="130">
        <v>43466</v>
      </c>
      <c r="M28" s="130">
        <v>43830</v>
      </c>
      <c r="N28" s="32" t="s">
        <v>185</v>
      </c>
      <c r="O28" s="256">
        <v>2533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240</v>
      </c>
      <c r="D29" s="136" t="s">
        <v>241</v>
      </c>
      <c r="E29" s="105" t="s">
        <v>14</v>
      </c>
      <c r="F29" s="104" t="s">
        <v>29</v>
      </c>
      <c r="G29" s="105" t="s">
        <v>28</v>
      </c>
      <c r="H29" s="106"/>
      <c r="I29" s="129" t="s">
        <v>37</v>
      </c>
      <c r="J29" s="103">
        <f t="shared" si="1"/>
        <v>500</v>
      </c>
      <c r="K29" s="159"/>
      <c r="L29" s="130">
        <v>43831</v>
      </c>
      <c r="M29" s="130">
        <v>44196</v>
      </c>
      <c r="N29" s="32" t="s">
        <v>186</v>
      </c>
      <c r="O29" s="256"/>
      <c r="P29" s="253">
        <v>500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37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37</v>
      </c>
      <c r="J30" s="103">
        <f t="shared" si="1"/>
        <v>1500</v>
      </c>
      <c r="K30" s="159"/>
      <c r="L30" s="130">
        <v>43831</v>
      </c>
      <c r="M30" s="130">
        <v>45291</v>
      </c>
      <c r="N30" s="17" t="s">
        <v>186</v>
      </c>
      <c r="O30" s="256"/>
      <c r="P30" s="253">
        <v>200</v>
      </c>
      <c r="Q30" s="253">
        <v>550</v>
      </c>
      <c r="R30" s="253">
        <v>200</v>
      </c>
      <c r="S30" s="253">
        <v>550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37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37</v>
      </c>
      <c r="J31" s="103">
        <f t="shared" si="1"/>
        <v>6470</v>
      </c>
      <c r="K31" s="159"/>
      <c r="L31" s="130">
        <v>45292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>
        <v>1400</v>
      </c>
      <c r="U31" s="313"/>
      <c r="V31" s="313"/>
      <c r="W31" s="313">
        <v>420</v>
      </c>
      <c r="X31" s="313">
        <v>350</v>
      </c>
      <c r="Y31" s="313">
        <v>1500</v>
      </c>
      <c r="Z31" s="313"/>
      <c r="AA31" s="313"/>
      <c r="AB31" s="313">
        <v>1400</v>
      </c>
      <c r="AC31" s="314">
        <v>1400</v>
      </c>
    </row>
    <row r="32" spans="1:29" s="125" customFormat="1" ht="60" x14ac:dyDescent="0.25">
      <c r="A32" s="101"/>
      <c r="B32" s="102"/>
      <c r="C32" s="103" t="s">
        <v>37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37</v>
      </c>
      <c r="J32" s="103">
        <f t="shared" si="1"/>
        <v>240</v>
      </c>
      <c r="K32" s="159"/>
      <c r="L32" s="130">
        <v>45658</v>
      </c>
      <c r="M32" s="130">
        <v>47483</v>
      </c>
      <c r="N32" s="32" t="s">
        <v>187</v>
      </c>
      <c r="O32" s="256"/>
      <c r="P32" s="253"/>
      <c r="Q32" s="253"/>
      <c r="R32" s="253"/>
      <c r="S32" s="253"/>
      <c r="T32" s="313"/>
      <c r="U32" s="313">
        <v>120</v>
      </c>
      <c r="V32" s="313"/>
      <c r="W32" s="313"/>
      <c r="X32" s="313"/>
      <c r="Y32" s="313">
        <v>120</v>
      </c>
      <c r="Z32" s="313"/>
      <c r="AA32" s="313"/>
      <c r="AB32" s="313"/>
      <c r="AC32" s="314"/>
    </row>
    <row r="33" spans="1:29" x14ac:dyDescent="0.25">
      <c r="A33" s="13"/>
      <c r="B33" s="14" t="s">
        <v>88</v>
      </c>
      <c r="C33" s="7"/>
      <c r="D33" s="7"/>
      <c r="E33" s="61"/>
      <c r="F33" s="61"/>
      <c r="G33" s="61"/>
      <c r="H33" s="15"/>
      <c r="I33" s="15"/>
      <c r="J33" s="15"/>
      <c r="K33" s="157"/>
      <c r="L33" s="87"/>
      <c r="M33" s="87"/>
      <c r="N33" s="1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</row>
    <row r="34" spans="1:29" s="34" customFormat="1" ht="90" x14ac:dyDescent="0.25">
      <c r="A34" s="243"/>
      <c r="B34" s="18"/>
      <c r="C34" s="236" t="s">
        <v>37</v>
      </c>
      <c r="D34" s="138" t="s">
        <v>339</v>
      </c>
      <c r="E34" s="108" t="s">
        <v>324</v>
      </c>
      <c r="F34" s="104" t="s">
        <v>325</v>
      </c>
      <c r="G34" s="105" t="s">
        <v>326</v>
      </c>
      <c r="H34" s="19"/>
      <c r="I34" s="129" t="s">
        <v>37</v>
      </c>
      <c r="J34" s="137">
        <f>SUM(O34:AC34)</f>
        <v>1000</v>
      </c>
      <c r="K34" s="19"/>
      <c r="L34" s="88">
        <v>43466</v>
      </c>
      <c r="M34" s="88">
        <v>43830</v>
      </c>
      <c r="N34" s="238" t="s">
        <v>185</v>
      </c>
      <c r="O34" s="256">
        <v>1000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</row>
    <row r="35" spans="1:29" s="125" customFormat="1" ht="60" x14ac:dyDescent="0.25">
      <c r="A35" s="101"/>
      <c r="B35" s="102"/>
      <c r="C35" s="103" t="s">
        <v>37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37</v>
      </c>
      <c r="J35" s="103">
        <f t="shared" si="1"/>
        <v>8350</v>
      </c>
      <c r="K35" s="159"/>
      <c r="L35" s="130">
        <v>43831</v>
      </c>
      <c r="M35" s="130">
        <v>45291</v>
      </c>
      <c r="N35" s="17" t="s">
        <v>186</v>
      </c>
      <c r="O35" s="256"/>
      <c r="P35" s="253">
        <v>350</v>
      </c>
      <c r="Q35" s="253">
        <v>2000</v>
      </c>
      <c r="R35" s="253">
        <v>5200</v>
      </c>
      <c r="S35" s="253">
        <v>800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03" t="s">
        <v>37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37</v>
      </c>
      <c r="J36" s="103">
        <f t="shared" si="1"/>
        <v>13550</v>
      </c>
      <c r="K36" s="159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1000</v>
      </c>
      <c r="U36" s="313">
        <v>150</v>
      </c>
      <c r="V36" s="313">
        <v>200</v>
      </c>
      <c r="W36" s="313">
        <v>150</v>
      </c>
      <c r="X36" s="313">
        <v>6200</v>
      </c>
      <c r="Y36" s="313">
        <v>150</v>
      </c>
      <c r="Z36" s="313">
        <v>200</v>
      </c>
      <c r="AA36" s="313">
        <v>5150</v>
      </c>
      <c r="AB36" s="313">
        <v>150</v>
      </c>
      <c r="AC36" s="314">
        <v>200</v>
      </c>
    </row>
    <row r="37" spans="1:29" s="125" customFormat="1" ht="60" x14ac:dyDescent="0.25">
      <c r="A37" s="101"/>
      <c r="B37" s="102"/>
      <c r="C37" s="103" t="s">
        <v>37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37</v>
      </c>
      <c r="J37" s="103">
        <f t="shared" si="1"/>
        <v>500</v>
      </c>
      <c r="K37" s="159"/>
      <c r="L37" s="130">
        <v>43831</v>
      </c>
      <c r="M37" s="130">
        <v>44926</v>
      </c>
      <c r="N37" s="32" t="s">
        <v>186</v>
      </c>
      <c r="O37" s="256"/>
      <c r="P37" s="253">
        <v>250</v>
      </c>
      <c r="Q37" s="253">
        <v>185</v>
      </c>
      <c r="R37" s="253">
        <v>65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37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37</v>
      </c>
      <c r="J38" s="103">
        <f t="shared" si="1"/>
        <v>1315</v>
      </c>
      <c r="K38" s="159"/>
      <c r="L38" s="130">
        <v>45292</v>
      </c>
      <c r="M38" s="130">
        <v>48579</v>
      </c>
      <c r="N38" s="32" t="s">
        <v>187</v>
      </c>
      <c r="O38" s="256"/>
      <c r="P38" s="253"/>
      <c r="Q38" s="253"/>
      <c r="R38" s="253"/>
      <c r="S38" s="253"/>
      <c r="T38" s="313">
        <v>65</v>
      </c>
      <c r="U38" s="313">
        <v>250</v>
      </c>
      <c r="V38" s="313">
        <v>185</v>
      </c>
      <c r="W38" s="313">
        <v>250</v>
      </c>
      <c r="X38" s="313">
        <v>65</v>
      </c>
      <c r="Y38" s="313"/>
      <c r="Z38" s="313">
        <v>185</v>
      </c>
      <c r="AA38" s="313">
        <v>65</v>
      </c>
      <c r="AB38" s="313">
        <v>250</v>
      </c>
      <c r="AC38" s="314"/>
    </row>
    <row r="39" spans="1:29" x14ac:dyDescent="0.25">
      <c r="A39" s="13"/>
      <c r="B39" s="14" t="s">
        <v>89</v>
      </c>
      <c r="C39" s="7"/>
      <c r="D39" s="7"/>
      <c r="E39" s="61"/>
      <c r="F39" s="61"/>
      <c r="G39" s="61"/>
      <c r="H39" s="15"/>
      <c r="I39" s="15"/>
      <c r="J39" s="15"/>
      <c r="K39" s="157"/>
      <c r="L39" s="87"/>
      <c r="M39" s="87"/>
      <c r="N39" s="15"/>
      <c r="O39" s="265"/>
      <c r="P39" s="265"/>
      <c r="Q39" s="265"/>
      <c r="R39" s="265"/>
      <c r="S39" s="265"/>
      <c r="T39" s="265"/>
      <c r="U39" s="265"/>
      <c r="V39" s="265"/>
      <c r="W39" s="265"/>
      <c r="X39" s="265"/>
      <c r="Y39" s="265"/>
      <c r="Z39" s="265"/>
      <c r="AA39" s="265"/>
      <c r="AB39" s="265"/>
      <c r="AC39" s="265"/>
    </row>
    <row r="40" spans="1:29" s="139" customFormat="1" ht="60" x14ac:dyDescent="0.25">
      <c r="A40" s="101"/>
      <c r="B40" s="102"/>
      <c r="C40" s="103" t="s">
        <v>37</v>
      </c>
      <c r="D40" s="75" t="s">
        <v>226</v>
      </c>
      <c r="E40" s="105" t="s">
        <v>25</v>
      </c>
      <c r="F40" s="62" t="s">
        <v>26</v>
      </c>
      <c r="G40" s="105" t="s">
        <v>27</v>
      </c>
      <c r="H40" s="106"/>
      <c r="I40" s="129" t="s">
        <v>37</v>
      </c>
      <c r="J40" s="103">
        <f>SUM(O40:AC40)</f>
        <v>8000</v>
      </c>
      <c r="K40" s="159"/>
      <c r="L40" s="130">
        <v>44561</v>
      </c>
      <c r="M40" s="130">
        <v>44561</v>
      </c>
      <c r="N40" s="32" t="s">
        <v>186</v>
      </c>
      <c r="O40" s="256"/>
      <c r="P40" s="253"/>
      <c r="Q40" s="253">
        <v>8000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25" customFormat="1" ht="60.75" thickBot="1" x14ac:dyDescent="0.3">
      <c r="A41" s="101"/>
      <c r="B41" s="102"/>
      <c r="C41" s="103" t="s">
        <v>37</v>
      </c>
      <c r="D41" s="138" t="s">
        <v>237</v>
      </c>
      <c r="E41" s="105" t="s">
        <v>25</v>
      </c>
      <c r="F41" s="62" t="s">
        <v>26</v>
      </c>
      <c r="G41" s="105" t="s">
        <v>27</v>
      </c>
      <c r="H41" s="106"/>
      <c r="I41" s="129" t="s">
        <v>37</v>
      </c>
      <c r="J41" s="103">
        <f>SUM(O41:AC41)</f>
        <v>180</v>
      </c>
      <c r="K41" s="159"/>
      <c r="L41" s="130">
        <v>46023</v>
      </c>
      <c r="M41" s="130">
        <v>46387</v>
      </c>
      <c r="N41" s="32" t="s">
        <v>187</v>
      </c>
      <c r="O41" s="256"/>
      <c r="P41" s="253"/>
      <c r="Q41" s="253"/>
      <c r="R41" s="253"/>
      <c r="S41" s="253"/>
      <c r="T41" s="313"/>
      <c r="U41" s="313"/>
      <c r="V41" s="313">
        <v>180</v>
      </c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86</v>
      </c>
      <c r="C42" s="40"/>
      <c r="D42" s="40"/>
      <c r="E42" s="66"/>
      <c r="F42" s="66"/>
      <c r="G42" s="66"/>
      <c r="H42" s="40"/>
      <c r="I42" s="40"/>
      <c r="J42" s="40">
        <f>SUM(J12:J41)</f>
        <v>111231.5</v>
      </c>
      <c r="K42" s="160">
        <v>6255</v>
      </c>
      <c r="L42" s="90"/>
      <c r="M42" s="90"/>
      <c r="N42" s="41"/>
      <c r="O42" s="257">
        <f t="shared" ref="O42:AC42" si="3">SUM(O12:O41)</f>
        <v>4091</v>
      </c>
      <c r="P42" s="254">
        <f t="shared" si="3"/>
        <v>7188.25</v>
      </c>
      <c r="Q42" s="254">
        <f t="shared" si="3"/>
        <v>15723.25</v>
      </c>
      <c r="R42" s="254">
        <f t="shared" si="3"/>
        <v>13353.25</v>
      </c>
      <c r="S42" s="254">
        <f t="shared" si="3"/>
        <v>6338.25</v>
      </c>
      <c r="T42" s="318">
        <f t="shared" si="3"/>
        <v>3653.25</v>
      </c>
      <c r="U42" s="318">
        <f t="shared" si="3"/>
        <v>6508.25</v>
      </c>
      <c r="V42" s="318">
        <f t="shared" si="3"/>
        <v>8453.25</v>
      </c>
      <c r="W42" s="318">
        <f t="shared" si="3"/>
        <v>4208.25</v>
      </c>
      <c r="X42" s="318">
        <f t="shared" si="3"/>
        <v>9903.25</v>
      </c>
      <c r="Y42" s="318">
        <f t="shared" si="3"/>
        <v>5158.25</v>
      </c>
      <c r="Z42" s="318">
        <f t="shared" si="3"/>
        <v>12273.25</v>
      </c>
      <c r="AA42" s="318">
        <f t="shared" si="3"/>
        <v>8603.25</v>
      </c>
      <c r="AB42" s="318">
        <f t="shared" si="3"/>
        <v>2988.25</v>
      </c>
      <c r="AC42" s="319">
        <f t="shared" si="3"/>
        <v>2788.25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161" t="s">
        <v>330</v>
      </c>
    </row>
    <row r="44" spans="1:29" s="34" customFormat="1" ht="15.75" x14ac:dyDescent="0.25">
      <c r="E44" s="60"/>
      <c r="F44" s="60"/>
      <c r="G44" s="60"/>
      <c r="K44" s="162"/>
      <c r="L44" s="91"/>
      <c r="M44" s="91"/>
    </row>
    <row r="45" spans="1:29" s="34" customFormat="1" ht="60" x14ac:dyDescent="0.25">
      <c r="A45" s="42"/>
      <c r="B45" s="43" t="s">
        <v>193</v>
      </c>
      <c r="C45" s="44" t="s">
        <v>194</v>
      </c>
      <c r="E45" s="60"/>
      <c r="F45" s="60"/>
      <c r="G45" s="60"/>
      <c r="K45" s="162"/>
      <c r="L45" s="91"/>
      <c r="M45" s="91"/>
    </row>
    <row r="46" spans="1:29" s="34" customFormat="1" ht="15.75" x14ac:dyDescent="0.25">
      <c r="A46" s="248" t="s">
        <v>195</v>
      </c>
      <c r="B46" s="83" t="s">
        <v>331</v>
      </c>
      <c r="C46" s="46">
        <v>3722</v>
      </c>
      <c r="E46" s="60"/>
      <c r="F46" s="60"/>
      <c r="G46" s="60"/>
      <c r="K46" s="162"/>
      <c r="L46" s="91"/>
      <c r="M46" s="91"/>
    </row>
    <row r="47" spans="1:29" s="34" customFormat="1" ht="15.75" x14ac:dyDescent="0.25">
      <c r="A47" s="248"/>
      <c r="B47" s="83" t="s">
        <v>404</v>
      </c>
      <c r="C47" s="46">
        <v>2533</v>
      </c>
      <c r="E47" s="60"/>
      <c r="F47" s="60"/>
      <c r="G47" s="60"/>
      <c r="K47" s="162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f>C46*4</f>
        <v>14888</v>
      </c>
      <c r="E48" s="239"/>
      <c r="F48" s="239"/>
      <c r="G48" s="60"/>
      <c r="K48" s="162"/>
      <c r="L48" s="91"/>
      <c r="M48" s="91"/>
    </row>
    <row r="49" spans="1:13" s="34" customFormat="1" ht="15.75" thickBot="1" x14ac:dyDescent="0.3">
      <c r="A49" s="47" t="s">
        <v>197</v>
      </c>
      <c r="B49" s="84" t="s">
        <v>333</v>
      </c>
      <c r="C49" s="48">
        <f>C46*10</f>
        <v>37220</v>
      </c>
      <c r="E49" s="240"/>
      <c r="F49" s="241"/>
      <c r="G49" s="60"/>
      <c r="K49" s="163"/>
      <c r="L49" s="91"/>
      <c r="M49" s="91"/>
    </row>
    <row r="50" spans="1:13" s="34" customFormat="1" x14ac:dyDescent="0.25">
      <c r="A50" s="49"/>
      <c r="B50" s="50"/>
      <c r="C50" s="50"/>
      <c r="E50" s="239"/>
      <c r="F50" s="239"/>
      <c r="G50" s="60"/>
      <c r="K50" s="163"/>
      <c r="L50" s="91"/>
      <c r="M50" s="91"/>
    </row>
    <row r="53" spans="1:13" x14ac:dyDescent="0.25">
      <c r="B53" s="26" t="s">
        <v>99</v>
      </c>
    </row>
    <row r="54" spans="1:13" ht="45" x14ac:dyDescent="0.25">
      <c r="B54" s="27" t="s">
        <v>97</v>
      </c>
    </row>
    <row r="55" spans="1:13" ht="30" x14ac:dyDescent="0.25">
      <c r="B55" s="27" t="s">
        <v>102</v>
      </c>
    </row>
    <row r="56" spans="1:13" ht="45" x14ac:dyDescent="0.25">
      <c r="B56" s="27" t="s">
        <v>100</v>
      </c>
    </row>
    <row r="57" spans="1:13" ht="30" x14ac:dyDescent="0.25">
      <c r="B57" s="27" t="s">
        <v>101</v>
      </c>
    </row>
    <row r="59" spans="1:13" x14ac:dyDescent="0.25">
      <c r="B59" s="28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7" spans="2:2" x14ac:dyDescent="0.25">
      <c r="B67" s="28" t="s">
        <v>115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</sheetData>
  <mergeCells count="48">
    <mergeCell ref="Z10:Z11"/>
    <mergeCell ref="AA10:AA11"/>
    <mergeCell ref="V10:V11"/>
    <mergeCell ref="T10:T11"/>
    <mergeCell ref="S10:S11"/>
    <mergeCell ref="R7:AC7"/>
    <mergeCell ref="AB10:AB11"/>
    <mergeCell ref="O9:AC9"/>
    <mergeCell ref="U10:U11"/>
    <mergeCell ref="A8:AC8"/>
    <mergeCell ref="L9:M9"/>
    <mergeCell ref="P10:P11"/>
    <mergeCell ref="J10:J11"/>
    <mergeCell ref="L10:L11"/>
    <mergeCell ref="AC10:AC11"/>
    <mergeCell ref="W10:W11"/>
    <mergeCell ref="R10:R11"/>
    <mergeCell ref="X10:X11"/>
    <mergeCell ref="Y10:Y11"/>
    <mergeCell ref="G10:G11"/>
    <mergeCell ref="B9:D10"/>
    <mergeCell ref="Q10:Q11"/>
    <mergeCell ref="N10:N11"/>
    <mergeCell ref="A7:J7"/>
    <mergeCell ref="K7:Q7"/>
    <mergeCell ref="H9:H11"/>
    <mergeCell ref="O10:O11"/>
    <mergeCell ref="M10:M11"/>
    <mergeCell ref="F10:F11"/>
    <mergeCell ref="I9:I11"/>
    <mergeCell ref="E9:G9"/>
    <mergeCell ref="K9:K11"/>
    <mergeCell ref="A9:A11"/>
    <mergeCell ref="E10:E11"/>
    <mergeCell ref="A1:AC1"/>
    <mergeCell ref="A2:AC2"/>
    <mergeCell ref="A3:J3"/>
    <mergeCell ref="K3:Q3"/>
    <mergeCell ref="R3:AC3"/>
    <mergeCell ref="R4:AC4"/>
    <mergeCell ref="A4:J4"/>
    <mergeCell ref="K4:Q4"/>
    <mergeCell ref="R5:AC5"/>
    <mergeCell ref="A6:J6"/>
    <mergeCell ref="K5:Q5"/>
    <mergeCell ref="A5:J5"/>
    <mergeCell ref="R6:AC6"/>
    <mergeCell ref="K6:Q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zoomScale="60" zoomScaleNormal="60" workbookViewId="0">
      <selection activeCell="G46" sqref="G4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8.425781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163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38</v>
      </c>
      <c r="J12" s="94">
        <f>SUM(O12:AC12)</f>
        <v>13969.300000000003</v>
      </c>
      <c r="K12" s="98"/>
      <c r="L12" s="99">
        <v>43466</v>
      </c>
      <c r="M12" s="99">
        <v>48944</v>
      </c>
      <c r="N12" s="38"/>
      <c r="O12" s="270">
        <v>124</v>
      </c>
      <c r="P12" s="252">
        <f t="shared" ref="P12:AC12" si="0">$K$43*0.15</f>
        <v>988.94999999999993</v>
      </c>
      <c r="Q12" s="252">
        <f t="shared" si="0"/>
        <v>988.94999999999993</v>
      </c>
      <c r="R12" s="252">
        <f t="shared" si="0"/>
        <v>988.94999999999993</v>
      </c>
      <c r="S12" s="252">
        <f t="shared" si="0"/>
        <v>988.94999999999993</v>
      </c>
      <c r="T12" s="324">
        <f t="shared" si="0"/>
        <v>988.94999999999993</v>
      </c>
      <c r="U12" s="324">
        <f t="shared" si="0"/>
        <v>988.94999999999993</v>
      </c>
      <c r="V12" s="324">
        <f t="shared" si="0"/>
        <v>988.94999999999993</v>
      </c>
      <c r="W12" s="324">
        <f t="shared" si="0"/>
        <v>988.94999999999993</v>
      </c>
      <c r="X12" s="324">
        <f t="shared" si="0"/>
        <v>988.94999999999993</v>
      </c>
      <c r="Y12" s="324">
        <f t="shared" si="0"/>
        <v>988.94999999999993</v>
      </c>
      <c r="Z12" s="324">
        <f t="shared" si="0"/>
        <v>988.94999999999993</v>
      </c>
      <c r="AA12" s="324">
        <f t="shared" si="0"/>
        <v>988.94999999999993</v>
      </c>
      <c r="AB12" s="324">
        <f t="shared" si="0"/>
        <v>988.94999999999993</v>
      </c>
      <c r="AC12" s="325">
        <f t="shared" si="0"/>
        <v>988.94999999999993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38</v>
      </c>
      <c r="D15" s="75" t="s">
        <v>428</v>
      </c>
      <c r="E15" s="105" t="s">
        <v>14</v>
      </c>
      <c r="F15" s="108" t="s">
        <v>31</v>
      </c>
      <c r="G15" s="75" t="s">
        <v>27</v>
      </c>
      <c r="H15" s="4"/>
      <c r="I15" s="129" t="s">
        <v>38</v>
      </c>
      <c r="J15" s="103">
        <f t="shared" ref="J15" si="1">SUM(O15:AC15)</f>
        <v>5000</v>
      </c>
      <c r="K15" s="129"/>
      <c r="L15" s="88">
        <v>43466</v>
      </c>
      <c r="M15" s="150">
        <v>43830</v>
      </c>
      <c r="N15" s="32" t="s">
        <v>185</v>
      </c>
      <c r="O15" s="256">
        <v>5000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38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38</v>
      </c>
      <c r="J16" s="103">
        <f t="shared" ref="J16:J36" si="2">SUM(O16:AC16)</f>
        <v>1700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425</v>
      </c>
      <c r="Q16" s="253">
        <v>425</v>
      </c>
      <c r="R16" s="253">
        <v>425</v>
      </c>
      <c r="S16" s="253">
        <v>425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38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38</v>
      </c>
      <c r="J17" s="103">
        <f t="shared" si="2"/>
        <v>4250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425</v>
      </c>
      <c r="U17" s="313">
        <v>425</v>
      </c>
      <c r="V17" s="313">
        <v>425</v>
      </c>
      <c r="W17" s="313">
        <v>425</v>
      </c>
      <c r="X17" s="313">
        <v>425</v>
      </c>
      <c r="Y17" s="313">
        <v>425</v>
      </c>
      <c r="Z17" s="313">
        <v>425</v>
      </c>
      <c r="AA17" s="313">
        <v>425</v>
      </c>
      <c r="AB17" s="313">
        <v>425</v>
      </c>
      <c r="AC17" s="314">
        <v>425</v>
      </c>
    </row>
    <row r="18" spans="1:29" s="125" customFormat="1" ht="60" x14ac:dyDescent="0.25">
      <c r="A18" s="101"/>
      <c r="B18" s="102"/>
      <c r="C18" s="103" t="s">
        <v>38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38</v>
      </c>
      <c r="J18" s="103">
        <f t="shared" si="2"/>
        <v>2780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390</v>
      </c>
      <c r="Q18" s="253">
        <v>390</v>
      </c>
      <c r="R18" s="253">
        <v>2000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38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38</v>
      </c>
      <c r="J19" s="103">
        <f t="shared" si="2"/>
        <v>2000</v>
      </c>
      <c r="K19" s="129"/>
      <c r="L19" s="88">
        <v>47119</v>
      </c>
      <c r="M19" s="150">
        <v>47483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/>
      <c r="Y19" s="313">
        <v>2000</v>
      </c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38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38</v>
      </c>
      <c r="J20" s="103">
        <f t="shared" si="2"/>
        <v>5900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500</v>
      </c>
      <c r="Q20" s="253">
        <v>2700</v>
      </c>
      <c r="R20" s="253">
        <v>2700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38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38</v>
      </c>
      <c r="J21" s="103">
        <f t="shared" si="2"/>
        <v>8100</v>
      </c>
      <c r="K21" s="129"/>
      <c r="L21" s="88">
        <v>45292</v>
      </c>
      <c r="M21" s="150">
        <v>47848</v>
      </c>
      <c r="N21" s="32" t="s">
        <v>187</v>
      </c>
      <c r="O21" s="256"/>
      <c r="P21" s="253"/>
      <c r="Q21" s="253"/>
      <c r="R21" s="253"/>
      <c r="S21" s="253"/>
      <c r="T21" s="313">
        <v>2700</v>
      </c>
      <c r="U21" s="313"/>
      <c r="V21" s="313"/>
      <c r="W21" s="313">
        <v>2700</v>
      </c>
      <c r="X21" s="313"/>
      <c r="Y21" s="313"/>
      <c r="Z21" s="313">
        <v>2700</v>
      </c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38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38</v>
      </c>
      <c r="J23" s="103">
        <f t="shared" si="2"/>
        <v>2000</v>
      </c>
      <c r="K23" s="106"/>
      <c r="L23" s="130">
        <v>44927</v>
      </c>
      <c r="M23" s="130">
        <v>45291</v>
      </c>
      <c r="N23" s="32" t="s">
        <v>186</v>
      </c>
      <c r="O23" s="256"/>
      <c r="P23" s="253"/>
      <c r="Q23" s="253"/>
      <c r="R23" s="253"/>
      <c r="S23" s="253">
        <v>2000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38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38</v>
      </c>
      <c r="J24" s="103">
        <f t="shared" si="2"/>
        <v>84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84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38</v>
      </c>
      <c r="D25" s="16" t="s">
        <v>229</v>
      </c>
      <c r="E25" s="105" t="s">
        <v>14</v>
      </c>
      <c r="F25" s="104" t="s">
        <v>29</v>
      </c>
      <c r="G25" s="105" t="s">
        <v>28</v>
      </c>
      <c r="H25" s="106"/>
      <c r="I25" s="129" t="s">
        <v>38</v>
      </c>
      <c r="J25" s="103">
        <f t="shared" si="2"/>
        <v>2000</v>
      </c>
      <c r="K25" s="106"/>
      <c r="L25" s="130">
        <v>46753</v>
      </c>
      <c r="M25" s="130">
        <v>47118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/>
      <c r="W25" s="313"/>
      <c r="X25" s="313">
        <v>2000</v>
      </c>
      <c r="Y25" s="313"/>
      <c r="Z25" s="313"/>
      <c r="AA25" s="313"/>
      <c r="AB25" s="313"/>
      <c r="AC25" s="314"/>
    </row>
    <row r="26" spans="1:29" s="125" customFormat="1" x14ac:dyDescent="0.25">
      <c r="A26" s="8"/>
      <c r="B26" s="133" t="s">
        <v>92</v>
      </c>
      <c r="C26" s="131"/>
      <c r="D26" s="131"/>
      <c r="E26" s="132"/>
      <c r="F26" s="132"/>
      <c r="G26" s="132"/>
      <c r="H26" s="133"/>
      <c r="I26" s="133"/>
      <c r="J26" s="267"/>
      <c r="K26" s="268"/>
      <c r="L26" s="269"/>
      <c r="M26" s="269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87</v>
      </c>
      <c r="C27" s="131"/>
      <c r="D27" s="131"/>
      <c r="E27" s="132"/>
      <c r="F27" s="132"/>
      <c r="G27" s="132"/>
      <c r="H27" s="133"/>
      <c r="I27" s="133"/>
      <c r="J27" s="267"/>
      <c r="K27" s="268"/>
      <c r="L27" s="269"/>
      <c r="M27" s="269"/>
      <c r="N27" s="268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38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38</v>
      </c>
      <c r="J28" s="103">
        <f>SUM(O28:AC28)</f>
        <v>3270</v>
      </c>
      <c r="K28" s="106"/>
      <c r="L28" s="130">
        <v>43831</v>
      </c>
      <c r="M28" s="130">
        <v>44926</v>
      </c>
      <c r="N28" s="32" t="s">
        <v>186</v>
      </c>
      <c r="O28" s="256"/>
      <c r="P28" s="253">
        <v>3000</v>
      </c>
      <c r="Q28" s="253">
        <v>150</v>
      </c>
      <c r="R28" s="253">
        <v>120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38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38</v>
      </c>
      <c r="J29" s="103">
        <f t="shared" si="2"/>
        <v>7080</v>
      </c>
      <c r="K29" s="106"/>
      <c r="L29" s="130">
        <v>45292</v>
      </c>
      <c r="M29" s="130">
        <v>48944</v>
      </c>
      <c r="N29" s="32" t="s">
        <v>187</v>
      </c>
      <c r="O29" s="256"/>
      <c r="P29" s="253"/>
      <c r="Q29" s="253"/>
      <c r="R29" s="253"/>
      <c r="S29" s="253"/>
      <c r="T29" s="313">
        <v>1550</v>
      </c>
      <c r="U29" s="313">
        <v>1530</v>
      </c>
      <c r="V29" s="313">
        <v>450</v>
      </c>
      <c r="W29" s="313">
        <v>800</v>
      </c>
      <c r="X29" s="313">
        <v>600</v>
      </c>
      <c r="Y29" s="313">
        <v>150</v>
      </c>
      <c r="Z29" s="313">
        <v>450</v>
      </c>
      <c r="AA29" s="313">
        <v>800</v>
      </c>
      <c r="AB29" s="313">
        <v>600</v>
      </c>
      <c r="AC29" s="314">
        <v>150</v>
      </c>
    </row>
    <row r="30" spans="1:29" s="125" customFormat="1" ht="60" x14ac:dyDescent="0.25">
      <c r="A30" s="101"/>
      <c r="B30" s="102"/>
      <c r="C30" s="103" t="s">
        <v>38</v>
      </c>
      <c r="D30" s="136" t="s">
        <v>230</v>
      </c>
      <c r="E30" s="105" t="s">
        <v>14</v>
      </c>
      <c r="F30" s="104" t="s">
        <v>29</v>
      </c>
      <c r="G30" s="105" t="s">
        <v>28</v>
      </c>
      <c r="H30" s="106"/>
      <c r="I30" s="129" t="s">
        <v>38</v>
      </c>
      <c r="J30" s="103">
        <f t="shared" ref="J30" si="3">SUM(O30:AC30)</f>
        <v>70</v>
      </c>
      <c r="K30" s="106"/>
      <c r="L30" s="130">
        <v>44197</v>
      </c>
      <c r="M30" s="130">
        <v>44561</v>
      </c>
      <c r="N30" s="32" t="s">
        <v>186</v>
      </c>
      <c r="O30" s="256"/>
      <c r="P30" s="253"/>
      <c r="Q30" s="253">
        <v>70</v>
      </c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38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38</v>
      </c>
      <c r="J31" s="103">
        <f t="shared" si="2"/>
        <v>280</v>
      </c>
      <c r="K31" s="106"/>
      <c r="L31" s="130">
        <v>45292</v>
      </c>
      <c r="M31" s="130">
        <v>47848</v>
      </c>
      <c r="N31" s="32" t="s">
        <v>187</v>
      </c>
      <c r="O31" s="256"/>
      <c r="P31" s="253"/>
      <c r="Q31" s="253"/>
      <c r="R31" s="253"/>
      <c r="S31" s="253"/>
      <c r="T31" s="313">
        <v>70</v>
      </c>
      <c r="U31" s="313"/>
      <c r="V31" s="313">
        <v>70</v>
      </c>
      <c r="W31" s="313"/>
      <c r="X31" s="313">
        <v>70</v>
      </c>
      <c r="Y31" s="313"/>
      <c r="Z31" s="313">
        <v>70</v>
      </c>
      <c r="AA31" s="313"/>
      <c r="AB31" s="313"/>
      <c r="AC31" s="314"/>
    </row>
    <row r="32" spans="1:29" s="125" customFormat="1" x14ac:dyDescent="0.25">
      <c r="A32" s="8"/>
      <c r="B32" s="146" t="s">
        <v>88</v>
      </c>
      <c r="C32" s="131"/>
      <c r="D32" s="131"/>
      <c r="E32" s="132"/>
      <c r="F32" s="132"/>
      <c r="G32" s="132"/>
      <c r="H32" s="133"/>
      <c r="I32" s="133"/>
      <c r="J32" s="267"/>
      <c r="K32" s="268"/>
      <c r="L32" s="269"/>
      <c r="M32" s="269"/>
      <c r="N32" s="268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37"/>
      <c r="C33" s="103" t="s">
        <v>38</v>
      </c>
      <c r="D33" s="75" t="s">
        <v>339</v>
      </c>
      <c r="E33" s="104" t="s">
        <v>15</v>
      </c>
      <c r="F33" s="104" t="s">
        <v>29</v>
      </c>
      <c r="G33" s="105" t="s">
        <v>27</v>
      </c>
      <c r="H33" s="106"/>
      <c r="I33" s="129" t="s">
        <v>38</v>
      </c>
      <c r="J33" s="103">
        <f t="shared" ref="J33" si="4">SUM(O33:AC33)</f>
        <v>300</v>
      </c>
      <c r="K33" s="106"/>
      <c r="L33" s="130">
        <v>43466</v>
      </c>
      <c r="M33" s="130">
        <v>43830</v>
      </c>
      <c r="N33" s="32" t="s">
        <v>185</v>
      </c>
      <c r="O33" s="256">
        <v>300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429</v>
      </c>
      <c r="D34" s="75" t="s">
        <v>430</v>
      </c>
      <c r="E34" s="104" t="s">
        <v>15</v>
      </c>
      <c r="F34" s="104" t="s">
        <v>29</v>
      </c>
      <c r="G34" s="105" t="s">
        <v>27</v>
      </c>
      <c r="H34" s="106"/>
      <c r="I34" s="129" t="s">
        <v>38</v>
      </c>
      <c r="J34" s="103">
        <f t="shared" ref="J34" si="5">SUM(O34:AC34)</f>
        <v>767</v>
      </c>
      <c r="K34" s="106"/>
      <c r="L34" s="130">
        <v>43466</v>
      </c>
      <c r="M34" s="130">
        <v>43830</v>
      </c>
      <c r="N34" s="32" t="s">
        <v>185</v>
      </c>
      <c r="O34" s="256">
        <v>767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38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38</v>
      </c>
      <c r="J35" s="103">
        <f t="shared" si="2"/>
        <v>5700</v>
      </c>
      <c r="K35" s="106"/>
      <c r="L35" s="130">
        <v>43831</v>
      </c>
      <c r="M35" s="130">
        <v>45291</v>
      </c>
      <c r="N35" s="32" t="s">
        <v>186</v>
      </c>
      <c r="O35" s="256"/>
      <c r="P35" s="253">
        <v>2000</v>
      </c>
      <c r="Q35" s="253">
        <v>3250</v>
      </c>
      <c r="R35" s="253">
        <v>300</v>
      </c>
      <c r="S35" s="253">
        <v>150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38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38</v>
      </c>
      <c r="J36" s="103">
        <f t="shared" si="2"/>
        <v>11000</v>
      </c>
      <c r="K36" s="106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1100</v>
      </c>
      <c r="U36" s="313">
        <v>850</v>
      </c>
      <c r="V36" s="313">
        <v>300</v>
      </c>
      <c r="W36" s="313">
        <v>150</v>
      </c>
      <c r="X36" s="313">
        <v>1400</v>
      </c>
      <c r="Y36" s="313">
        <v>2050</v>
      </c>
      <c r="Z36" s="313">
        <v>2600</v>
      </c>
      <c r="AA36" s="313">
        <v>850</v>
      </c>
      <c r="AB36" s="313">
        <v>850</v>
      </c>
      <c r="AC36" s="314">
        <v>850</v>
      </c>
    </row>
    <row r="37" spans="1:29" s="125" customFormat="1" ht="60" x14ac:dyDescent="0.25">
      <c r="A37" s="101"/>
      <c r="B37" s="137"/>
      <c r="C37" s="103" t="s">
        <v>38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38</v>
      </c>
      <c r="J37" s="103">
        <f t="shared" ref="J37:J41" si="6">SUM(O37:AC37)</f>
        <v>750</v>
      </c>
      <c r="K37" s="106"/>
      <c r="L37" s="130">
        <v>43831</v>
      </c>
      <c r="M37" s="130">
        <v>45291</v>
      </c>
      <c r="N37" s="32" t="s">
        <v>186</v>
      </c>
      <c r="O37" s="256"/>
      <c r="P37" s="253">
        <v>250</v>
      </c>
      <c r="Q37" s="253">
        <v>125</v>
      </c>
      <c r="R37" s="253">
        <v>250</v>
      </c>
      <c r="S37" s="253">
        <v>125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38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38</v>
      </c>
      <c r="J38" s="103">
        <f t="shared" si="6"/>
        <v>1875</v>
      </c>
      <c r="K38" s="106"/>
      <c r="L38" s="130">
        <v>45292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>
        <v>250</v>
      </c>
      <c r="U38" s="313">
        <v>125</v>
      </c>
      <c r="V38" s="313">
        <v>250</v>
      </c>
      <c r="W38" s="313">
        <v>125</v>
      </c>
      <c r="X38" s="313">
        <v>250</v>
      </c>
      <c r="Y38" s="313">
        <v>125</v>
      </c>
      <c r="Z38" s="313">
        <v>250</v>
      </c>
      <c r="AA38" s="313">
        <v>125</v>
      </c>
      <c r="AB38" s="313">
        <v>250</v>
      </c>
      <c r="AC38" s="314">
        <v>125</v>
      </c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3"/>
      <c r="J39" s="267"/>
      <c r="K39" s="268"/>
      <c r="L39" s="269"/>
      <c r="M39" s="269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03" t="s">
        <v>38</v>
      </c>
      <c r="D40" s="75" t="s">
        <v>226</v>
      </c>
      <c r="E40" s="105" t="s">
        <v>25</v>
      </c>
      <c r="F40" s="62" t="s">
        <v>26</v>
      </c>
      <c r="G40" s="105" t="s">
        <v>27</v>
      </c>
      <c r="H40" s="106"/>
      <c r="I40" s="129" t="s">
        <v>38</v>
      </c>
      <c r="J40" s="103">
        <f t="shared" si="6"/>
        <v>10000</v>
      </c>
      <c r="K40" s="106"/>
      <c r="L40" s="130">
        <v>44197</v>
      </c>
      <c r="M40" s="130">
        <v>44197</v>
      </c>
      <c r="N40" s="32" t="s">
        <v>187</v>
      </c>
      <c r="O40" s="256"/>
      <c r="P40" s="253"/>
      <c r="Q40" s="253">
        <v>10000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" x14ac:dyDescent="0.25">
      <c r="A41" s="101"/>
      <c r="B41" s="102"/>
      <c r="C41" s="103" t="s">
        <v>38</v>
      </c>
      <c r="D41" s="138" t="s">
        <v>237</v>
      </c>
      <c r="E41" s="105" t="s">
        <v>25</v>
      </c>
      <c r="F41" s="62" t="s">
        <v>26</v>
      </c>
      <c r="G41" s="105" t="s">
        <v>27</v>
      </c>
      <c r="H41" s="106"/>
      <c r="I41" s="129" t="s">
        <v>38</v>
      </c>
      <c r="J41" s="103">
        <f t="shared" si="6"/>
        <v>100</v>
      </c>
      <c r="K41" s="106"/>
      <c r="L41" s="130">
        <v>43831</v>
      </c>
      <c r="M41" s="130">
        <v>44926</v>
      </c>
      <c r="N41" s="32" t="s">
        <v>186</v>
      </c>
      <c r="O41" s="256"/>
      <c r="P41" s="253">
        <v>50</v>
      </c>
      <c r="Q41" s="253"/>
      <c r="R41" s="253">
        <v>50</v>
      </c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03" t="s">
        <v>38</v>
      </c>
      <c r="D42" s="138" t="s">
        <v>237</v>
      </c>
      <c r="E42" s="105" t="s">
        <v>25</v>
      </c>
      <c r="F42" s="62" t="s">
        <v>26</v>
      </c>
      <c r="G42" s="105" t="s">
        <v>27</v>
      </c>
      <c r="H42" s="106"/>
      <c r="I42" s="129" t="s">
        <v>38</v>
      </c>
      <c r="J42" s="103">
        <f>SUM(O42:AC42)</f>
        <v>100</v>
      </c>
      <c r="K42" s="106"/>
      <c r="L42" s="130">
        <v>46023</v>
      </c>
      <c r="M42" s="130">
        <v>47483</v>
      </c>
      <c r="N42" s="32" t="s">
        <v>187</v>
      </c>
      <c r="O42" s="256"/>
      <c r="P42" s="253"/>
      <c r="Q42" s="253"/>
      <c r="R42" s="253"/>
      <c r="S42" s="253"/>
      <c r="T42" s="313"/>
      <c r="U42" s="313"/>
      <c r="V42" s="313">
        <v>50</v>
      </c>
      <c r="W42" s="313"/>
      <c r="X42" s="313"/>
      <c r="Y42" s="313">
        <v>50</v>
      </c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89075.3</v>
      </c>
      <c r="K43" s="40">
        <f>C47+C48</f>
        <v>6593</v>
      </c>
      <c r="L43" s="90"/>
      <c r="M43" s="90"/>
      <c r="N43" s="41"/>
      <c r="O43" s="257">
        <f t="shared" ref="O43:AC43" si="7">SUM(O12:O42)</f>
        <v>6191</v>
      </c>
      <c r="P43" s="254">
        <f t="shared" si="7"/>
        <v>7603.95</v>
      </c>
      <c r="Q43" s="254">
        <f t="shared" si="7"/>
        <v>18098.95</v>
      </c>
      <c r="R43" s="254">
        <f t="shared" si="7"/>
        <v>6833.95</v>
      </c>
      <c r="S43" s="254">
        <f t="shared" si="7"/>
        <v>3688.95</v>
      </c>
      <c r="T43" s="318">
        <f t="shared" si="7"/>
        <v>7083.95</v>
      </c>
      <c r="U43" s="318">
        <f t="shared" si="7"/>
        <v>3918.95</v>
      </c>
      <c r="V43" s="318">
        <f t="shared" si="7"/>
        <v>2533.9499999999998</v>
      </c>
      <c r="W43" s="318">
        <f t="shared" si="7"/>
        <v>5188.95</v>
      </c>
      <c r="X43" s="318">
        <f t="shared" si="7"/>
        <v>5733.95</v>
      </c>
      <c r="Y43" s="318">
        <f t="shared" si="7"/>
        <v>5788.95</v>
      </c>
      <c r="Z43" s="318">
        <f t="shared" si="7"/>
        <v>7567.95</v>
      </c>
      <c r="AA43" s="318">
        <f t="shared" si="7"/>
        <v>3188.95</v>
      </c>
      <c r="AB43" s="318">
        <f t="shared" si="7"/>
        <v>3113.95</v>
      </c>
      <c r="AC43" s="319">
        <f t="shared" si="7"/>
        <v>2538.9499999999998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v>826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5767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3304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8260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4" spans="1:13" x14ac:dyDescent="0.25">
      <c r="B54" s="26" t="s">
        <v>99</v>
      </c>
    </row>
    <row r="55" spans="1:13" ht="45" x14ac:dyDescent="0.25">
      <c r="B55" s="27" t="s">
        <v>97</v>
      </c>
    </row>
    <row r="56" spans="1:13" ht="45" x14ac:dyDescent="0.25">
      <c r="B56" s="27" t="s">
        <v>102</v>
      </c>
    </row>
    <row r="57" spans="1:13" ht="45" x14ac:dyDescent="0.25">
      <c r="B57" s="27" t="s">
        <v>100</v>
      </c>
    </row>
    <row r="58" spans="1:13" ht="30" x14ac:dyDescent="0.25">
      <c r="B58" s="27" t="s">
        <v>101</v>
      </c>
    </row>
    <row r="60" spans="1:13" x14ac:dyDescent="0.25">
      <c r="B60" s="28" t="s">
        <v>108</v>
      </c>
    </row>
    <row r="61" spans="1:13" x14ac:dyDescent="0.25">
      <c r="B61" s="6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6" spans="2:2" x14ac:dyDescent="0.25">
      <c r="B66" s="6" t="s">
        <v>114</v>
      </c>
    </row>
    <row r="68" spans="2:2" x14ac:dyDescent="0.25">
      <c r="B68" s="28" t="s">
        <v>115</v>
      </c>
    </row>
    <row r="69" spans="2:2" x14ac:dyDescent="0.25">
      <c r="B69" s="6" t="s">
        <v>105</v>
      </c>
    </row>
    <row r="70" spans="2:2" x14ac:dyDescent="0.25">
      <c r="B70" s="6" t="s">
        <v>106</v>
      </c>
    </row>
    <row r="71" spans="2:2" x14ac:dyDescent="0.25">
      <c r="B71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8" zoomScale="60" zoomScaleNormal="60" workbookViewId="0">
      <selection activeCell="L34" sqref="L34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710937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4.7109375" style="6" customWidth="1"/>
    <col min="15" max="19" width="9.28515625" style="6" bestFit="1" customWidth="1"/>
    <col min="20" max="20" width="9.5703125" style="6" bestFit="1" customWidth="1"/>
    <col min="21" max="21" width="9.28515625" style="6" bestFit="1" customWidth="1"/>
    <col min="22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161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94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335" t="s">
        <v>94</v>
      </c>
      <c r="C11" s="335" t="s">
        <v>104</v>
      </c>
      <c r="D11" s="335" t="s">
        <v>95</v>
      </c>
      <c r="E11" s="393"/>
      <c r="F11" s="393"/>
      <c r="G11" s="395"/>
      <c r="H11" s="396"/>
      <c r="I11" s="396"/>
      <c r="J11" s="398"/>
      <c r="K11" s="396"/>
      <c r="L11" s="400"/>
      <c r="M11" s="400"/>
      <c r="N11" s="402"/>
      <c r="O11" s="399"/>
      <c r="P11" s="401"/>
      <c r="Q11" s="401"/>
      <c r="R11" s="401"/>
      <c r="S11" s="401"/>
      <c r="T11" s="397"/>
      <c r="U11" s="397"/>
      <c r="V11" s="397"/>
      <c r="W11" s="397"/>
      <c r="X11" s="397"/>
      <c r="Y11" s="397"/>
      <c r="Z11" s="397"/>
      <c r="AA11" s="397"/>
      <c r="AB11" s="397"/>
      <c r="AC11" s="403"/>
    </row>
    <row r="12" spans="1:29" s="125" customFormat="1" ht="30" x14ac:dyDescent="0.25">
      <c r="A12" s="101">
        <v>1</v>
      </c>
      <c r="B12" s="205"/>
      <c r="C12" s="180"/>
      <c r="D12" s="334" t="s">
        <v>82</v>
      </c>
      <c r="E12" s="334"/>
      <c r="F12" s="334" t="s">
        <v>26</v>
      </c>
      <c r="G12" s="334"/>
      <c r="H12" s="206"/>
      <c r="I12" s="206" t="s">
        <v>39</v>
      </c>
      <c r="J12" s="180">
        <f>SUM(O12:AC12)</f>
        <v>3024.2000000000003</v>
      </c>
      <c r="K12" s="206"/>
      <c r="L12" s="207">
        <v>43466</v>
      </c>
      <c r="M12" s="207">
        <v>48944</v>
      </c>
      <c r="N12" s="17"/>
      <c r="O12" s="290">
        <v>164</v>
      </c>
      <c r="P12" s="294">
        <f t="shared" ref="P12:AC12" si="0">$K$40*0.15</f>
        <v>204.29999999999998</v>
      </c>
      <c r="Q12" s="294">
        <f t="shared" si="0"/>
        <v>204.29999999999998</v>
      </c>
      <c r="R12" s="294">
        <f t="shared" si="0"/>
        <v>204.29999999999998</v>
      </c>
      <c r="S12" s="294">
        <f t="shared" si="0"/>
        <v>204.29999999999998</v>
      </c>
      <c r="T12" s="317">
        <f t="shared" si="0"/>
        <v>204.29999999999998</v>
      </c>
      <c r="U12" s="317">
        <f t="shared" si="0"/>
        <v>204.29999999999998</v>
      </c>
      <c r="V12" s="317">
        <f t="shared" si="0"/>
        <v>204.29999999999998</v>
      </c>
      <c r="W12" s="317">
        <f t="shared" si="0"/>
        <v>204.29999999999998</v>
      </c>
      <c r="X12" s="317">
        <f t="shared" si="0"/>
        <v>204.29999999999998</v>
      </c>
      <c r="Y12" s="317">
        <f t="shared" si="0"/>
        <v>204.29999999999998</v>
      </c>
      <c r="Z12" s="317">
        <f t="shared" si="0"/>
        <v>204.29999999999998</v>
      </c>
      <c r="AA12" s="317">
        <f t="shared" si="0"/>
        <v>204.29999999999998</v>
      </c>
      <c r="AB12" s="317">
        <f t="shared" si="0"/>
        <v>204.29999999999998</v>
      </c>
      <c r="AC12" s="333">
        <f t="shared" si="0"/>
        <v>204.29999999999998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407</v>
      </c>
      <c r="D15" s="75" t="s">
        <v>408</v>
      </c>
      <c r="E15" s="105" t="s">
        <v>14</v>
      </c>
      <c r="F15" s="108" t="s">
        <v>31</v>
      </c>
      <c r="G15" s="75" t="s">
        <v>27</v>
      </c>
      <c r="H15" s="4"/>
      <c r="I15" s="129" t="s">
        <v>39</v>
      </c>
      <c r="J15" s="103">
        <f t="shared" ref="J15" si="1">SUM(O15:AC15)</f>
        <v>268</v>
      </c>
      <c r="K15" s="129"/>
      <c r="L15" s="88">
        <v>43466</v>
      </c>
      <c r="M15" s="150">
        <v>43830</v>
      </c>
      <c r="N15" s="32" t="s">
        <v>185</v>
      </c>
      <c r="O15" s="256">
        <v>268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39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39</v>
      </c>
      <c r="J16" s="103">
        <f t="shared" ref="J16:J38" si="2">SUM(O16:AC16)</f>
        <v>1750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450</v>
      </c>
      <c r="Q16" s="253">
        <v>450</v>
      </c>
      <c r="R16" s="253">
        <v>450</v>
      </c>
      <c r="S16" s="253">
        <v>400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75" t="s">
        <v>39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39</v>
      </c>
      <c r="J17" s="103">
        <f t="shared" si="2"/>
        <v>4000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400</v>
      </c>
      <c r="U17" s="313">
        <v>400</v>
      </c>
      <c r="V17" s="313">
        <v>400</v>
      </c>
      <c r="W17" s="313">
        <v>400</v>
      </c>
      <c r="X17" s="313">
        <v>400</v>
      </c>
      <c r="Y17" s="313">
        <v>400</v>
      </c>
      <c r="Z17" s="313">
        <v>400</v>
      </c>
      <c r="AA17" s="313">
        <v>400</v>
      </c>
      <c r="AB17" s="313">
        <v>400</v>
      </c>
      <c r="AC17" s="314">
        <v>400</v>
      </c>
    </row>
    <row r="18" spans="1:29" s="125" customFormat="1" ht="60" x14ac:dyDescent="0.25">
      <c r="A18" s="101"/>
      <c r="B18" s="102"/>
      <c r="C18" s="75" t="s">
        <v>39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39</v>
      </c>
      <c r="J18" s="103">
        <f t="shared" ref="J18" si="3">SUM(O18:AC18)</f>
        <v>2390</v>
      </c>
      <c r="K18" s="129"/>
      <c r="L18" s="88">
        <v>43831</v>
      </c>
      <c r="M18" s="150">
        <v>44561</v>
      </c>
      <c r="N18" s="32" t="s">
        <v>186</v>
      </c>
      <c r="O18" s="256"/>
      <c r="P18" s="253">
        <v>390</v>
      </c>
      <c r="Q18" s="253">
        <v>2000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75" t="s">
        <v>39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39</v>
      </c>
      <c r="J19" s="103">
        <f t="shared" si="2"/>
        <v>2000</v>
      </c>
      <c r="K19" s="129"/>
      <c r="L19" s="88">
        <v>46388</v>
      </c>
      <c r="M19" s="150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2000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39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39</v>
      </c>
      <c r="J20" s="103">
        <f t="shared" si="2"/>
        <v>7000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3500</v>
      </c>
      <c r="Q20" s="253"/>
      <c r="R20" s="253">
        <v>3500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75" t="s">
        <v>39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39</v>
      </c>
      <c r="J21" s="103">
        <f t="shared" si="2"/>
        <v>17500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3500</v>
      </c>
      <c r="U21" s="313"/>
      <c r="V21" s="313">
        <v>3500</v>
      </c>
      <c r="W21" s="313"/>
      <c r="X21" s="313">
        <v>3500</v>
      </c>
      <c r="Y21" s="313"/>
      <c r="Z21" s="313">
        <v>3500</v>
      </c>
      <c r="AA21" s="313"/>
      <c r="AB21" s="313">
        <v>3500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75" t="s">
        <v>39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39</v>
      </c>
      <c r="J23" s="103">
        <f t="shared" si="2"/>
        <v>2800</v>
      </c>
      <c r="K23" s="106"/>
      <c r="L23" s="130">
        <v>44197</v>
      </c>
      <c r="M23" s="130">
        <v>44561</v>
      </c>
      <c r="N23" s="32" t="s">
        <v>186</v>
      </c>
      <c r="O23" s="256"/>
      <c r="P23" s="253"/>
      <c r="Q23" s="253">
        <v>2800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75" t="s">
        <v>39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39</v>
      </c>
      <c r="J24" s="103">
        <f t="shared" si="2"/>
        <v>8400</v>
      </c>
      <c r="K24" s="106"/>
      <c r="L24" s="130">
        <v>45292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>
        <v>2800</v>
      </c>
      <c r="U24" s="313"/>
      <c r="V24" s="313"/>
      <c r="W24" s="313">
        <v>2800</v>
      </c>
      <c r="X24" s="313"/>
      <c r="Y24" s="313"/>
      <c r="Z24" s="313">
        <v>2800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267"/>
      <c r="K25" s="268"/>
      <c r="L25" s="269"/>
      <c r="M25" s="269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267"/>
      <c r="K26" s="268"/>
      <c r="L26" s="269"/>
      <c r="M26" s="269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75" t="s">
        <v>39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39</v>
      </c>
      <c r="J27" s="103">
        <f t="shared" si="2"/>
        <v>1850</v>
      </c>
      <c r="K27" s="106"/>
      <c r="L27" s="130">
        <v>43831</v>
      </c>
      <c r="M27" s="130">
        <v>45291</v>
      </c>
      <c r="N27" s="17" t="s">
        <v>186</v>
      </c>
      <c r="O27" s="256"/>
      <c r="P27" s="253">
        <v>200</v>
      </c>
      <c r="Q27" s="253">
        <v>300</v>
      </c>
      <c r="R27" s="253"/>
      <c r="S27" s="253">
        <v>1350</v>
      </c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75" t="s">
        <v>39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39</v>
      </c>
      <c r="J28" s="103">
        <f t="shared" si="2"/>
        <v>3670</v>
      </c>
      <c r="K28" s="106"/>
      <c r="L28" s="130">
        <v>45292</v>
      </c>
      <c r="M28" s="130">
        <v>47848</v>
      </c>
      <c r="N28" s="32" t="s">
        <v>187</v>
      </c>
      <c r="O28" s="256"/>
      <c r="P28" s="253"/>
      <c r="Q28" s="253"/>
      <c r="R28" s="253"/>
      <c r="S28" s="253"/>
      <c r="T28" s="313">
        <v>1350</v>
      </c>
      <c r="U28" s="313"/>
      <c r="V28" s="313">
        <v>120</v>
      </c>
      <c r="W28" s="313">
        <v>300</v>
      </c>
      <c r="X28" s="313">
        <v>1300</v>
      </c>
      <c r="Y28" s="313"/>
      <c r="Z28" s="313">
        <v>600</v>
      </c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39</v>
      </c>
      <c r="D29" s="136" t="s">
        <v>230</v>
      </c>
      <c r="E29" s="105" t="s">
        <v>14</v>
      </c>
      <c r="F29" s="104" t="s">
        <v>29</v>
      </c>
      <c r="G29" s="105" t="s">
        <v>28</v>
      </c>
      <c r="H29" s="106"/>
      <c r="I29" s="129" t="s">
        <v>39</v>
      </c>
      <c r="J29" s="103">
        <f t="shared" si="2"/>
        <v>120</v>
      </c>
      <c r="K29" s="106"/>
      <c r="L29" s="130">
        <v>45292</v>
      </c>
      <c r="M29" s="130">
        <v>47483</v>
      </c>
      <c r="N29" s="32" t="s">
        <v>187</v>
      </c>
      <c r="O29" s="256"/>
      <c r="P29" s="253"/>
      <c r="Q29" s="253"/>
      <c r="R29" s="253"/>
      <c r="S29" s="253"/>
      <c r="T29" s="313">
        <v>60</v>
      </c>
      <c r="U29" s="313"/>
      <c r="V29" s="313"/>
      <c r="W29" s="313"/>
      <c r="X29" s="313"/>
      <c r="Y29" s="313">
        <v>60</v>
      </c>
      <c r="Z29" s="313"/>
      <c r="AA29" s="313"/>
      <c r="AB29" s="313"/>
      <c r="AC29" s="314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3"/>
      <c r="J30" s="267"/>
      <c r="K30" s="268"/>
      <c r="L30" s="269"/>
      <c r="M30" s="269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02"/>
      <c r="C31" s="103" t="s">
        <v>39</v>
      </c>
      <c r="D31" s="75" t="s">
        <v>339</v>
      </c>
      <c r="E31" s="104" t="s">
        <v>15</v>
      </c>
      <c r="F31" s="104" t="s">
        <v>29</v>
      </c>
      <c r="G31" s="105" t="s">
        <v>27</v>
      </c>
      <c r="H31" s="106"/>
      <c r="I31" s="129" t="s">
        <v>39</v>
      </c>
      <c r="J31" s="103">
        <f t="shared" ref="J31" si="4">SUM(O31:AC31)</f>
        <v>635</v>
      </c>
      <c r="K31" s="106"/>
      <c r="L31" s="130">
        <v>43466</v>
      </c>
      <c r="M31" s="130">
        <v>43830</v>
      </c>
      <c r="N31" s="17" t="s">
        <v>185</v>
      </c>
      <c r="O31" s="256">
        <v>635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39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39</v>
      </c>
      <c r="J32" s="103">
        <f t="shared" si="2"/>
        <v>6600</v>
      </c>
      <c r="K32" s="106"/>
      <c r="L32" s="130">
        <v>43831</v>
      </c>
      <c r="M32" s="130">
        <v>44926</v>
      </c>
      <c r="N32" s="17" t="s">
        <v>186</v>
      </c>
      <c r="O32" s="256"/>
      <c r="P32" s="253">
        <v>2150</v>
      </c>
      <c r="Q32" s="253">
        <v>2150</v>
      </c>
      <c r="R32" s="253">
        <v>2300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39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39</v>
      </c>
      <c r="J33" s="103">
        <f t="shared" si="2"/>
        <v>13300</v>
      </c>
      <c r="K33" s="106"/>
      <c r="L33" s="130">
        <v>45292</v>
      </c>
      <c r="M33" s="130">
        <v>48944</v>
      </c>
      <c r="N33" s="32" t="s">
        <v>187</v>
      </c>
      <c r="O33" s="256"/>
      <c r="P33" s="253"/>
      <c r="Q33" s="253"/>
      <c r="R33" s="253"/>
      <c r="S33" s="253"/>
      <c r="T33" s="313">
        <v>1050</v>
      </c>
      <c r="U33" s="313">
        <v>700</v>
      </c>
      <c r="V33" s="313">
        <v>350</v>
      </c>
      <c r="W33" s="313"/>
      <c r="X33" s="313">
        <v>350</v>
      </c>
      <c r="Y33" s="313">
        <v>2500</v>
      </c>
      <c r="Z33" s="313">
        <v>2150</v>
      </c>
      <c r="AA33" s="313">
        <v>2200</v>
      </c>
      <c r="AB33" s="313">
        <v>2000</v>
      </c>
      <c r="AC33" s="314">
        <v>2000</v>
      </c>
    </row>
    <row r="34" spans="1:29" s="125" customFormat="1" ht="60" x14ac:dyDescent="0.25">
      <c r="A34" s="101"/>
      <c r="B34" s="102"/>
      <c r="C34" s="103" t="s">
        <v>39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39</v>
      </c>
      <c r="J34" s="103">
        <f t="shared" si="2"/>
        <v>450</v>
      </c>
      <c r="K34" s="106"/>
      <c r="L34" s="130">
        <v>43831</v>
      </c>
      <c r="M34" s="130">
        <v>45291</v>
      </c>
      <c r="N34" s="17" t="s">
        <v>186</v>
      </c>
      <c r="O34" s="256"/>
      <c r="P34" s="253">
        <v>70</v>
      </c>
      <c r="Q34" s="253">
        <v>65</v>
      </c>
      <c r="R34" s="253">
        <v>250</v>
      </c>
      <c r="S34" s="253">
        <v>65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03" t="s">
        <v>39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39</v>
      </c>
      <c r="J35" s="103">
        <f t="shared" si="2"/>
        <v>850</v>
      </c>
      <c r="K35" s="106"/>
      <c r="L35" s="130">
        <v>45292</v>
      </c>
      <c r="M35" s="130">
        <v>48944</v>
      </c>
      <c r="N35" s="32" t="s">
        <v>187</v>
      </c>
      <c r="O35" s="256"/>
      <c r="P35" s="253"/>
      <c r="Q35" s="253"/>
      <c r="R35" s="253"/>
      <c r="S35" s="253"/>
      <c r="T35" s="313">
        <v>250</v>
      </c>
      <c r="U35" s="313">
        <v>135</v>
      </c>
      <c r="V35" s="313"/>
      <c r="W35" s="313">
        <v>65</v>
      </c>
      <c r="X35" s="313">
        <v>135</v>
      </c>
      <c r="Y35" s="313"/>
      <c r="Z35" s="313">
        <v>65</v>
      </c>
      <c r="AA35" s="313">
        <v>65</v>
      </c>
      <c r="AB35" s="313"/>
      <c r="AC35" s="314">
        <v>135</v>
      </c>
    </row>
    <row r="36" spans="1:29" s="125" customFormat="1" x14ac:dyDescent="0.25">
      <c r="A36" s="8"/>
      <c r="B36" s="146" t="s">
        <v>89</v>
      </c>
      <c r="C36" s="131"/>
      <c r="D36" s="131"/>
      <c r="E36" s="132"/>
      <c r="F36" s="132"/>
      <c r="G36" s="132"/>
      <c r="H36" s="133"/>
      <c r="I36" s="133"/>
      <c r="J36" s="267"/>
      <c r="K36" s="268"/>
      <c r="L36" s="269"/>
      <c r="M36" s="269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" x14ac:dyDescent="0.25">
      <c r="A37" s="101"/>
      <c r="B37" s="102"/>
      <c r="C37" s="103" t="s">
        <v>39</v>
      </c>
      <c r="D37" s="75" t="s">
        <v>226</v>
      </c>
      <c r="E37" s="105" t="s">
        <v>25</v>
      </c>
      <c r="F37" s="62" t="s">
        <v>26</v>
      </c>
      <c r="G37" s="105" t="s">
        <v>27</v>
      </c>
      <c r="H37" s="106"/>
      <c r="I37" s="129" t="s">
        <v>39</v>
      </c>
      <c r="J37" s="103">
        <f t="shared" si="2"/>
        <v>8000</v>
      </c>
      <c r="K37" s="106"/>
      <c r="L37" s="130">
        <v>44197</v>
      </c>
      <c r="M37" s="130">
        <v>44561</v>
      </c>
      <c r="N37" s="32" t="s">
        <v>186</v>
      </c>
      <c r="O37" s="256"/>
      <c r="P37" s="253"/>
      <c r="Q37" s="253">
        <v>8000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" x14ac:dyDescent="0.25">
      <c r="A38" s="101"/>
      <c r="B38" s="102"/>
      <c r="C38" s="103" t="s">
        <v>39</v>
      </c>
      <c r="D38" s="138" t="s">
        <v>237</v>
      </c>
      <c r="E38" s="105" t="s">
        <v>25</v>
      </c>
      <c r="F38" s="62" t="s">
        <v>26</v>
      </c>
      <c r="G38" s="105" t="s">
        <v>27</v>
      </c>
      <c r="H38" s="106"/>
      <c r="I38" s="129" t="s">
        <v>39</v>
      </c>
      <c r="J38" s="103">
        <f t="shared" si="2"/>
        <v>120</v>
      </c>
      <c r="K38" s="106"/>
      <c r="L38" s="130">
        <v>43831</v>
      </c>
      <c r="M38" s="130">
        <v>44926</v>
      </c>
      <c r="N38" s="32" t="s">
        <v>186</v>
      </c>
      <c r="O38" s="256"/>
      <c r="P38" s="253">
        <v>60</v>
      </c>
      <c r="Q38" s="253"/>
      <c r="R38" s="253">
        <v>60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.75" thickBot="1" x14ac:dyDescent="0.3">
      <c r="A39" s="101"/>
      <c r="B39" s="102"/>
      <c r="C39" s="103" t="s">
        <v>39</v>
      </c>
      <c r="D39" s="138" t="s">
        <v>237</v>
      </c>
      <c r="E39" s="105" t="s">
        <v>25</v>
      </c>
      <c r="F39" s="62" t="s">
        <v>26</v>
      </c>
      <c r="G39" s="105" t="s">
        <v>27</v>
      </c>
      <c r="H39" s="106"/>
      <c r="I39" s="129" t="s">
        <v>39</v>
      </c>
      <c r="J39" s="103">
        <f>SUM(O39:AC39)</f>
        <v>300</v>
      </c>
      <c r="K39" s="106"/>
      <c r="L39" s="130">
        <v>45292</v>
      </c>
      <c r="M39" s="130">
        <v>48579</v>
      </c>
      <c r="N39" s="32" t="s">
        <v>187</v>
      </c>
      <c r="O39" s="256"/>
      <c r="P39" s="253"/>
      <c r="Q39" s="253"/>
      <c r="R39" s="253"/>
      <c r="S39" s="253"/>
      <c r="T39" s="313">
        <v>60</v>
      </c>
      <c r="U39" s="313"/>
      <c r="V39" s="313">
        <v>60</v>
      </c>
      <c r="W39" s="313"/>
      <c r="X39" s="313">
        <v>60</v>
      </c>
      <c r="Y39" s="313"/>
      <c r="Z39" s="313">
        <v>60</v>
      </c>
      <c r="AA39" s="313"/>
      <c r="AB39" s="313">
        <v>60</v>
      </c>
      <c r="AC39" s="314"/>
    </row>
    <row r="40" spans="1:29" s="37" customFormat="1" ht="15.75" thickBot="1" x14ac:dyDescent="0.25">
      <c r="A40" s="39"/>
      <c r="B40" s="40" t="s">
        <v>86</v>
      </c>
      <c r="C40" s="40"/>
      <c r="D40" s="40"/>
      <c r="E40" s="66"/>
      <c r="F40" s="66"/>
      <c r="G40" s="66"/>
      <c r="H40" s="40"/>
      <c r="I40" s="40"/>
      <c r="J40" s="40">
        <f>SUM(J12:J39)</f>
        <v>85027.199999999997</v>
      </c>
      <c r="K40" s="40">
        <v>1362</v>
      </c>
      <c r="L40" s="90"/>
      <c r="M40" s="90"/>
      <c r="N40" s="41"/>
      <c r="O40" s="257">
        <f t="shared" ref="O40:AC40" si="5">SUM(O12:O39)</f>
        <v>1067</v>
      </c>
      <c r="P40" s="254">
        <f t="shared" si="5"/>
        <v>7024.3</v>
      </c>
      <c r="Q40" s="254">
        <f t="shared" si="5"/>
        <v>15969.3</v>
      </c>
      <c r="R40" s="254">
        <f t="shared" si="5"/>
        <v>6764.3</v>
      </c>
      <c r="S40" s="254">
        <f t="shared" si="5"/>
        <v>2019.3</v>
      </c>
      <c r="T40" s="318">
        <f t="shared" si="5"/>
        <v>9674.2999999999993</v>
      </c>
      <c r="U40" s="318">
        <f t="shared" si="5"/>
        <v>1439.3</v>
      </c>
      <c r="V40" s="318">
        <f t="shared" si="5"/>
        <v>4634.3</v>
      </c>
      <c r="W40" s="318">
        <f t="shared" si="5"/>
        <v>5769.3</v>
      </c>
      <c r="X40" s="318">
        <f t="shared" si="5"/>
        <v>5949.3</v>
      </c>
      <c r="Y40" s="318">
        <f t="shared" si="5"/>
        <v>3164.3</v>
      </c>
      <c r="Z40" s="318">
        <f t="shared" si="5"/>
        <v>9779.2999999999993</v>
      </c>
      <c r="AA40" s="318">
        <f t="shared" si="5"/>
        <v>2869.3</v>
      </c>
      <c r="AB40" s="318">
        <f t="shared" si="5"/>
        <v>6164.3</v>
      </c>
      <c r="AC40" s="319">
        <f t="shared" si="5"/>
        <v>2739.3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330</v>
      </c>
      <c r="P41" s="22"/>
      <c r="Q41" s="22"/>
      <c r="R41" s="22"/>
      <c r="S41" s="22"/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45" x14ac:dyDescent="0.25">
      <c r="A44" s="42"/>
      <c r="B44" s="43" t="s">
        <v>193</v>
      </c>
      <c r="C44" s="44" t="s">
        <v>194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195</v>
      </c>
      <c r="B45" s="83" t="s">
        <v>331</v>
      </c>
      <c r="C45" s="46">
        <v>1094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8"/>
      <c r="B46" s="83" t="s">
        <v>404</v>
      </c>
      <c r="C46" s="46">
        <v>268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f>C45*4</f>
        <v>4376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197</v>
      </c>
      <c r="B48" s="84" t="s">
        <v>333</v>
      </c>
      <c r="C48" s="48">
        <f>C45*10</f>
        <v>10940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1" spans="1:13" x14ac:dyDescent="0.25">
      <c r="B51" s="26" t="s">
        <v>99</v>
      </c>
    </row>
    <row r="52" spans="1:13" ht="45" x14ac:dyDescent="0.25">
      <c r="B52" s="27" t="s">
        <v>97</v>
      </c>
    </row>
    <row r="53" spans="1:13" ht="30" x14ac:dyDescent="0.25">
      <c r="B53" s="27" t="s">
        <v>102</v>
      </c>
    </row>
    <row r="54" spans="1:13" ht="45" x14ac:dyDescent="0.25">
      <c r="B54" s="27" t="s">
        <v>100</v>
      </c>
    </row>
    <row r="55" spans="1:13" ht="30" x14ac:dyDescent="0.25">
      <c r="B55" s="27" t="s">
        <v>101</v>
      </c>
    </row>
    <row r="57" spans="1:13" x14ac:dyDescent="0.25">
      <c r="B57" s="28" t="s">
        <v>108</v>
      </c>
    </row>
    <row r="58" spans="1:13" x14ac:dyDescent="0.25">
      <c r="B58" s="6" t="s">
        <v>109</v>
      </c>
    </row>
    <row r="59" spans="1:13" x14ac:dyDescent="0.25">
      <c r="B59" s="6" t="s">
        <v>110</v>
      </c>
    </row>
    <row r="60" spans="1:13" x14ac:dyDescent="0.25">
      <c r="B60" s="6" t="s">
        <v>111</v>
      </c>
    </row>
    <row r="61" spans="1:13" x14ac:dyDescent="0.25">
      <c r="B61" s="6" t="s">
        <v>112</v>
      </c>
    </row>
    <row r="62" spans="1:13" x14ac:dyDescent="0.25">
      <c r="B62" s="6" t="s">
        <v>113</v>
      </c>
    </row>
    <row r="63" spans="1:13" x14ac:dyDescent="0.25">
      <c r="B63" s="6" t="s">
        <v>114</v>
      </c>
    </row>
    <row r="65" spans="2:2" x14ac:dyDescent="0.25">
      <c r="B65" s="28" t="s">
        <v>115</v>
      </c>
    </row>
    <row r="66" spans="2:2" x14ac:dyDescent="0.25">
      <c r="B66" s="6" t="s">
        <v>105</v>
      </c>
    </row>
    <row r="67" spans="2:2" x14ac:dyDescent="0.25">
      <c r="B67" s="6" t="s">
        <v>106</v>
      </c>
    </row>
    <row r="68" spans="2:2" x14ac:dyDescent="0.25">
      <c r="B68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28" zoomScale="60" zoomScaleNormal="60" workbookViewId="0">
      <selection activeCell="E50" sqref="E5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140625" style="6" customWidth="1"/>
    <col min="15" max="15" width="13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177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40</v>
      </c>
      <c r="J12" s="94">
        <f>SUM(O12:AC12)</f>
        <v>15815.400000000003</v>
      </c>
      <c r="K12" s="98"/>
      <c r="L12" s="99">
        <v>43466</v>
      </c>
      <c r="M12" s="99">
        <v>48944</v>
      </c>
      <c r="N12" s="38"/>
      <c r="O12" s="255">
        <v>918</v>
      </c>
      <c r="P12" s="252">
        <f t="shared" ref="P12:AC12" si="0">$K$43*0.15</f>
        <v>1064.0999999999999</v>
      </c>
      <c r="Q12" s="252">
        <f t="shared" si="0"/>
        <v>1064.0999999999999</v>
      </c>
      <c r="R12" s="252">
        <f t="shared" si="0"/>
        <v>1064.0999999999999</v>
      </c>
      <c r="S12" s="252">
        <f t="shared" si="0"/>
        <v>1064.0999999999999</v>
      </c>
      <c r="T12" s="324">
        <f t="shared" si="0"/>
        <v>1064.0999999999999</v>
      </c>
      <c r="U12" s="324">
        <f t="shared" si="0"/>
        <v>1064.0999999999999</v>
      </c>
      <c r="V12" s="324">
        <f t="shared" si="0"/>
        <v>1064.0999999999999</v>
      </c>
      <c r="W12" s="324">
        <f t="shared" si="0"/>
        <v>1064.0999999999999</v>
      </c>
      <c r="X12" s="324">
        <f t="shared" si="0"/>
        <v>1064.0999999999999</v>
      </c>
      <c r="Y12" s="324">
        <f t="shared" si="0"/>
        <v>1064.0999999999999</v>
      </c>
      <c r="Z12" s="324">
        <f t="shared" si="0"/>
        <v>1064.0999999999999</v>
      </c>
      <c r="AA12" s="324">
        <f t="shared" si="0"/>
        <v>1064.0999999999999</v>
      </c>
      <c r="AB12" s="324">
        <f t="shared" si="0"/>
        <v>1064.0999999999999</v>
      </c>
      <c r="AC12" s="325">
        <f t="shared" si="0"/>
        <v>1064.0999999999999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40</v>
      </c>
      <c r="D15" s="75" t="s">
        <v>431</v>
      </c>
      <c r="E15" s="105" t="s">
        <v>14</v>
      </c>
      <c r="F15" s="108" t="s">
        <v>31</v>
      </c>
      <c r="G15" s="75" t="s">
        <v>27</v>
      </c>
      <c r="H15" s="4"/>
      <c r="I15" s="129" t="s">
        <v>40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32" t="s">
        <v>185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40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40</v>
      </c>
      <c r="J16" s="103">
        <f t="shared" ref="J16:J33" si="2">SUM(O16:AC16)</f>
        <v>3002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1112</v>
      </c>
      <c r="Q16" s="253">
        <v>630</v>
      </c>
      <c r="R16" s="253">
        <v>630</v>
      </c>
      <c r="S16" s="253">
        <v>630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40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40</v>
      </c>
      <c r="J17" s="103">
        <f t="shared" si="2"/>
        <v>4380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630</v>
      </c>
      <c r="U17" s="313">
        <v>630</v>
      </c>
      <c r="V17" s="313">
        <v>390</v>
      </c>
      <c r="W17" s="313">
        <v>390</v>
      </c>
      <c r="X17" s="313">
        <v>390</v>
      </c>
      <c r="Y17" s="313">
        <v>390</v>
      </c>
      <c r="Z17" s="313">
        <v>390</v>
      </c>
      <c r="AA17" s="313">
        <v>390</v>
      </c>
      <c r="AB17" s="313">
        <v>390</v>
      </c>
      <c r="AC17" s="314">
        <v>390</v>
      </c>
    </row>
    <row r="18" spans="1:29" s="125" customFormat="1" ht="60" x14ac:dyDescent="0.25">
      <c r="A18" s="101"/>
      <c r="B18" s="102"/>
      <c r="C18" s="103" t="s">
        <v>40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40</v>
      </c>
      <c r="J18" s="103">
        <f t="shared" si="2"/>
        <v>2800</v>
      </c>
      <c r="K18" s="129"/>
      <c r="L18" s="88">
        <v>44197</v>
      </c>
      <c r="M18" s="150">
        <v>44561</v>
      </c>
      <c r="N18" s="32" t="s">
        <v>186</v>
      </c>
      <c r="O18" s="256"/>
      <c r="P18" s="253"/>
      <c r="Q18" s="253">
        <v>2800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40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40</v>
      </c>
      <c r="J19" s="103">
        <f t="shared" si="2"/>
        <v>8400</v>
      </c>
      <c r="K19" s="129"/>
      <c r="L19" s="88">
        <v>45292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>
        <v>2800</v>
      </c>
      <c r="U19" s="313"/>
      <c r="V19" s="313"/>
      <c r="W19" s="313">
        <v>2800</v>
      </c>
      <c r="X19" s="313"/>
      <c r="Y19" s="313"/>
      <c r="Z19" s="313">
        <v>2800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40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40</v>
      </c>
      <c r="J20" s="103">
        <f t="shared" si="2"/>
        <v>9400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4700</v>
      </c>
      <c r="Q20" s="253"/>
      <c r="R20" s="253">
        <v>4700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40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40</v>
      </c>
      <c r="J21" s="103">
        <f t="shared" si="2"/>
        <v>18800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4700</v>
      </c>
      <c r="U21" s="313"/>
      <c r="V21" s="313">
        <v>4700</v>
      </c>
      <c r="W21" s="313"/>
      <c r="X21" s="313"/>
      <c r="Y21" s="313">
        <v>4700</v>
      </c>
      <c r="Z21" s="313"/>
      <c r="AA21" s="313"/>
      <c r="AB21" s="313">
        <v>4700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40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40</v>
      </c>
      <c r="J23" s="103">
        <f t="shared" si="2"/>
        <v>2000</v>
      </c>
      <c r="K23" s="106"/>
      <c r="L23" s="130">
        <v>46753</v>
      </c>
      <c r="M23" s="130">
        <v>47118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>
        <v>2000</v>
      </c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40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40</v>
      </c>
      <c r="J24" s="103">
        <f t="shared" si="2"/>
        <v>2000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2000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40</v>
      </c>
      <c r="D25" s="16" t="s">
        <v>228</v>
      </c>
      <c r="E25" s="105" t="s">
        <v>14</v>
      </c>
      <c r="F25" s="104" t="s">
        <v>29</v>
      </c>
      <c r="G25" s="105" t="s">
        <v>28</v>
      </c>
      <c r="H25" s="106"/>
      <c r="I25" s="129" t="s">
        <v>40</v>
      </c>
      <c r="J25" s="103">
        <f t="shared" si="2"/>
        <v>4800</v>
      </c>
      <c r="K25" s="106"/>
      <c r="L25" s="130">
        <v>43831</v>
      </c>
      <c r="M25" s="130">
        <v>45291</v>
      </c>
      <c r="N25" s="32" t="s">
        <v>186</v>
      </c>
      <c r="O25" s="256"/>
      <c r="P25" s="253">
        <v>2400</v>
      </c>
      <c r="Q25" s="253"/>
      <c r="R25" s="253"/>
      <c r="S25" s="253">
        <v>2400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40</v>
      </c>
      <c r="D26" s="16" t="s">
        <v>228</v>
      </c>
      <c r="E26" s="105" t="s">
        <v>14</v>
      </c>
      <c r="F26" s="104" t="s">
        <v>29</v>
      </c>
      <c r="G26" s="105" t="s">
        <v>28</v>
      </c>
      <c r="H26" s="106"/>
      <c r="I26" s="129" t="s">
        <v>40</v>
      </c>
      <c r="J26" s="103">
        <f t="shared" si="2"/>
        <v>2400</v>
      </c>
      <c r="K26" s="106"/>
      <c r="L26" s="130">
        <v>46388</v>
      </c>
      <c r="M26" s="130">
        <v>46752</v>
      </c>
      <c r="N26" s="32" t="s">
        <v>187</v>
      </c>
      <c r="O26" s="256"/>
      <c r="P26" s="253"/>
      <c r="Q26" s="253"/>
      <c r="R26" s="253"/>
      <c r="S26" s="253"/>
      <c r="T26" s="313"/>
      <c r="U26" s="313"/>
      <c r="V26" s="313"/>
      <c r="W26" s="313">
        <v>2400</v>
      </c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40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6"/>
      <c r="I27" s="129" t="s">
        <v>40</v>
      </c>
      <c r="J27" s="103">
        <f t="shared" si="2"/>
        <v>1000</v>
      </c>
      <c r="K27" s="106"/>
      <c r="L27" s="130">
        <v>47484</v>
      </c>
      <c r="M27" s="130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1000</v>
      </c>
      <c r="AA27" s="313"/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36" t="s">
        <v>40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40</v>
      </c>
      <c r="J30" s="103">
        <f t="shared" si="2"/>
        <v>6100</v>
      </c>
      <c r="K30" s="106"/>
      <c r="L30" s="130">
        <v>43831</v>
      </c>
      <c r="M30" s="130">
        <v>45291</v>
      </c>
      <c r="N30" s="32" t="s">
        <v>186</v>
      </c>
      <c r="O30" s="256"/>
      <c r="P30" s="253">
        <v>2350</v>
      </c>
      <c r="Q30" s="253"/>
      <c r="R30" s="253">
        <v>2000</v>
      </c>
      <c r="S30" s="253">
        <v>1750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36" t="s">
        <v>40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40</v>
      </c>
      <c r="J31" s="103">
        <f t="shared" si="2"/>
        <v>15290</v>
      </c>
      <c r="K31" s="106"/>
      <c r="L31" s="130">
        <v>45292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>
        <v>1200</v>
      </c>
      <c r="U31" s="313">
        <v>1550</v>
      </c>
      <c r="V31" s="313">
        <v>4100</v>
      </c>
      <c r="W31" s="313">
        <v>150</v>
      </c>
      <c r="X31" s="313">
        <v>420</v>
      </c>
      <c r="Y31" s="313">
        <v>1620</v>
      </c>
      <c r="Z31" s="313">
        <v>1750</v>
      </c>
      <c r="AA31" s="313">
        <v>1500</v>
      </c>
      <c r="AB31" s="313">
        <v>1500</v>
      </c>
      <c r="AC31" s="314">
        <v>1500</v>
      </c>
    </row>
    <row r="32" spans="1:29" s="125" customFormat="1" ht="60" x14ac:dyDescent="0.25">
      <c r="A32" s="101"/>
      <c r="B32" s="102"/>
      <c r="C32" s="136" t="s">
        <v>40</v>
      </c>
      <c r="D32" s="136" t="s">
        <v>243</v>
      </c>
      <c r="E32" s="105" t="s">
        <v>14</v>
      </c>
      <c r="F32" s="104" t="s">
        <v>29</v>
      </c>
      <c r="G32" s="105" t="s">
        <v>28</v>
      </c>
      <c r="H32" s="106"/>
      <c r="I32" s="129" t="s">
        <v>40</v>
      </c>
      <c r="J32" s="103">
        <f t="shared" si="2"/>
        <v>100</v>
      </c>
      <c r="K32" s="106"/>
      <c r="L32" s="130">
        <v>44562</v>
      </c>
      <c r="M32" s="130">
        <v>44926</v>
      </c>
      <c r="N32" s="32" t="s">
        <v>186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36" t="s">
        <v>40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40</v>
      </c>
      <c r="J33" s="103">
        <f t="shared" si="2"/>
        <v>200</v>
      </c>
      <c r="K33" s="106"/>
      <c r="L33" s="130">
        <v>46023</v>
      </c>
      <c r="M33" s="130">
        <v>47848</v>
      </c>
      <c r="N33" s="32" t="s">
        <v>187</v>
      </c>
      <c r="O33" s="256"/>
      <c r="P33" s="253"/>
      <c r="Q33" s="253"/>
      <c r="R33" s="253"/>
      <c r="S33" s="253"/>
      <c r="T33" s="313"/>
      <c r="U33" s="313"/>
      <c r="V33" s="313">
        <v>100</v>
      </c>
      <c r="W33" s="313"/>
      <c r="X33" s="313"/>
      <c r="Y33" s="313"/>
      <c r="Z33" s="313">
        <v>100</v>
      </c>
      <c r="AA33" s="313"/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36" t="s">
        <v>40</v>
      </c>
      <c r="D35" s="75" t="s">
        <v>339</v>
      </c>
      <c r="E35" s="104" t="s">
        <v>15</v>
      </c>
      <c r="F35" s="104" t="s">
        <v>29</v>
      </c>
      <c r="G35" s="105" t="s">
        <v>27</v>
      </c>
      <c r="H35" s="106"/>
      <c r="I35" s="129" t="s">
        <v>40</v>
      </c>
      <c r="J35" s="103">
        <f t="shared" ref="J35" si="3">SUM(O35:AC35)</f>
        <v>950</v>
      </c>
      <c r="K35" s="106"/>
      <c r="L35" s="130">
        <v>43466</v>
      </c>
      <c r="M35" s="130">
        <v>43830</v>
      </c>
      <c r="N35" s="32" t="s">
        <v>185</v>
      </c>
      <c r="O35" s="256">
        <v>950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432</v>
      </c>
      <c r="D36" s="75" t="s">
        <v>433</v>
      </c>
      <c r="E36" s="104" t="s">
        <v>15</v>
      </c>
      <c r="F36" s="104" t="s">
        <v>29</v>
      </c>
      <c r="G36" s="105" t="s">
        <v>27</v>
      </c>
      <c r="H36" s="106"/>
      <c r="I36" s="129" t="s">
        <v>40</v>
      </c>
      <c r="J36" s="103">
        <f t="shared" ref="J36" si="4">SUM(O36:AC36)</f>
        <v>377</v>
      </c>
      <c r="K36" s="106"/>
      <c r="L36" s="130">
        <v>43466</v>
      </c>
      <c r="M36" s="130">
        <v>43830</v>
      </c>
      <c r="N36" s="32" t="s">
        <v>185</v>
      </c>
      <c r="O36" s="256">
        <v>377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36" t="s">
        <v>40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40</v>
      </c>
      <c r="J37" s="103">
        <f t="shared" ref="J37:J42" si="5">SUM(O37:AC37)</f>
        <v>13850</v>
      </c>
      <c r="K37" s="106"/>
      <c r="L37" s="130">
        <v>43831</v>
      </c>
      <c r="M37" s="130">
        <v>45291</v>
      </c>
      <c r="N37" s="32" t="s">
        <v>186</v>
      </c>
      <c r="O37" s="256"/>
      <c r="P37" s="253">
        <v>2700</v>
      </c>
      <c r="Q37" s="253">
        <v>3100</v>
      </c>
      <c r="R37" s="253">
        <v>6300</v>
      </c>
      <c r="S37" s="253">
        <v>1750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36" t="s">
        <v>40</v>
      </c>
      <c r="D38" s="75" t="s">
        <v>225</v>
      </c>
      <c r="E38" s="104" t="s">
        <v>15</v>
      </c>
      <c r="F38" s="104" t="s">
        <v>29</v>
      </c>
      <c r="G38" s="105" t="s">
        <v>27</v>
      </c>
      <c r="H38" s="106"/>
      <c r="I38" s="129" t="s">
        <v>40</v>
      </c>
      <c r="J38" s="103">
        <f t="shared" si="5"/>
        <v>22100</v>
      </c>
      <c r="K38" s="106"/>
      <c r="L38" s="130">
        <v>45292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>
        <v>700</v>
      </c>
      <c r="U38" s="313">
        <v>1750</v>
      </c>
      <c r="V38" s="313">
        <v>650</v>
      </c>
      <c r="W38" s="313">
        <v>1000</v>
      </c>
      <c r="X38" s="313"/>
      <c r="Y38" s="313">
        <v>3500</v>
      </c>
      <c r="Z38" s="313">
        <v>2500</v>
      </c>
      <c r="AA38" s="313">
        <v>7000</v>
      </c>
      <c r="AB38" s="313">
        <v>2500</v>
      </c>
      <c r="AC38" s="314">
        <v>2500</v>
      </c>
    </row>
    <row r="39" spans="1:29" s="125" customFormat="1" ht="60" x14ac:dyDescent="0.25">
      <c r="A39" s="101"/>
      <c r="B39" s="137"/>
      <c r="C39" s="136" t="s">
        <v>40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40</v>
      </c>
      <c r="J39" s="103">
        <f t="shared" si="5"/>
        <v>455</v>
      </c>
      <c r="K39" s="106"/>
      <c r="L39" s="130">
        <v>43831</v>
      </c>
      <c r="M39" s="130">
        <v>45291</v>
      </c>
      <c r="N39" s="17" t="s">
        <v>186</v>
      </c>
      <c r="O39" s="256"/>
      <c r="P39" s="253">
        <v>250</v>
      </c>
      <c r="Q39" s="253">
        <v>65</v>
      </c>
      <c r="R39" s="253"/>
      <c r="S39" s="253">
        <v>140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40</v>
      </c>
      <c r="D40" s="75" t="s">
        <v>231</v>
      </c>
      <c r="E40" s="104" t="s">
        <v>15</v>
      </c>
      <c r="F40" s="104" t="s">
        <v>29</v>
      </c>
      <c r="G40" s="105" t="s">
        <v>27</v>
      </c>
      <c r="H40" s="106"/>
      <c r="I40" s="129" t="s">
        <v>40</v>
      </c>
      <c r="J40" s="103">
        <f t="shared" si="5"/>
        <v>1020</v>
      </c>
      <c r="K40" s="106"/>
      <c r="L40" s="130">
        <v>45292</v>
      </c>
      <c r="M40" s="130">
        <v>48944</v>
      </c>
      <c r="N40" s="32" t="s">
        <v>187</v>
      </c>
      <c r="O40" s="256"/>
      <c r="P40" s="253"/>
      <c r="Q40" s="253"/>
      <c r="R40" s="253"/>
      <c r="S40" s="253"/>
      <c r="T40" s="313">
        <v>250</v>
      </c>
      <c r="U40" s="313">
        <v>65</v>
      </c>
      <c r="V40" s="313">
        <v>75</v>
      </c>
      <c r="W40" s="313">
        <v>25</v>
      </c>
      <c r="X40" s="313">
        <v>65</v>
      </c>
      <c r="Y40" s="313">
        <v>95</v>
      </c>
      <c r="Z40" s="313">
        <v>65</v>
      </c>
      <c r="AA40" s="313">
        <v>250</v>
      </c>
      <c r="AB40" s="313">
        <v>65</v>
      </c>
      <c r="AC40" s="314">
        <v>65</v>
      </c>
    </row>
    <row r="41" spans="1:29" s="125" customFormat="1" x14ac:dyDescent="0.25">
      <c r="A41" s="8"/>
      <c r="B41" s="146" t="s">
        <v>89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.75" thickBot="1" x14ac:dyDescent="0.3">
      <c r="A42" s="101"/>
      <c r="B42" s="102"/>
      <c r="C42" s="136" t="s">
        <v>40</v>
      </c>
      <c r="D42" s="75" t="s">
        <v>226</v>
      </c>
      <c r="E42" s="105" t="s">
        <v>25</v>
      </c>
      <c r="F42" s="62" t="s">
        <v>26</v>
      </c>
      <c r="G42" s="105" t="s">
        <v>27</v>
      </c>
      <c r="H42" s="106"/>
      <c r="I42" s="129" t="s">
        <v>40</v>
      </c>
      <c r="J42" s="103">
        <f t="shared" si="5"/>
        <v>4500</v>
      </c>
      <c r="K42" s="106"/>
      <c r="L42" s="130">
        <v>44197</v>
      </c>
      <c r="M42" s="130">
        <v>44561</v>
      </c>
      <c r="N42" s="32" t="s">
        <v>186</v>
      </c>
      <c r="O42" s="256"/>
      <c r="P42" s="253"/>
      <c r="Q42" s="253">
        <v>4500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140339.4</v>
      </c>
      <c r="K43" s="40">
        <f>C47+C48</f>
        <v>7094</v>
      </c>
      <c r="L43" s="90"/>
      <c r="M43" s="90"/>
      <c r="N43" s="41"/>
      <c r="O43" s="257">
        <f t="shared" ref="O43:AC43" si="6">SUM(O12:O42)</f>
        <v>2845</v>
      </c>
      <c r="P43" s="254">
        <f t="shared" si="6"/>
        <v>14576.1</v>
      </c>
      <c r="Q43" s="254">
        <f t="shared" si="6"/>
        <v>12159.1</v>
      </c>
      <c r="R43" s="254">
        <f t="shared" si="6"/>
        <v>14794.1</v>
      </c>
      <c r="S43" s="254">
        <f t="shared" si="6"/>
        <v>7734.1</v>
      </c>
      <c r="T43" s="318">
        <f t="shared" si="6"/>
        <v>11344.1</v>
      </c>
      <c r="U43" s="318">
        <f t="shared" si="6"/>
        <v>5059.1000000000004</v>
      </c>
      <c r="V43" s="318">
        <f t="shared" si="6"/>
        <v>11079.1</v>
      </c>
      <c r="W43" s="318">
        <f t="shared" si="6"/>
        <v>7829.1</v>
      </c>
      <c r="X43" s="318">
        <f t="shared" si="6"/>
        <v>3939.1</v>
      </c>
      <c r="Y43" s="318">
        <f t="shared" si="6"/>
        <v>11369.1</v>
      </c>
      <c r="Z43" s="318">
        <f t="shared" si="6"/>
        <v>11669.1</v>
      </c>
      <c r="AA43" s="318">
        <f t="shared" si="6"/>
        <v>10204.1</v>
      </c>
      <c r="AB43" s="318">
        <f t="shared" si="6"/>
        <v>10219.1</v>
      </c>
      <c r="AC43" s="319">
        <f t="shared" si="6"/>
        <v>5519.1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45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v>6117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977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24468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61170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99</v>
      </c>
    </row>
    <row r="54" spans="1:13" ht="45" x14ac:dyDescent="0.25">
      <c r="B54" s="27" t="s">
        <v>97</v>
      </c>
    </row>
    <row r="55" spans="1:13" ht="45" x14ac:dyDescent="0.25">
      <c r="B55" s="27" t="s">
        <v>102</v>
      </c>
    </row>
    <row r="56" spans="1:13" ht="45" x14ac:dyDescent="0.25">
      <c r="B56" s="27" t="s">
        <v>100</v>
      </c>
    </row>
    <row r="57" spans="1:13" ht="30" x14ac:dyDescent="0.25">
      <c r="B57" s="27" t="s">
        <v>101</v>
      </c>
    </row>
    <row r="59" spans="1:13" x14ac:dyDescent="0.25">
      <c r="B59" s="28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7" spans="2:2" x14ac:dyDescent="0.25">
      <c r="B67" s="28" t="s">
        <v>115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zoomScale="60" zoomScaleNormal="60" workbookViewId="0">
      <selection activeCell="F21" sqref="F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153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41</v>
      </c>
      <c r="J12" s="94">
        <f>SUM(O12:AC12)</f>
        <v>5499.5999999999995</v>
      </c>
      <c r="K12" s="98"/>
      <c r="L12" s="99">
        <v>43466</v>
      </c>
      <c r="M12" s="99">
        <v>48944</v>
      </c>
      <c r="N12" s="38"/>
      <c r="O12" s="255">
        <v>216</v>
      </c>
      <c r="P12" s="252">
        <f t="shared" ref="P12:AC12" si="0">$K$43*0.15</f>
        <v>377.4</v>
      </c>
      <c r="Q12" s="252">
        <f t="shared" si="0"/>
        <v>377.4</v>
      </c>
      <c r="R12" s="252">
        <f t="shared" si="0"/>
        <v>377.4</v>
      </c>
      <c r="S12" s="252">
        <f t="shared" si="0"/>
        <v>377.4</v>
      </c>
      <c r="T12" s="324">
        <f t="shared" si="0"/>
        <v>377.4</v>
      </c>
      <c r="U12" s="324">
        <f t="shared" si="0"/>
        <v>377.4</v>
      </c>
      <c r="V12" s="324">
        <f t="shared" si="0"/>
        <v>377.4</v>
      </c>
      <c r="W12" s="324">
        <f t="shared" si="0"/>
        <v>377.4</v>
      </c>
      <c r="X12" s="324">
        <f t="shared" si="0"/>
        <v>377.4</v>
      </c>
      <c r="Y12" s="324">
        <f t="shared" si="0"/>
        <v>377.4</v>
      </c>
      <c r="Z12" s="324">
        <f t="shared" si="0"/>
        <v>377.4</v>
      </c>
      <c r="AA12" s="324">
        <f t="shared" si="0"/>
        <v>377.4</v>
      </c>
      <c r="AB12" s="324">
        <f t="shared" si="0"/>
        <v>377.4</v>
      </c>
      <c r="AC12" s="325">
        <f t="shared" si="0"/>
        <v>377.4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41</v>
      </c>
      <c r="D15" s="75" t="s">
        <v>431</v>
      </c>
      <c r="E15" s="105" t="s">
        <v>14</v>
      </c>
      <c r="F15" s="108" t="s">
        <v>31</v>
      </c>
      <c r="G15" s="75" t="s">
        <v>27</v>
      </c>
      <c r="H15" s="4"/>
      <c r="I15" s="129" t="s">
        <v>41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32" t="s">
        <v>185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41</v>
      </c>
      <c r="D16" s="75" t="s">
        <v>409</v>
      </c>
      <c r="E16" s="105" t="s">
        <v>14</v>
      </c>
      <c r="F16" s="108" t="s">
        <v>31</v>
      </c>
      <c r="G16" s="75" t="s">
        <v>27</v>
      </c>
      <c r="H16" s="4"/>
      <c r="I16" s="129" t="s">
        <v>41</v>
      </c>
      <c r="J16" s="103">
        <f t="shared" ref="J16" si="2">SUM(O16:AC16)</f>
        <v>479</v>
      </c>
      <c r="K16" s="129"/>
      <c r="L16" s="88">
        <v>43466</v>
      </c>
      <c r="M16" s="150">
        <v>43830</v>
      </c>
      <c r="N16" s="32" t="s">
        <v>185</v>
      </c>
      <c r="O16" s="256">
        <v>479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41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41</v>
      </c>
      <c r="J17" s="103">
        <f t="shared" ref="J17:J36" si="3">SUM(O17:AC17)</f>
        <v>2328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582</v>
      </c>
      <c r="Q17" s="253">
        <v>582</v>
      </c>
      <c r="R17" s="253">
        <v>582</v>
      </c>
      <c r="S17" s="253">
        <v>582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41</v>
      </c>
      <c r="D18" s="75" t="s">
        <v>98</v>
      </c>
      <c r="E18" s="105" t="s">
        <v>14</v>
      </c>
      <c r="F18" s="108" t="s">
        <v>31</v>
      </c>
      <c r="G18" s="75" t="s">
        <v>27</v>
      </c>
      <c r="H18" s="4"/>
      <c r="I18" s="129" t="s">
        <v>41</v>
      </c>
      <c r="J18" s="103">
        <f t="shared" si="3"/>
        <v>2910</v>
      </c>
      <c r="K18" s="129"/>
      <c r="L18" s="88">
        <v>45658</v>
      </c>
      <c r="M18" s="150">
        <v>48579</v>
      </c>
      <c r="N18" s="32" t="s">
        <v>187</v>
      </c>
      <c r="O18" s="256"/>
      <c r="P18" s="253"/>
      <c r="Q18" s="253"/>
      <c r="R18" s="253"/>
      <c r="S18" s="253"/>
      <c r="T18" s="313"/>
      <c r="U18" s="313">
        <v>582</v>
      </c>
      <c r="V18" s="313"/>
      <c r="W18" s="313">
        <v>582</v>
      </c>
      <c r="X18" s="313"/>
      <c r="Y18" s="313">
        <v>582</v>
      </c>
      <c r="Z18" s="313">
        <v>582</v>
      </c>
      <c r="AA18" s="313"/>
      <c r="AB18" s="313">
        <v>582</v>
      </c>
      <c r="AC18" s="314"/>
    </row>
    <row r="19" spans="1:29" s="125" customFormat="1" ht="60" x14ac:dyDescent="0.25">
      <c r="A19" s="101"/>
      <c r="B19" s="102"/>
      <c r="C19" s="103" t="s">
        <v>41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41</v>
      </c>
      <c r="J19" s="103">
        <f t="shared" si="3"/>
        <v>4390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2000</v>
      </c>
      <c r="Q19" s="253">
        <v>390</v>
      </c>
      <c r="R19" s="253">
        <v>2000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41</v>
      </c>
      <c r="D20" s="16" t="s">
        <v>221</v>
      </c>
      <c r="E20" s="105" t="s">
        <v>14</v>
      </c>
      <c r="F20" s="108" t="s">
        <v>31</v>
      </c>
      <c r="G20" s="75" t="s">
        <v>27</v>
      </c>
      <c r="H20" s="4"/>
      <c r="I20" s="129" t="s">
        <v>41</v>
      </c>
      <c r="J20" s="103">
        <f t="shared" si="3"/>
        <v>6390</v>
      </c>
      <c r="K20" s="129"/>
      <c r="L20" s="88">
        <v>45292</v>
      </c>
      <c r="M20" s="150">
        <v>47848</v>
      </c>
      <c r="N20" s="32" t="s">
        <v>187</v>
      </c>
      <c r="O20" s="256"/>
      <c r="P20" s="253"/>
      <c r="Q20" s="253"/>
      <c r="R20" s="253"/>
      <c r="S20" s="253"/>
      <c r="T20" s="313">
        <v>2390</v>
      </c>
      <c r="U20" s="313"/>
      <c r="V20" s="313"/>
      <c r="W20" s="313">
        <v>2000</v>
      </c>
      <c r="X20" s="313"/>
      <c r="Y20" s="313"/>
      <c r="Z20" s="313">
        <v>2000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41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41</v>
      </c>
      <c r="J21" s="103">
        <f t="shared" si="3"/>
        <v>6400</v>
      </c>
      <c r="K21" s="129"/>
      <c r="L21" s="88">
        <v>43831</v>
      </c>
      <c r="M21" s="150">
        <v>44926</v>
      </c>
      <c r="N21" s="32" t="s">
        <v>186</v>
      </c>
      <c r="O21" s="256"/>
      <c r="P21" s="253">
        <v>3200</v>
      </c>
      <c r="Q21" s="253"/>
      <c r="R21" s="253">
        <v>3200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41</v>
      </c>
      <c r="D22" s="16" t="s">
        <v>222</v>
      </c>
      <c r="E22" s="105" t="s">
        <v>14</v>
      </c>
      <c r="F22" s="108" t="s">
        <v>31</v>
      </c>
      <c r="G22" s="75" t="s">
        <v>27</v>
      </c>
      <c r="H22" s="4"/>
      <c r="I22" s="129" t="s">
        <v>41</v>
      </c>
      <c r="J22" s="103">
        <f t="shared" si="3"/>
        <v>12800</v>
      </c>
      <c r="K22" s="129"/>
      <c r="L22" s="88">
        <v>45658</v>
      </c>
      <c r="M22" s="150">
        <v>48213</v>
      </c>
      <c r="N22" s="32" t="s">
        <v>187</v>
      </c>
      <c r="O22" s="256"/>
      <c r="P22" s="253"/>
      <c r="Q22" s="253"/>
      <c r="R22" s="253"/>
      <c r="S22" s="253"/>
      <c r="T22" s="313"/>
      <c r="U22" s="313">
        <v>3200</v>
      </c>
      <c r="V22" s="313"/>
      <c r="W22" s="313">
        <v>3200</v>
      </c>
      <c r="X22" s="313"/>
      <c r="Y22" s="313">
        <v>3200</v>
      </c>
      <c r="Z22" s="313"/>
      <c r="AA22" s="313">
        <v>3200</v>
      </c>
      <c r="AB22" s="313"/>
      <c r="AC22" s="314"/>
    </row>
    <row r="23" spans="1:29" s="125" customFormat="1" x14ac:dyDescent="0.25">
      <c r="A23" s="8"/>
      <c r="B23" s="133" t="s">
        <v>96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41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41</v>
      </c>
      <c r="J24" s="103">
        <f t="shared" si="3"/>
        <v>600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600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41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41</v>
      </c>
      <c r="J25" s="103">
        <f t="shared" si="3"/>
        <v>2400</v>
      </c>
      <c r="K25" s="106"/>
      <c r="L25" s="130">
        <v>43831</v>
      </c>
      <c r="M25" s="130">
        <v>44196</v>
      </c>
      <c r="N25" s="32" t="s">
        <v>186</v>
      </c>
      <c r="O25" s="256"/>
      <c r="P25" s="253">
        <v>2400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41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41</v>
      </c>
      <c r="J26" s="103">
        <f t="shared" si="3"/>
        <v>4800</v>
      </c>
      <c r="K26" s="106"/>
      <c r="L26" s="130">
        <v>45658</v>
      </c>
      <c r="M26" s="130">
        <v>47848</v>
      </c>
      <c r="N26" s="32" t="s">
        <v>187</v>
      </c>
      <c r="O26" s="256"/>
      <c r="P26" s="253"/>
      <c r="Q26" s="253"/>
      <c r="R26" s="253"/>
      <c r="S26" s="253"/>
      <c r="T26" s="313"/>
      <c r="U26" s="313">
        <v>2400</v>
      </c>
      <c r="V26" s="313"/>
      <c r="W26" s="313"/>
      <c r="X26" s="313"/>
      <c r="Y26" s="313"/>
      <c r="Z26" s="313">
        <v>2400</v>
      </c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41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41</v>
      </c>
      <c r="J29" s="103">
        <f t="shared" si="3"/>
        <v>3150</v>
      </c>
      <c r="K29" s="106"/>
      <c r="L29" s="130">
        <v>43831</v>
      </c>
      <c r="M29" s="130">
        <v>45291</v>
      </c>
      <c r="N29" s="32" t="s">
        <v>186</v>
      </c>
      <c r="O29" s="256"/>
      <c r="P29" s="253">
        <v>400</v>
      </c>
      <c r="Q29" s="253">
        <v>800</v>
      </c>
      <c r="R29" s="253">
        <v>650</v>
      </c>
      <c r="S29" s="253">
        <v>1300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41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41</v>
      </c>
      <c r="J30" s="103">
        <f t="shared" si="3"/>
        <v>9330</v>
      </c>
      <c r="K30" s="106"/>
      <c r="L30" s="130">
        <v>45292</v>
      </c>
      <c r="M30" s="130">
        <v>48944</v>
      </c>
      <c r="N30" s="32" t="s">
        <v>187</v>
      </c>
      <c r="O30" s="256"/>
      <c r="P30" s="253"/>
      <c r="Q30" s="253"/>
      <c r="R30" s="253"/>
      <c r="S30" s="253"/>
      <c r="T30" s="313">
        <v>1300</v>
      </c>
      <c r="U30" s="313">
        <v>1400</v>
      </c>
      <c r="V30" s="313"/>
      <c r="W30" s="313"/>
      <c r="X30" s="313"/>
      <c r="Y30" s="313">
        <v>630</v>
      </c>
      <c r="Z30" s="313">
        <v>1000</v>
      </c>
      <c r="AA30" s="313">
        <v>2000</v>
      </c>
      <c r="AB30" s="313">
        <v>1000</v>
      </c>
      <c r="AC30" s="314">
        <v>2000</v>
      </c>
    </row>
    <row r="31" spans="1:29" s="125" customFormat="1" ht="60" x14ac:dyDescent="0.25">
      <c r="A31" s="101"/>
      <c r="B31" s="102"/>
      <c r="C31" s="103" t="s">
        <v>41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41</v>
      </c>
      <c r="J31" s="103">
        <f t="shared" ref="J31" si="4">SUM(O31:AC31)</f>
        <v>240</v>
      </c>
      <c r="K31" s="106"/>
      <c r="L31" s="130">
        <v>44197</v>
      </c>
      <c r="M31" s="130">
        <v>45291</v>
      </c>
      <c r="N31" s="32" t="s">
        <v>186</v>
      </c>
      <c r="O31" s="256"/>
      <c r="P31" s="253"/>
      <c r="Q31" s="253">
        <v>120</v>
      </c>
      <c r="R31" s="253"/>
      <c r="S31" s="253">
        <v>120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41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41</v>
      </c>
      <c r="J32" s="103">
        <f t="shared" si="3"/>
        <v>240</v>
      </c>
      <c r="K32" s="106"/>
      <c r="L32" s="130">
        <v>46753</v>
      </c>
      <c r="M32" s="130">
        <v>47848</v>
      </c>
      <c r="N32" s="32" t="s">
        <v>187</v>
      </c>
      <c r="O32" s="256"/>
      <c r="P32" s="253"/>
      <c r="Q32" s="253"/>
      <c r="R32" s="253"/>
      <c r="S32" s="253"/>
      <c r="T32" s="313"/>
      <c r="U32" s="313"/>
      <c r="V32" s="313"/>
      <c r="W32" s="313"/>
      <c r="X32" s="313">
        <v>120</v>
      </c>
      <c r="Y32" s="313"/>
      <c r="Z32" s="313">
        <v>120</v>
      </c>
      <c r="AA32" s="313"/>
      <c r="AB32" s="313"/>
      <c r="AC32" s="314"/>
    </row>
    <row r="33" spans="1:29" s="125" customFormat="1" x14ac:dyDescent="0.25">
      <c r="A33" s="8"/>
      <c r="B33" s="146" t="s">
        <v>88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02"/>
      <c r="C34" s="165" t="s">
        <v>41</v>
      </c>
      <c r="D34" s="138" t="s">
        <v>339</v>
      </c>
      <c r="E34" s="104" t="s">
        <v>15</v>
      </c>
      <c r="F34" s="104" t="s">
        <v>29</v>
      </c>
      <c r="G34" s="105" t="s">
        <v>27</v>
      </c>
      <c r="H34" s="106"/>
      <c r="I34" s="129" t="s">
        <v>41</v>
      </c>
      <c r="J34" s="103">
        <f>SUM(O34:AC34)</f>
        <v>620</v>
      </c>
      <c r="K34" s="106"/>
      <c r="L34" s="130">
        <v>43466</v>
      </c>
      <c r="M34" s="130">
        <v>43830</v>
      </c>
      <c r="N34" s="17" t="s">
        <v>185</v>
      </c>
      <c r="O34" s="256">
        <v>620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65" t="s">
        <v>41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41</v>
      </c>
      <c r="J35" s="103">
        <f t="shared" si="3"/>
        <v>9200</v>
      </c>
      <c r="K35" s="106"/>
      <c r="L35" s="130">
        <v>43831</v>
      </c>
      <c r="M35" s="130">
        <v>45291</v>
      </c>
      <c r="N35" s="17" t="s">
        <v>186</v>
      </c>
      <c r="O35" s="256"/>
      <c r="P35" s="253">
        <v>1900</v>
      </c>
      <c r="Q35" s="253">
        <v>1800</v>
      </c>
      <c r="R35" s="253">
        <v>4400</v>
      </c>
      <c r="S35" s="253">
        <v>1100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65" t="s">
        <v>41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41</v>
      </c>
      <c r="J36" s="103">
        <f t="shared" si="3"/>
        <v>11700</v>
      </c>
      <c r="K36" s="106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700</v>
      </c>
      <c r="U36" s="313">
        <v>1200</v>
      </c>
      <c r="V36" s="313"/>
      <c r="W36" s="313">
        <v>400</v>
      </c>
      <c r="X36" s="313"/>
      <c r="Y36" s="313">
        <v>400</v>
      </c>
      <c r="Z36" s="313">
        <v>1500</v>
      </c>
      <c r="AA36" s="313">
        <v>4500</v>
      </c>
      <c r="AB36" s="313">
        <v>1500</v>
      </c>
      <c r="AC36" s="314">
        <v>1500</v>
      </c>
    </row>
    <row r="37" spans="1:29" s="125" customFormat="1" ht="60" x14ac:dyDescent="0.25">
      <c r="A37" s="101"/>
      <c r="B37" s="102"/>
      <c r="C37" s="165" t="s">
        <v>41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41</v>
      </c>
      <c r="J37" s="103">
        <f t="shared" ref="J37:J41" si="5">SUM(O37:AC37)</f>
        <v>340</v>
      </c>
      <c r="K37" s="106"/>
      <c r="L37" s="130">
        <v>43831</v>
      </c>
      <c r="M37" s="130">
        <v>44926</v>
      </c>
      <c r="N37" s="32" t="s">
        <v>186</v>
      </c>
      <c r="O37" s="256"/>
      <c r="P37" s="253">
        <v>185</v>
      </c>
      <c r="Q37" s="253">
        <v>90</v>
      </c>
      <c r="R37" s="253">
        <v>65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65" t="s">
        <v>41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41</v>
      </c>
      <c r="J38" s="103">
        <f t="shared" si="5"/>
        <v>2065</v>
      </c>
      <c r="K38" s="106"/>
      <c r="L38" s="130">
        <v>45292</v>
      </c>
      <c r="M38" s="130">
        <v>48579</v>
      </c>
      <c r="N38" s="32" t="s">
        <v>187</v>
      </c>
      <c r="O38" s="256"/>
      <c r="P38" s="253"/>
      <c r="Q38" s="253"/>
      <c r="R38" s="253"/>
      <c r="S38" s="253"/>
      <c r="T38" s="313">
        <v>65</v>
      </c>
      <c r="U38" s="313"/>
      <c r="V38" s="313">
        <v>275</v>
      </c>
      <c r="W38" s="313"/>
      <c r="X38" s="313">
        <v>275</v>
      </c>
      <c r="Y38" s="313"/>
      <c r="Z38" s="313">
        <v>1175</v>
      </c>
      <c r="AA38" s="313"/>
      <c r="AB38" s="313">
        <v>275</v>
      </c>
      <c r="AC38" s="314"/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65" t="s">
        <v>41</v>
      </c>
      <c r="D40" s="75" t="s">
        <v>226</v>
      </c>
      <c r="E40" s="105" t="s">
        <v>25</v>
      </c>
      <c r="F40" s="62" t="s">
        <v>26</v>
      </c>
      <c r="G40" s="105" t="s">
        <v>27</v>
      </c>
      <c r="H40" s="106"/>
      <c r="I40" s="129" t="s">
        <v>41</v>
      </c>
      <c r="J40" s="103">
        <f t="shared" si="5"/>
        <v>12000</v>
      </c>
      <c r="K40" s="106"/>
      <c r="L40" s="130">
        <v>44197</v>
      </c>
      <c r="M40" s="130">
        <v>44561</v>
      </c>
      <c r="N40" s="32" t="s">
        <v>186</v>
      </c>
      <c r="O40" s="256"/>
      <c r="P40" s="253"/>
      <c r="Q40" s="253">
        <v>12000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" x14ac:dyDescent="0.25">
      <c r="A41" s="101"/>
      <c r="B41" s="102"/>
      <c r="C41" s="165" t="s">
        <v>41</v>
      </c>
      <c r="D41" s="138" t="s">
        <v>237</v>
      </c>
      <c r="E41" s="105" t="s">
        <v>25</v>
      </c>
      <c r="F41" s="62" t="s">
        <v>26</v>
      </c>
      <c r="G41" s="105" t="s">
        <v>27</v>
      </c>
      <c r="H41" s="106"/>
      <c r="I41" s="129" t="s">
        <v>41</v>
      </c>
      <c r="J41" s="103">
        <f t="shared" si="5"/>
        <v>180</v>
      </c>
      <c r="K41" s="106"/>
      <c r="L41" s="130">
        <v>43831</v>
      </c>
      <c r="M41" s="130">
        <v>44561</v>
      </c>
      <c r="N41" s="32" t="s">
        <v>186</v>
      </c>
      <c r="O41" s="256"/>
      <c r="P41" s="253">
        <v>60</v>
      </c>
      <c r="Q41" s="253">
        <v>120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65" t="s">
        <v>41</v>
      </c>
      <c r="D42" s="138" t="s">
        <v>237</v>
      </c>
      <c r="E42" s="105" t="s">
        <v>25</v>
      </c>
      <c r="F42" s="62" t="s">
        <v>26</v>
      </c>
      <c r="G42" s="105" t="s">
        <v>27</v>
      </c>
      <c r="H42" s="106"/>
      <c r="I42" s="129" t="s">
        <v>41</v>
      </c>
      <c r="J42" s="103">
        <f>SUM(O42:AC42)</f>
        <v>180</v>
      </c>
      <c r="K42" s="106"/>
      <c r="L42" s="130">
        <v>46753</v>
      </c>
      <c r="M42" s="130">
        <v>47848</v>
      </c>
      <c r="N42" s="32" t="s">
        <v>187</v>
      </c>
      <c r="O42" s="256"/>
      <c r="P42" s="253"/>
      <c r="Q42" s="253"/>
      <c r="R42" s="253"/>
      <c r="S42" s="253"/>
      <c r="T42" s="313"/>
      <c r="U42" s="313"/>
      <c r="V42" s="313"/>
      <c r="W42" s="313"/>
      <c r="X42" s="313">
        <v>120</v>
      </c>
      <c r="Y42" s="313"/>
      <c r="Z42" s="313">
        <v>60</v>
      </c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98841.600000000006</v>
      </c>
      <c r="K43" s="40">
        <f>C47+C48</f>
        <v>2516</v>
      </c>
      <c r="L43" s="90"/>
      <c r="M43" s="90"/>
      <c r="N43" s="41"/>
      <c r="O43" s="257">
        <f t="shared" ref="O43:AC43" si="6">SUM(O12:O42)</f>
        <v>1915</v>
      </c>
      <c r="P43" s="254">
        <f t="shared" si="6"/>
        <v>11104.4</v>
      </c>
      <c r="Q43" s="254">
        <f t="shared" si="6"/>
        <v>16279.4</v>
      </c>
      <c r="R43" s="254">
        <f t="shared" si="6"/>
        <v>11274.4</v>
      </c>
      <c r="S43" s="254">
        <f t="shared" si="6"/>
        <v>3479.4</v>
      </c>
      <c r="T43" s="318">
        <f t="shared" si="6"/>
        <v>4832.3999999999996</v>
      </c>
      <c r="U43" s="318">
        <f t="shared" si="6"/>
        <v>9159.4</v>
      </c>
      <c r="V43" s="318">
        <f t="shared" si="6"/>
        <v>652.4</v>
      </c>
      <c r="W43" s="318">
        <f t="shared" si="6"/>
        <v>6559.4</v>
      </c>
      <c r="X43" s="318">
        <f t="shared" si="6"/>
        <v>892.4</v>
      </c>
      <c r="Y43" s="318">
        <f t="shared" si="6"/>
        <v>5189.3999999999996</v>
      </c>
      <c r="Z43" s="318">
        <f t="shared" si="6"/>
        <v>9814.4</v>
      </c>
      <c r="AA43" s="318">
        <f t="shared" si="6"/>
        <v>10077.4</v>
      </c>
      <c r="AB43" s="318">
        <f t="shared" si="6"/>
        <v>3734.4</v>
      </c>
      <c r="AC43" s="319">
        <f t="shared" si="6"/>
        <v>3877.4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v>1437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1079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5748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14370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99</v>
      </c>
    </row>
    <row r="54" spans="1:13" ht="45" x14ac:dyDescent="0.25">
      <c r="B54" s="27" t="s">
        <v>97</v>
      </c>
    </row>
    <row r="55" spans="1:13" ht="45" x14ac:dyDescent="0.25">
      <c r="B55" s="27" t="s">
        <v>102</v>
      </c>
    </row>
    <row r="56" spans="1:13" ht="45" x14ac:dyDescent="0.25">
      <c r="B56" s="27" t="s">
        <v>100</v>
      </c>
    </row>
    <row r="57" spans="1:13" ht="30" x14ac:dyDescent="0.25">
      <c r="B57" s="27" t="s">
        <v>101</v>
      </c>
    </row>
    <row r="59" spans="1:13" x14ac:dyDescent="0.25">
      <c r="B59" s="28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7" spans="2:2" x14ac:dyDescent="0.25">
      <c r="B67" s="28" t="s">
        <v>115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C4" zoomScale="60" zoomScaleNormal="60" workbookViewId="0">
      <selection activeCell="L38" sqref="L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152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42</v>
      </c>
      <c r="J12" s="94">
        <f>SUM(O12:AC12)</f>
        <v>2189.2500000000005</v>
      </c>
      <c r="K12" s="98"/>
      <c r="L12" s="99">
        <v>43466</v>
      </c>
      <c r="M12" s="99">
        <v>48944</v>
      </c>
      <c r="N12" s="38"/>
      <c r="O12" s="255">
        <f t="shared" ref="O12:AC12" si="0">$K$41*0.15</f>
        <v>145.94999999999999</v>
      </c>
      <c r="P12" s="252">
        <f t="shared" si="0"/>
        <v>145.94999999999999</v>
      </c>
      <c r="Q12" s="252">
        <f t="shared" si="0"/>
        <v>145.94999999999999</v>
      </c>
      <c r="R12" s="252">
        <f t="shared" si="0"/>
        <v>145.94999999999999</v>
      </c>
      <c r="S12" s="252">
        <f t="shared" si="0"/>
        <v>145.94999999999999</v>
      </c>
      <c r="T12" s="324">
        <f t="shared" si="0"/>
        <v>145.94999999999999</v>
      </c>
      <c r="U12" s="324">
        <f t="shared" si="0"/>
        <v>145.94999999999999</v>
      </c>
      <c r="V12" s="324">
        <f t="shared" si="0"/>
        <v>145.94999999999999</v>
      </c>
      <c r="W12" s="324">
        <f t="shared" si="0"/>
        <v>145.94999999999999</v>
      </c>
      <c r="X12" s="324">
        <f t="shared" si="0"/>
        <v>145.94999999999999</v>
      </c>
      <c r="Y12" s="324">
        <f t="shared" si="0"/>
        <v>145.94999999999999</v>
      </c>
      <c r="Z12" s="324">
        <f t="shared" si="0"/>
        <v>145.94999999999999</v>
      </c>
      <c r="AA12" s="324">
        <f t="shared" si="0"/>
        <v>145.94999999999999</v>
      </c>
      <c r="AB12" s="324">
        <f t="shared" si="0"/>
        <v>145.94999999999999</v>
      </c>
      <c r="AC12" s="325">
        <f t="shared" si="0"/>
        <v>145.94999999999999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75" t="s">
        <v>42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42</v>
      </c>
      <c r="J15" s="103">
        <f t="shared" ref="J15" si="1">SUM(O15:AC15)</f>
        <v>480</v>
      </c>
      <c r="K15" s="129"/>
      <c r="L15" s="88">
        <v>44197</v>
      </c>
      <c r="M15" s="150">
        <v>45291</v>
      </c>
      <c r="N15" s="169" t="s">
        <v>186</v>
      </c>
      <c r="O15" s="256"/>
      <c r="P15" s="253"/>
      <c r="Q15" s="253">
        <v>240</v>
      </c>
      <c r="R15" s="253"/>
      <c r="S15" s="253">
        <v>240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75" t="s">
        <v>42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42</v>
      </c>
      <c r="J16" s="103">
        <f t="shared" ref="J16:J31" si="2">SUM(O16:AC16)</f>
        <v>1440</v>
      </c>
      <c r="K16" s="129"/>
      <c r="L16" s="88">
        <v>45292</v>
      </c>
      <c r="M16" s="150">
        <v>48579</v>
      </c>
      <c r="N16" s="169" t="s">
        <v>187</v>
      </c>
      <c r="O16" s="256"/>
      <c r="P16" s="253"/>
      <c r="Q16" s="253"/>
      <c r="R16" s="253"/>
      <c r="S16" s="253"/>
      <c r="T16" s="313">
        <v>240</v>
      </c>
      <c r="U16" s="313"/>
      <c r="V16" s="313">
        <v>240</v>
      </c>
      <c r="W16" s="313">
        <v>240</v>
      </c>
      <c r="X16" s="313"/>
      <c r="Y16" s="313">
        <v>240</v>
      </c>
      <c r="Z16" s="313">
        <v>240</v>
      </c>
      <c r="AA16" s="313"/>
      <c r="AB16" s="313">
        <v>240</v>
      </c>
      <c r="AC16" s="314"/>
    </row>
    <row r="17" spans="1:29" s="125" customFormat="1" ht="60" x14ac:dyDescent="0.25">
      <c r="A17" s="101"/>
      <c r="B17" s="102"/>
      <c r="C17" s="75" t="s">
        <v>42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42</v>
      </c>
      <c r="J17" s="103">
        <f t="shared" si="2"/>
        <v>1152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390</v>
      </c>
      <c r="Q17" s="253">
        <v>390</v>
      </c>
      <c r="R17" s="253">
        <v>186</v>
      </c>
      <c r="S17" s="253">
        <v>186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75" t="s">
        <v>42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42</v>
      </c>
      <c r="J18" s="103">
        <f t="shared" si="2"/>
        <v>1860</v>
      </c>
      <c r="K18" s="129"/>
      <c r="L18" s="88">
        <v>45292</v>
      </c>
      <c r="M18" s="150">
        <v>48944</v>
      </c>
      <c r="N18" s="32" t="s">
        <v>187</v>
      </c>
      <c r="O18" s="256"/>
      <c r="P18" s="253"/>
      <c r="Q18" s="253"/>
      <c r="R18" s="253"/>
      <c r="S18" s="253"/>
      <c r="T18" s="313">
        <v>186</v>
      </c>
      <c r="U18" s="313">
        <v>186</v>
      </c>
      <c r="V18" s="313">
        <v>186</v>
      </c>
      <c r="W18" s="313">
        <v>186</v>
      </c>
      <c r="X18" s="313">
        <v>186</v>
      </c>
      <c r="Y18" s="313">
        <v>186</v>
      </c>
      <c r="Z18" s="313">
        <v>186</v>
      </c>
      <c r="AA18" s="313">
        <v>186</v>
      </c>
      <c r="AB18" s="313">
        <v>186</v>
      </c>
      <c r="AC18" s="314">
        <v>186</v>
      </c>
    </row>
    <row r="19" spans="1:29" s="125" customFormat="1" ht="60" x14ac:dyDescent="0.25">
      <c r="A19" s="101"/>
      <c r="B19" s="102"/>
      <c r="C19" s="75" t="s">
        <v>42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42</v>
      </c>
      <c r="J19" s="103">
        <f t="shared" si="2"/>
        <v>2500</v>
      </c>
      <c r="K19" s="129"/>
      <c r="L19" s="88">
        <v>43831</v>
      </c>
      <c r="M19" s="150">
        <v>44561</v>
      </c>
      <c r="N19" s="32" t="s">
        <v>186</v>
      </c>
      <c r="O19" s="256"/>
      <c r="P19" s="253">
        <v>1000</v>
      </c>
      <c r="Q19" s="253">
        <v>1500</v>
      </c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75" t="s">
        <v>42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42</v>
      </c>
      <c r="J20" s="103">
        <f t="shared" si="2"/>
        <v>12000</v>
      </c>
      <c r="K20" s="129"/>
      <c r="L20" s="88">
        <v>45658</v>
      </c>
      <c r="M20" s="150">
        <v>48213</v>
      </c>
      <c r="N20" s="32" t="s">
        <v>187</v>
      </c>
      <c r="O20" s="256"/>
      <c r="P20" s="253"/>
      <c r="Q20" s="253"/>
      <c r="R20" s="253"/>
      <c r="S20" s="253"/>
      <c r="T20" s="313"/>
      <c r="U20" s="313">
        <v>1500</v>
      </c>
      <c r="V20" s="313"/>
      <c r="W20" s="313">
        <v>3500</v>
      </c>
      <c r="X20" s="313"/>
      <c r="Y20" s="313">
        <v>3500</v>
      </c>
      <c r="Z20" s="313"/>
      <c r="AA20" s="313">
        <v>3500</v>
      </c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75" t="s">
        <v>42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42</v>
      </c>
      <c r="J22" s="103">
        <f t="shared" si="2"/>
        <v>2200</v>
      </c>
      <c r="K22" s="106"/>
      <c r="L22" s="130">
        <v>43831</v>
      </c>
      <c r="M22" s="130">
        <v>44196</v>
      </c>
      <c r="N22" s="32" t="s">
        <v>186</v>
      </c>
      <c r="O22" s="256"/>
      <c r="P22" s="253">
        <v>2200</v>
      </c>
      <c r="Q22" s="253"/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75" t="s">
        <v>42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42</v>
      </c>
      <c r="J23" s="103">
        <f t="shared" si="2"/>
        <v>4400</v>
      </c>
      <c r="K23" s="106"/>
      <c r="L23" s="130">
        <v>45658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>
        <v>2200</v>
      </c>
      <c r="V23" s="313"/>
      <c r="W23" s="313"/>
      <c r="X23" s="313"/>
      <c r="Y23" s="313"/>
      <c r="Z23" s="313">
        <v>2200</v>
      </c>
      <c r="AA23" s="313"/>
      <c r="AB23" s="313"/>
      <c r="AC23" s="314"/>
    </row>
    <row r="24" spans="1:29" s="125" customFormat="1" x14ac:dyDescent="0.25">
      <c r="A24" s="8"/>
      <c r="B24" s="133" t="s">
        <v>92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87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105" x14ac:dyDescent="0.25">
      <c r="A26" s="101"/>
      <c r="B26" s="102"/>
      <c r="C26" s="75" t="s">
        <v>343</v>
      </c>
      <c r="D26" s="105" t="s">
        <v>345</v>
      </c>
      <c r="E26" s="108" t="s">
        <v>30</v>
      </c>
      <c r="F26" s="104" t="s">
        <v>198</v>
      </c>
      <c r="G26" s="105" t="s">
        <v>28</v>
      </c>
      <c r="H26" s="106"/>
      <c r="I26" s="129" t="s">
        <v>42</v>
      </c>
      <c r="J26" s="103">
        <f t="shared" ref="J26" si="3">SUM(O26:AC26)</f>
        <v>450</v>
      </c>
      <c r="K26" s="106"/>
      <c r="L26" s="130">
        <v>43466</v>
      </c>
      <c r="M26" s="130">
        <v>43830</v>
      </c>
      <c r="N26" s="32" t="s">
        <v>185</v>
      </c>
      <c r="O26" s="256">
        <v>450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105" x14ac:dyDescent="0.25">
      <c r="A27" s="101"/>
      <c r="B27" s="102"/>
      <c r="C27" s="75" t="s">
        <v>343</v>
      </c>
      <c r="D27" s="105" t="s">
        <v>344</v>
      </c>
      <c r="E27" s="108" t="s">
        <v>30</v>
      </c>
      <c r="F27" s="104" t="s">
        <v>198</v>
      </c>
      <c r="G27" s="105" t="s">
        <v>28</v>
      </c>
      <c r="H27" s="106"/>
      <c r="I27" s="129" t="s">
        <v>42</v>
      </c>
      <c r="J27" s="103">
        <f t="shared" ref="J27" si="4">SUM(O27:AC27)</f>
        <v>150</v>
      </c>
      <c r="K27" s="106"/>
      <c r="L27" s="130">
        <v>43466</v>
      </c>
      <c r="M27" s="130">
        <v>43830</v>
      </c>
      <c r="N27" s="32" t="s">
        <v>185</v>
      </c>
      <c r="O27" s="256">
        <v>150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105" x14ac:dyDescent="0.25">
      <c r="A28" s="101"/>
      <c r="B28" s="102"/>
      <c r="C28" s="75" t="s">
        <v>42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42</v>
      </c>
      <c r="J28" s="103">
        <f t="shared" si="2"/>
        <v>6000</v>
      </c>
      <c r="K28" s="106"/>
      <c r="L28" s="130">
        <v>43831</v>
      </c>
      <c r="M28" s="130">
        <v>44926</v>
      </c>
      <c r="N28" s="32" t="s">
        <v>186</v>
      </c>
      <c r="O28" s="256"/>
      <c r="P28" s="253">
        <v>3160</v>
      </c>
      <c r="Q28" s="253">
        <v>550</v>
      </c>
      <c r="R28" s="253">
        <v>2290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75" t="s">
        <v>42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42</v>
      </c>
      <c r="J29" s="103">
        <f t="shared" si="2"/>
        <v>7960</v>
      </c>
      <c r="K29" s="101"/>
      <c r="L29" s="130">
        <v>46023</v>
      </c>
      <c r="M29" s="130">
        <v>48213</v>
      </c>
      <c r="N29" s="32" t="s">
        <v>187</v>
      </c>
      <c r="O29" s="256"/>
      <c r="P29" s="253"/>
      <c r="Q29" s="253"/>
      <c r="R29" s="253"/>
      <c r="S29" s="253"/>
      <c r="T29" s="313"/>
      <c r="U29" s="313"/>
      <c r="V29" s="313">
        <v>1200</v>
      </c>
      <c r="W29" s="313"/>
      <c r="X29" s="313"/>
      <c r="Y29" s="313">
        <v>1600</v>
      </c>
      <c r="Z29" s="313">
        <v>1260</v>
      </c>
      <c r="AA29" s="313">
        <v>3900</v>
      </c>
      <c r="AB29" s="313"/>
      <c r="AC29" s="314"/>
    </row>
    <row r="30" spans="1:29" s="125" customFormat="1" ht="60" x14ac:dyDescent="0.25">
      <c r="A30" s="101"/>
      <c r="B30" s="102"/>
      <c r="C30" s="75" t="s">
        <v>42</v>
      </c>
      <c r="D30" s="136" t="s">
        <v>230</v>
      </c>
      <c r="E30" s="105" t="s">
        <v>14</v>
      </c>
      <c r="F30" s="104" t="s">
        <v>29</v>
      </c>
      <c r="G30" s="105" t="s">
        <v>28</v>
      </c>
      <c r="H30" s="106"/>
      <c r="I30" s="129" t="s">
        <v>42</v>
      </c>
      <c r="J30" s="103">
        <f t="shared" ref="J30" si="5">SUM(O30:AC30)</f>
        <v>60</v>
      </c>
      <c r="K30" s="106"/>
      <c r="L30" s="130">
        <v>44562</v>
      </c>
      <c r="M30" s="130">
        <v>44926</v>
      </c>
      <c r="N30" s="32" t="s">
        <v>186</v>
      </c>
      <c r="O30" s="256"/>
      <c r="P30" s="253"/>
      <c r="Q30" s="253"/>
      <c r="R30" s="253">
        <v>60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75" t="s">
        <v>42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42</v>
      </c>
      <c r="J31" s="103">
        <f t="shared" si="2"/>
        <v>180</v>
      </c>
      <c r="K31" s="106"/>
      <c r="L31" s="130">
        <v>45658</v>
      </c>
      <c r="M31" s="130">
        <v>48213</v>
      </c>
      <c r="N31" s="32" t="s">
        <v>187</v>
      </c>
      <c r="O31" s="256"/>
      <c r="P31" s="253"/>
      <c r="Q31" s="253"/>
      <c r="R31" s="253"/>
      <c r="S31" s="253"/>
      <c r="T31" s="313"/>
      <c r="U31" s="313">
        <v>60</v>
      </c>
      <c r="V31" s="313"/>
      <c r="W31" s="313"/>
      <c r="X31" s="313">
        <v>60</v>
      </c>
      <c r="Y31" s="313"/>
      <c r="Z31" s="313"/>
      <c r="AA31" s="313">
        <v>60</v>
      </c>
      <c r="AB31" s="313"/>
      <c r="AC31" s="314"/>
    </row>
    <row r="32" spans="1:29" s="125" customFormat="1" x14ac:dyDescent="0.25">
      <c r="A32" s="8"/>
      <c r="B32" s="146" t="s">
        <v>88</v>
      </c>
      <c r="C32" s="131"/>
      <c r="D32" s="131"/>
      <c r="E32" s="132"/>
      <c r="F32" s="132"/>
      <c r="G32" s="132"/>
      <c r="H32" s="133"/>
      <c r="I32" s="133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02"/>
      <c r="C33" s="75" t="s">
        <v>42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42</v>
      </c>
      <c r="J33" s="103">
        <f t="shared" ref="J33:J39" si="6">SUM(O33:AC33)</f>
        <v>13200</v>
      </c>
      <c r="K33" s="106"/>
      <c r="L33" s="130">
        <v>43831</v>
      </c>
      <c r="M33" s="130">
        <v>45291</v>
      </c>
      <c r="N33" s="32" t="s">
        <v>186</v>
      </c>
      <c r="O33" s="256"/>
      <c r="P33" s="253">
        <v>200</v>
      </c>
      <c r="Q33" s="253">
        <v>550</v>
      </c>
      <c r="R33" s="253">
        <v>11700</v>
      </c>
      <c r="S33" s="253">
        <v>750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75" t="s">
        <v>42</v>
      </c>
      <c r="D34" s="75" t="s">
        <v>225</v>
      </c>
      <c r="E34" s="104" t="s">
        <v>15</v>
      </c>
      <c r="F34" s="104" t="s">
        <v>29</v>
      </c>
      <c r="G34" s="105" t="s">
        <v>27</v>
      </c>
      <c r="H34" s="106"/>
      <c r="I34" s="129" t="s">
        <v>42</v>
      </c>
      <c r="J34" s="103">
        <f t="shared" si="6"/>
        <v>20700</v>
      </c>
      <c r="K34" s="106"/>
      <c r="L34" s="130">
        <v>45292</v>
      </c>
      <c r="M34" s="130">
        <v>48944</v>
      </c>
      <c r="N34" s="32" t="s">
        <v>187</v>
      </c>
      <c r="O34" s="256"/>
      <c r="P34" s="253"/>
      <c r="Q34" s="253"/>
      <c r="R34" s="253"/>
      <c r="S34" s="253"/>
      <c r="T34" s="313">
        <v>1000</v>
      </c>
      <c r="U34" s="313">
        <v>2550</v>
      </c>
      <c r="V34" s="313">
        <v>1200</v>
      </c>
      <c r="W34" s="313">
        <v>1250</v>
      </c>
      <c r="X34" s="313"/>
      <c r="Y34" s="313">
        <v>750</v>
      </c>
      <c r="Z34" s="313"/>
      <c r="AA34" s="313">
        <v>12450</v>
      </c>
      <c r="AB34" s="313">
        <v>750</v>
      </c>
      <c r="AC34" s="314">
        <v>750</v>
      </c>
    </row>
    <row r="35" spans="1:29" s="125" customFormat="1" ht="60" x14ac:dyDescent="0.25">
      <c r="A35" s="101"/>
      <c r="B35" s="102"/>
      <c r="C35" s="75" t="s">
        <v>42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42</v>
      </c>
      <c r="J35" s="103">
        <f t="shared" si="6"/>
        <v>379</v>
      </c>
      <c r="K35" s="106"/>
      <c r="L35" s="130">
        <v>44197</v>
      </c>
      <c r="M35" s="130">
        <v>45291</v>
      </c>
      <c r="N35" s="17" t="s">
        <v>186</v>
      </c>
      <c r="O35" s="256"/>
      <c r="P35" s="253"/>
      <c r="Q35" s="253">
        <v>64</v>
      </c>
      <c r="R35" s="253">
        <v>250</v>
      </c>
      <c r="S35" s="253">
        <v>65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75" t="s">
        <v>42</v>
      </c>
      <c r="D36" s="75" t="s">
        <v>231</v>
      </c>
      <c r="E36" s="104" t="s">
        <v>15</v>
      </c>
      <c r="F36" s="104" t="s">
        <v>29</v>
      </c>
      <c r="G36" s="105" t="s">
        <v>27</v>
      </c>
      <c r="H36" s="106"/>
      <c r="I36" s="129" t="s">
        <v>42</v>
      </c>
      <c r="J36" s="103">
        <f t="shared" si="6"/>
        <v>1145</v>
      </c>
      <c r="K36" s="106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80</v>
      </c>
      <c r="U36" s="313">
        <v>65</v>
      </c>
      <c r="V36" s="313">
        <v>250</v>
      </c>
      <c r="W36" s="313">
        <v>145</v>
      </c>
      <c r="X36" s="313">
        <v>250</v>
      </c>
      <c r="Y36" s="313">
        <v>65</v>
      </c>
      <c r="Z36" s="313">
        <v>80</v>
      </c>
      <c r="AA36" s="313">
        <v>65</v>
      </c>
      <c r="AB36" s="313">
        <v>80</v>
      </c>
      <c r="AC36" s="314">
        <v>65</v>
      </c>
    </row>
    <row r="37" spans="1:29" s="125" customFormat="1" x14ac:dyDescent="0.25">
      <c r="A37" s="8"/>
      <c r="B37" s="146" t="s">
        <v>89</v>
      </c>
      <c r="C37" s="131"/>
      <c r="D37" s="131"/>
      <c r="E37" s="132"/>
      <c r="F37" s="132"/>
      <c r="G37" s="132"/>
      <c r="H37" s="133"/>
      <c r="I37" s="133"/>
      <c r="J37" s="133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60" x14ac:dyDescent="0.25">
      <c r="A38" s="101"/>
      <c r="B38" s="102"/>
      <c r="C38" s="75" t="s">
        <v>42</v>
      </c>
      <c r="D38" s="75" t="s">
        <v>226</v>
      </c>
      <c r="E38" s="105" t="s">
        <v>25</v>
      </c>
      <c r="F38" s="62" t="s">
        <v>26</v>
      </c>
      <c r="G38" s="105" t="s">
        <v>27</v>
      </c>
      <c r="H38" s="106"/>
      <c r="I38" s="129" t="s">
        <v>42</v>
      </c>
      <c r="J38" s="103">
        <f t="shared" si="6"/>
        <v>18000</v>
      </c>
      <c r="K38" s="106"/>
      <c r="L38" s="130">
        <v>44197</v>
      </c>
      <c r="M38" s="130">
        <v>44561</v>
      </c>
      <c r="N38" s="32" t="s">
        <v>186</v>
      </c>
      <c r="O38" s="256"/>
      <c r="P38" s="253"/>
      <c r="Q38" s="253">
        <v>18000</v>
      </c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39" customFormat="1" ht="60" x14ac:dyDescent="0.25">
      <c r="A39" s="101"/>
      <c r="B39" s="102"/>
      <c r="C39" s="75" t="s">
        <v>42</v>
      </c>
      <c r="D39" s="138" t="s">
        <v>237</v>
      </c>
      <c r="E39" s="105" t="s">
        <v>25</v>
      </c>
      <c r="F39" s="62" t="s">
        <v>26</v>
      </c>
      <c r="G39" s="105" t="s">
        <v>27</v>
      </c>
      <c r="H39" s="106"/>
      <c r="I39" s="129" t="s">
        <v>42</v>
      </c>
      <c r="J39" s="103">
        <f t="shared" si="6"/>
        <v>180</v>
      </c>
      <c r="K39" s="106"/>
      <c r="L39" s="130">
        <v>44562</v>
      </c>
      <c r="M39" s="130">
        <v>45291</v>
      </c>
      <c r="N39" s="32" t="s">
        <v>186</v>
      </c>
      <c r="O39" s="256"/>
      <c r="P39" s="253"/>
      <c r="Q39" s="253"/>
      <c r="R39" s="253">
        <v>60</v>
      </c>
      <c r="S39" s="253">
        <v>120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39" customFormat="1" ht="60.75" thickBot="1" x14ac:dyDescent="0.3">
      <c r="A40" s="101"/>
      <c r="B40" s="102"/>
      <c r="C40" s="75" t="s">
        <v>42</v>
      </c>
      <c r="D40" s="138" t="s">
        <v>237</v>
      </c>
      <c r="E40" s="105" t="s">
        <v>25</v>
      </c>
      <c r="F40" s="62" t="s">
        <v>26</v>
      </c>
      <c r="G40" s="105" t="s">
        <v>27</v>
      </c>
      <c r="H40" s="106"/>
      <c r="I40" s="129" t="s">
        <v>42</v>
      </c>
      <c r="J40" s="103">
        <f>SUM(O40:AC40)</f>
        <v>120</v>
      </c>
      <c r="K40" s="106"/>
      <c r="L40" s="130">
        <v>47484</v>
      </c>
      <c r="M40" s="130">
        <v>47848</v>
      </c>
      <c r="N40" s="32" t="s">
        <v>187</v>
      </c>
      <c r="O40" s="256"/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>
        <v>120</v>
      </c>
      <c r="AA40" s="313"/>
      <c r="AB40" s="313"/>
      <c r="AC40" s="314"/>
    </row>
    <row r="41" spans="1:29" s="37" customFormat="1" ht="15.75" thickBot="1" x14ac:dyDescent="0.25">
      <c r="A41" s="39"/>
      <c r="B41" s="40" t="s">
        <v>86</v>
      </c>
      <c r="C41" s="40"/>
      <c r="D41" s="40"/>
      <c r="E41" s="66"/>
      <c r="F41" s="66"/>
      <c r="G41" s="66"/>
      <c r="H41" s="40"/>
      <c r="I41" s="40"/>
      <c r="J41" s="40">
        <f>SUM(J12:J40)</f>
        <v>96745.25</v>
      </c>
      <c r="K41" s="40">
        <v>973</v>
      </c>
      <c r="L41" s="90"/>
      <c r="M41" s="90"/>
      <c r="N41" s="41"/>
      <c r="O41" s="257">
        <f t="shared" ref="O41:AC41" si="7">SUM(O12:O40)</f>
        <v>745.95</v>
      </c>
      <c r="P41" s="254">
        <f t="shared" si="7"/>
        <v>7095.95</v>
      </c>
      <c r="Q41" s="254">
        <f t="shared" si="7"/>
        <v>21439.95</v>
      </c>
      <c r="R41" s="254">
        <f t="shared" si="7"/>
        <v>14691.95</v>
      </c>
      <c r="S41" s="254">
        <f t="shared" si="7"/>
        <v>1506.95</v>
      </c>
      <c r="T41" s="318">
        <f t="shared" si="7"/>
        <v>1651.95</v>
      </c>
      <c r="U41" s="318">
        <f t="shared" si="7"/>
        <v>6706.95</v>
      </c>
      <c r="V41" s="318">
        <f t="shared" si="7"/>
        <v>3221.95</v>
      </c>
      <c r="W41" s="318">
        <f t="shared" si="7"/>
        <v>5466.95</v>
      </c>
      <c r="X41" s="318">
        <f t="shared" si="7"/>
        <v>641.95000000000005</v>
      </c>
      <c r="Y41" s="318">
        <f t="shared" si="7"/>
        <v>6486.95</v>
      </c>
      <c r="Z41" s="318">
        <f t="shared" si="7"/>
        <v>4231.95</v>
      </c>
      <c r="AA41" s="318">
        <f t="shared" si="7"/>
        <v>20306.95</v>
      </c>
      <c r="AB41" s="318">
        <f t="shared" si="7"/>
        <v>1401.95</v>
      </c>
      <c r="AC41" s="319">
        <f t="shared" si="7"/>
        <v>1146.95</v>
      </c>
    </row>
    <row r="42" spans="1:29" ht="15.75" x14ac:dyDescent="0.25">
      <c r="A42" s="23"/>
      <c r="B42" s="24"/>
      <c r="C42" s="24"/>
      <c r="D42" s="24"/>
      <c r="E42" s="67"/>
      <c r="F42" s="67"/>
      <c r="G42" s="67"/>
      <c r="H42" s="24"/>
      <c r="I42" s="25"/>
      <c r="K42" s="33" t="s">
        <v>330</v>
      </c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60" x14ac:dyDescent="0.25">
      <c r="A44" s="42"/>
      <c r="B44" s="43" t="s">
        <v>193</v>
      </c>
      <c r="C44" s="44" t="s">
        <v>194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195</v>
      </c>
      <c r="B45" s="83" t="s">
        <v>331</v>
      </c>
      <c r="C45" s="46">
        <f>K41</f>
        <v>973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196</v>
      </c>
      <c r="B46" s="83" t="s">
        <v>332</v>
      </c>
      <c r="C46" s="46">
        <f>C45*4</f>
        <v>3892</v>
      </c>
      <c r="E46" s="60"/>
      <c r="F46" s="60"/>
      <c r="G46" s="60"/>
      <c r="K46" s="36"/>
      <c r="L46" s="91"/>
      <c r="M46" s="91"/>
    </row>
    <row r="47" spans="1:29" s="34" customFormat="1" ht="15.75" thickBot="1" x14ac:dyDescent="0.3">
      <c r="A47" s="47" t="s">
        <v>197</v>
      </c>
      <c r="B47" s="84" t="s">
        <v>333</v>
      </c>
      <c r="C47" s="48">
        <f>C45*10</f>
        <v>9730</v>
      </c>
      <c r="E47" s="60"/>
      <c r="F47" s="60"/>
      <c r="G47" s="60"/>
      <c r="L47" s="91"/>
      <c r="M47" s="91"/>
    </row>
    <row r="48" spans="1:29" s="34" customFormat="1" x14ac:dyDescent="0.25">
      <c r="A48" s="49"/>
      <c r="B48" s="50"/>
      <c r="C48" s="50"/>
      <c r="E48" s="60"/>
      <c r="F48" s="60"/>
      <c r="G48" s="60"/>
      <c r="L48" s="91"/>
      <c r="M48" s="91"/>
    </row>
    <row r="50" spans="2:2" x14ac:dyDescent="0.25">
      <c r="B50" s="26" t="s">
        <v>99</v>
      </c>
    </row>
    <row r="51" spans="2:2" ht="45" x14ac:dyDescent="0.25">
      <c r="B51" s="27" t="s">
        <v>97</v>
      </c>
    </row>
    <row r="52" spans="2:2" ht="45" x14ac:dyDescent="0.25">
      <c r="B52" s="27" t="s">
        <v>102</v>
      </c>
    </row>
    <row r="53" spans="2:2" ht="45" x14ac:dyDescent="0.25">
      <c r="B53" s="27" t="s">
        <v>100</v>
      </c>
    </row>
    <row r="54" spans="2:2" ht="30" x14ac:dyDescent="0.25">
      <c r="B54" s="27" t="s">
        <v>101</v>
      </c>
    </row>
    <row r="56" spans="2:2" x14ac:dyDescent="0.25">
      <c r="B56" s="28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2" spans="2:2" x14ac:dyDescent="0.25">
      <c r="B62" s="6" t="s">
        <v>114</v>
      </c>
    </row>
    <row r="64" spans="2:2" x14ac:dyDescent="0.25">
      <c r="B64" s="28" t="s">
        <v>115</v>
      </c>
    </row>
    <row r="65" spans="2:2" x14ac:dyDescent="0.25">
      <c r="B65" s="6" t="s">
        <v>105</v>
      </c>
    </row>
    <row r="66" spans="2:2" x14ac:dyDescent="0.25">
      <c r="B66" s="6" t="s">
        <v>106</v>
      </c>
    </row>
    <row r="67" spans="2:2" x14ac:dyDescent="0.25">
      <c r="B67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4"/>
  <sheetViews>
    <sheetView zoomScale="60" zoomScaleNormal="60" workbookViewId="0">
      <selection activeCell="A20" sqref="A20:A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5703125" style="6" customWidth="1"/>
    <col min="15" max="21" width="9.140625" style="6"/>
    <col min="22" max="22" width="9.5703125" style="6" bestFit="1" customWidth="1"/>
    <col min="23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150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43</v>
      </c>
      <c r="J12" s="94">
        <f>SUM(O12:AC12)</f>
        <v>10805</v>
      </c>
      <c r="K12" s="98"/>
      <c r="L12" s="99">
        <v>43466</v>
      </c>
      <c r="M12" s="99">
        <v>48579</v>
      </c>
      <c r="N12" s="38"/>
      <c r="O12" s="255">
        <v>67</v>
      </c>
      <c r="P12" s="252">
        <f t="shared" ref="P12:AC12" si="0">$K$26</f>
        <v>767</v>
      </c>
      <c r="Q12" s="252">
        <f t="shared" si="0"/>
        <v>767</v>
      </c>
      <c r="R12" s="252">
        <f t="shared" si="0"/>
        <v>767</v>
      </c>
      <c r="S12" s="252">
        <f t="shared" si="0"/>
        <v>767</v>
      </c>
      <c r="T12" s="324">
        <f t="shared" si="0"/>
        <v>767</v>
      </c>
      <c r="U12" s="324">
        <f t="shared" si="0"/>
        <v>767</v>
      </c>
      <c r="V12" s="324">
        <f t="shared" si="0"/>
        <v>767</v>
      </c>
      <c r="W12" s="324">
        <f t="shared" si="0"/>
        <v>767</v>
      </c>
      <c r="X12" s="324">
        <f t="shared" si="0"/>
        <v>767</v>
      </c>
      <c r="Y12" s="324">
        <f t="shared" si="0"/>
        <v>767</v>
      </c>
      <c r="Z12" s="324">
        <f t="shared" si="0"/>
        <v>767</v>
      </c>
      <c r="AA12" s="324">
        <f t="shared" si="0"/>
        <v>767</v>
      </c>
      <c r="AB12" s="324">
        <f t="shared" si="0"/>
        <v>767</v>
      </c>
      <c r="AC12" s="325">
        <f t="shared" si="0"/>
        <v>767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x14ac:dyDescent="0.25">
      <c r="A15" s="101"/>
      <c r="B15" s="102"/>
      <c r="C15" s="75"/>
      <c r="D15" s="16"/>
      <c r="E15" s="105"/>
      <c r="F15" s="108"/>
      <c r="G15" s="75"/>
      <c r="H15" s="4"/>
      <c r="I15" s="129"/>
      <c r="J15" s="103"/>
      <c r="K15" s="129"/>
      <c r="L15" s="88"/>
      <c r="M15" s="150"/>
      <c r="N15" s="32"/>
      <c r="O15" s="256"/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x14ac:dyDescent="0.25">
      <c r="A16" s="8"/>
      <c r="B16" s="133" t="s">
        <v>96</v>
      </c>
      <c r="C16" s="131"/>
      <c r="D16" s="131"/>
      <c r="E16" s="132"/>
      <c r="F16" s="132"/>
      <c r="G16" s="132"/>
      <c r="H16" s="133"/>
      <c r="I16" s="133"/>
      <c r="J16" s="133"/>
      <c r="K16" s="133"/>
      <c r="L16" s="134"/>
      <c r="M16" s="134"/>
      <c r="N16" s="133"/>
      <c r="O16" s="268"/>
      <c r="P16" s="268"/>
      <c r="Q16" s="268"/>
      <c r="R16" s="268"/>
      <c r="S16" s="268"/>
      <c r="T16" s="268"/>
      <c r="U16" s="268"/>
      <c r="V16" s="268"/>
      <c r="W16" s="268"/>
      <c r="X16" s="268"/>
      <c r="Y16" s="268"/>
      <c r="Z16" s="268"/>
      <c r="AA16" s="268"/>
      <c r="AB16" s="268"/>
      <c r="AC16" s="268"/>
    </row>
    <row r="17" spans="1:29" s="125" customFormat="1" x14ac:dyDescent="0.25">
      <c r="A17" s="101"/>
      <c r="B17" s="102"/>
      <c r="C17" s="103"/>
      <c r="D17" s="103"/>
      <c r="E17" s="75"/>
      <c r="F17" s="75"/>
      <c r="G17" s="75"/>
      <c r="H17" s="106"/>
      <c r="I17" s="129"/>
      <c r="J17" s="103"/>
      <c r="K17" s="106"/>
      <c r="L17" s="130"/>
      <c r="M17" s="130"/>
      <c r="N17" s="166"/>
      <c r="O17" s="256"/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x14ac:dyDescent="0.25">
      <c r="A18" s="8"/>
      <c r="B18" s="133" t="s">
        <v>92</v>
      </c>
      <c r="C18" s="131"/>
      <c r="D18" s="131"/>
      <c r="E18" s="132"/>
      <c r="F18" s="132"/>
      <c r="G18" s="132"/>
      <c r="H18" s="133"/>
      <c r="I18" s="133"/>
      <c r="J18" s="133"/>
      <c r="K18" s="133"/>
      <c r="L18" s="134"/>
      <c r="M18" s="134"/>
      <c r="N18" s="133"/>
      <c r="O18" s="268"/>
      <c r="P18" s="268"/>
      <c r="Q18" s="268"/>
      <c r="R18" s="268"/>
      <c r="S18" s="268"/>
      <c r="T18" s="268"/>
      <c r="U18" s="268"/>
      <c r="V18" s="268"/>
      <c r="W18" s="268"/>
      <c r="X18" s="268"/>
      <c r="Y18" s="268"/>
      <c r="Z18" s="268"/>
      <c r="AA18" s="268"/>
      <c r="AB18" s="268"/>
      <c r="AC18" s="268"/>
    </row>
    <row r="19" spans="1:29" s="125" customFormat="1" x14ac:dyDescent="0.25">
      <c r="A19" s="8"/>
      <c r="B19" s="146" t="s">
        <v>87</v>
      </c>
      <c r="C19" s="131"/>
      <c r="D19" s="131"/>
      <c r="E19" s="132"/>
      <c r="F19" s="132"/>
      <c r="G19" s="132"/>
      <c r="H19" s="133"/>
      <c r="I19" s="336"/>
      <c r="J19" s="133"/>
      <c r="K19" s="133"/>
      <c r="L19" s="134"/>
      <c r="M19" s="134"/>
      <c r="N19" s="133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</row>
    <row r="20" spans="1:29" s="125" customFormat="1" ht="90" x14ac:dyDescent="0.25">
      <c r="A20" s="101"/>
      <c r="B20" s="102"/>
      <c r="C20" s="103" t="s">
        <v>346</v>
      </c>
      <c r="D20" s="105" t="s">
        <v>347</v>
      </c>
      <c r="E20" s="108" t="s">
        <v>30</v>
      </c>
      <c r="F20" s="104" t="s">
        <v>198</v>
      </c>
      <c r="G20" s="105" t="s">
        <v>28</v>
      </c>
      <c r="H20" s="106"/>
      <c r="I20" s="106" t="s">
        <v>43</v>
      </c>
      <c r="J20" s="103">
        <f>SUM(O20:AC20)</f>
        <v>550</v>
      </c>
      <c r="K20" s="106"/>
      <c r="L20" s="130">
        <v>43466</v>
      </c>
      <c r="M20" s="130">
        <v>43830</v>
      </c>
      <c r="N20" s="32" t="s">
        <v>185</v>
      </c>
      <c r="O20" s="256">
        <v>550</v>
      </c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90" x14ac:dyDescent="0.25">
      <c r="A21" s="101"/>
      <c r="B21" s="102"/>
      <c r="C21" s="103" t="s">
        <v>346</v>
      </c>
      <c r="D21" s="105" t="s">
        <v>344</v>
      </c>
      <c r="E21" s="108" t="s">
        <v>30</v>
      </c>
      <c r="F21" s="104" t="s">
        <v>198</v>
      </c>
      <c r="G21" s="105" t="s">
        <v>28</v>
      </c>
      <c r="H21" s="106"/>
      <c r="I21" s="206" t="s">
        <v>43</v>
      </c>
      <c r="J21" s="103">
        <f>SUM(O21:AC21)</f>
        <v>150</v>
      </c>
      <c r="K21" s="106"/>
      <c r="L21" s="130">
        <v>43466</v>
      </c>
      <c r="M21" s="130">
        <v>43830</v>
      </c>
      <c r="N21" s="32" t="s">
        <v>185</v>
      </c>
      <c r="O21" s="256">
        <v>150</v>
      </c>
      <c r="P21" s="253"/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x14ac:dyDescent="0.25">
      <c r="A22" s="8"/>
      <c r="B22" s="146" t="s">
        <v>88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x14ac:dyDescent="0.25">
      <c r="A23" s="101"/>
      <c r="B23" s="102"/>
      <c r="C23" s="103"/>
      <c r="D23" s="138"/>
      <c r="E23" s="104"/>
      <c r="F23" s="104"/>
      <c r="G23" s="105"/>
      <c r="H23" s="106"/>
      <c r="I23" s="129"/>
      <c r="J23" s="103"/>
      <c r="K23" s="106"/>
      <c r="L23" s="130"/>
      <c r="M23" s="130"/>
      <c r="N23" s="17"/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x14ac:dyDescent="0.25">
      <c r="A24" s="8"/>
      <c r="B24" s="146" t="s">
        <v>89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39" customFormat="1" ht="15.75" thickBot="1" x14ac:dyDescent="0.3">
      <c r="A25" s="101"/>
      <c r="B25" s="102"/>
      <c r="C25" s="103"/>
      <c r="D25" s="138"/>
      <c r="E25" s="105"/>
      <c r="F25" s="62"/>
      <c r="G25" s="105"/>
      <c r="H25" s="106"/>
      <c r="I25" s="129"/>
      <c r="J25" s="103"/>
      <c r="K25" s="106"/>
      <c r="L25" s="130"/>
      <c r="M25" s="130"/>
      <c r="N25" s="32"/>
      <c r="O25" s="256"/>
      <c r="P25" s="253"/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37" customFormat="1" ht="15.75" thickBot="1" x14ac:dyDescent="0.25">
      <c r="A26" s="39"/>
      <c r="B26" s="40" t="s">
        <v>86</v>
      </c>
      <c r="C26" s="40"/>
      <c r="D26" s="40"/>
      <c r="E26" s="66"/>
      <c r="F26" s="66"/>
      <c r="G26" s="66"/>
      <c r="H26" s="40"/>
      <c r="I26" s="40"/>
      <c r="J26" s="40">
        <f>SUM(J12:J25)</f>
        <v>11505</v>
      </c>
      <c r="K26" s="40">
        <v>767</v>
      </c>
      <c r="L26" s="90"/>
      <c r="M26" s="90"/>
      <c r="N26" s="41"/>
      <c r="O26" s="257">
        <f>SUM(O12:O25)</f>
        <v>767</v>
      </c>
      <c r="P26" s="254">
        <f t="shared" ref="P26:AC26" si="1">SUM(P12:P25)</f>
        <v>767</v>
      </c>
      <c r="Q26" s="254">
        <f t="shared" si="1"/>
        <v>767</v>
      </c>
      <c r="R26" s="254">
        <f t="shared" si="1"/>
        <v>767</v>
      </c>
      <c r="S26" s="254">
        <f t="shared" si="1"/>
        <v>767</v>
      </c>
      <c r="T26" s="318">
        <f t="shared" si="1"/>
        <v>767</v>
      </c>
      <c r="U26" s="318">
        <f t="shared" si="1"/>
        <v>767</v>
      </c>
      <c r="V26" s="318">
        <f t="shared" si="1"/>
        <v>767</v>
      </c>
      <c r="W26" s="318">
        <f t="shared" si="1"/>
        <v>767</v>
      </c>
      <c r="X26" s="318">
        <f t="shared" si="1"/>
        <v>767</v>
      </c>
      <c r="Y26" s="318">
        <f t="shared" si="1"/>
        <v>767</v>
      </c>
      <c r="Z26" s="318">
        <f t="shared" si="1"/>
        <v>767</v>
      </c>
      <c r="AA26" s="318">
        <f t="shared" si="1"/>
        <v>767</v>
      </c>
      <c r="AB26" s="318">
        <f t="shared" si="1"/>
        <v>767</v>
      </c>
      <c r="AC26" s="319">
        <f t="shared" si="1"/>
        <v>767</v>
      </c>
    </row>
    <row r="27" spans="1:29" ht="15.75" x14ac:dyDescent="0.25">
      <c r="A27" s="23"/>
      <c r="B27" s="24"/>
      <c r="C27" s="24"/>
      <c r="D27" s="24"/>
      <c r="E27" s="67"/>
      <c r="F27" s="67"/>
      <c r="G27" s="67"/>
      <c r="H27" s="24"/>
      <c r="I27" s="25"/>
      <c r="K27" s="33" t="s">
        <v>330</v>
      </c>
    </row>
    <row r="28" spans="1:29" s="34" customFormat="1" ht="15.75" x14ac:dyDescent="0.25">
      <c r="E28" s="60"/>
      <c r="F28" s="60"/>
      <c r="G28" s="60"/>
      <c r="K28" s="36"/>
      <c r="L28" s="91"/>
      <c r="M28" s="91"/>
    </row>
    <row r="29" spans="1:29" s="34" customFormat="1" ht="60" x14ac:dyDescent="0.25">
      <c r="A29" s="42"/>
      <c r="B29" s="43" t="s">
        <v>193</v>
      </c>
      <c r="C29" s="44" t="s">
        <v>194</v>
      </c>
      <c r="E29" s="60"/>
      <c r="F29" s="60"/>
      <c r="G29" s="60"/>
      <c r="K29" s="36"/>
      <c r="L29" s="91"/>
      <c r="M29" s="91"/>
    </row>
    <row r="30" spans="1:29" s="34" customFormat="1" ht="15.75" x14ac:dyDescent="0.25">
      <c r="A30" s="45" t="s">
        <v>195</v>
      </c>
      <c r="B30" s="83" t="s">
        <v>331</v>
      </c>
      <c r="C30" s="46">
        <v>445</v>
      </c>
      <c r="E30" s="60"/>
      <c r="F30" s="60"/>
      <c r="G30" s="60"/>
      <c r="K30" s="36"/>
      <c r="L30" s="91"/>
      <c r="M30" s="91"/>
    </row>
    <row r="31" spans="1:29" s="34" customFormat="1" ht="15.75" x14ac:dyDescent="0.25">
      <c r="A31" s="248"/>
      <c r="B31" s="83" t="s">
        <v>348</v>
      </c>
      <c r="C31" s="46">
        <v>322</v>
      </c>
      <c r="E31" s="60"/>
      <c r="F31" s="60"/>
      <c r="G31" s="60"/>
      <c r="K31" s="36"/>
      <c r="L31" s="91"/>
      <c r="M31" s="91"/>
    </row>
    <row r="32" spans="1:29" s="34" customFormat="1" ht="15.75" x14ac:dyDescent="0.25">
      <c r="A32" s="45" t="s">
        <v>196</v>
      </c>
      <c r="B32" s="83" t="s">
        <v>332</v>
      </c>
      <c r="C32" s="46">
        <f>C30*4</f>
        <v>1780</v>
      </c>
      <c r="E32" s="60"/>
      <c r="F32" s="60"/>
      <c r="G32" s="60"/>
      <c r="K32" s="36"/>
      <c r="L32" s="91"/>
      <c r="M32" s="91"/>
    </row>
    <row r="33" spans="1:13" s="34" customFormat="1" ht="15.75" thickBot="1" x14ac:dyDescent="0.3">
      <c r="A33" s="47" t="s">
        <v>197</v>
      </c>
      <c r="B33" s="84" t="s">
        <v>333</v>
      </c>
      <c r="C33" s="48">
        <f>C30*10</f>
        <v>4450</v>
      </c>
      <c r="E33" s="60"/>
      <c r="F33" s="60"/>
      <c r="G33" s="60"/>
      <c r="L33" s="91"/>
      <c r="M33" s="91"/>
    </row>
    <row r="34" spans="1:13" s="34" customFormat="1" x14ac:dyDescent="0.25">
      <c r="A34" s="49"/>
      <c r="B34" s="50"/>
      <c r="C34" s="50"/>
      <c r="E34" s="60"/>
      <c r="F34" s="60"/>
      <c r="G34" s="60"/>
      <c r="L34" s="91"/>
      <c r="M34" s="91"/>
    </row>
    <row r="37" spans="1:13" x14ac:dyDescent="0.25">
      <c r="B37" s="26" t="s">
        <v>99</v>
      </c>
    </row>
    <row r="38" spans="1:13" ht="45" x14ac:dyDescent="0.25">
      <c r="B38" s="27" t="s">
        <v>97</v>
      </c>
    </row>
    <row r="39" spans="1:13" ht="30" x14ac:dyDescent="0.25">
      <c r="B39" s="27" t="s">
        <v>102</v>
      </c>
    </row>
    <row r="40" spans="1:13" ht="45" x14ac:dyDescent="0.25">
      <c r="B40" s="27" t="s">
        <v>100</v>
      </c>
    </row>
    <row r="41" spans="1:13" ht="30" x14ac:dyDescent="0.25">
      <c r="B41" s="27" t="s">
        <v>101</v>
      </c>
    </row>
    <row r="43" spans="1:13" x14ac:dyDescent="0.25">
      <c r="B43" s="28" t="s">
        <v>108</v>
      </c>
    </row>
    <row r="44" spans="1:13" x14ac:dyDescent="0.25">
      <c r="B44" s="6" t="s">
        <v>109</v>
      </c>
    </row>
    <row r="45" spans="1:13" x14ac:dyDescent="0.25">
      <c r="B45" s="6" t="s">
        <v>110</v>
      </c>
    </row>
    <row r="46" spans="1:13" x14ac:dyDescent="0.25">
      <c r="B46" s="6" t="s">
        <v>111</v>
      </c>
    </row>
    <row r="47" spans="1:13" x14ac:dyDescent="0.25">
      <c r="B47" s="6" t="s">
        <v>112</v>
      </c>
    </row>
    <row r="48" spans="1:13" x14ac:dyDescent="0.25">
      <c r="B48" s="6" t="s">
        <v>113</v>
      </c>
    </row>
    <row r="49" spans="2:2" x14ac:dyDescent="0.25">
      <c r="B49" s="6" t="s">
        <v>114</v>
      </c>
    </row>
    <row r="51" spans="2:2" x14ac:dyDescent="0.25">
      <c r="B51" s="28" t="s">
        <v>115</v>
      </c>
    </row>
    <row r="52" spans="2:2" x14ac:dyDescent="0.25">
      <c r="B52" s="6" t="s">
        <v>105</v>
      </c>
    </row>
    <row r="53" spans="2:2" x14ac:dyDescent="0.25">
      <c r="B53" s="6" t="s">
        <v>106</v>
      </c>
    </row>
    <row r="54" spans="2:2" x14ac:dyDescent="0.25">
      <c r="B54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2"/>
  <sheetViews>
    <sheetView zoomScale="60" zoomScaleNormal="60" workbookViewId="0">
      <selection activeCell="D15" sqref="D15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137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/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44</v>
      </c>
      <c r="J12" s="94">
        <f>SUM(O12:AC12)</f>
        <v>11538.300000000001</v>
      </c>
      <c r="K12" s="98"/>
      <c r="L12" s="99">
        <v>43466</v>
      </c>
      <c r="M12" s="99">
        <v>48944</v>
      </c>
      <c r="N12" s="38"/>
      <c r="O12" s="255">
        <v>570</v>
      </c>
      <c r="P12" s="252">
        <f t="shared" ref="P12:AC12" si="0">$K$45*0.15</f>
        <v>783.44999999999993</v>
      </c>
      <c r="Q12" s="252">
        <f t="shared" si="0"/>
        <v>783.44999999999993</v>
      </c>
      <c r="R12" s="252">
        <f t="shared" si="0"/>
        <v>783.44999999999993</v>
      </c>
      <c r="S12" s="252">
        <f t="shared" si="0"/>
        <v>783.44999999999993</v>
      </c>
      <c r="T12" s="324">
        <f t="shared" si="0"/>
        <v>783.44999999999993</v>
      </c>
      <c r="U12" s="324">
        <f t="shared" si="0"/>
        <v>783.44999999999993</v>
      </c>
      <c r="V12" s="324">
        <f t="shared" si="0"/>
        <v>783.44999999999993</v>
      </c>
      <c r="W12" s="324">
        <f t="shared" si="0"/>
        <v>783.44999999999993</v>
      </c>
      <c r="X12" s="324">
        <f t="shared" si="0"/>
        <v>783.44999999999993</v>
      </c>
      <c r="Y12" s="324">
        <f t="shared" si="0"/>
        <v>783.44999999999993</v>
      </c>
      <c r="Z12" s="324">
        <f t="shared" si="0"/>
        <v>783.44999999999993</v>
      </c>
      <c r="AA12" s="324">
        <f t="shared" si="0"/>
        <v>783.44999999999993</v>
      </c>
      <c r="AB12" s="324">
        <f t="shared" si="0"/>
        <v>783.44999999999993</v>
      </c>
      <c r="AC12" s="325">
        <f t="shared" si="0"/>
        <v>783.44999999999993</v>
      </c>
    </row>
    <row r="13" spans="1:29" s="139" customFormat="1" x14ac:dyDescent="0.25">
      <c r="A13" s="273"/>
      <c r="B13" s="274" t="s">
        <v>90</v>
      </c>
      <c r="C13" s="275"/>
      <c r="D13" s="275"/>
      <c r="E13" s="276"/>
      <c r="F13" s="276"/>
      <c r="G13" s="276"/>
      <c r="H13" s="277"/>
      <c r="I13" s="267"/>
      <c r="J13" s="277"/>
      <c r="K13" s="267"/>
      <c r="L13" s="278"/>
      <c r="M13" s="27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s="139" customFormat="1" x14ac:dyDescent="0.25">
      <c r="A14" s="273"/>
      <c r="B14" s="280" t="s">
        <v>87</v>
      </c>
      <c r="C14" s="267"/>
      <c r="D14" s="267"/>
      <c r="E14" s="281"/>
      <c r="F14" s="281"/>
      <c r="G14" s="281"/>
      <c r="H14" s="277"/>
      <c r="I14" s="268"/>
      <c r="J14" s="277"/>
      <c r="K14" s="268"/>
      <c r="L14" s="278"/>
      <c r="M14" s="26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</row>
    <row r="15" spans="1:29" s="125" customFormat="1" ht="60" x14ac:dyDescent="0.25">
      <c r="A15" s="101"/>
      <c r="B15" s="102"/>
      <c r="C15" s="103" t="s">
        <v>44</v>
      </c>
      <c r="D15" s="75" t="s">
        <v>456</v>
      </c>
      <c r="E15" s="105" t="s">
        <v>14</v>
      </c>
      <c r="F15" s="108" t="s">
        <v>31</v>
      </c>
      <c r="G15" s="75" t="s">
        <v>27</v>
      </c>
      <c r="H15" s="4"/>
      <c r="I15" s="129" t="s">
        <v>44</v>
      </c>
      <c r="J15" s="103">
        <f t="shared" ref="J15" si="1">SUM(O15:AC15)</f>
        <v>600</v>
      </c>
      <c r="K15" s="129"/>
      <c r="L15" s="88">
        <v>43466</v>
      </c>
      <c r="M15" s="150">
        <v>43830</v>
      </c>
      <c r="N15" s="169" t="s">
        <v>185</v>
      </c>
      <c r="O15" s="256">
        <v>600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44</v>
      </c>
      <c r="D16" s="75" t="s">
        <v>409</v>
      </c>
      <c r="E16" s="105" t="s">
        <v>14</v>
      </c>
      <c r="F16" s="108" t="s">
        <v>31</v>
      </c>
      <c r="G16" s="75" t="s">
        <v>27</v>
      </c>
      <c r="H16" s="4"/>
      <c r="I16" s="129" t="s">
        <v>44</v>
      </c>
      <c r="J16" s="103">
        <f t="shared" ref="J16" si="2">SUM(O16:AC16)</f>
        <v>471</v>
      </c>
      <c r="K16" s="129"/>
      <c r="L16" s="88">
        <v>43466</v>
      </c>
      <c r="M16" s="150">
        <v>43830</v>
      </c>
      <c r="N16" s="169" t="s">
        <v>185</v>
      </c>
      <c r="O16" s="256">
        <v>471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44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44</v>
      </c>
      <c r="J17" s="103">
        <f t="shared" ref="J17:J40" si="3">SUM(O17:AC17)</f>
        <v>4500</v>
      </c>
      <c r="K17" s="129"/>
      <c r="L17" s="88">
        <v>43831</v>
      </c>
      <c r="M17" s="150">
        <v>45291</v>
      </c>
      <c r="N17" s="169" t="s">
        <v>186</v>
      </c>
      <c r="O17" s="256"/>
      <c r="P17" s="253">
        <v>1125</v>
      </c>
      <c r="Q17" s="253">
        <v>1125</v>
      </c>
      <c r="R17" s="253">
        <v>1125</v>
      </c>
      <c r="S17" s="253">
        <v>1125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44</v>
      </c>
      <c r="D18" s="75" t="s">
        <v>98</v>
      </c>
      <c r="E18" s="105" t="s">
        <v>14</v>
      </c>
      <c r="F18" s="108" t="s">
        <v>31</v>
      </c>
      <c r="G18" s="75" t="s">
        <v>27</v>
      </c>
      <c r="H18" s="4"/>
      <c r="I18" s="129" t="s">
        <v>44</v>
      </c>
      <c r="J18" s="103">
        <f t="shared" si="3"/>
        <v>11250</v>
      </c>
      <c r="K18" s="129"/>
      <c r="L18" s="88">
        <v>45292</v>
      </c>
      <c r="M18" s="150">
        <v>48944</v>
      </c>
      <c r="N18" s="169" t="s">
        <v>187</v>
      </c>
      <c r="O18" s="256"/>
      <c r="P18" s="253"/>
      <c r="Q18" s="253"/>
      <c r="R18" s="253"/>
      <c r="S18" s="253"/>
      <c r="T18" s="313">
        <v>1125</v>
      </c>
      <c r="U18" s="313">
        <v>1125</v>
      </c>
      <c r="V18" s="313">
        <v>1125</v>
      </c>
      <c r="W18" s="313">
        <v>1125</v>
      </c>
      <c r="X18" s="313">
        <v>1125</v>
      </c>
      <c r="Y18" s="313">
        <v>1125</v>
      </c>
      <c r="Z18" s="313">
        <v>1125</v>
      </c>
      <c r="AA18" s="313">
        <v>1125</v>
      </c>
      <c r="AB18" s="313">
        <v>1125</v>
      </c>
      <c r="AC18" s="314">
        <v>1125</v>
      </c>
    </row>
    <row r="19" spans="1:29" s="125" customFormat="1" ht="60" x14ac:dyDescent="0.25">
      <c r="A19" s="101"/>
      <c r="B19" s="102"/>
      <c r="C19" s="103" t="s">
        <v>44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44</v>
      </c>
      <c r="J19" s="103">
        <f t="shared" si="3"/>
        <v>7200</v>
      </c>
      <c r="K19" s="129"/>
      <c r="L19" s="88">
        <v>43831</v>
      </c>
      <c r="M19" s="150">
        <v>45291</v>
      </c>
      <c r="N19" s="32" t="s">
        <v>186</v>
      </c>
      <c r="O19" s="256"/>
      <c r="P19" s="253">
        <v>2400</v>
      </c>
      <c r="Q19" s="253">
        <v>2400</v>
      </c>
      <c r="R19" s="253"/>
      <c r="S19" s="253">
        <v>2400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44</v>
      </c>
      <c r="D20" s="16" t="s">
        <v>221</v>
      </c>
      <c r="E20" s="105" t="s">
        <v>14</v>
      </c>
      <c r="F20" s="108" t="s">
        <v>31</v>
      </c>
      <c r="G20" s="75" t="s">
        <v>27</v>
      </c>
      <c r="H20" s="4"/>
      <c r="I20" s="129" t="s">
        <v>44</v>
      </c>
      <c r="J20" s="103">
        <f t="shared" si="3"/>
        <v>9600</v>
      </c>
      <c r="K20" s="129"/>
      <c r="L20" s="88">
        <v>45658</v>
      </c>
      <c r="M20" s="150">
        <v>48579</v>
      </c>
      <c r="N20" s="32" t="s">
        <v>187</v>
      </c>
      <c r="O20" s="256"/>
      <c r="P20" s="253"/>
      <c r="Q20" s="253"/>
      <c r="R20" s="253"/>
      <c r="S20" s="253"/>
      <c r="T20" s="313"/>
      <c r="U20" s="313">
        <v>2400</v>
      </c>
      <c r="V20" s="313"/>
      <c r="W20" s="313">
        <v>2400</v>
      </c>
      <c r="X20" s="313"/>
      <c r="Y20" s="313">
        <v>2400</v>
      </c>
      <c r="Z20" s="313"/>
      <c r="AA20" s="313">
        <v>2400</v>
      </c>
      <c r="AB20" s="313"/>
      <c r="AC20" s="314"/>
    </row>
    <row r="21" spans="1:29" s="125" customFormat="1" ht="60" x14ac:dyDescent="0.25">
      <c r="A21" s="101"/>
      <c r="B21" s="102"/>
      <c r="C21" s="103" t="s">
        <v>44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44</v>
      </c>
      <c r="J21" s="103">
        <f t="shared" si="3"/>
        <v>10000</v>
      </c>
      <c r="K21" s="129"/>
      <c r="L21" s="88">
        <v>43831</v>
      </c>
      <c r="M21" s="150">
        <v>44926</v>
      </c>
      <c r="N21" s="32" t="s">
        <v>186</v>
      </c>
      <c r="O21" s="256"/>
      <c r="P21" s="253">
        <v>5000</v>
      </c>
      <c r="Q21" s="253"/>
      <c r="R21" s="253">
        <v>5000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44</v>
      </c>
      <c r="D22" s="16" t="s">
        <v>222</v>
      </c>
      <c r="E22" s="105" t="s">
        <v>14</v>
      </c>
      <c r="F22" s="108" t="s">
        <v>31</v>
      </c>
      <c r="G22" s="75" t="s">
        <v>27</v>
      </c>
      <c r="H22" s="4"/>
      <c r="I22" s="129" t="s">
        <v>44</v>
      </c>
      <c r="J22" s="103">
        <f t="shared" si="3"/>
        <v>10000</v>
      </c>
      <c r="K22" s="129"/>
      <c r="L22" s="88">
        <v>45658</v>
      </c>
      <c r="M22" s="150">
        <v>47483</v>
      </c>
      <c r="N22" s="32" t="s">
        <v>187</v>
      </c>
      <c r="O22" s="256"/>
      <c r="P22" s="253"/>
      <c r="Q22" s="253"/>
      <c r="R22" s="253"/>
      <c r="S22" s="253"/>
      <c r="T22" s="313"/>
      <c r="U22" s="313">
        <v>5000</v>
      </c>
      <c r="V22" s="313"/>
      <c r="W22" s="313"/>
      <c r="X22" s="313"/>
      <c r="Y22" s="313">
        <v>5000</v>
      </c>
      <c r="Z22" s="313"/>
      <c r="AA22" s="313"/>
      <c r="AB22" s="313"/>
      <c r="AC22" s="314"/>
    </row>
    <row r="23" spans="1:29" s="139" customFormat="1" x14ac:dyDescent="0.25">
      <c r="A23" s="273"/>
      <c r="B23" s="268" t="s">
        <v>96</v>
      </c>
      <c r="C23" s="267"/>
      <c r="D23" s="267"/>
      <c r="E23" s="281"/>
      <c r="F23" s="281"/>
      <c r="G23" s="281"/>
      <c r="H23" s="268"/>
      <c r="I23" s="268"/>
      <c r="J23" s="268"/>
      <c r="K23" s="268"/>
      <c r="L23" s="269"/>
      <c r="M23" s="269"/>
      <c r="N23" s="259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44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44</v>
      </c>
      <c r="J24" s="103">
        <f t="shared" si="3"/>
        <v>1500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1500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44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44</v>
      </c>
      <c r="J25" s="103">
        <f t="shared" si="3"/>
        <v>4000</v>
      </c>
      <c r="K25" s="106"/>
      <c r="L25" s="130">
        <v>43831</v>
      </c>
      <c r="M25" s="130">
        <v>44926</v>
      </c>
      <c r="N25" s="32" t="s">
        <v>186</v>
      </c>
      <c r="O25" s="256"/>
      <c r="P25" s="253">
        <v>2000</v>
      </c>
      <c r="Q25" s="253"/>
      <c r="R25" s="253">
        <v>2000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44</v>
      </c>
      <c r="D26" s="16" t="s">
        <v>227</v>
      </c>
      <c r="E26" s="105" t="s">
        <v>14</v>
      </c>
      <c r="F26" s="104" t="s">
        <v>29</v>
      </c>
      <c r="G26" s="105" t="s">
        <v>28</v>
      </c>
      <c r="H26" s="106"/>
      <c r="I26" s="129" t="s">
        <v>44</v>
      </c>
      <c r="J26" s="103">
        <f t="shared" si="3"/>
        <v>6000</v>
      </c>
      <c r="K26" s="106"/>
      <c r="L26" s="130">
        <v>45658</v>
      </c>
      <c r="M26" s="130">
        <v>48213</v>
      </c>
      <c r="N26" s="32" t="s">
        <v>187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>
        <v>2000</v>
      </c>
      <c r="Y26" s="313"/>
      <c r="Z26" s="313"/>
      <c r="AA26" s="313">
        <v>2000</v>
      </c>
      <c r="AB26" s="313"/>
      <c r="AC26" s="314"/>
    </row>
    <row r="27" spans="1:29" s="125" customFormat="1" ht="60" x14ac:dyDescent="0.25">
      <c r="A27" s="101"/>
      <c r="B27" s="102"/>
      <c r="C27" s="103" t="s">
        <v>44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6"/>
      <c r="I27" s="129" t="s">
        <v>44</v>
      </c>
      <c r="J27" s="103">
        <f t="shared" si="3"/>
        <v>5000</v>
      </c>
      <c r="K27" s="106"/>
      <c r="L27" s="130">
        <v>43831</v>
      </c>
      <c r="M27" s="130">
        <v>44926</v>
      </c>
      <c r="N27" s="32" t="s">
        <v>186</v>
      </c>
      <c r="O27" s="256"/>
      <c r="P27" s="253">
        <v>2500</v>
      </c>
      <c r="Q27" s="253"/>
      <c r="R27" s="253">
        <v>2500</v>
      </c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44</v>
      </c>
      <c r="D28" s="16" t="s">
        <v>229</v>
      </c>
      <c r="E28" s="105" t="s">
        <v>14</v>
      </c>
      <c r="F28" s="104" t="s">
        <v>29</v>
      </c>
      <c r="G28" s="105" t="s">
        <v>28</v>
      </c>
      <c r="H28" s="106"/>
      <c r="I28" s="129" t="s">
        <v>44</v>
      </c>
      <c r="J28" s="103">
        <f t="shared" si="3"/>
        <v>7500</v>
      </c>
      <c r="K28" s="106"/>
      <c r="L28" s="130">
        <v>45658</v>
      </c>
      <c r="M28" s="130">
        <v>48213</v>
      </c>
      <c r="N28" s="32" t="s">
        <v>187</v>
      </c>
      <c r="O28" s="256"/>
      <c r="P28" s="253"/>
      <c r="Q28" s="253"/>
      <c r="R28" s="253"/>
      <c r="S28" s="253"/>
      <c r="T28" s="313"/>
      <c r="U28" s="313">
        <v>2500</v>
      </c>
      <c r="V28" s="313"/>
      <c r="W28" s="313"/>
      <c r="X28" s="313">
        <v>2500</v>
      </c>
      <c r="Y28" s="313"/>
      <c r="Z28" s="313"/>
      <c r="AA28" s="313">
        <v>2500</v>
      </c>
      <c r="AB28" s="313"/>
      <c r="AC28" s="314"/>
    </row>
    <row r="29" spans="1:29" s="125" customFormat="1" x14ac:dyDescent="0.25">
      <c r="A29" s="273"/>
      <c r="B29" s="268" t="s">
        <v>92</v>
      </c>
      <c r="C29" s="267"/>
      <c r="D29" s="267"/>
      <c r="E29" s="281"/>
      <c r="F29" s="281"/>
      <c r="G29" s="281"/>
      <c r="H29" s="268"/>
      <c r="I29" s="268"/>
      <c r="J29" s="268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39" customFormat="1" x14ac:dyDescent="0.25">
      <c r="A30" s="273"/>
      <c r="B30" s="280" t="s">
        <v>87</v>
      </c>
      <c r="C30" s="267"/>
      <c r="D30" s="267"/>
      <c r="E30" s="281"/>
      <c r="F30" s="281"/>
      <c r="G30" s="281"/>
      <c r="H30" s="268"/>
      <c r="I30" s="268"/>
      <c r="J30" s="268"/>
      <c r="K30" s="268"/>
      <c r="L30" s="269"/>
      <c r="M30" s="269"/>
      <c r="N30" s="259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105" x14ac:dyDescent="0.25">
      <c r="A31" s="101"/>
      <c r="B31" s="102"/>
      <c r="C31" s="136" t="s">
        <v>349</v>
      </c>
      <c r="D31" s="105" t="s">
        <v>350</v>
      </c>
      <c r="E31" s="108" t="s">
        <v>30</v>
      </c>
      <c r="F31" s="104" t="s">
        <v>198</v>
      </c>
      <c r="G31" s="105" t="s">
        <v>28</v>
      </c>
      <c r="H31" s="106"/>
      <c r="I31" s="129" t="s">
        <v>44</v>
      </c>
      <c r="J31" s="103">
        <f t="shared" ref="J31" si="4">SUM(O31:AC31)</f>
        <v>2832</v>
      </c>
      <c r="K31" s="106"/>
      <c r="L31" s="130">
        <v>43466</v>
      </c>
      <c r="M31" s="130">
        <v>43830</v>
      </c>
      <c r="N31" s="32" t="s">
        <v>185</v>
      </c>
      <c r="O31" s="256">
        <v>2832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105" x14ac:dyDescent="0.25">
      <c r="A32" s="101"/>
      <c r="B32" s="102"/>
      <c r="C32" s="136" t="s">
        <v>349</v>
      </c>
      <c r="D32" s="105" t="s">
        <v>352</v>
      </c>
      <c r="E32" s="108" t="s">
        <v>30</v>
      </c>
      <c r="F32" s="104" t="s">
        <v>198</v>
      </c>
      <c r="G32" s="105" t="s">
        <v>28</v>
      </c>
      <c r="H32" s="106"/>
      <c r="I32" s="129" t="s">
        <v>44</v>
      </c>
      <c r="J32" s="103">
        <f t="shared" ref="J32" si="5">SUM(O32:AC32)</f>
        <v>600</v>
      </c>
      <c r="K32" s="106"/>
      <c r="L32" s="130">
        <v>43466</v>
      </c>
      <c r="M32" s="130">
        <v>43830</v>
      </c>
      <c r="N32" s="32" t="s">
        <v>185</v>
      </c>
      <c r="O32" s="256">
        <v>600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105" x14ac:dyDescent="0.25">
      <c r="A33" s="101"/>
      <c r="B33" s="102"/>
      <c r="C33" s="136" t="s">
        <v>349</v>
      </c>
      <c r="D33" s="105" t="s">
        <v>351</v>
      </c>
      <c r="E33" s="108" t="s">
        <v>30</v>
      </c>
      <c r="F33" s="104" t="s">
        <v>198</v>
      </c>
      <c r="G33" s="105" t="s">
        <v>28</v>
      </c>
      <c r="H33" s="106"/>
      <c r="I33" s="129" t="s">
        <v>44</v>
      </c>
      <c r="J33" s="103">
        <f t="shared" ref="J33" si="6">SUM(O33:AC33)</f>
        <v>150</v>
      </c>
      <c r="K33" s="106"/>
      <c r="L33" s="130">
        <v>43466</v>
      </c>
      <c r="M33" s="130">
        <v>43830</v>
      </c>
      <c r="N33" s="32" t="s">
        <v>185</v>
      </c>
      <c r="O33" s="256">
        <v>150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105" x14ac:dyDescent="0.25">
      <c r="A34" s="101"/>
      <c r="B34" s="102"/>
      <c r="C34" s="136" t="s">
        <v>44</v>
      </c>
      <c r="D34" s="136" t="s">
        <v>224</v>
      </c>
      <c r="E34" s="108" t="s">
        <v>30</v>
      </c>
      <c r="F34" s="104" t="s">
        <v>198</v>
      </c>
      <c r="G34" s="105" t="s">
        <v>28</v>
      </c>
      <c r="H34" s="106"/>
      <c r="I34" s="129" t="s">
        <v>44</v>
      </c>
      <c r="J34" s="103">
        <f t="shared" si="3"/>
        <v>1700</v>
      </c>
      <c r="K34" s="106"/>
      <c r="L34" s="130">
        <v>43831</v>
      </c>
      <c r="M34" s="130">
        <v>45291</v>
      </c>
      <c r="N34" s="32" t="s">
        <v>186</v>
      </c>
      <c r="O34" s="256"/>
      <c r="P34" s="253">
        <v>800</v>
      </c>
      <c r="Q34" s="253">
        <v>750</v>
      </c>
      <c r="R34" s="253"/>
      <c r="S34" s="253">
        <v>150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105" x14ac:dyDescent="0.25">
      <c r="A35" s="101"/>
      <c r="B35" s="102"/>
      <c r="C35" s="136" t="s">
        <v>44</v>
      </c>
      <c r="D35" s="136" t="s">
        <v>224</v>
      </c>
      <c r="E35" s="108" t="s">
        <v>30</v>
      </c>
      <c r="F35" s="104" t="s">
        <v>198</v>
      </c>
      <c r="G35" s="105" t="s">
        <v>28</v>
      </c>
      <c r="H35" s="106"/>
      <c r="I35" s="129" t="s">
        <v>44</v>
      </c>
      <c r="J35" s="103">
        <f t="shared" si="3"/>
        <v>5630</v>
      </c>
      <c r="K35" s="106"/>
      <c r="L35" s="130">
        <v>46388</v>
      </c>
      <c r="M35" s="130">
        <v>47484</v>
      </c>
      <c r="N35" s="32" t="s">
        <v>187</v>
      </c>
      <c r="O35" s="256"/>
      <c r="P35" s="253"/>
      <c r="Q35" s="253"/>
      <c r="R35" s="253"/>
      <c r="S35" s="253"/>
      <c r="T35" s="313"/>
      <c r="U35" s="313"/>
      <c r="V35" s="313"/>
      <c r="W35" s="313">
        <v>2970</v>
      </c>
      <c r="X35" s="313">
        <v>2060</v>
      </c>
      <c r="Y35" s="313"/>
      <c r="Z35" s="313">
        <v>600</v>
      </c>
      <c r="AA35" s="313"/>
      <c r="AB35" s="313"/>
      <c r="AC35" s="314"/>
    </row>
    <row r="36" spans="1:29" s="125" customFormat="1" ht="60" x14ac:dyDescent="0.25">
      <c r="A36" s="101"/>
      <c r="B36" s="102"/>
      <c r="C36" s="136" t="s">
        <v>44</v>
      </c>
      <c r="D36" s="136" t="s">
        <v>230</v>
      </c>
      <c r="E36" s="105" t="s">
        <v>14</v>
      </c>
      <c r="F36" s="104" t="s">
        <v>29</v>
      </c>
      <c r="G36" s="105" t="s">
        <v>28</v>
      </c>
      <c r="H36" s="106"/>
      <c r="I36" s="129" t="s">
        <v>44</v>
      </c>
      <c r="J36" s="103">
        <f t="shared" ref="J36" si="7">SUM(O36:AC36)</f>
        <v>100</v>
      </c>
      <c r="K36" s="106"/>
      <c r="L36" s="130">
        <v>44562</v>
      </c>
      <c r="M36" s="130">
        <v>44926</v>
      </c>
      <c r="N36" s="32" t="s">
        <v>186</v>
      </c>
      <c r="O36" s="256"/>
      <c r="P36" s="253"/>
      <c r="Q36" s="253"/>
      <c r="R36" s="253">
        <v>100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36" t="s">
        <v>44</v>
      </c>
      <c r="D37" s="136" t="s">
        <v>230</v>
      </c>
      <c r="E37" s="105" t="s">
        <v>14</v>
      </c>
      <c r="F37" s="104" t="s">
        <v>29</v>
      </c>
      <c r="G37" s="105" t="s">
        <v>28</v>
      </c>
      <c r="H37" s="106"/>
      <c r="I37" s="129" t="s">
        <v>44</v>
      </c>
      <c r="J37" s="103">
        <f t="shared" si="3"/>
        <v>300</v>
      </c>
      <c r="K37" s="106"/>
      <c r="L37" s="130">
        <v>45658</v>
      </c>
      <c r="M37" s="130">
        <v>48213</v>
      </c>
      <c r="N37" s="32" t="s">
        <v>187</v>
      </c>
      <c r="O37" s="256"/>
      <c r="P37" s="253"/>
      <c r="Q37" s="253"/>
      <c r="R37" s="253"/>
      <c r="S37" s="253"/>
      <c r="T37" s="313"/>
      <c r="U37" s="313">
        <v>100</v>
      </c>
      <c r="V37" s="313"/>
      <c r="W37" s="313"/>
      <c r="X37" s="313">
        <v>100</v>
      </c>
      <c r="Y37" s="313"/>
      <c r="Z37" s="313"/>
      <c r="AA37" s="313">
        <v>100</v>
      </c>
      <c r="AB37" s="313"/>
      <c r="AC37" s="314"/>
    </row>
    <row r="38" spans="1:29" s="139" customFormat="1" x14ac:dyDescent="0.25">
      <c r="A38" s="273"/>
      <c r="B38" s="280" t="s">
        <v>88</v>
      </c>
      <c r="C38" s="267"/>
      <c r="D38" s="267"/>
      <c r="E38" s="281"/>
      <c r="F38" s="281"/>
      <c r="G38" s="281"/>
      <c r="H38" s="268"/>
      <c r="I38" s="268"/>
      <c r="J38" s="268"/>
      <c r="K38" s="268"/>
      <c r="L38" s="269"/>
      <c r="M38" s="269"/>
      <c r="N38" s="259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25" customFormat="1" ht="60" x14ac:dyDescent="0.25">
      <c r="A39" s="101"/>
      <c r="B39" s="137"/>
      <c r="C39" s="136" t="s">
        <v>44</v>
      </c>
      <c r="D39" s="75" t="s">
        <v>225</v>
      </c>
      <c r="E39" s="104" t="s">
        <v>15</v>
      </c>
      <c r="F39" s="104" t="s">
        <v>29</v>
      </c>
      <c r="G39" s="105" t="s">
        <v>27</v>
      </c>
      <c r="H39" s="106"/>
      <c r="I39" s="129" t="s">
        <v>44</v>
      </c>
      <c r="J39" s="103">
        <f t="shared" si="3"/>
        <v>11520</v>
      </c>
      <c r="K39" s="106"/>
      <c r="L39" s="130">
        <v>43831</v>
      </c>
      <c r="M39" s="130">
        <v>45291</v>
      </c>
      <c r="N39" s="17" t="s">
        <v>186</v>
      </c>
      <c r="O39" s="256"/>
      <c r="P39" s="253">
        <v>2160</v>
      </c>
      <c r="Q39" s="253">
        <v>8450</v>
      </c>
      <c r="R39" s="253"/>
      <c r="S39" s="253">
        <v>910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36" t="s">
        <v>44</v>
      </c>
      <c r="D40" s="75" t="s">
        <v>225</v>
      </c>
      <c r="E40" s="104" t="s">
        <v>15</v>
      </c>
      <c r="F40" s="104" t="s">
        <v>29</v>
      </c>
      <c r="G40" s="105" t="s">
        <v>27</v>
      </c>
      <c r="H40" s="106"/>
      <c r="I40" s="129" t="s">
        <v>44</v>
      </c>
      <c r="J40" s="103">
        <f t="shared" si="3"/>
        <v>16650</v>
      </c>
      <c r="K40" s="106"/>
      <c r="L40" s="130">
        <v>45658</v>
      </c>
      <c r="M40" s="130">
        <v>48944</v>
      </c>
      <c r="N40" s="32" t="s">
        <v>187</v>
      </c>
      <c r="O40" s="256"/>
      <c r="P40" s="253"/>
      <c r="Q40" s="253"/>
      <c r="R40" s="253"/>
      <c r="S40" s="253"/>
      <c r="T40" s="313"/>
      <c r="U40" s="313">
        <v>910</v>
      </c>
      <c r="V40" s="313"/>
      <c r="W40" s="313">
        <v>910</v>
      </c>
      <c r="X40" s="313">
        <v>4400</v>
      </c>
      <c r="Y40" s="313">
        <v>7700</v>
      </c>
      <c r="Z40" s="313">
        <v>910</v>
      </c>
      <c r="AA40" s="313"/>
      <c r="AB40" s="313">
        <v>910</v>
      </c>
      <c r="AC40" s="314">
        <v>910</v>
      </c>
    </row>
    <row r="41" spans="1:29" s="125" customFormat="1" ht="60" x14ac:dyDescent="0.25">
      <c r="A41" s="101"/>
      <c r="B41" s="137"/>
      <c r="C41" s="136" t="s">
        <v>44</v>
      </c>
      <c r="D41" s="75" t="s">
        <v>231</v>
      </c>
      <c r="E41" s="104" t="s">
        <v>15</v>
      </c>
      <c r="F41" s="104" t="s">
        <v>29</v>
      </c>
      <c r="G41" s="105" t="s">
        <v>27</v>
      </c>
      <c r="H41" s="106"/>
      <c r="I41" s="129" t="s">
        <v>44</v>
      </c>
      <c r="J41" s="103">
        <f>SUM(O41:S41)</f>
        <v>440</v>
      </c>
      <c r="K41" s="106"/>
      <c r="L41" s="130">
        <v>43831</v>
      </c>
      <c r="M41" s="130">
        <v>45291</v>
      </c>
      <c r="N41" s="17" t="s">
        <v>186</v>
      </c>
      <c r="O41" s="256"/>
      <c r="P41" s="253">
        <v>130</v>
      </c>
      <c r="Q41" s="253">
        <v>250</v>
      </c>
      <c r="R41" s="253"/>
      <c r="S41" s="253">
        <v>60</v>
      </c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" x14ac:dyDescent="0.25">
      <c r="A42" s="101"/>
      <c r="B42" s="137"/>
      <c r="C42" s="136" t="s">
        <v>44</v>
      </c>
      <c r="D42" s="75" t="s">
        <v>231</v>
      </c>
      <c r="E42" s="104" t="s">
        <v>15</v>
      </c>
      <c r="F42" s="104" t="s">
        <v>29</v>
      </c>
      <c r="G42" s="105" t="s">
        <v>27</v>
      </c>
      <c r="H42" s="106"/>
      <c r="I42" s="129" t="s">
        <v>44</v>
      </c>
      <c r="J42" s="103">
        <f t="shared" ref="J42:J44" si="8">SUM(O42:AC42)</f>
        <v>1900</v>
      </c>
      <c r="K42" s="106"/>
      <c r="L42" s="130">
        <v>45292</v>
      </c>
      <c r="M42" s="130">
        <v>48944</v>
      </c>
      <c r="N42" s="32" t="s">
        <v>187</v>
      </c>
      <c r="O42" s="256"/>
      <c r="P42" s="253"/>
      <c r="Q42" s="253"/>
      <c r="R42" s="253"/>
      <c r="S42" s="253"/>
      <c r="T42" s="313">
        <v>130</v>
      </c>
      <c r="U42" s="313">
        <v>250</v>
      </c>
      <c r="V42" s="313">
        <v>130</v>
      </c>
      <c r="W42" s="313">
        <v>250</v>
      </c>
      <c r="X42" s="313">
        <v>130</v>
      </c>
      <c r="Y42" s="313">
        <v>250</v>
      </c>
      <c r="Z42" s="313">
        <v>130</v>
      </c>
      <c r="AA42" s="313">
        <v>250</v>
      </c>
      <c r="AB42" s="313">
        <v>130</v>
      </c>
      <c r="AC42" s="314">
        <v>250</v>
      </c>
    </row>
    <row r="43" spans="1:29" s="139" customFormat="1" x14ac:dyDescent="0.25">
      <c r="A43" s="273"/>
      <c r="B43" s="280" t="s">
        <v>89</v>
      </c>
      <c r="C43" s="267"/>
      <c r="D43" s="267"/>
      <c r="E43" s="281"/>
      <c r="F43" s="281"/>
      <c r="G43" s="281"/>
      <c r="H43" s="268"/>
      <c r="I43" s="268"/>
      <c r="J43" s="268"/>
      <c r="K43" s="268"/>
      <c r="L43" s="269"/>
      <c r="M43" s="269"/>
      <c r="N43" s="259"/>
      <c r="O43" s="268"/>
      <c r="P43" s="268"/>
      <c r="Q43" s="268"/>
      <c r="R43" s="268"/>
      <c r="S43" s="268"/>
      <c r="T43" s="268"/>
      <c r="U43" s="268"/>
      <c r="V43" s="268"/>
      <c r="W43" s="268"/>
      <c r="X43" s="268"/>
      <c r="Y43" s="268"/>
      <c r="Z43" s="268"/>
      <c r="AA43" s="268"/>
      <c r="AB43" s="268"/>
      <c r="AC43" s="268"/>
    </row>
    <row r="44" spans="1:29" s="139" customFormat="1" ht="60.75" thickBot="1" x14ac:dyDescent="0.3">
      <c r="A44" s="101"/>
      <c r="B44" s="102"/>
      <c r="C44" s="136" t="s">
        <v>44</v>
      </c>
      <c r="D44" s="75" t="s">
        <v>226</v>
      </c>
      <c r="E44" s="105" t="s">
        <v>25</v>
      </c>
      <c r="F44" s="62" t="s">
        <v>26</v>
      </c>
      <c r="G44" s="105" t="s">
        <v>27</v>
      </c>
      <c r="H44" s="106"/>
      <c r="I44" s="129" t="s">
        <v>44</v>
      </c>
      <c r="J44" s="103">
        <f t="shared" si="8"/>
        <v>12000</v>
      </c>
      <c r="K44" s="106"/>
      <c r="L44" s="130">
        <v>44197</v>
      </c>
      <c r="M44" s="130">
        <v>44561</v>
      </c>
      <c r="N44" s="32" t="s">
        <v>186</v>
      </c>
      <c r="O44" s="256"/>
      <c r="P44" s="253"/>
      <c r="Q44" s="253">
        <v>12000</v>
      </c>
      <c r="R44" s="253"/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37" customFormat="1" ht="15.75" thickBot="1" x14ac:dyDescent="0.25">
      <c r="A45" s="39"/>
      <c r="B45" s="40" t="s">
        <v>86</v>
      </c>
      <c r="C45" s="40"/>
      <c r="D45" s="40"/>
      <c r="E45" s="66"/>
      <c r="F45" s="66"/>
      <c r="G45" s="66"/>
      <c r="H45" s="40"/>
      <c r="I45" s="40"/>
      <c r="J45" s="40">
        <f>SUM(J12:J44)</f>
        <v>142981.29999999999</v>
      </c>
      <c r="K45" s="40">
        <v>5223</v>
      </c>
      <c r="L45" s="90"/>
      <c r="M45" s="90"/>
      <c r="N45" s="41"/>
      <c r="O45" s="257">
        <f>SUM(O12:O44)</f>
        <v>5223</v>
      </c>
      <c r="P45" s="254">
        <f t="shared" ref="P45:AC45" si="9">SUM(P12:P44)</f>
        <v>16898.45</v>
      </c>
      <c r="Q45" s="254">
        <f t="shared" si="9"/>
        <v>25758.45</v>
      </c>
      <c r="R45" s="254">
        <f t="shared" si="9"/>
        <v>11508.45</v>
      </c>
      <c r="S45" s="254">
        <f t="shared" si="9"/>
        <v>5428.45</v>
      </c>
      <c r="T45" s="318">
        <f t="shared" si="9"/>
        <v>2038.4499999999998</v>
      </c>
      <c r="U45" s="318">
        <f t="shared" si="9"/>
        <v>15068.45</v>
      </c>
      <c r="V45" s="318">
        <f t="shared" si="9"/>
        <v>2038.4499999999998</v>
      </c>
      <c r="W45" s="318">
        <f t="shared" si="9"/>
        <v>8438.4500000000007</v>
      </c>
      <c r="X45" s="318">
        <f t="shared" si="9"/>
        <v>13098.45</v>
      </c>
      <c r="Y45" s="318">
        <f t="shared" si="9"/>
        <v>17258.45</v>
      </c>
      <c r="Z45" s="318">
        <f t="shared" si="9"/>
        <v>5048.45</v>
      </c>
      <c r="AA45" s="318">
        <f t="shared" si="9"/>
        <v>9158.4500000000007</v>
      </c>
      <c r="AB45" s="318">
        <f t="shared" si="9"/>
        <v>2948.45</v>
      </c>
      <c r="AC45" s="319">
        <f t="shared" si="9"/>
        <v>3068.45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330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60" x14ac:dyDescent="0.25">
      <c r="A48" s="42"/>
      <c r="B48" s="43" t="s">
        <v>193</v>
      </c>
      <c r="C48" s="44" t="s">
        <v>194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195</v>
      </c>
      <c r="B49" s="83" t="s">
        <v>331</v>
      </c>
      <c r="C49" s="46">
        <v>4152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248"/>
      <c r="B50" s="83" t="s">
        <v>404</v>
      </c>
      <c r="C50" s="46">
        <v>1071</v>
      </c>
      <c r="E50" s="60"/>
      <c r="F50" s="60"/>
      <c r="G50" s="60"/>
      <c r="K50" s="36"/>
      <c r="L50" s="91"/>
      <c r="M50" s="91"/>
    </row>
    <row r="51" spans="1:13" s="34" customFormat="1" ht="15.75" x14ac:dyDescent="0.25">
      <c r="A51" s="45" t="s">
        <v>196</v>
      </c>
      <c r="B51" s="83" t="s">
        <v>332</v>
      </c>
      <c r="C51" s="46">
        <f>C49*4</f>
        <v>16608</v>
      </c>
      <c r="E51" s="60"/>
      <c r="F51" s="60"/>
      <c r="G51" s="60"/>
      <c r="K51" s="36"/>
      <c r="L51" s="91"/>
      <c r="M51" s="91"/>
    </row>
    <row r="52" spans="1:13" s="34" customFormat="1" ht="15.75" thickBot="1" x14ac:dyDescent="0.3">
      <c r="A52" s="47" t="s">
        <v>197</v>
      </c>
      <c r="B52" s="84" t="s">
        <v>333</v>
      </c>
      <c r="C52" s="48">
        <f>C49*10</f>
        <v>41520</v>
      </c>
      <c r="E52" s="60"/>
      <c r="F52" s="60"/>
      <c r="G52" s="60"/>
      <c r="L52" s="91"/>
      <c r="M52" s="91"/>
    </row>
    <row r="53" spans="1:13" s="34" customFormat="1" x14ac:dyDescent="0.25">
      <c r="A53" s="49"/>
      <c r="B53" s="50"/>
      <c r="C53" s="50"/>
      <c r="E53" s="60"/>
      <c r="F53" s="60"/>
      <c r="G53" s="60"/>
      <c r="L53" s="91"/>
      <c r="M53" s="91"/>
    </row>
    <row r="55" spans="1:13" x14ac:dyDescent="0.25">
      <c r="B55" s="26" t="s">
        <v>99</v>
      </c>
    </row>
    <row r="56" spans="1:13" ht="45" x14ac:dyDescent="0.25">
      <c r="B56" s="27" t="s">
        <v>97</v>
      </c>
    </row>
    <row r="57" spans="1:13" ht="45" x14ac:dyDescent="0.25">
      <c r="B57" s="27" t="s">
        <v>102</v>
      </c>
    </row>
    <row r="58" spans="1:13" ht="45" x14ac:dyDescent="0.25">
      <c r="B58" s="27" t="s">
        <v>100</v>
      </c>
    </row>
    <row r="59" spans="1:13" ht="30" x14ac:dyDescent="0.25">
      <c r="B59" s="27" t="s">
        <v>101</v>
      </c>
    </row>
    <row r="61" spans="1:13" x14ac:dyDescent="0.25">
      <c r="B61" s="28" t="s">
        <v>108</v>
      </c>
    </row>
    <row r="62" spans="1:13" x14ac:dyDescent="0.25">
      <c r="B62" s="6" t="s">
        <v>109</v>
      </c>
    </row>
    <row r="63" spans="1:13" x14ac:dyDescent="0.25">
      <c r="B63" s="6" t="s">
        <v>110</v>
      </c>
    </row>
    <row r="64" spans="1:13" x14ac:dyDescent="0.25">
      <c r="B64" s="6" t="s">
        <v>111</v>
      </c>
    </row>
    <row r="65" spans="2:2" x14ac:dyDescent="0.25">
      <c r="B65" s="6" t="s">
        <v>112</v>
      </c>
    </row>
    <row r="66" spans="2:2" x14ac:dyDescent="0.25">
      <c r="B66" s="6" t="s">
        <v>113</v>
      </c>
    </row>
    <row r="67" spans="2:2" x14ac:dyDescent="0.25">
      <c r="B67" s="6" t="s">
        <v>114</v>
      </c>
    </row>
    <row r="69" spans="2:2" x14ac:dyDescent="0.25">
      <c r="B69" s="28" t="s">
        <v>115</v>
      </c>
    </row>
    <row r="70" spans="2:2" x14ac:dyDescent="0.25">
      <c r="B70" s="6" t="s">
        <v>105</v>
      </c>
    </row>
    <row r="71" spans="2:2" x14ac:dyDescent="0.25">
      <c r="B71" s="6" t="s">
        <v>106</v>
      </c>
    </row>
    <row r="72" spans="2:2" x14ac:dyDescent="0.25">
      <c r="B72" s="6" t="s">
        <v>107</v>
      </c>
    </row>
  </sheetData>
  <mergeCells count="48">
    <mergeCell ref="A8:AC8"/>
    <mergeCell ref="L10:L11"/>
    <mergeCell ref="S10:S11"/>
    <mergeCell ref="Q10:Q11"/>
    <mergeCell ref="X10:X11"/>
    <mergeCell ref="Z10:Z11"/>
    <mergeCell ref="M10:M11"/>
    <mergeCell ref="T10:T11"/>
    <mergeCell ref="Y10:Y11"/>
    <mergeCell ref="R10:R11"/>
    <mergeCell ref="W10:W11"/>
    <mergeCell ref="V10:V11"/>
    <mergeCell ref="G10:G11"/>
    <mergeCell ref="N10:N11"/>
    <mergeCell ref="K9:K11"/>
    <mergeCell ref="O10:O11"/>
    <mergeCell ref="U10:U11"/>
    <mergeCell ref="AB10:AB11"/>
    <mergeCell ref="AC10:AC11"/>
    <mergeCell ref="AA10:AA11"/>
    <mergeCell ref="L9:M9"/>
    <mergeCell ref="O9:AC9"/>
    <mergeCell ref="P10:P11"/>
    <mergeCell ref="R5:AC5"/>
    <mergeCell ref="K7:Q7"/>
    <mergeCell ref="A6:J6"/>
    <mergeCell ref="K6:Q6"/>
    <mergeCell ref="R6:AC6"/>
    <mergeCell ref="A5:J5"/>
    <mergeCell ref="K5:Q5"/>
    <mergeCell ref="A7:J7"/>
    <mergeCell ref="R7:AC7"/>
    <mergeCell ref="A1:AC1"/>
    <mergeCell ref="A2:AC2"/>
    <mergeCell ref="A4:J4"/>
    <mergeCell ref="K4:Q4"/>
    <mergeCell ref="R4:AC4"/>
    <mergeCell ref="A3:J3"/>
    <mergeCell ref="K3:Q3"/>
    <mergeCell ref="R3:AC3"/>
    <mergeCell ref="A9:A11"/>
    <mergeCell ref="H9:H11"/>
    <mergeCell ref="I9:I11"/>
    <mergeCell ref="J10:J11"/>
    <mergeCell ref="B9:D10"/>
    <mergeCell ref="E9:G9"/>
    <mergeCell ref="E10:E11"/>
    <mergeCell ref="F10:F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16" zoomScale="60" zoomScaleNormal="60" workbookViewId="0">
      <selection activeCell="E23" sqref="E2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5703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3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139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45</v>
      </c>
      <c r="J12" s="94">
        <f>SUM(O12:AC12)</f>
        <v>2825.7000000000003</v>
      </c>
      <c r="K12" s="98"/>
      <c r="L12" s="99">
        <v>43466</v>
      </c>
      <c r="M12" s="99">
        <v>48944</v>
      </c>
      <c r="N12" s="38"/>
      <c r="O12" s="255">
        <v>144</v>
      </c>
      <c r="P12" s="252">
        <f t="shared" ref="P12:AC12" si="0">$K$38*0.15</f>
        <v>191.54999999999998</v>
      </c>
      <c r="Q12" s="252">
        <f t="shared" si="0"/>
        <v>191.54999999999998</v>
      </c>
      <c r="R12" s="252">
        <f t="shared" si="0"/>
        <v>191.54999999999998</v>
      </c>
      <c r="S12" s="252">
        <f t="shared" si="0"/>
        <v>191.54999999999998</v>
      </c>
      <c r="T12" s="324">
        <f t="shared" si="0"/>
        <v>191.54999999999998</v>
      </c>
      <c r="U12" s="324">
        <f t="shared" si="0"/>
        <v>191.54999999999998</v>
      </c>
      <c r="V12" s="324">
        <f t="shared" si="0"/>
        <v>191.54999999999998</v>
      </c>
      <c r="W12" s="324">
        <f t="shared" si="0"/>
        <v>191.54999999999998</v>
      </c>
      <c r="X12" s="324">
        <f t="shared" si="0"/>
        <v>191.54999999999998</v>
      </c>
      <c r="Y12" s="324">
        <f t="shared" si="0"/>
        <v>191.54999999999998</v>
      </c>
      <c r="Z12" s="324">
        <f t="shared" si="0"/>
        <v>191.54999999999998</v>
      </c>
      <c r="AA12" s="324">
        <f t="shared" si="0"/>
        <v>191.54999999999998</v>
      </c>
      <c r="AB12" s="324">
        <f t="shared" si="0"/>
        <v>191.54999999999998</v>
      </c>
      <c r="AC12" s="325">
        <f t="shared" si="0"/>
        <v>191.54999999999998</v>
      </c>
    </row>
    <row r="13" spans="1:29" s="139" customFormat="1" x14ac:dyDescent="0.25">
      <c r="A13" s="273"/>
      <c r="B13" s="274" t="s">
        <v>90</v>
      </c>
      <c r="C13" s="275"/>
      <c r="D13" s="275"/>
      <c r="E13" s="276"/>
      <c r="F13" s="276"/>
      <c r="G13" s="276"/>
      <c r="H13" s="277"/>
      <c r="I13" s="267"/>
      <c r="J13" s="277"/>
      <c r="K13" s="267"/>
      <c r="L13" s="278"/>
      <c r="M13" s="27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  <c r="AA13" s="259"/>
      <c r="AB13" s="259"/>
      <c r="AC13" s="259"/>
    </row>
    <row r="14" spans="1:29" s="139" customFormat="1" x14ac:dyDescent="0.25">
      <c r="A14" s="273"/>
      <c r="B14" s="280" t="s">
        <v>87</v>
      </c>
      <c r="C14" s="267"/>
      <c r="D14" s="267"/>
      <c r="E14" s="281"/>
      <c r="F14" s="281"/>
      <c r="G14" s="281"/>
      <c r="H14" s="277"/>
      <c r="I14" s="268"/>
      <c r="J14" s="277"/>
      <c r="K14" s="268"/>
      <c r="L14" s="278"/>
      <c r="M14" s="26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  <c r="AA14" s="259"/>
      <c r="AB14" s="259"/>
      <c r="AC14" s="259"/>
    </row>
    <row r="15" spans="1:29" s="125" customFormat="1" ht="60" x14ac:dyDescent="0.25">
      <c r="A15" s="101"/>
      <c r="B15" s="102"/>
      <c r="C15" s="103" t="s">
        <v>45</v>
      </c>
      <c r="D15" s="75" t="s">
        <v>434</v>
      </c>
      <c r="E15" s="105" t="s">
        <v>14</v>
      </c>
      <c r="F15" s="108" t="s">
        <v>31</v>
      </c>
      <c r="G15" s="75" t="s">
        <v>27</v>
      </c>
      <c r="H15" s="4"/>
      <c r="I15" s="129" t="s">
        <v>45</v>
      </c>
      <c r="J15" s="103">
        <f t="shared" ref="J15" si="1">SUM(O15:AC15)</f>
        <v>317</v>
      </c>
      <c r="K15" s="129"/>
      <c r="L15" s="88">
        <v>43466</v>
      </c>
      <c r="M15" s="150">
        <v>43830</v>
      </c>
      <c r="N15" s="169" t="s">
        <v>185</v>
      </c>
      <c r="O15" s="256">
        <v>317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45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45</v>
      </c>
      <c r="J16" s="103">
        <f t="shared" ref="J16:J33" si="2">SUM(O16:AC16)</f>
        <v>848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212</v>
      </c>
      <c r="Q16" s="253">
        <v>212</v>
      </c>
      <c r="R16" s="253">
        <v>212</v>
      </c>
      <c r="S16" s="253">
        <v>212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75" t="s">
        <v>45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45</v>
      </c>
      <c r="J17" s="103">
        <f t="shared" si="2"/>
        <v>2120</v>
      </c>
      <c r="K17" s="129"/>
      <c r="L17" s="88">
        <v>45292</v>
      </c>
      <c r="M17" s="150">
        <v>48944</v>
      </c>
      <c r="N17" s="169" t="s">
        <v>187</v>
      </c>
      <c r="O17" s="256"/>
      <c r="P17" s="253"/>
      <c r="Q17" s="253"/>
      <c r="R17" s="253"/>
      <c r="S17" s="253"/>
      <c r="T17" s="313">
        <v>212</v>
      </c>
      <c r="U17" s="313">
        <v>212</v>
      </c>
      <c r="V17" s="313">
        <v>212</v>
      </c>
      <c r="W17" s="313">
        <v>212</v>
      </c>
      <c r="X17" s="313">
        <v>212</v>
      </c>
      <c r="Y17" s="313">
        <v>212</v>
      </c>
      <c r="Z17" s="313">
        <v>212</v>
      </c>
      <c r="AA17" s="313">
        <v>212</v>
      </c>
      <c r="AB17" s="313">
        <v>212</v>
      </c>
      <c r="AC17" s="314">
        <v>212</v>
      </c>
    </row>
    <row r="18" spans="1:29" s="125" customFormat="1" ht="60" x14ac:dyDescent="0.25">
      <c r="A18" s="101"/>
      <c r="B18" s="102"/>
      <c r="C18" s="75" t="s">
        <v>45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45</v>
      </c>
      <c r="J18" s="103">
        <f t="shared" si="2"/>
        <v>5000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2500</v>
      </c>
      <c r="Q18" s="253"/>
      <c r="R18" s="253">
        <v>2500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75" t="s">
        <v>45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45</v>
      </c>
      <c r="J19" s="103">
        <f t="shared" si="2"/>
        <v>7500</v>
      </c>
      <c r="K19" s="129"/>
      <c r="L19" s="88">
        <v>45658</v>
      </c>
      <c r="M19" s="150">
        <v>48944</v>
      </c>
      <c r="N19" s="32" t="s">
        <v>187</v>
      </c>
      <c r="O19" s="256"/>
      <c r="P19" s="253"/>
      <c r="Q19" s="253"/>
      <c r="R19" s="253"/>
      <c r="S19" s="253"/>
      <c r="T19" s="313"/>
      <c r="U19" s="313">
        <v>2500</v>
      </c>
      <c r="V19" s="313"/>
      <c r="W19" s="313"/>
      <c r="X19" s="313"/>
      <c r="Y19" s="313">
        <v>2500</v>
      </c>
      <c r="Z19" s="313"/>
      <c r="AA19" s="313"/>
      <c r="AB19" s="313"/>
      <c r="AC19" s="314">
        <v>2500</v>
      </c>
    </row>
    <row r="20" spans="1:29" s="125" customFormat="1" ht="60" x14ac:dyDescent="0.25">
      <c r="A20" s="101"/>
      <c r="B20" s="102"/>
      <c r="C20" s="75" t="s">
        <v>45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45</v>
      </c>
      <c r="J20" s="103">
        <f t="shared" si="2"/>
        <v>6800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3400</v>
      </c>
      <c r="Q20" s="253"/>
      <c r="R20" s="253">
        <v>3400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75" t="s">
        <v>45</v>
      </c>
      <c r="D21" s="16" t="s">
        <v>222</v>
      </c>
      <c r="E21" s="105" t="s">
        <v>14</v>
      </c>
      <c r="F21" s="108" t="s">
        <v>31</v>
      </c>
      <c r="G21" s="75" t="s">
        <v>27</v>
      </c>
      <c r="H21" s="106"/>
      <c r="I21" s="129" t="s">
        <v>45</v>
      </c>
      <c r="J21" s="103">
        <f t="shared" si="2"/>
        <v>10200</v>
      </c>
      <c r="K21" s="106"/>
      <c r="L21" s="130">
        <v>45658</v>
      </c>
      <c r="M21" s="13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3400</v>
      </c>
      <c r="V21" s="313"/>
      <c r="W21" s="313"/>
      <c r="X21" s="313">
        <v>3400</v>
      </c>
      <c r="Y21" s="313"/>
      <c r="Z21" s="313"/>
      <c r="AA21" s="313">
        <v>3400</v>
      </c>
      <c r="AB21" s="313"/>
      <c r="AC21" s="314"/>
    </row>
    <row r="22" spans="1:29" s="139" customFormat="1" x14ac:dyDescent="0.25">
      <c r="A22" s="273"/>
      <c r="B22" s="268" t="s">
        <v>91</v>
      </c>
      <c r="C22" s="267"/>
      <c r="D22" s="267"/>
      <c r="E22" s="281"/>
      <c r="F22" s="281"/>
      <c r="G22" s="281"/>
      <c r="H22" s="268"/>
      <c r="I22" s="268"/>
      <c r="J22" s="268"/>
      <c r="K22" s="268"/>
      <c r="L22" s="269"/>
      <c r="M22" s="269"/>
      <c r="N22" s="259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75" t="s">
        <v>45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45</v>
      </c>
      <c r="J23" s="103">
        <f t="shared" si="2"/>
        <v>3200</v>
      </c>
      <c r="K23" s="106"/>
      <c r="L23" s="130">
        <v>43831</v>
      </c>
      <c r="M23" s="130">
        <v>44196</v>
      </c>
      <c r="N23" s="32" t="s">
        <v>186</v>
      </c>
      <c r="O23" s="256"/>
      <c r="P23" s="253">
        <v>3200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75" t="s">
        <v>45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45</v>
      </c>
      <c r="J24" s="103">
        <f t="shared" si="2"/>
        <v>6400</v>
      </c>
      <c r="K24" s="106"/>
      <c r="L24" s="130">
        <v>45658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>
        <v>3200</v>
      </c>
      <c r="V24" s="313"/>
      <c r="W24" s="313"/>
      <c r="X24" s="313"/>
      <c r="Y24" s="313"/>
      <c r="Z24" s="313">
        <v>3200</v>
      </c>
      <c r="AA24" s="313"/>
      <c r="AB24" s="313"/>
      <c r="AC24" s="314"/>
    </row>
    <row r="25" spans="1:29" s="139" customFormat="1" x14ac:dyDescent="0.25">
      <c r="A25" s="273"/>
      <c r="B25" s="268" t="s">
        <v>92</v>
      </c>
      <c r="C25" s="267"/>
      <c r="D25" s="267"/>
      <c r="E25" s="281"/>
      <c r="F25" s="281"/>
      <c r="G25" s="281"/>
      <c r="H25" s="268"/>
      <c r="I25" s="268"/>
      <c r="J25" s="268"/>
      <c r="K25" s="268"/>
      <c r="L25" s="269"/>
      <c r="M25" s="269"/>
      <c r="N25" s="259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39" customFormat="1" x14ac:dyDescent="0.25">
      <c r="A26" s="273"/>
      <c r="B26" s="280" t="s">
        <v>87</v>
      </c>
      <c r="C26" s="267"/>
      <c r="D26" s="267"/>
      <c r="E26" s="281"/>
      <c r="F26" s="281"/>
      <c r="G26" s="281"/>
      <c r="H26" s="268"/>
      <c r="I26" s="268"/>
      <c r="J26" s="268"/>
      <c r="K26" s="268"/>
      <c r="L26" s="269"/>
      <c r="M26" s="269"/>
      <c r="N26" s="259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75" t="s">
        <v>45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45</v>
      </c>
      <c r="J27" s="103">
        <f t="shared" si="2"/>
        <v>2410</v>
      </c>
      <c r="K27" s="106"/>
      <c r="L27" s="130">
        <v>43831</v>
      </c>
      <c r="M27" s="130">
        <v>44561</v>
      </c>
      <c r="N27" s="32" t="s">
        <v>186</v>
      </c>
      <c r="O27" s="256"/>
      <c r="P27" s="253">
        <v>1910</v>
      </c>
      <c r="Q27" s="253">
        <v>500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75" t="s">
        <v>45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45</v>
      </c>
      <c r="J28" s="103">
        <f t="shared" si="2"/>
        <v>1830</v>
      </c>
      <c r="K28" s="106"/>
      <c r="L28" s="130">
        <v>46388</v>
      </c>
      <c r="M28" s="130">
        <v>48213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/>
      <c r="W28" s="313">
        <v>420</v>
      </c>
      <c r="X28" s="313"/>
      <c r="Y28" s="313">
        <v>650</v>
      </c>
      <c r="Z28" s="313">
        <v>460</v>
      </c>
      <c r="AA28" s="313">
        <v>300</v>
      </c>
      <c r="AB28" s="313"/>
      <c r="AC28" s="314"/>
    </row>
    <row r="29" spans="1:29" s="125" customFormat="1" ht="60" x14ac:dyDescent="0.25">
      <c r="A29" s="101"/>
      <c r="B29" s="102"/>
      <c r="C29" s="103" t="s">
        <v>45</v>
      </c>
      <c r="D29" s="136" t="s">
        <v>230</v>
      </c>
      <c r="E29" s="105" t="s">
        <v>14</v>
      </c>
      <c r="F29" s="104" t="s">
        <v>29</v>
      </c>
      <c r="G29" s="105" t="s">
        <v>28</v>
      </c>
      <c r="H29" s="106"/>
      <c r="I29" s="129" t="s">
        <v>45</v>
      </c>
      <c r="J29" s="103">
        <f t="shared" si="2"/>
        <v>300</v>
      </c>
      <c r="K29" s="106"/>
      <c r="L29" s="130">
        <v>45292</v>
      </c>
      <c r="M29" s="130">
        <v>48579</v>
      </c>
      <c r="N29" s="32" t="s">
        <v>187</v>
      </c>
      <c r="O29" s="256"/>
      <c r="P29" s="253"/>
      <c r="Q29" s="253"/>
      <c r="R29" s="253"/>
      <c r="S29" s="253"/>
      <c r="T29" s="313">
        <v>100</v>
      </c>
      <c r="U29" s="313"/>
      <c r="V29" s="313"/>
      <c r="W29" s="313"/>
      <c r="X29" s="313">
        <v>100</v>
      </c>
      <c r="Y29" s="313"/>
      <c r="Z29" s="313"/>
      <c r="AA29" s="313"/>
      <c r="AB29" s="313">
        <v>100</v>
      </c>
      <c r="AC29" s="314"/>
    </row>
    <row r="30" spans="1:29" s="139" customFormat="1" x14ac:dyDescent="0.25">
      <c r="A30" s="273"/>
      <c r="B30" s="280" t="s">
        <v>88</v>
      </c>
      <c r="C30" s="267"/>
      <c r="D30" s="267"/>
      <c r="E30" s="281"/>
      <c r="F30" s="281"/>
      <c r="G30" s="281"/>
      <c r="H30" s="268"/>
      <c r="I30" s="268"/>
      <c r="J30" s="268"/>
      <c r="K30" s="268"/>
      <c r="L30" s="269"/>
      <c r="M30" s="269"/>
      <c r="N30" s="259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353</v>
      </c>
      <c r="D31" s="75" t="s">
        <v>354</v>
      </c>
      <c r="E31" s="104" t="s">
        <v>15</v>
      </c>
      <c r="F31" s="104" t="s">
        <v>29</v>
      </c>
      <c r="G31" s="105" t="s">
        <v>27</v>
      </c>
      <c r="H31" s="106"/>
      <c r="I31" s="129" t="s">
        <v>45</v>
      </c>
      <c r="J31" s="103">
        <f t="shared" ref="J31" si="3">SUM(O31:AC31)</f>
        <v>816</v>
      </c>
      <c r="K31" s="106"/>
      <c r="L31" s="130">
        <v>43466</v>
      </c>
      <c r="M31" s="282">
        <v>43830</v>
      </c>
      <c r="N31" s="17" t="s">
        <v>185</v>
      </c>
      <c r="O31" s="256">
        <v>816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45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45</v>
      </c>
      <c r="J32" s="103">
        <f t="shared" si="2"/>
        <v>3750</v>
      </c>
      <c r="K32" s="106"/>
      <c r="L32" s="130">
        <v>43831</v>
      </c>
      <c r="M32" s="282">
        <v>45291</v>
      </c>
      <c r="N32" s="17" t="s">
        <v>186</v>
      </c>
      <c r="O32" s="256"/>
      <c r="P32" s="253">
        <v>2650</v>
      </c>
      <c r="Q32" s="253">
        <v>400</v>
      </c>
      <c r="R32" s="253">
        <v>150</v>
      </c>
      <c r="S32" s="253">
        <v>550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45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45</v>
      </c>
      <c r="J33" s="103">
        <f t="shared" si="2"/>
        <v>14150</v>
      </c>
      <c r="K33" s="106"/>
      <c r="L33" s="130">
        <v>45292</v>
      </c>
      <c r="M33" s="282">
        <v>48944</v>
      </c>
      <c r="N33" s="32" t="s">
        <v>187</v>
      </c>
      <c r="O33" s="256"/>
      <c r="P33" s="253"/>
      <c r="Q33" s="253"/>
      <c r="R33" s="253"/>
      <c r="S33" s="253"/>
      <c r="T33" s="313">
        <v>250</v>
      </c>
      <c r="U33" s="313">
        <v>550</v>
      </c>
      <c r="V33" s="313">
        <v>250</v>
      </c>
      <c r="W33" s="313">
        <v>550</v>
      </c>
      <c r="X33" s="313">
        <v>250</v>
      </c>
      <c r="Y33" s="313">
        <v>2750</v>
      </c>
      <c r="Z33" s="313">
        <v>2350</v>
      </c>
      <c r="AA33" s="313">
        <v>2400</v>
      </c>
      <c r="AB33" s="313">
        <v>2400</v>
      </c>
      <c r="AC33" s="314">
        <v>2400</v>
      </c>
    </row>
    <row r="34" spans="1:29" s="125" customFormat="1" ht="60" x14ac:dyDescent="0.25">
      <c r="A34" s="101"/>
      <c r="B34" s="137"/>
      <c r="C34" s="103" t="s">
        <v>45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45</v>
      </c>
      <c r="J34" s="103">
        <f t="shared" ref="J34:J37" si="4">SUM(O34:AC34)</f>
        <v>400</v>
      </c>
      <c r="K34" s="106"/>
      <c r="L34" s="130">
        <v>43831</v>
      </c>
      <c r="M34" s="282">
        <v>45291</v>
      </c>
      <c r="N34" s="17" t="s">
        <v>186</v>
      </c>
      <c r="O34" s="256"/>
      <c r="P34" s="253">
        <v>60</v>
      </c>
      <c r="Q34" s="253">
        <v>60</v>
      </c>
      <c r="R34" s="253">
        <v>60</v>
      </c>
      <c r="S34" s="253">
        <v>220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45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45</v>
      </c>
      <c r="J35" s="103">
        <f t="shared" si="4"/>
        <v>740</v>
      </c>
      <c r="K35" s="106"/>
      <c r="L35" s="130">
        <v>45292</v>
      </c>
      <c r="M35" s="130">
        <v>48579</v>
      </c>
      <c r="N35" s="32" t="s">
        <v>187</v>
      </c>
      <c r="O35" s="256"/>
      <c r="P35" s="253"/>
      <c r="Q35" s="253"/>
      <c r="R35" s="253"/>
      <c r="S35" s="253"/>
      <c r="T35" s="313">
        <v>60</v>
      </c>
      <c r="U35" s="313"/>
      <c r="V35" s="313">
        <v>60</v>
      </c>
      <c r="W35" s="313">
        <v>220</v>
      </c>
      <c r="X35" s="313">
        <v>60</v>
      </c>
      <c r="Y35" s="313"/>
      <c r="Z35" s="313">
        <v>60</v>
      </c>
      <c r="AA35" s="313">
        <v>220</v>
      </c>
      <c r="AB35" s="313">
        <v>60</v>
      </c>
      <c r="AC35" s="314"/>
    </row>
    <row r="36" spans="1:29" s="139" customFormat="1" x14ac:dyDescent="0.25">
      <c r="A36" s="273"/>
      <c r="B36" s="280" t="s">
        <v>89</v>
      </c>
      <c r="C36" s="267"/>
      <c r="D36" s="267"/>
      <c r="E36" s="281"/>
      <c r="F36" s="281"/>
      <c r="G36" s="281"/>
      <c r="H36" s="268"/>
      <c r="I36" s="268"/>
      <c r="J36" s="268"/>
      <c r="K36" s="268"/>
      <c r="L36" s="269"/>
      <c r="M36" s="269"/>
      <c r="N36" s="259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.75" thickBot="1" x14ac:dyDescent="0.3">
      <c r="A37" s="101"/>
      <c r="B37" s="102"/>
      <c r="C37" s="103" t="s">
        <v>45</v>
      </c>
      <c r="D37" s="75" t="s">
        <v>226</v>
      </c>
      <c r="E37" s="105" t="s">
        <v>25</v>
      </c>
      <c r="F37" s="62" t="s">
        <v>26</v>
      </c>
      <c r="G37" s="105" t="s">
        <v>27</v>
      </c>
      <c r="H37" s="106"/>
      <c r="I37" s="129" t="s">
        <v>45</v>
      </c>
      <c r="J37" s="103">
        <f t="shared" si="4"/>
        <v>6000</v>
      </c>
      <c r="K37" s="106"/>
      <c r="L37" s="130">
        <v>47484</v>
      </c>
      <c r="M37" s="130">
        <v>47848</v>
      </c>
      <c r="N37" s="32" t="s">
        <v>187</v>
      </c>
      <c r="O37" s="256"/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>
        <v>6000</v>
      </c>
      <c r="AA37" s="313"/>
      <c r="AB37" s="313"/>
      <c r="AC37" s="314"/>
    </row>
    <row r="38" spans="1:29" s="37" customFormat="1" ht="15.75" thickBot="1" x14ac:dyDescent="0.25">
      <c r="A38" s="39"/>
      <c r="B38" s="40" t="s">
        <v>86</v>
      </c>
      <c r="C38" s="40"/>
      <c r="D38" s="40"/>
      <c r="E38" s="66"/>
      <c r="F38" s="66"/>
      <c r="G38" s="66"/>
      <c r="H38" s="40"/>
      <c r="I38" s="40"/>
      <c r="J38" s="40">
        <f>SUM(J12:J37)</f>
        <v>75606.7</v>
      </c>
      <c r="K38" s="40">
        <f>C42+C43</f>
        <v>1277</v>
      </c>
      <c r="L38" s="90"/>
      <c r="M38" s="90"/>
      <c r="N38" s="41"/>
      <c r="O38" s="257">
        <f t="shared" ref="O38:AC38" si="5">SUM(O12:O37)</f>
        <v>1277</v>
      </c>
      <c r="P38" s="254">
        <f t="shared" si="5"/>
        <v>14123.55</v>
      </c>
      <c r="Q38" s="254">
        <f t="shared" si="5"/>
        <v>1363.55</v>
      </c>
      <c r="R38" s="254">
        <f t="shared" si="5"/>
        <v>6513.55</v>
      </c>
      <c r="S38" s="254">
        <f t="shared" si="5"/>
        <v>1173.55</v>
      </c>
      <c r="T38" s="318">
        <f t="shared" si="5"/>
        <v>813.55</v>
      </c>
      <c r="U38" s="318">
        <f t="shared" si="5"/>
        <v>10053.549999999999</v>
      </c>
      <c r="V38" s="318">
        <f t="shared" si="5"/>
        <v>713.55</v>
      </c>
      <c r="W38" s="318">
        <f t="shared" si="5"/>
        <v>1593.55</v>
      </c>
      <c r="X38" s="318">
        <f t="shared" si="5"/>
        <v>4213.55</v>
      </c>
      <c r="Y38" s="318">
        <f t="shared" si="5"/>
        <v>6303.55</v>
      </c>
      <c r="Z38" s="318">
        <f t="shared" si="5"/>
        <v>12473.55</v>
      </c>
      <c r="AA38" s="318">
        <f t="shared" si="5"/>
        <v>6723.55</v>
      </c>
      <c r="AB38" s="318">
        <f t="shared" si="5"/>
        <v>2963.55</v>
      </c>
      <c r="AC38" s="319">
        <f t="shared" si="5"/>
        <v>5303.55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4"/>
      <c r="J39" s="24"/>
      <c r="K39" s="33" t="s">
        <v>330</v>
      </c>
      <c r="L39" s="123"/>
      <c r="M39" s="123"/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60" x14ac:dyDescent="0.25">
      <c r="A41" s="42"/>
      <c r="B41" s="43" t="s">
        <v>193</v>
      </c>
      <c r="C41" s="44" t="s">
        <v>194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195</v>
      </c>
      <c r="B42" s="83" t="s">
        <v>331</v>
      </c>
      <c r="C42" s="46">
        <v>960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404</v>
      </c>
      <c r="C43" s="46">
        <v>317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f>C42*4</f>
        <v>3840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197</v>
      </c>
      <c r="B45" s="84" t="s">
        <v>333</v>
      </c>
      <c r="C45" s="48">
        <f>C42*10</f>
        <v>9600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45" x14ac:dyDescent="0.25">
      <c r="B49" s="27" t="s">
        <v>102</v>
      </c>
    </row>
    <row r="50" spans="2:2" ht="45" x14ac:dyDescent="0.25">
      <c r="B50" s="27" t="s">
        <v>100</v>
      </c>
    </row>
    <row r="51" spans="2:2" ht="30" x14ac:dyDescent="0.25">
      <c r="B51" s="27" t="s">
        <v>101</v>
      </c>
    </row>
    <row r="53" spans="2:2" x14ac:dyDescent="0.25">
      <c r="B53" s="28" t="s">
        <v>108</v>
      </c>
    </row>
    <row r="54" spans="2:2" x14ac:dyDescent="0.25">
      <c r="B54" s="6" t="s">
        <v>140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1" spans="2:2" x14ac:dyDescent="0.25">
      <c r="B61" s="28" t="s">
        <v>115</v>
      </c>
    </row>
    <row r="62" spans="2:2" x14ac:dyDescent="0.25">
      <c r="B62" s="6" t="s">
        <v>105</v>
      </c>
    </row>
    <row r="63" spans="2:2" x14ac:dyDescent="0.25">
      <c r="B63" s="6" t="s">
        <v>106</v>
      </c>
    </row>
    <row r="64" spans="2:2" x14ac:dyDescent="0.25">
      <c r="B64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selection activeCell="I43" sqref="I4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7109375" style="171" customWidth="1"/>
    <col min="15" max="15" width="12.140625" style="6" bestFit="1" customWidth="1"/>
    <col min="16" max="24" width="9.140625" style="6"/>
    <col min="25" max="25" width="9.5703125" style="6" bestFit="1" customWidth="1"/>
    <col min="2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147</v>
      </c>
      <c r="L3" s="349"/>
      <c r="M3" s="349"/>
      <c r="N3" s="349"/>
      <c r="O3" s="349"/>
      <c r="P3" s="349"/>
      <c r="Q3" s="349"/>
      <c r="R3" s="349" t="s">
        <v>118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14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46</v>
      </c>
      <c r="J12" s="94">
        <f>SUM(O12:AC12)</f>
        <v>10489.499999999998</v>
      </c>
      <c r="K12" s="98"/>
      <c r="L12" s="99">
        <v>43466</v>
      </c>
      <c r="M12" s="99">
        <v>48944</v>
      </c>
      <c r="N12" s="38"/>
      <c r="O12" s="255">
        <f t="shared" ref="O12:AC12" si="0">$K$38*0.15</f>
        <v>699.3</v>
      </c>
      <c r="P12" s="252">
        <f t="shared" si="0"/>
        <v>699.3</v>
      </c>
      <c r="Q12" s="252">
        <f t="shared" si="0"/>
        <v>699.3</v>
      </c>
      <c r="R12" s="252">
        <f t="shared" si="0"/>
        <v>699.3</v>
      </c>
      <c r="S12" s="252">
        <f t="shared" si="0"/>
        <v>699.3</v>
      </c>
      <c r="T12" s="324">
        <f t="shared" si="0"/>
        <v>699.3</v>
      </c>
      <c r="U12" s="324">
        <f t="shared" si="0"/>
        <v>699.3</v>
      </c>
      <c r="V12" s="324">
        <f t="shared" si="0"/>
        <v>699.3</v>
      </c>
      <c r="W12" s="324">
        <f t="shared" si="0"/>
        <v>699.3</v>
      </c>
      <c r="X12" s="324">
        <f t="shared" si="0"/>
        <v>699.3</v>
      </c>
      <c r="Y12" s="324">
        <f t="shared" si="0"/>
        <v>699.3</v>
      </c>
      <c r="Z12" s="324">
        <f t="shared" si="0"/>
        <v>699.3</v>
      </c>
      <c r="AA12" s="324">
        <f t="shared" si="0"/>
        <v>699.3</v>
      </c>
      <c r="AB12" s="324">
        <f t="shared" si="0"/>
        <v>699.3</v>
      </c>
      <c r="AC12" s="325">
        <f t="shared" si="0"/>
        <v>699.3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68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8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46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46</v>
      </c>
      <c r="J15" s="103">
        <f t="shared" ref="J15:J37" si="1">SUM(O15:AC15)</f>
        <v>560</v>
      </c>
      <c r="K15" s="129"/>
      <c r="L15" s="88">
        <v>43831</v>
      </c>
      <c r="M15" s="150">
        <v>45291</v>
      </c>
      <c r="N15" s="169" t="s">
        <v>186</v>
      </c>
      <c r="O15" s="256"/>
      <c r="P15" s="253">
        <v>160</v>
      </c>
      <c r="Q15" s="253">
        <v>160</v>
      </c>
      <c r="R15" s="253">
        <v>120</v>
      </c>
      <c r="S15" s="253">
        <v>120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46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46</v>
      </c>
      <c r="J16" s="103">
        <f t="shared" si="1"/>
        <v>1200</v>
      </c>
      <c r="K16" s="129"/>
      <c r="L16" s="88">
        <v>45292</v>
      </c>
      <c r="M16" s="150">
        <v>48944</v>
      </c>
      <c r="N16" s="169" t="s">
        <v>187</v>
      </c>
      <c r="O16" s="256"/>
      <c r="P16" s="253"/>
      <c r="Q16" s="253"/>
      <c r="R16" s="253"/>
      <c r="S16" s="253"/>
      <c r="T16" s="313">
        <v>120</v>
      </c>
      <c r="U16" s="313">
        <v>120</v>
      </c>
      <c r="V16" s="313">
        <v>120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46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46</v>
      </c>
      <c r="J17" s="103">
        <f t="shared" ref="J17" si="2">SUM(O17:AC17)</f>
        <v>2400</v>
      </c>
      <c r="K17" s="129"/>
      <c r="L17" s="88">
        <v>44562</v>
      </c>
      <c r="M17" s="150">
        <v>44926</v>
      </c>
      <c r="N17" s="32" t="s">
        <v>186</v>
      </c>
      <c r="O17" s="256"/>
      <c r="P17" s="253"/>
      <c r="Q17" s="253"/>
      <c r="R17" s="253">
        <v>2400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46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46</v>
      </c>
      <c r="J18" s="103">
        <f t="shared" si="1"/>
        <v>7200</v>
      </c>
      <c r="K18" s="129"/>
      <c r="L18" s="88">
        <v>45658</v>
      </c>
      <c r="M18" s="150">
        <v>47848</v>
      </c>
      <c r="N18" s="32" t="s">
        <v>187</v>
      </c>
      <c r="O18" s="256"/>
      <c r="P18" s="253"/>
      <c r="Q18" s="253"/>
      <c r="R18" s="253"/>
      <c r="S18" s="253"/>
      <c r="T18" s="313"/>
      <c r="U18" s="313">
        <v>2400</v>
      </c>
      <c r="V18" s="313"/>
      <c r="W18" s="313">
        <v>2400</v>
      </c>
      <c r="X18" s="313"/>
      <c r="Y18" s="313"/>
      <c r="Z18" s="313">
        <v>2400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46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46</v>
      </c>
      <c r="J19" s="103">
        <f t="shared" si="1"/>
        <v>10400</v>
      </c>
      <c r="K19" s="129"/>
      <c r="L19" s="88">
        <v>43831</v>
      </c>
      <c r="M19" s="150">
        <v>45291</v>
      </c>
      <c r="N19" s="32" t="s">
        <v>186</v>
      </c>
      <c r="O19" s="256"/>
      <c r="P19" s="253">
        <v>2400</v>
      </c>
      <c r="Q19" s="253"/>
      <c r="R19" s="253"/>
      <c r="S19" s="253">
        <v>8000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46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46</v>
      </c>
      <c r="J20" s="103">
        <f t="shared" si="1"/>
        <v>22500</v>
      </c>
      <c r="K20" s="129"/>
      <c r="L20" s="88">
        <v>45658</v>
      </c>
      <c r="M20" s="150">
        <v>47848</v>
      </c>
      <c r="N20" s="32" t="s">
        <v>187</v>
      </c>
      <c r="O20" s="256"/>
      <c r="P20" s="253"/>
      <c r="Q20" s="253"/>
      <c r="R20" s="253"/>
      <c r="S20" s="253"/>
      <c r="T20" s="313"/>
      <c r="U20" s="313">
        <v>8000</v>
      </c>
      <c r="V20" s="313"/>
      <c r="W20" s="313"/>
      <c r="X20" s="313">
        <v>8000</v>
      </c>
      <c r="Y20" s="313"/>
      <c r="Z20" s="313">
        <v>6500</v>
      </c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46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46</v>
      </c>
      <c r="J22" s="103">
        <f t="shared" si="1"/>
        <v>6000</v>
      </c>
      <c r="K22" s="106"/>
      <c r="L22" s="130">
        <v>45658</v>
      </c>
      <c r="M22" s="130">
        <v>47848</v>
      </c>
      <c r="N22" s="32" t="s">
        <v>187</v>
      </c>
      <c r="O22" s="256"/>
      <c r="P22" s="253"/>
      <c r="Q22" s="253"/>
      <c r="R22" s="253"/>
      <c r="S22" s="253"/>
      <c r="T22" s="313"/>
      <c r="U22" s="313">
        <v>3000</v>
      </c>
      <c r="V22" s="313"/>
      <c r="W22" s="313"/>
      <c r="X22" s="313"/>
      <c r="Y22" s="313"/>
      <c r="Z22" s="313">
        <v>3000</v>
      </c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46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6"/>
      <c r="I23" s="129" t="s">
        <v>46</v>
      </c>
      <c r="J23" s="103">
        <f t="shared" si="1"/>
        <v>8000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8000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46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46</v>
      </c>
      <c r="J24" s="103">
        <f t="shared" si="1"/>
        <v>15000</v>
      </c>
      <c r="K24" s="106"/>
      <c r="L24" s="130">
        <v>46023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>
        <v>10000</v>
      </c>
      <c r="W24" s="313"/>
      <c r="X24" s="313"/>
      <c r="Y24" s="313"/>
      <c r="Z24" s="313">
        <v>5000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46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46</v>
      </c>
      <c r="J27" s="103">
        <f t="shared" si="1"/>
        <v>4320</v>
      </c>
      <c r="K27" s="106"/>
      <c r="L27" s="130">
        <v>45658</v>
      </c>
      <c r="M27" s="130">
        <v>47483</v>
      </c>
      <c r="N27" s="32" t="s">
        <v>187</v>
      </c>
      <c r="O27" s="256"/>
      <c r="P27" s="253"/>
      <c r="Q27" s="253"/>
      <c r="R27" s="253"/>
      <c r="S27" s="253"/>
      <c r="T27" s="313"/>
      <c r="U27" s="313">
        <v>1810</v>
      </c>
      <c r="V27" s="313">
        <v>1310</v>
      </c>
      <c r="W27" s="313">
        <v>250</v>
      </c>
      <c r="X27" s="313">
        <v>550</v>
      </c>
      <c r="Y27" s="313">
        <v>400</v>
      </c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46</v>
      </c>
      <c r="D28" s="136" t="s">
        <v>230</v>
      </c>
      <c r="E28" s="105" t="s">
        <v>14</v>
      </c>
      <c r="F28" s="104" t="s">
        <v>29</v>
      </c>
      <c r="G28" s="105" t="s">
        <v>28</v>
      </c>
      <c r="H28" s="106"/>
      <c r="I28" s="129" t="s">
        <v>46</v>
      </c>
      <c r="J28" s="103">
        <f t="shared" si="1"/>
        <v>160</v>
      </c>
      <c r="K28" s="106"/>
      <c r="L28" s="130">
        <v>46023</v>
      </c>
      <c r="M28" s="130">
        <v>47848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>
        <v>80</v>
      </c>
      <c r="W28" s="313"/>
      <c r="X28" s="313"/>
      <c r="Y28" s="313"/>
      <c r="Z28" s="313">
        <v>80</v>
      </c>
      <c r="AA28" s="313"/>
      <c r="AB28" s="313"/>
      <c r="AC28" s="31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02"/>
      <c r="C30" s="103" t="s">
        <v>46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46</v>
      </c>
      <c r="J30" s="103">
        <f t="shared" ref="J30" si="3">SUM(O30:AC30)</f>
        <v>1700</v>
      </c>
      <c r="K30" s="106"/>
      <c r="L30" s="130">
        <v>43466</v>
      </c>
      <c r="M30" s="130">
        <v>43830</v>
      </c>
      <c r="N30" s="17" t="s">
        <v>185</v>
      </c>
      <c r="O30" s="256">
        <v>1700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46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46</v>
      </c>
      <c r="J31" s="103">
        <f t="shared" si="1"/>
        <v>850</v>
      </c>
      <c r="K31" s="106"/>
      <c r="L31" s="130">
        <v>43831</v>
      </c>
      <c r="M31" s="130">
        <v>45291</v>
      </c>
      <c r="N31" s="17" t="s">
        <v>186</v>
      </c>
      <c r="O31" s="256"/>
      <c r="P31" s="253">
        <v>150</v>
      </c>
      <c r="Q31" s="253">
        <v>350</v>
      </c>
      <c r="R31" s="253">
        <v>150</v>
      </c>
      <c r="S31" s="253">
        <v>200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46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46</v>
      </c>
      <c r="J32" s="103">
        <f t="shared" si="1"/>
        <v>15150</v>
      </c>
      <c r="K32" s="106"/>
      <c r="L32" s="130">
        <v>45292</v>
      </c>
      <c r="M32" s="130">
        <v>48944</v>
      </c>
      <c r="N32" s="32" t="s">
        <v>187</v>
      </c>
      <c r="O32" s="256"/>
      <c r="P32" s="253"/>
      <c r="Q32" s="253"/>
      <c r="R32" s="253"/>
      <c r="S32" s="253"/>
      <c r="T32" s="313">
        <v>150</v>
      </c>
      <c r="U32" s="313">
        <v>4200</v>
      </c>
      <c r="V32" s="313">
        <v>6450</v>
      </c>
      <c r="W32" s="313">
        <v>3300</v>
      </c>
      <c r="X32" s="313">
        <v>150</v>
      </c>
      <c r="Y32" s="313">
        <v>200</v>
      </c>
      <c r="Z32" s="313">
        <v>150</v>
      </c>
      <c r="AA32" s="313">
        <v>200</v>
      </c>
      <c r="AB32" s="313">
        <v>150</v>
      </c>
      <c r="AC32" s="314">
        <v>200</v>
      </c>
    </row>
    <row r="33" spans="1:29" s="125" customFormat="1" ht="60" x14ac:dyDescent="0.25">
      <c r="A33" s="101"/>
      <c r="B33" s="102"/>
      <c r="C33" s="103" t="s">
        <v>46</v>
      </c>
      <c r="D33" s="75" t="s">
        <v>231</v>
      </c>
      <c r="E33" s="104" t="s">
        <v>15</v>
      </c>
      <c r="F33" s="104" t="s">
        <v>29</v>
      </c>
      <c r="G33" s="105" t="s">
        <v>27</v>
      </c>
      <c r="H33" s="106"/>
      <c r="I33" s="129" t="s">
        <v>46</v>
      </c>
      <c r="J33" s="103">
        <f t="shared" si="1"/>
        <v>70</v>
      </c>
      <c r="K33" s="106"/>
      <c r="L33" s="130">
        <v>43831</v>
      </c>
      <c r="M33" s="130">
        <v>44926</v>
      </c>
      <c r="N33" s="17" t="s">
        <v>186</v>
      </c>
      <c r="O33" s="256"/>
      <c r="P33" s="253">
        <v>35</v>
      </c>
      <c r="Q33" s="253"/>
      <c r="R33" s="253">
        <v>35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46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46</v>
      </c>
      <c r="J34" s="103">
        <f t="shared" si="1"/>
        <v>800</v>
      </c>
      <c r="K34" s="106"/>
      <c r="L34" s="130">
        <v>45292</v>
      </c>
      <c r="M34" s="130">
        <v>48579</v>
      </c>
      <c r="N34" s="32" t="s">
        <v>187</v>
      </c>
      <c r="O34" s="256"/>
      <c r="P34" s="253"/>
      <c r="Q34" s="253"/>
      <c r="R34" s="253"/>
      <c r="S34" s="253"/>
      <c r="T34" s="313">
        <v>35</v>
      </c>
      <c r="U34" s="313"/>
      <c r="V34" s="313">
        <v>75</v>
      </c>
      <c r="W34" s="313">
        <v>155</v>
      </c>
      <c r="X34" s="313">
        <v>75</v>
      </c>
      <c r="Y34" s="313">
        <v>155</v>
      </c>
      <c r="Z34" s="313">
        <v>75</v>
      </c>
      <c r="AA34" s="313">
        <v>155</v>
      </c>
      <c r="AB34" s="313">
        <v>75</v>
      </c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ht="60" x14ac:dyDescent="0.25">
      <c r="A36" s="101"/>
      <c r="B36" s="102"/>
      <c r="C36" s="103" t="s">
        <v>46</v>
      </c>
      <c r="D36" s="75" t="s">
        <v>226</v>
      </c>
      <c r="E36" s="105" t="s">
        <v>25</v>
      </c>
      <c r="F36" s="62" t="s">
        <v>26</v>
      </c>
      <c r="G36" s="105" t="s">
        <v>27</v>
      </c>
      <c r="H36" s="106"/>
      <c r="I36" s="129" t="s">
        <v>46</v>
      </c>
      <c r="J36" s="103">
        <f t="shared" si="1"/>
        <v>600</v>
      </c>
      <c r="K36" s="106"/>
      <c r="L36" s="130">
        <v>44197</v>
      </c>
      <c r="M36" s="130">
        <v>44561</v>
      </c>
      <c r="N36" s="32" t="s">
        <v>186</v>
      </c>
      <c r="O36" s="256"/>
      <c r="P36" s="253"/>
      <c r="Q36" s="253">
        <v>600</v>
      </c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39" customFormat="1" ht="60.75" thickBot="1" x14ac:dyDescent="0.3">
      <c r="A37" s="101"/>
      <c r="B37" s="102"/>
      <c r="C37" s="103" t="s">
        <v>46</v>
      </c>
      <c r="D37" s="138" t="s">
        <v>237</v>
      </c>
      <c r="E37" s="105" t="s">
        <v>25</v>
      </c>
      <c r="F37" s="62" t="s">
        <v>26</v>
      </c>
      <c r="G37" s="105" t="s">
        <v>27</v>
      </c>
      <c r="H37" s="106"/>
      <c r="I37" s="129" t="s">
        <v>46</v>
      </c>
      <c r="J37" s="103">
        <f t="shared" si="1"/>
        <v>240</v>
      </c>
      <c r="K37" s="106"/>
      <c r="L37" s="130">
        <v>46023</v>
      </c>
      <c r="M37" s="130">
        <v>47848</v>
      </c>
      <c r="N37" s="32" t="s">
        <v>187</v>
      </c>
      <c r="O37" s="256"/>
      <c r="P37" s="253"/>
      <c r="Q37" s="253"/>
      <c r="R37" s="253"/>
      <c r="S37" s="253"/>
      <c r="T37" s="313"/>
      <c r="U37" s="313"/>
      <c r="V37" s="313">
        <v>120</v>
      </c>
      <c r="W37" s="313"/>
      <c r="X37" s="313"/>
      <c r="Y37" s="313"/>
      <c r="Z37" s="313">
        <v>120</v>
      </c>
      <c r="AA37" s="313"/>
      <c r="AB37" s="313"/>
      <c r="AC37" s="314"/>
    </row>
    <row r="38" spans="1:29" s="37" customFormat="1" ht="15.75" thickBot="1" x14ac:dyDescent="0.25">
      <c r="A38" s="39"/>
      <c r="B38" s="40" t="s">
        <v>86</v>
      </c>
      <c r="C38" s="40"/>
      <c r="D38" s="40"/>
      <c r="E38" s="66"/>
      <c r="F38" s="66"/>
      <c r="G38" s="66"/>
      <c r="H38" s="40"/>
      <c r="I38" s="40"/>
      <c r="J38" s="40">
        <f>SUM(J12:J37)</f>
        <v>107639.5</v>
      </c>
      <c r="K38" s="40">
        <v>4662</v>
      </c>
      <c r="L38" s="90"/>
      <c r="M38" s="90"/>
      <c r="N38" s="170"/>
      <c r="O38" s="257">
        <f t="shared" ref="O38:AC38" si="4">SUM(O12:O37)</f>
        <v>2399.3000000000002</v>
      </c>
      <c r="P38" s="254">
        <f t="shared" si="4"/>
        <v>3444.3</v>
      </c>
      <c r="Q38" s="254">
        <f t="shared" si="4"/>
        <v>1809.3</v>
      </c>
      <c r="R38" s="254">
        <f t="shared" si="4"/>
        <v>3404.3</v>
      </c>
      <c r="S38" s="254">
        <f t="shared" si="4"/>
        <v>9019.2999999999993</v>
      </c>
      <c r="T38" s="318">
        <f t="shared" si="4"/>
        <v>1004.3</v>
      </c>
      <c r="U38" s="318">
        <f t="shared" si="4"/>
        <v>20229.3</v>
      </c>
      <c r="V38" s="318">
        <f t="shared" si="4"/>
        <v>18854.3</v>
      </c>
      <c r="W38" s="318">
        <f t="shared" si="4"/>
        <v>6924.3</v>
      </c>
      <c r="X38" s="318">
        <f t="shared" si="4"/>
        <v>9594.2999999999993</v>
      </c>
      <c r="Y38" s="318">
        <f t="shared" si="4"/>
        <v>1574.3</v>
      </c>
      <c r="Z38" s="318">
        <f t="shared" si="4"/>
        <v>26144.3</v>
      </c>
      <c r="AA38" s="318">
        <f t="shared" si="4"/>
        <v>1174.3</v>
      </c>
      <c r="AB38" s="318">
        <f t="shared" si="4"/>
        <v>1044.3</v>
      </c>
      <c r="AC38" s="319">
        <f t="shared" si="4"/>
        <v>1019.3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330</v>
      </c>
    </row>
    <row r="40" spans="1:29" s="34" customFormat="1" ht="15.75" x14ac:dyDescent="0.25">
      <c r="E40" s="60"/>
      <c r="F40" s="60"/>
      <c r="G40" s="60"/>
      <c r="K40" s="36"/>
      <c r="L40" s="91"/>
      <c r="M40" s="91"/>
      <c r="N40" s="172"/>
    </row>
    <row r="41" spans="1:29" s="34" customFormat="1" ht="60" x14ac:dyDescent="0.25">
      <c r="A41" s="42"/>
      <c r="B41" s="43" t="s">
        <v>193</v>
      </c>
      <c r="C41" s="44" t="s">
        <v>194</v>
      </c>
      <c r="E41" s="60"/>
      <c r="F41" s="60"/>
      <c r="G41" s="60"/>
      <c r="K41" s="36"/>
      <c r="L41" s="91"/>
      <c r="M41" s="91"/>
      <c r="N41" s="172"/>
    </row>
    <row r="42" spans="1:29" s="34" customFormat="1" ht="15.75" x14ac:dyDescent="0.25">
      <c r="A42" s="45" t="s">
        <v>195</v>
      </c>
      <c r="B42" s="83" t="s">
        <v>331</v>
      </c>
      <c r="C42" s="46">
        <f>K38</f>
        <v>4662</v>
      </c>
      <c r="E42" s="60"/>
      <c r="F42" s="60"/>
      <c r="G42" s="60"/>
      <c r="K42" s="36"/>
      <c r="L42" s="91"/>
      <c r="M42" s="91"/>
      <c r="N42" s="172"/>
    </row>
    <row r="43" spans="1:29" s="34" customFormat="1" ht="15.75" x14ac:dyDescent="0.25">
      <c r="A43" s="45" t="s">
        <v>196</v>
      </c>
      <c r="B43" s="83" t="s">
        <v>332</v>
      </c>
      <c r="C43" s="46">
        <f>C42*4</f>
        <v>18648</v>
      </c>
      <c r="E43" s="60"/>
      <c r="F43" s="60"/>
      <c r="G43" s="60"/>
      <c r="K43" s="36"/>
      <c r="L43" s="91"/>
      <c r="M43" s="91"/>
      <c r="N43" s="172"/>
    </row>
    <row r="44" spans="1:29" s="34" customFormat="1" ht="15.75" thickBot="1" x14ac:dyDescent="0.3">
      <c r="A44" s="47" t="s">
        <v>197</v>
      </c>
      <c r="B44" s="84" t="s">
        <v>333</v>
      </c>
      <c r="C44" s="48">
        <f>C42*10</f>
        <v>46620</v>
      </c>
      <c r="E44" s="60"/>
      <c r="F44" s="60"/>
      <c r="G44" s="60"/>
      <c r="L44" s="91"/>
      <c r="M44" s="91"/>
      <c r="N44" s="172"/>
    </row>
    <row r="45" spans="1:29" s="34" customFormat="1" x14ac:dyDescent="0.25">
      <c r="A45" s="49"/>
      <c r="B45" s="50"/>
      <c r="C45" s="50"/>
      <c r="E45" s="60"/>
      <c r="F45" s="60"/>
      <c r="G45" s="60"/>
      <c r="L45" s="91"/>
      <c r="M45" s="91"/>
      <c r="N45" s="172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45" x14ac:dyDescent="0.25">
      <c r="B49" s="27" t="s">
        <v>102</v>
      </c>
    </row>
    <row r="50" spans="2:2" ht="45" x14ac:dyDescent="0.25">
      <c r="B50" s="27" t="s">
        <v>100</v>
      </c>
    </row>
    <row r="51" spans="2:2" ht="30" x14ac:dyDescent="0.25">
      <c r="B51" s="27" t="s">
        <v>101</v>
      </c>
    </row>
    <row r="53" spans="2:2" x14ac:dyDescent="0.25">
      <c r="B53" s="28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1" spans="2:2" x14ac:dyDescent="0.25">
      <c r="B61" s="28" t="s">
        <v>115</v>
      </c>
    </row>
    <row r="62" spans="2:2" x14ac:dyDescent="0.25">
      <c r="B62" s="6" t="s">
        <v>105</v>
      </c>
    </row>
    <row r="63" spans="2:2" x14ac:dyDescent="0.25">
      <c r="B63" s="6" t="s">
        <v>106</v>
      </c>
    </row>
    <row r="64" spans="2:2" x14ac:dyDescent="0.25">
      <c r="B64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3"/>
  <sheetViews>
    <sheetView zoomScale="60" zoomScaleNormal="60" workbookViewId="0">
      <selection activeCell="A41" sqref="A41:XFD4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.140625" style="6" bestFit="1" customWidth="1"/>
    <col min="11" max="11" width="12.85546875" style="6" bestFit="1" customWidth="1"/>
    <col min="12" max="13" width="14" style="124" bestFit="1" customWidth="1"/>
    <col min="14" max="14" width="15.28515625" style="6" customWidth="1"/>
    <col min="15" max="18" width="9.28515625" style="6" bestFit="1" customWidth="1"/>
    <col min="19" max="19" width="10" style="6" bestFit="1" customWidth="1"/>
    <col min="20" max="29" width="9.28515625" style="6" bestFit="1" customWidth="1"/>
    <col min="30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160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47</v>
      </c>
      <c r="J12" s="94">
        <f>SUM(O12:AC12)</f>
        <v>4024.7999999999988</v>
      </c>
      <c r="K12" s="98"/>
      <c r="L12" s="99">
        <v>43466</v>
      </c>
      <c r="M12" s="99">
        <v>48944</v>
      </c>
      <c r="N12" s="38"/>
      <c r="O12" s="255">
        <v>228</v>
      </c>
      <c r="P12" s="252">
        <f t="shared" ref="P12:AC12" si="0">$K$45*0.15</f>
        <v>271.2</v>
      </c>
      <c r="Q12" s="252">
        <f t="shared" si="0"/>
        <v>271.2</v>
      </c>
      <c r="R12" s="252">
        <f t="shared" si="0"/>
        <v>271.2</v>
      </c>
      <c r="S12" s="252">
        <f t="shared" si="0"/>
        <v>271.2</v>
      </c>
      <c r="T12" s="324">
        <f t="shared" si="0"/>
        <v>271.2</v>
      </c>
      <c r="U12" s="324">
        <f t="shared" si="0"/>
        <v>271.2</v>
      </c>
      <c r="V12" s="324">
        <f t="shared" si="0"/>
        <v>271.2</v>
      </c>
      <c r="W12" s="324">
        <f t="shared" si="0"/>
        <v>271.2</v>
      </c>
      <c r="X12" s="324">
        <f t="shared" si="0"/>
        <v>271.2</v>
      </c>
      <c r="Y12" s="324">
        <f t="shared" si="0"/>
        <v>271.2</v>
      </c>
      <c r="Z12" s="324">
        <f t="shared" si="0"/>
        <v>271.2</v>
      </c>
      <c r="AA12" s="324">
        <f t="shared" si="0"/>
        <v>271.2</v>
      </c>
      <c r="AB12" s="324">
        <f t="shared" si="0"/>
        <v>271.2</v>
      </c>
      <c r="AC12" s="325">
        <f t="shared" si="0"/>
        <v>271.2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411</v>
      </c>
      <c r="D15" s="75" t="s">
        <v>408</v>
      </c>
      <c r="E15" s="105" t="s">
        <v>14</v>
      </c>
      <c r="F15" s="108" t="s">
        <v>31</v>
      </c>
      <c r="G15" s="75" t="s">
        <v>27</v>
      </c>
      <c r="H15" s="4"/>
      <c r="I15" s="129" t="s">
        <v>47</v>
      </c>
      <c r="J15" s="103">
        <f t="shared" ref="J15:J21" si="1">SUM(O15:AC15)</f>
        <v>287</v>
      </c>
      <c r="K15" s="129"/>
      <c r="L15" s="88">
        <v>43466</v>
      </c>
      <c r="M15" s="150">
        <v>43830</v>
      </c>
      <c r="N15" s="32" t="s">
        <v>185</v>
      </c>
      <c r="O15" s="256">
        <v>287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47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47</v>
      </c>
      <c r="J16" s="103">
        <f t="shared" si="1"/>
        <v>1200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400</v>
      </c>
      <c r="Q16" s="253">
        <v>400</v>
      </c>
      <c r="R16" s="253">
        <v>200</v>
      </c>
      <c r="S16" s="253">
        <v>200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47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47</v>
      </c>
      <c r="J17" s="103">
        <f t="shared" si="1"/>
        <v>2000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200</v>
      </c>
      <c r="U17" s="313">
        <v>200</v>
      </c>
      <c r="V17" s="313">
        <v>200</v>
      </c>
      <c r="W17" s="313">
        <v>200</v>
      </c>
      <c r="X17" s="313">
        <v>200</v>
      </c>
      <c r="Y17" s="313">
        <v>200</v>
      </c>
      <c r="Z17" s="313">
        <v>200</v>
      </c>
      <c r="AA17" s="313">
        <v>200</v>
      </c>
      <c r="AB17" s="313">
        <v>200</v>
      </c>
      <c r="AC17" s="314">
        <v>200</v>
      </c>
    </row>
    <row r="18" spans="1:29" s="125" customFormat="1" ht="60" x14ac:dyDescent="0.25">
      <c r="A18" s="101"/>
      <c r="B18" s="102"/>
      <c r="C18" s="103" t="s">
        <v>47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47</v>
      </c>
      <c r="J18" s="103">
        <f t="shared" si="1"/>
        <v>2000</v>
      </c>
      <c r="K18" s="129"/>
      <c r="L18" s="88">
        <v>43831</v>
      </c>
      <c r="M18" s="150">
        <v>44196</v>
      </c>
      <c r="N18" s="32" t="s">
        <v>186</v>
      </c>
      <c r="O18" s="256"/>
      <c r="P18" s="253">
        <v>2000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47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47</v>
      </c>
      <c r="J19" s="103">
        <f t="shared" si="1"/>
        <v>4000</v>
      </c>
      <c r="K19" s="129"/>
      <c r="L19" s="88">
        <v>45658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2000</v>
      </c>
      <c r="V19" s="313"/>
      <c r="W19" s="313"/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47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47</v>
      </c>
      <c r="J20" s="103">
        <f t="shared" si="1"/>
        <v>6800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3300</v>
      </c>
      <c r="Q20" s="253"/>
      <c r="R20" s="253">
        <v>3500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47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47</v>
      </c>
      <c r="J21" s="103">
        <f t="shared" si="1"/>
        <v>16900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3300</v>
      </c>
      <c r="U21" s="313"/>
      <c r="V21" s="313">
        <v>3300</v>
      </c>
      <c r="W21" s="313"/>
      <c r="X21" s="313">
        <v>3300</v>
      </c>
      <c r="Y21" s="313"/>
      <c r="Z21" s="313">
        <v>3500</v>
      </c>
      <c r="AA21" s="313"/>
      <c r="AB21" s="313">
        <v>3500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47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47</v>
      </c>
      <c r="J23" s="103">
        <f>SUM(O23:AC23)</f>
        <v>2100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2100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47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47</v>
      </c>
      <c r="J24" s="103">
        <f>SUM(O24:AC24)</f>
        <v>2000</v>
      </c>
      <c r="K24" s="106"/>
      <c r="L24" s="130">
        <v>43831</v>
      </c>
      <c r="M24" s="130">
        <v>44196</v>
      </c>
      <c r="N24" s="32" t="s">
        <v>186</v>
      </c>
      <c r="O24" s="256"/>
      <c r="P24" s="253">
        <v>2000</v>
      </c>
      <c r="Q24" s="253"/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47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47</v>
      </c>
      <c r="J25" s="103">
        <f>SUM(O25:AC25)</f>
        <v>4000</v>
      </c>
      <c r="K25" s="106"/>
      <c r="L25" s="130">
        <v>45658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/>
      <c r="U25" s="313">
        <v>2000</v>
      </c>
      <c r="V25" s="313"/>
      <c r="W25" s="313"/>
      <c r="X25" s="313"/>
      <c r="Y25" s="313"/>
      <c r="Z25" s="313">
        <v>2000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47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47</v>
      </c>
      <c r="J26" s="103">
        <f>SUM(O26:AC26)</f>
        <v>120</v>
      </c>
      <c r="K26" s="106"/>
      <c r="L26" s="130">
        <v>47484</v>
      </c>
      <c r="M26" s="130">
        <v>47848</v>
      </c>
      <c r="N26" s="32" t="s">
        <v>187</v>
      </c>
      <c r="O26" s="256"/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>
        <v>120</v>
      </c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47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47</v>
      </c>
      <c r="J29" s="103">
        <f>SUM(O29:AC29)</f>
        <v>1750</v>
      </c>
      <c r="K29" s="106"/>
      <c r="L29" s="282">
        <v>43831</v>
      </c>
      <c r="M29" s="130">
        <v>44196</v>
      </c>
      <c r="N29" s="32" t="s">
        <v>186</v>
      </c>
      <c r="O29" s="256"/>
      <c r="P29" s="253">
        <v>1750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47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47</v>
      </c>
      <c r="J30" s="103">
        <f>SUM(O30:AC30)</f>
        <v>6980</v>
      </c>
      <c r="K30" s="106"/>
      <c r="L30" s="282">
        <v>45292</v>
      </c>
      <c r="M30" s="130">
        <v>48579</v>
      </c>
      <c r="N30" s="32" t="s">
        <v>187</v>
      </c>
      <c r="O30" s="256"/>
      <c r="P30" s="253"/>
      <c r="Q30" s="253"/>
      <c r="R30" s="253"/>
      <c r="S30" s="253"/>
      <c r="T30" s="313">
        <v>1350</v>
      </c>
      <c r="U30" s="313">
        <v>1470</v>
      </c>
      <c r="V30" s="313">
        <v>210</v>
      </c>
      <c r="W30" s="313">
        <v>1250</v>
      </c>
      <c r="X30" s="313">
        <v>300</v>
      </c>
      <c r="Y30" s="313">
        <v>600</v>
      </c>
      <c r="Z30" s="313">
        <v>600</v>
      </c>
      <c r="AA30" s="313">
        <v>600</v>
      </c>
      <c r="AB30" s="313">
        <v>600</v>
      </c>
      <c r="AC30" s="314"/>
    </row>
    <row r="31" spans="1:29" s="125" customFormat="1" ht="60" x14ac:dyDescent="0.25">
      <c r="A31" s="101"/>
      <c r="B31" s="102"/>
      <c r="C31" s="103" t="s">
        <v>47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47</v>
      </c>
      <c r="J31" s="103">
        <f>SUM(O31:AC31)</f>
        <v>120</v>
      </c>
      <c r="K31" s="106"/>
      <c r="L31" s="130">
        <v>43831</v>
      </c>
      <c r="M31" s="130">
        <v>45291</v>
      </c>
      <c r="N31" s="32" t="s">
        <v>186</v>
      </c>
      <c r="O31" s="256"/>
      <c r="P31" s="253">
        <v>60</v>
      </c>
      <c r="Q31" s="253"/>
      <c r="R31" s="253"/>
      <c r="S31" s="253">
        <v>60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47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47</v>
      </c>
      <c r="J32" s="103">
        <f>SUM(O32:AC32)</f>
        <v>180</v>
      </c>
      <c r="K32" s="106"/>
      <c r="L32" s="130">
        <v>46023</v>
      </c>
      <c r="M32" s="130">
        <v>48579</v>
      </c>
      <c r="N32" s="32" t="s">
        <v>187</v>
      </c>
      <c r="O32" s="256"/>
      <c r="P32" s="253"/>
      <c r="Q32" s="253"/>
      <c r="R32" s="253"/>
      <c r="S32" s="253"/>
      <c r="T32" s="313"/>
      <c r="U32" s="313"/>
      <c r="V32" s="313">
        <v>60</v>
      </c>
      <c r="W32" s="313"/>
      <c r="X32" s="313"/>
      <c r="Y32" s="313">
        <v>60</v>
      </c>
      <c r="Z32" s="313"/>
      <c r="AA32" s="313"/>
      <c r="AB32" s="313">
        <v>60</v>
      </c>
      <c r="AC32" s="314"/>
    </row>
    <row r="33" spans="1:29" s="125" customFormat="1" x14ac:dyDescent="0.25">
      <c r="A33" s="8"/>
      <c r="B33" s="146" t="s">
        <v>88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02"/>
      <c r="C34" s="103" t="s">
        <v>47</v>
      </c>
      <c r="D34" s="138" t="s">
        <v>339</v>
      </c>
      <c r="E34" s="104" t="s">
        <v>15</v>
      </c>
      <c r="F34" s="104" t="s">
        <v>29</v>
      </c>
      <c r="G34" s="105" t="s">
        <v>27</v>
      </c>
      <c r="H34" s="106"/>
      <c r="I34" s="129" t="s">
        <v>47</v>
      </c>
      <c r="J34" s="103">
        <f>SUM(O34:AC34)</f>
        <v>680</v>
      </c>
      <c r="K34" s="106"/>
      <c r="L34" s="130">
        <v>43466</v>
      </c>
      <c r="M34" s="130">
        <v>43830</v>
      </c>
      <c r="N34" s="17" t="s">
        <v>185</v>
      </c>
      <c r="O34" s="256">
        <v>680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02"/>
      <c r="C35" s="103" t="s">
        <v>47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47</v>
      </c>
      <c r="J35" s="103">
        <f>SUM(O35:AC35)</f>
        <v>11800</v>
      </c>
      <c r="K35" s="106"/>
      <c r="L35" s="130">
        <v>43831</v>
      </c>
      <c r="M35" s="130">
        <v>44926</v>
      </c>
      <c r="N35" s="32" t="s">
        <v>186</v>
      </c>
      <c r="O35" s="256"/>
      <c r="P35" s="253">
        <v>8350</v>
      </c>
      <c r="Q35" s="253">
        <v>2900</v>
      </c>
      <c r="R35" s="253">
        <v>550</v>
      </c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03" t="s">
        <v>47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47</v>
      </c>
      <c r="J36" s="103">
        <f>SUM(O36:AC36)</f>
        <v>15900</v>
      </c>
      <c r="K36" s="106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3050</v>
      </c>
      <c r="U36" s="313">
        <v>700</v>
      </c>
      <c r="V36" s="313">
        <v>1250</v>
      </c>
      <c r="W36" s="313"/>
      <c r="X36" s="313">
        <v>4300</v>
      </c>
      <c r="Y36" s="313">
        <v>2750</v>
      </c>
      <c r="Z36" s="313">
        <v>2650</v>
      </c>
      <c r="AA36" s="313">
        <v>400</v>
      </c>
      <c r="AB36" s="313">
        <v>400</v>
      </c>
      <c r="AC36" s="314">
        <v>400</v>
      </c>
    </row>
    <row r="37" spans="1:29" s="125" customFormat="1" ht="60" x14ac:dyDescent="0.25">
      <c r="A37" s="101"/>
      <c r="B37" s="102"/>
      <c r="C37" s="103" t="s">
        <v>47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47</v>
      </c>
      <c r="J37" s="103">
        <f>SUM(O37:AC37)</f>
        <v>460</v>
      </c>
      <c r="K37" s="106"/>
      <c r="L37" s="130">
        <v>43831</v>
      </c>
      <c r="M37" s="130">
        <v>45291</v>
      </c>
      <c r="N37" s="17" t="s">
        <v>186</v>
      </c>
      <c r="O37" s="256"/>
      <c r="P37" s="253">
        <v>80</v>
      </c>
      <c r="Q37" s="253">
        <v>65</v>
      </c>
      <c r="R37" s="253">
        <v>250</v>
      </c>
      <c r="S37" s="253">
        <v>65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47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47</v>
      </c>
      <c r="J38" s="103">
        <f>SUM(O38:AC38)</f>
        <v>905</v>
      </c>
      <c r="K38" s="106"/>
      <c r="L38" s="130">
        <v>45292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>
        <v>80</v>
      </c>
      <c r="U38" s="313">
        <v>65</v>
      </c>
      <c r="V38" s="313"/>
      <c r="W38" s="313">
        <v>65</v>
      </c>
      <c r="X38" s="313"/>
      <c r="Y38" s="313">
        <v>65</v>
      </c>
      <c r="Z38" s="313">
        <v>250</v>
      </c>
      <c r="AA38" s="313">
        <v>65</v>
      </c>
      <c r="AB38" s="313">
        <v>250</v>
      </c>
      <c r="AC38" s="314">
        <v>65</v>
      </c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2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75" t="s">
        <v>372</v>
      </c>
      <c r="D40" s="75" t="s">
        <v>373</v>
      </c>
      <c r="E40" s="105" t="s">
        <v>25</v>
      </c>
      <c r="F40" s="62" t="s">
        <v>26</v>
      </c>
      <c r="G40" s="105" t="s">
        <v>27</v>
      </c>
      <c r="H40" s="106"/>
      <c r="I40" s="129" t="s">
        <v>47</v>
      </c>
      <c r="J40" s="103">
        <f>SUM(O40:AC40)</f>
        <v>80</v>
      </c>
      <c r="K40" s="106"/>
      <c r="L40" s="130">
        <v>43466</v>
      </c>
      <c r="M40" s="130">
        <v>43830</v>
      </c>
      <c r="N40" s="32" t="s">
        <v>185</v>
      </c>
      <c r="O40" s="256">
        <v>80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3" spans="1:29" s="139" customFormat="1" ht="60" x14ac:dyDescent="0.25">
      <c r="A43" s="101"/>
      <c r="B43" s="102"/>
      <c r="C43" s="103" t="s">
        <v>47</v>
      </c>
      <c r="D43" s="75" t="s">
        <v>226</v>
      </c>
      <c r="E43" s="105" t="s">
        <v>25</v>
      </c>
      <c r="F43" s="62" t="s">
        <v>26</v>
      </c>
      <c r="G43" s="105" t="s">
        <v>27</v>
      </c>
      <c r="H43" s="106"/>
      <c r="I43" s="129" t="s">
        <v>47</v>
      </c>
      <c r="J43" s="103">
        <f>SUM(O43:AC43)</f>
        <v>12500</v>
      </c>
      <c r="K43" s="106"/>
      <c r="L43" s="130">
        <v>44197</v>
      </c>
      <c r="M43" s="130">
        <v>44561</v>
      </c>
      <c r="N43" s="32" t="s">
        <v>186</v>
      </c>
      <c r="O43" s="256"/>
      <c r="P43" s="253"/>
      <c r="Q43" s="253">
        <v>12500</v>
      </c>
      <c r="R43" s="253"/>
      <c r="S43" s="253"/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125" customFormat="1" ht="60.75" thickBot="1" x14ac:dyDescent="0.3">
      <c r="A44" s="101"/>
      <c r="B44" s="102"/>
      <c r="C44" s="103" t="s">
        <v>47</v>
      </c>
      <c r="D44" s="138" t="s">
        <v>237</v>
      </c>
      <c r="E44" s="105" t="s">
        <v>25</v>
      </c>
      <c r="F44" s="62" t="s">
        <v>26</v>
      </c>
      <c r="G44" s="105" t="s">
        <v>27</v>
      </c>
      <c r="H44" s="106"/>
      <c r="I44" s="129" t="s">
        <v>47</v>
      </c>
      <c r="J44" s="103">
        <f>SUM(O44:AC44)</f>
        <v>60</v>
      </c>
      <c r="K44" s="106"/>
      <c r="L44" s="130">
        <v>44197</v>
      </c>
      <c r="M44" s="130">
        <v>44561</v>
      </c>
      <c r="N44" s="32" t="s">
        <v>186</v>
      </c>
      <c r="O44" s="256"/>
      <c r="P44" s="253"/>
      <c r="Q44" s="253">
        <v>60</v>
      </c>
      <c r="R44" s="253"/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37" customFormat="1" ht="15.75" thickBot="1" x14ac:dyDescent="0.25">
      <c r="A45" s="39"/>
      <c r="B45" s="40" t="s">
        <v>86</v>
      </c>
      <c r="C45" s="40"/>
      <c r="D45" s="40"/>
      <c r="E45" s="66"/>
      <c r="F45" s="66"/>
      <c r="G45" s="66"/>
      <c r="H45" s="40"/>
      <c r="I45" s="40"/>
      <c r="J45" s="40">
        <f>SUM(J12:J44)</f>
        <v>96846.8</v>
      </c>
      <c r="K45" s="40">
        <v>1808</v>
      </c>
      <c r="L45" s="90"/>
      <c r="M45" s="90"/>
      <c r="N45" s="41"/>
      <c r="O45" s="257">
        <f t="shared" ref="O45:AC45" si="2">SUM(O12:O44)</f>
        <v>1275</v>
      </c>
      <c r="P45" s="254">
        <f t="shared" si="2"/>
        <v>18211.2</v>
      </c>
      <c r="Q45" s="254">
        <f t="shared" si="2"/>
        <v>16196.2</v>
      </c>
      <c r="R45" s="254">
        <f t="shared" si="2"/>
        <v>4771.2</v>
      </c>
      <c r="S45" s="254">
        <f t="shared" si="2"/>
        <v>596.20000000000005</v>
      </c>
      <c r="T45" s="318">
        <f t="shared" si="2"/>
        <v>8251.2000000000007</v>
      </c>
      <c r="U45" s="318">
        <f t="shared" si="2"/>
        <v>6706.2</v>
      </c>
      <c r="V45" s="318">
        <f t="shared" si="2"/>
        <v>5291.2</v>
      </c>
      <c r="W45" s="318">
        <f t="shared" si="2"/>
        <v>1786.2</v>
      </c>
      <c r="X45" s="318">
        <f t="shared" si="2"/>
        <v>8371.2000000000007</v>
      </c>
      <c r="Y45" s="318">
        <f t="shared" si="2"/>
        <v>3946.2</v>
      </c>
      <c r="Z45" s="318">
        <f t="shared" si="2"/>
        <v>13691.2</v>
      </c>
      <c r="AA45" s="318">
        <f t="shared" si="2"/>
        <v>1536.2</v>
      </c>
      <c r="AB45" s="318">
        <f t="shared" si="2"/>
        <v>5281.2</v>
      </c>
      <c r="AC45" s="319">
        <f t="shared" si="2"/>
        <v>936.2</v>
      </c>
    </row>
    <row r="46" spans="1:29" ht="15.75" x14ac:dyDescent="0.25">
      <c r="A46" s="23"/>
      <c r="B46" s="24"/>
      <c r="C46" s="24"/>
      <c r="D46" s="24"/>
      <c r="E46" s="67"/>
      <c r="F46" s="67"/>
      <c r="G46" s="67"/>
      <c r="H46" s="24"/>
      <c r="I46" s="25"/>
      <c r="K46" s="33" t="s">
        <v>330</v>
      </c>
    </row>
    <row r="47" spans="1:29" s="34" customFormat="1" ht="15.75" x14ac:dyDescent="0.25">
      <c r="E47" s="60"/>
      <c r="F47" s="60"/>
      <c r="G47" s="60"/>
      <c r="K47" s="36"/>
      <c r="L47" s="91"/>
      <c r="M47" s="91"/>
    </row>
    <row r="48" spans="1:29" s="34" customFormat="1" ht="60" x14ac:dyDescent="0.25">
      <c r="A48" s="42"/>
      <c r="B48" s="43" t="s">
        <v>193</v>
      </c>
      <c r="C48" s="44" t="s">
        <v>194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195</v>
      </c>
      <c r="B49" s="83" t="s">
        <v>331</v>
      </c>
      <c r="C49" s="46">
        <v>1521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248"/>
      <c r="B50" s="83" t="s">
        <v>404</v>
      </c>
      <c r="C50" s="46">
        <v>287</v>
      </c>
      <c r="E50" s="60"/>
      <c r="F50" s="60"/>
      <c r="G50" s="60"/>
      <c r="K50" s="36"/>
      <c r="L50" s="91"/>
      <c r="M50" s="91"/>
    </row>
    <row r="51" spans="1:13" s="34" customFormat="1" ht="15.75" x14ac:dyDescent="0.25">
      <c r="A51" s="45" t="s">
        <v>196</v>
      </c>
      <c r="B51" s="83" t="s">
        <v>332</v>
      </c>
      <c r="C51" s="46">
        <f>C49*4</f>
        <v>6084</v>
      </c>
      <c r="E51" s="60"/>
      <c r="F51" s="60"/>
      <c r="G51" s="60"/>
      <c r="K51" s="36"/>
      <c r="L51" s="91"/>
      <c r="M51" s="91"/>
    </row>
    <row r="52" spans="1:13" s="34" customFormat="1" ht="15.75" thickBot="1" x14ac:dyDescent="0.3">
      <c r="A52" s="47" t="s">
        <v>197</v>
      </c>
      <c r="B52" s="84" t="s">
        <v>333</v>
      </c>
      <c r="C52" s="48">
        <f>C49*10</f>
        <v>15210</v>
      </c>
      <c r="E52" s="60"/>
      <c r="F52" s="60"/>
      <c r="G52" s="60"/>
      <c r="L52" s="91"/>
      <c r="M52" s="91"/>
    </row>
    <row r="53" spans="1:13" s="34" customFormat="1" x14ac:dyDescent="0.25">
      <c r="A53" s="49"/>
      <c r="B53" s="50"/>
      <c r="C53" s="50"/>
      <c r="E53" s="60"/>
      <c r="F53" s="60"/>
      <c r="G53" s="60"/>
      <c r="L53" s="91"/>
      <c r="M53" s="91"/>
    </row>
    <row r="56" spans="1:13" x14ac:dyDescent="0.25">
      <c r="B56" s="26" t="s">
        <v>99</v>
      </c>
    </row>
    <row r="57" spans="1:13" ht="45" x14ac:dyDescent="0.25">
      <c r="B57" s="27" t="s">
        <v>97</v>
      </c>
    </row>
    <row r="58" spans="1:13" ht="45" x14ac:dyDescent="0.25">
      <c r="B58" s="27" t="s">
        <v>102</v>
      </c>
    </row>
    <row r="59" spans="1:13" ht="45" x14ac:dyDescent="0.25">
      <c r="B59" s="27" t="s">
        <v>100</v>
      </c>
    </row>
    <row r="60" spans="1:13" ht="30" x14ac:dyDescent="0.25">
      <c r="B60" s="27" t="s">
        <v>101</v>
      </c>
    </row>
    <row r="62" spans="1:13" x14ac:dyDescent="0.25">
      <c r="B62" s="28" t="s">
        <v>108</v>
      </c>
    </row>
    <row r="63" spans="1:13" x14ac:dyDescent="0.25">
      <c r="B63" s="6" t="s">
        <v>109</v>
      </c>
    </row>
    <row r="64" spans="1:13" x14ac:dyDescent="0.25">
      <c r="B64" s="6" t="s">
        <v>110</v>
      </c>
    </row>
    <row r="65" spans="2:2" x14ac:dyDescent="0.25">
      <c r="B65" s="6" t="s">
        <v>111</v>
      </c>
    </row>
    <row r="66" spans="2:2" x14ac:dyDescent="0.25">
      <c r="B66" s="6" t="s">
        <v>112</v>
      </c>
    </row>
    <row r="67" spans="2:2" x14ac:dyDescent="0.25">
      <c r="B67" s="6" t="s">
        <v>113</v>
      </c>
    </row>
    <row r="68" spans="2:2" x14ac:dyDescent="0.25">
      <c r="B68" s="6" t="s">
        <v>114</v>
      </c>
    </row>
    <row r="70" spans="2:2" x14ac:dyDescent="0.25">
      <c r="B70" s="28" t="s">
        <v>115</v>
      </c>
    </row>
    <row r="71" spans="2:2" x14ac:dyDescent="0.25">
      <c r="B71" s="6" t="s">
        <v>105</v>
      </c>
    </row>
    <row r="72" spans="2:2" x14ac:dyDescent="0.25">
      <c r="B72" s="6" t="s">
        <v>106</v>
      </c>
    </row>
    <row r="73" spans="2:2" x14ac:dyDescent="0.25">
      <c r="B73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zoomScale="60" zoomScaleNormal="60" workbookViewId="0">
      <selection activeCell="D31" sqref="D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71093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168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48</v>
      </c>
      <c r="J12" s="94">
        <f>SUM(O12:AC12)</f>
        <v>6948.0999999999985</v>
      </c>
      <c r="K12" s="98"/>
      <c r="L12" s="99">
        <v>43466</v>
      </c>
      <c r="M12" s="99">
        <v>48944</v>
      </c>
      <c r="N12" s="38"/>
      <c r="O12" s="255">
        <v>79</v>
      </c>
      <c r="P12" s="252">
        <f t="shared" ref="P12:AC12" si="0">$K$36*0.15</f>
        <v>490.65</v>
      </c>
      <c r="Q12" s="252">
        <f t="shared" si="0"/>
        <v>490.65</v>
      </c>
      <c r="R12" s="252">
        <f t="shared" si="0"/>
        <v>490.65</v>
      </c>
      <c r="S12" s="252">
        <f t="shared" si="0"/>
        <v>490.65</v>
      </c>
      <c r="T12" s="324">
        <f t="shared" si="0"/>
        <v>490.65</v>
      </c>
      <c r="U12" s="324">
        <f t="shared" si="0"/>
        <v>490.65</v>
      </c>
      <c r="V12" s="324">
        <f t="shared" si="0"/>
        <v>490.65</v>
      </c>
      <c r="W12" s="324">
        <f t="shared" si="0"/>
        <v>490.65</v>
      </c>
      <c r="X12" s="324">
        <f t="shared" si="0"/>
        <v>490.65</v>
      </c>
      <c r="Y12" s="324">
        <f t="shared" si="0"/>
        <v>490.65</v>
      </c>
      <c r="Z12" s="324">
        <f t="shared" si="0"/>
        <v>490.65</v>
      </c>
      <c r="AA12" s="324">
        <f t="shared" si="0"/>
        <v>490.65</v>
      </c>
      <c r="AB12" s="324">
        <f t="shared" si="0"/>
        <v>490.65</v>
      </c>
      <c r="AC12" s="325">
        <f t="shared" si="0"/>
        <v>490.65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48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48</v>
      </c>
      <c r="J15" s="103">
        <f t="shared" ref="J15:J33" si="1">SUM(O15:AC15)</f>
        <v>1056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264</v>
      </c>
      <c r="Q15" s="253">
        <v>264</v>
      </c>
      <c r="R15" s="253">
        <v>264</v>
      </c>
      <c r="S15" s="253">
        <v>264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48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48</v>
      </c>
      <c r="J16" s="103">
        <f t="shared" si="1"/>
        <v>2640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264</v>
      </c>
      <c r="U16" s="313">
        <v>264</v>
      </c>
      <c r="V16" s="313">
        <v>264</v>
      </c>
      <c r="W16" s="313">
        <v>264</v>
      </c>
      <c r="X16" s="313">
        <v>264</v>
      </c>
      <c r="Y16" s="313">
        <v>264</v>
      </c>
      <c r="Z16" s="313">
        <v>264</v>
      </c>
      <c r="AA16" s="313">
        <v>264</v>
      </c>
      <c r="AB16" s="313">
        <v>264</v>
      </c>
      <c r="AC16" s="314">
        <v>264</v>
      </c>
    </row>
    <row r="17" spans="1:29" s="125" customFormat="1" ht="60" x14ac:dyDescent="0.25">
      <c r="A17" s="101"/>
      <c r="B17" s="102"/>
      <c r="C17" s="103" t="s">
        <v>48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48</v>
      </c>
      <c r="J17" s="103">
        <f t="shared" si="1"/>
        <v>2000</v>
      </c>
      <c r="K17" s="129"/>
      <c r="L17" s="88">
        <v>44562</v>
      </c>
      <c r="M17" s="150">
        <v>44926</v>
      </c>
      <c r="N17" s="32" t="s">
        <v>186</v>
      </c>
      <c r="O17" s="256"/>
      <c r="P17" s="253"/>
      <c r="Q17" s="253"/>
      <c r="R17" s="253">
        <v>2000</v>
      </c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48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48</v>
      </c>
      <c r="J18" s="103">
        <f t="shared" si="1"/>
        <v>2000</v>
      </c>
      <c r="K18" s="129"/>
      <c r="L18" s="88">
        <v>47119</v>
      </c>
      <c r="M18" s="150">
        <v>47483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/>
      <c r="X18" s="313"/>
      <c r="Y18" s="313">
        <v>2000</v>
      </c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48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48</v>
      </c>
      <c r="J19" s="103">
        <f t="shared" si="1"/>
        <v>4600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2300</v>
      </c>
      <c r="Q19" s="253"/>
      <c r="R19" s="253">
        <v>2300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48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48</v>
      </c>
      <c r="J20" s="103">
        <f t="shared" si="1"/>
        <v>9200</v>
      </c>
      <c r="K20" s="129"/>
      <c r="L20" s="88">
        <v>45292</v>
      </c>
      <c r="M20" s="150">
        <v>48579</v>
      </c>
      <c r="N20" s="32" t="s">
        <v>187</v>
      </c>
      <c r="O20" s="256"/>
      <c r="P20" s="253"/>
      <c r="Q20" s="253"/>
      <c r="R20" s="253"/>
      <c r="S20" s="253"/>
      <c r="T20" s="313">
        <v>2300</v>
      </c>
      <c r="U20" s="313"/>
      <c r="V20" s="313">
        <v>2300</v>
      </c>
      <c r="W20" s="313"/>
      <c r="X20" s="313"/>
      <c r="Y20" s="313">
        <v>2300</v>
      </c>
      <c r="Z20" s="313"/>
      <c r="AA20" s="313"/>
      <c r="AB20" s="313">
        <v>2300</v>
      </c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48</v>
      </c>
      <c r="D22" s="16" t="s">
        <v>223</v>
      </c>
      <c r="E22" s="105" t="s">
        <v>14</v>
      </c>
      <c r="F22" s="104" t="s">
        <v>29</v>
      </c>
      <c r="G22" s="105" t="s">
        <v>28</v>
      </c>
      <c r="H22" s="106"/>
      <c r="I22" s="129" t="s">
        <v>48</v>
      </c>
      <c r="J22" s="103">
        <f t="shared" si="1"/>
        <v>2500</v>
      </c>
      <c r="K22" s="106"/>
      <c r="L22" s="130">
        <v>44197</v>
      </c>
      <c r="M22" s="130">
        <v>44561</v>
      </c>
      <c r="N22" s="32" t="s">
        <v>186</v>
      </c>
      <c r="O22" s="256"/>
      <c r="P22" s="253"/>
      <c r="Q22" s="253">
        <v>2500</v>
      </c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48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48</v>
      </c>
      <c r="J23" s="103">
        <f t="shared" si="1"/>
        <v>7500</v>
      </c>
      <c r="K23" s="106"/>
      <c r="L23" s="130">
        <v>45292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>
        <v>2500</v>
      </c>
      <c r="U23" s="313"/>
      <c r="V23" s="313"/>
      <c r="W23" s="313">
        <v>2500</v>
      </c>
      <c r="X23" s="313"/>
      <c r="Y23" s="313"/>
      <c r="Z23" s="313">
        <v>2500</v>
      </c>
      <c r="AA23" s="313"/>
      <c r="AB23" s="313"/>
      <c r="AC23" s="314"/>
    </row>
    <row r="24" spans="1:29" s="125" customFormat="1" x14ac:dyDescent="0.25">
      <c r="A24" s="8"/>
      <c r="B24" s="133" t="s">
        <v>92</v>
      </c>
      <c r="C24" s="131"/>
      <c r="D24" s="131"/>
      <c r="E24" s="132"/>
      <c r="F24" s="132"/>
      <c r="G24" s="132"/>
      <c r="H24" s="133"/>
      <c r="I24" s="132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87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355</v>
      </c>
      <c r="D26" s="105" t="s">
        <v>356</v>
      </c>
      <c r="E26" s="108" t="s">
        <v>30</v>
      </c>
      <c r="F26" s="104" t="s">
        <v>198</v>
      </c>
      <c r="G26" s="105" t="s">
        <v>28</v>
      </c>
      <c r="H26" s="106"/>
      <c r="I26" s="129" t="s">
        <v>48</v>
      </c>
      <c r="J26" s="103">
        <f t="shared" ref="J26" si="2">SUM(O26:AC26)</f>
        <v>150</v>
      </c>
      <c r="K26" s="106"/>
      <c r="L26" s="130">
        <v>43466</v>
      </c>
      <c r="M26" s="121" t="s">
        <v>357</v>
      </c>
      <c r="N26" s="32" t="s">
        <v>185</v>
      </c>
      <c r="O26" s="256">
        <v>150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48</v>
      </c>
      <c r="D27" s="105" t="s">
        <v>435</v>
      </c>
      <c r="E27" s="108" t="s">
        <v>30</v>
      </c>
      <c r="F27" s="104" t="s">
        <v>198</v>
      </c>
      <c r="G27" s="105" t="s">
        <v>28</v>
      </c>
      <c r="H27" s="106"/>
      <c r="I27" s="129" t="s">
        <v>48</v>
      </c>
      <c r="J27" s="103">
        <f t="shared" ref="J27" si="3">SUM(O27:AC27)</f>
        <v>500</v>
      </c>
      <c r="K27" s="106"/>
      <c r="L27" s="130">
        <v>43466</v>
      </c>
      <c r="M27" s="121" t="s">
        <v>357</v>
      </c>
      <c r="N27" s="32" t="s">
        <v>185</v>
      </c>
      <c r="O27" s="256">
        <v>500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48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48</v>
      </c>
      <c r="J28" s="103">
        <f t="shared" si="1"/>
        <v>3150</v>
      </c>
      <c r="K28" s="106"/>
      <c r="L28" s="130">
        <v>43831</v>
      </c>
      <c r="M28" s="121" t="s">
        <v>334</v>
      </c>
      <c r="N28" s="32" t="s">
        <v>186</v>
      </c>
      <c r="O28" s="256"/>
      <c r="P28" s="253">
        <v>3150</v>
      </c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48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48</v>
      </c>
      <c r="J29" s="103">
        <f t="shared" si="1"/>
        <v>1310</v>
      </c>
      <c r="K29" s="106"/>
      <c r="L29" s="130">
        <v>46388</v>
      </c>
      <c r="M29" s="130">
        <v>47848</v>
      </c>
      <c r="N29" s="32" t="s">
        <v>187</v>
      </c>
      <c r="O29" s="256"/>
      <c r="P29" s="253"/>
      <c r="Q29" s="253"/>
      <c r="R29" s="253"/>
      <c r="S29" s="253"/>
      <c r="T29" s="313"/>
      <c r="U29" s="313"/>
      <c r="V29" s="313"/>
      <c r="W29" s="313">
        <v>60</v>
      </c>
      <c r="X29" s="313">
        <v>400</v>
      </c>
      <c r="Y29" s="313">
        <v>700</v>
      </c>
      <c r="Z29" s="313">
        <v>150</v>
      </c>
      <c r="AA29" s="313"/>
      <c r="AB29" s="313"/>
      <c r="AC29" s="314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105" x14ac:dyDescent="0.25">
      <c r="A31" s="101"/>
      <c r="B31" s="102"/>
      <c r="C31" s="103" t="s">
        <v>48</v>
      </c>
      <c r="D31" s="105" t="s">
        <v>454</v>
      </c>
      <c r="E31" s="108" t="s">
        <v>30</v>
      </c>
      <c r="F31" s="104" t="s">
        <v>198</v>
      </c>
      <c r="G31" s="105" t="s">
        <v>28</v>
      </c>
      <c r="H31" s="106"/>
      <c r="I31" s="129" t="s">
        <v>48</v>
      </c>
      <c r="J31" s="103">
        <f t="shared" ref="J31" si="4">SUM(O31:AC31)</f>
        <v>2200</v>
      </c>
      <c r="K31" s="106"/>
      <c r="L31" s="130">
        <v>43466</v>
      </c>
      <c r="M31" s="121" t="s">
        <v>357</v>
      </c>
      <c r="N31" s="32" t="s">
        <v>185</v>
      </c>
      <c r="O31" s="256">
        <v>2200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48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48</v>
      </c>
      <c r="J32" s="103">
        <f t="shared" si="1"/>
        <v>7100</v>
      </c>
      <c r="K32" s="106"/>
      <c r="L32" s="130">
        <v>43831</v>
      </c>
      <c r="M32" s="130">
        <v>44926</v>
      </c>
      <c r="N32" s="17" t="s">
        <v>186</v>
      </c>
      <c r="O32" s="256"/>
      <c r="P32" s="253">
        <v>6050</v>
      </c>
      <c r="Q32" s="253"/>
      <c r="R32" s="253">
        <v>1050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48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48</v>
      </c>
      <c r="J33" s="103">
        <f t="shared" si="1"/>
        <v>7300</v>
      </c>
      <c r="K33" s="106"/>
      <c r="L33" s="130">
        <v>45292</v>
      </c>
      <c r="M33" s="130">
        <v>47484</v>
      </c>
      <c r="N33" s="32" t="s">
        <v>187</v>
      </c>
      <c r="O33" s="256"/>
      <c r="P33" s="253"/>
      <c r="Q33" s="253"/>
      <c r="R33" s="253"/>
      <c r="S33" s="253"/>
      <c r="T33" s="313">
        <v>250</v>
      </c>
      <c r="U33" s="313"/>
      <c r="V33" s="313">
        <v>2750</v>
      </c>
      <c r="W33" s="313"/>
      <c r="X33" s="313">
        <v>250</v>
      </c>
      <c r="Y33" s="313"/>
      <c r="Z33" s="313">
        <v>4050</v>
      </c>
      <c r="AA33" s="313"/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48</v>
      </c>
      <c r="D35" s="75" t="s">
        <v>226</v>
      </c>
      <c r="E35" s="105" t="s">
        <v>25</v>
      </c>
      <c r="F35" s="62" t="s">
        <v>26</v>
      </c>
      <c r="G35" s="105" t="s">
        <v>27</v>
      </c>
      <c r="H35" s="106"/>
      <c r="I35" s="129" t="s">
        <v>48</v>
      </c>
      <c r="J35" s="103">
        <f>SUM(O35:AC35)</f>
        <v>4500</v>
      </c>
      <c r="K35" s="106"/>
      <c r="L35" s="130">
        <v>44197</v>
      </c>
      <c r="M35" s="130">
        <v>44561</v>
      </c>
      <c r="N35" s="32" t="s">
        <v>186</v>
      </c>
      <c r="O35" s="256"/>
      <c r="P35" s="253"/>
      <c r="Q35" s="253">
        <v>4500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64654.1</v>
      </c>
      <c r="K36" s="40">
        <f>C40+C41</f>
        <v>3271</v>
      </c>
      <c r="L36" s="90"/>
      <c r="M36" s="90"/>
      <c r="N36" s="41"/>
      <c r="O36" s="257">
        <f t="shared" ref="O36:AC36" si="5">SUM(O12:O35)</f>
        <v>2929</v>
      </c>
      <c r="P36" s="254">
        <f t="shared" si="5"/>
        <v>12254.65</v>
      </c>
      <c r="Q36" s="254">
        <f t="shared" si="5"/>
        <v>7754.65</v>
      </c>
      <c r="R36" s="254">
        <f t="shared" si="5"/>
        <v>6104.65</v>
      </c>
      <c r="S36" s="254">
        <f t="shared" si="5"/>
        <v>754.65</v>
      </c>
      <c r="T36" s="318">
        <f t="shared" si="5"/>
        <v>5804.65</v>
      </c>
      <c r="U36" s="318">
        <f t="shared" si="5"/>
        <v>754.65</v>
      </c>
      <c r="V36" s="318">
        <f t="shared" si="5"/>
        <v>5804.65</v>
      </c>
      <c r="W36" s="318">
        <f t="shared" si="5"/>
        <v>3314.65</v>
      </c>
      <c r="X36" s="318">
        <f t="shared" si="5"/>
        <v>1404.65</v>
      </c>
      <c r="Y36" s="318">
        <f t="shared" si="5"/>
        <v>5754.65</v>
      </c>
      <c r="Z36" s="318">
        <f t="shared" si="5"/>
        <v>7454.65</v>
      </c>
      <c r="AA36" s="318">
        <f t="shared" si="5"/>
        <v>754.65</v>
      </c>
      <c r="AB36" s="318">
        <f t="shared" si="5"/>
        <v>3054.65</v>
      </c>
      <c r="AC36" s="319">
        <f t="shared" si="5"/>
        <v>754.65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v>528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404</v>
      </c>
      <c r="C41" s="46">
        <v>2743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C40*4</f>
        <v>2112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C40*10</f>
        <v>5280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45" x14ac:dyDescent="0.25">
      <c r="B49" s="27" t="s">
        <v>102</v>
      </c>
    </row>
    <row r="50" spans="2:2" ht="45" x14ac:dyDescent="0.25">
      <c r="B50" s="27" t="s">
        <v>100</v>
      </c>
    </row>
    <row r="51" spans="2:2" ht="30" x14ac:dyDescent="0.25">
      <c r="B51" s="27" t="s">
        <v>101</v>
      </c>
    </row>
    <row r="53" spans="2:2" x14ac:dyDescent="0.25">
      <c r="B53" s="28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1" spans="2:2" x14ac:dyDescent="0.25">
      <c r="B61" s="28" t="s">
        <v>115</v>
      </c>
    </row>
    <row r="62" spans="2:2" x14ac:dyDescent="0.25">
      <c r="B62" s="6" t="s">
        <v>105</v>
      </c>
    </row>
    <row r="63" spans="2:2" x14ac:dyDescent="0.25">
      <c r="B63" s="6" t="s">
        <v>106</v>
      </c>
    </row>
    <row r="64" spans="2:2" x14ac:dyDescent="0.25">
      <c r="B64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C31" zoomScale="60" zoomScaleNormal="60" workbookViewId="0">
      <selection activeCell="L31" sqref="L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9" width="9.140625" style="6"/>
    <col min="20" max="20" width="9.5703125" style="6" bestFit="1" customWidth="1"/>
    <col min="21" max="28" width="9.140625" style="6"/>
    <col min="29" max="29" width="9.5703125" style="6" bestFit="1" customWidth="1"/>
    <col min="30" max="16384" width="9.140625" style="6"/>
  </cols>
  <sheetData>
    <row r="1" spans="1:29" s="125" customFormat="1" x14ac:dyDescent="0.25">
      <c r="A1" s="407" t="s">
        <v>328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9"/>
    </row>
    <row r="2" spans="1:29" s="125" customFormat="1" x14ac:dyDescent="0.25">
      <c r="A2" s="410" t="s">
        <v>134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2"/>
    </row>
    <row r="3" spans="1:29" s="125" customFormat="1" x14ac:dyDescent="0.25">
      <c r="A3" s="404" t="s">
        <v>117</v>
      </c>
      <c r="B3" s="405"/>
      <c r="C3" s="405"/>
      <c r="D3" s="405"/>
      <c r="E3" s="405"/>
      <c r="F3" s="405"/>
      <c r="G3" s="405"/>
      <c r="H3" s="405"/>
      <c r="I3" s="405"/>
      <c r="J3" s="405"/>
      <c r="K3" s="413" t="s">
        <v>141</v>
      </c>
      <c r="L3" s="413"/>
      <c r="M3" s="413"/>
      <c r="N3" s="413"/>
      <c r="O3" s="413"/>
      <c r="P3" s="413"/>
      <c r="Q3" s="413"/>
      <c r="R3" s="413" t="s">
        <v>242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s="125" customFormat="1" x14ac:dyDescent="0.25">
      <c r="A4" s="404" t="s">
        <v>119</v>
      </c>
      <c r="B4" s="405"/>
      <c r="C4" s="405"/>
      <c r="D4" s="405"/>
      <c r="E4" s="405"/>
      <c r="F4" s="405"/>
      <c r="G4" s="405"/>
      <c r="H4" s="405"/>
      <c r="I4" s="405"/>
      <c r="J4" s="405"/>
      <c r="K4" s="418" t="s">
        <v>135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s="125" customFormat="1" x14ac:dyDescent="0.25">
      <c r="A5" s="404" t="s">
        <v>133</v>
      </c>
      <c r="B5" s="405"/>
      <c r="C5" s="405"/>
      <c r="D5" s="405"/>
      <c r="E5" s="405"/>
      <c r="F5" s="405"/>
      <c r="G5" s="405"/>
      <c r="H5" s="405"/>
      <c r="I5" s="405"/>
      <c r="J5" s="405"/>
      <c r="K5" s="413" t="s">
        <v>136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s="125" customFormat="1" x14ac:dyDescent="0.25">
      <c r="A6" s="404" t="s">
        <v>120</v>
      </c>
      <c r="B6" s="405"/>
      <c r="C6" s="405"/>
      <c r="D6" s="405"/>
      <c r="E6" s="405"/>
      <c r="F6" s="405"/>
      <c r="G6" s="405"/>
      <c r="H6" s="405"/>
      <c r="I6" s="405"/>
      <c r="J6" s="405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s="125" customFormat="1" x14ac:dyDescent="0.25">
      <c r="A7" s="404" t="s">
        <v>121</v>
      </c>
      <c r="B7" s="405"/>
      <c r="C7" s="405"/>
      <c r="D7" s="405"/>
      <c r="E7" s="405"/>
      <c r="F7" s="405"/>
      <c r="G7" s="405"/>
      <c r="H7" s="405"/>
      <c r="I7" s="405"/>
      <c r="J7" s="405"/>
      <c r="K7" s="415" t="s">
        <v>81</v>
      </c>
      <c r="L7" s="415"/>
      <c r="M7" s="415"/>
      <c r="N7" s="415"/>
      <c r="O7" s="415"/>
      <c r="P7" s="415"/>
      <c r="Q7" s="415"/>
      <c r="R7" s="416" t="s">
        <v>80</v>
      </c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7"/>
    </row>
    <row r="8" spans="1:29" s="125" customFormat="1" x14ac:dyDescent="0.25">
      <c r="A8" s="404" t="s">
        <v>93</v>
      </c>
      <c r="B8" s="405"/>
      <c r="C8" s="405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5"/>
      <c r="S8" s="405"/>
      <c r="T8" s="405"/>
      <c r="U8" s="405"/>
      <c r="V8" s="405"/>
      <c r="W8" s="405"/>
      <c r="X8" s="405"/>
      <c r="Y8" s="405"/>
      <c r="Z8" s="405"/>
      <c r="AA8" s="405"/>
      <c r="AB8" s="405"/>
      <c r="AC8" s="406"/>
    </row>
    <row r="9" spans="1:29" s="173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145" t="s">
        <v>125</v>
      </c>
      <c r="K9" s="350" t="s">
        <v>329</v>
      </c>
      <c r="L9" s="358" t="s">
        <v>126</v>
      </c>
      <c r="M9" s="358"/>
      <c r="N9" s="14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173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173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49</v>
      </c>
      <c r="J12" s="94">
        <f>SUM(O12:AC12)</f>
        <v>5732.9999999999982</v>
      </c>
      <c r="K12" s="98"/>
      <c r="L12" s="99">
        <v>43466</v>
      </c>
      <c r="M12" s="99">
        <v>48579</v>
      </c>
      <c r="N12" s="38"/>
      <c r="O12" s="255">
        <f>0.15*$K$42</f>
        <v>382.2</v>
      </c>
      <c r="P12" s="252">
        <f t="shared" ref="P12:AC12" si="0">0.15*$K$42</f>
        <v>382.2</v>
      </c>
      <c r="Q12" s="252">
        <f t="shared" si="0"/>
        <v>382.2</v>
      </c>
      <c r="R12" s="252">
        <f t="shared" si="0"/>
        <v>382.2</v>
      </c>
      <c r="S12" s="252">
        <f t="shared" si="0"/>
        <v>382.2</v>
      </c>
      <c r="T12" s="324">
        <f t="shared" si="0"/>
        <v>382.2</v>
      </c>
      <c r="U12" s="324">
        <f t="shared" si="0"/>
        <v>382.2</v>
      </c>
      <c r="V12" s="324">
        <f t="shared" si="0"/>
        <v>382.2</v>
      </c>
      <c r="W12" s="324">
        <f t="shared" si="0"/>
        <v>382.2</v>
      </c>
      <c r="X12" s="324">
        <f t="shared" si="0"/>
        <v>382.2</v>
      </c>
      <c r="Y12" s="324">
        <f t="shared" si="0"/>
        <v>382.2</v>
      </c>
      <c r="Z12" s="324">
        <f t="shared" si="0"/>
        <v>382.2</v>
      </c>
      <c r="AA12" s="324">
        <f t="shared" si="0"/>
        <v>382.2</v>
      </c>
      <c r="AB12" s="324">
        <f t="shared" si="0"/>
        <v>382.2</v>
      </c>
      <c r="AC12" s="324">
        <f t="shared" si="0"/>
        <v>382.2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83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84"/>
    </row>
    <row r="15" spans="1:29" s="125" customFormat="1" ht="60" x14ac:dyDescent="0.25">
      <c r="A15" s="101"/>
      <c r="B15" s="102"/>
      <c r="C15" s="103" t="s">
        <v>49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49</v>
      </c>
      <c r="J15" s="103">
        <f t="shared" ref="J15:J32" si="1">SUM(O15:AC15)</f>
        <v>868</v>
      </c>
      <c r="K15" s="129"/>
      <c r="L15" s="88">
        <v>43831</v>
      </c>
      <c r="M15" s="150">
        <v>44561</v>
      </c>
      <c r="N15" s="32" t="s">
        <v>186</v>
      </c>
      <c r="O15" s="256"/>
      <c r="P15" s="253">
        <v>434</v>
      </c>
      <c r="Q15" s="253">
        <v>434</v>
      </c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49</v>
      </c>
      <c r="D16" s="16" t="s">
        <v>221</v>
      </c>
      <c r="E16" s="105" t="s">
        <v>14</v>
      </c>
      <c r="F16" s="108" t="s">
        <v>31</v>
      </c>
      <c r="G16" s="75" t="s">
        <v>27</v>
      </c>
      <c r="H16" s="4"/>
      <c r="I16" s="129" t="s">
        <v>49</v>
      </c>
      <c r="J16" s="103">
        <f t="shared" si="1"/>
        <v>2500</v>
      </c>
      <c r="K16" s="129"/>
      <c r="L16" s="88">
        <v>44197</v>
      </c>
      <c r="M16" s="150">
        <v>44561</v>
      </c>
      <c r="N16" s="32" t="s">
        <v>186</v>
      </c>
      <c r="O16" s="256"/>
      <c r="P16" s="253"/>
      <c r="Q16" s="253">
        <v>2500</v>
      </c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49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49</v>
      </c>
      <c r="J17" s="103">
        <f t="shared" si="1"/>
        <v>7500</v>
      </c>
      <c r="K17" s="129"/>
      <c r="L17" s="88">
        <v>45292</v>
      </c>
      <c r="M17" s="150">
        <v>47848</v>
      </c>
      <c r="N17" s="32" t="s">
        <v>187</v>
      </c>
      <c r="O17" s="256"/>
      <c r="P17" s="253"/>
      <c r="Q17" s="253"/>
      <c r="R17" s="253"/>
      <c r="S17" s="253"/>
      <c r="T17" s="313">
        <v>2500</v>
      </c>
      <c r="U17" s="313"/>
      <c r="V17" s="313"/>
      <c r="W17" s="313">
        <v>2500</v>
      </c>
      <c r="X17" s="313"/>
      <c r="Y17" s="313"/>
      <c r="Z17" s="313">
        <v>2500</v>
      </c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49</v>
      </c>
      <c r="D18" s="16" t="s">
        <v>222</v>
      </c>
      <c r="E18" s="105" t="s">
        <v>14</v>
      </c>
      <c r="F18" s="108" t="s">
        <v>31</v>
      </c>
      <c r="G18" s="75" t="s">
        <v>27</v>
      </c>
      <c r="H18" s="4"/>
      <c r="I18" s="129" t="s">
        <v>49</v>
      </c>
      <c r="J18" s="103">
        <f t="shared" si="1"/>
        <v>8000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4000</v>
      </c>
      <c r="Q18" s="253"/>
      <c r="R18" s="253">
        <v>4000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49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49</v>
      </c>
      <c r="J19" s="103">
        <f t="shared" si="1"/>
        <v>8000</v>
      </c>
      <c r="K19" s="129"/>
      <c r="L19" s="88">
        <v>45658</v>
      </c>
      <c r="M19" s="150">
        <v>47118</v>
      </c>
      <c r="N19" s="32" t="s">
        <v>187</v>
      </c>
      <c r="O19" s="256"/>
      <c r="P19" s="253"/>
      <c r="Q19" s="253"/>
      <c r="R19" s="253"/>
      <c r="S19" s="253"/>
      <c r="T19" s="313"/>
      <c r="U19" s="313">
        <v>4000</v>
      </c>
      <c r="V19" s="313"/>
      <c r="W19" s="313"/>
      <c r="X19" s="313">
        <v>4000</v>
      </c>
      <c r="Y19" s="313"/>
      <c r="Z19" s="313"/>
      <c r="AA19" s="313"/>
      <c r="AB19" s="313"/>
      <c r="AC19" s="314"/>
    </row>
    <row r="20" spans="1:29" s="125" customFormat="1" x14ac:dyDescent="0.25">
      <c r="A20" s="8"/>
      <c r="B20" s="133" t="s">
        <v>91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84"/>
    </row>
    <row r="21" spans="1:29" s="125" customFormat="1" ht="60" x14ac:dyDescent="0.25">
      <c r="A21" s="101"/>
      <c r="B21" s="102"/>
      <c r="C21" s="136" t="s">
        <v>49</v>
      </c>
      <c r="D21" s="16" t="s">
        <v>234</v>
      </c>
      <c r="E21" s="105" t="s">
        <v>14</v>
      </c>
      <c r="F21" s="104" t="s">
        <v>29</v>
      </c>
      <c r="G21" s="105" t="s">
        <v>28</v>
      </c>
      <c r="H21" s="106"/>
      <c r="I21" s="129" t="s">
        <v>49</v>
      </c>
      <c r="J21" s="103">
        <f t="shared" si="1"/>
        <v>1000</v>
      </c>
      <c r="K21" s="106"/>
      <c r="L21" s="130">
        <v>44197</v>
      </c>
      <c r="M21" s="130">
        <v>44561</v>
      </c>
      <c r="N21" s="32" t="s">
        <v>186</v>
      </c>
      <c r="O21" s="256"/>
      <c r="P21" s="253"/>
      <c r="Q21" s="253">
        <v>1000</v>
      </c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36" t="s">
        <v>49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49</v>
      </c>
      <c r="J22" s="103">
        <f t="shared" si="1"/>
        <v>1000</v>
      </c>
      <c r="K22" s="106"/>
      <c r="L22" s="130">
        <v>46388</v>
      </c>
      <c r="M22" s="130">
        <v>46752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>
        <v>1000</v>
      </c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36" t="s">
        <v>49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6"/>
      <c r="I23" s="129" t="s">
        <v>49</v>
      </c>
      <c r="J23" s="103">
        <f t="shared" si="1"/>
        <v>1000</v>
      </c>
      <c r="K23" s="106"/>
      <c r="L23" s="130">
        <v>43831</v>
      </c>
      <c r="M23" s="130">
        <v>44196</v>
      </c>
      <c r="N23" s="32" t="s">
        <v>186</v>
      </c>
      <c r="O23" s="256"/>
      <c r="P23" s="253">
        <v>1000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36" t="s">
        <v>49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49</v>
      </c>
      <c r="J24" s="103">
        <f t="shared" si="1"/>
        <v>2000</v>
      </c>
      <c r="K24" s="106"/>
      <c r="L24" s="130">
        <v>45658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>
        <v>1000</v>
      </c>
      <c r="V24" s="313"/>
      <c r="W24" s="313"/>
      <c r="X24" s="313"/>
      <c r="Y24" s="313"/>
      <c r="Z24" s="313">
        <v>1000</v>
      </c>
      <c r="AA24" s="313"/>
      <c r="AB24" s="313"/>
      <c r="AC24" s="314"/>
    </row>
    <row r="25" spans="1:29" s="125" customFormat="1" ht="60" x14ac:dyDescent="0.25">
      <c r="A25" s="101"/>
      <c r="B25" s="102"/>
      <c r="C25" s="136" t="s">
        <v>49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49</v>
      </c>
      <c r="J25" s="103">
        <f t="shared" si="1"/>
        <v>4000</v>
      </c>
      <c r="K25" s="106"/>
      <c r="L25" s="130">
        <v>43831</v>
      </c>
      <c r="M25" s="130">
        <v>44561</v>
      </c>
      <c r="N25" s="32" t="s">
        <v>186</v>
      </c>
      <c r="O25" s="256"/>
      <c r="P25" s="253">
        <v>2000</v>
      </c>
      <c r="Q25" s="253">
        <v>2000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36" t="s">
        <v>49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49</v>
      </c>
      <c r="J26" s="103">
        <f t="shared" si="1"/>
        <v>4000</v>
      </c>
      <c r="K26" s="106"/>
      <c r="L26" s="130">
        <v>45292</v>
      </c>
      <c r="M26" s="130">
        <v>46752</v>
      </c>
      <c r="N26" s="32" t="s">
        <v>187</v>
      </c>
      <c r="O26" s="256"/>
      <c r="P26" s="253"/>
      <c r="Q26" s="253"/>
      <c r="R26" s="253"/>
      <c r="S26" s="253"/>
      <c r="T26" s="313">
        <v>2000</v>
      </c>
      <c r="U26" s="313"/>
      <c r="V26" s="313"/>
      <c r="W26" s="313">
        <v>2000</v>
      </c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36" t="s">
        <v>49</v>
      </c>
      <c r="D27" s="16" t="s">
        <v>235</v>
      </c>
      <c r="E27" s="105" t="s">
        <v>14</v>
      </c>
      <c r="F27" s="104" t="s">
        <v>29</v>
      </c>
      <c r="G27" s="105" t="s">
        <v>28</v>
      </c>
      <c r="H27" s="106"/>
      <c r="I27" s="129" t="s">
        <v>49</v>
      </c>
      <c r="J27" s="103">
        <f t="shared" si="1"/>
        <v>750</v>
      </c>
      <c r="K27" s="106"/>
      <c r="L27" s="130">
        <v>47484</v>
      </c>
      <c r="M27" s="130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750</v>
      </c>
      <c r="AA27" s="313"/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84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84"/>
    </row>
    <row r="30" spans="1:29" s="125" customFormat="1" ht="60" x14ac:dyDescent="0.25">
      <c r="A30" s="101"/>
      <c r="B30" s="102"/>
      <c r="C30" s="136" t="s">
        <v>244</v>
      </c>
      <c r="D30" s="105" t="s">
        <v>358</v>
      </c>
      <c r="E30" s="105" t="s">
        <v>24</v>
      </c>
      <c r="F30" s="104" t="s">
        <v>29</v>
      </c>
      <c r="G30" s="75" t="s">
        <v>27</v>
      </c>
      <c r="H30" s="106"/>
      <c r="I30" s="129" t="s">
        <v>49</v>
      </c>
      <c r="J30" s="103">
        <f t="shared" si="1"/>
        <v>1500</v>
      </c>
      <c r="K30" s="106"/>
      <c r="L30" s="130">
        <v>43466</v>
      </c>
      <c r="M30" s="130">
        <v>43830</v>
      </c>
      <c r="N30" s="32" t="s">
        <v>185</v>
      </c>
      <c r="O30" s="256">
        <v>1500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36" t="s">
        <v>49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49</v>
      </c>
      <c r="J31" s="103">
        <f t="shared" si="1"/>
        <v>5220</v>
      </c>
      <c r="K31" s="106"/>
      <c r="L31" s="130">
        <v>43831</v>
      </c>
      <c r="M31" s="130">
        <v>45291</v>
      </c>
      <c r="N31" s="17" t="s">
        <v>186</v>
      </c>
      <c r="O31" s="256"/>
      <c r="P31" s="253">
        <v>2100</v>
      </c>
      <c r="Q31" s="253"/>
      <c r="R31" s="253">
        <v>1560</v>
      </c>
      <c r="S31" s="253">
        <v>1560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36" t="s">
        <v>49</v>
      </c>
      <c r="D32" s="136" t="s">
        <v>224</v>
      </c>
      <c r="E32" s="108" t="s">
        <v>30</v>
      </c>
      <c r="F32" s="104" t="s">
        <v>198</v>
      </c>
      <c r="G32" s="105" t="s">
        <v>28</v>
      </c>
      <c r="H32" s="106"/>
      <c r="I32" s="129" t="s">
        <v>49</v>
      </c>
      <c r="J32" s="103">
        <f t="shared" si="1"/>
        <v>5400</v>
      </c>
      <c r="K32" s="106"/>
      <c r="L32" s="130">
        <v>46753</v>
      </c>
      <c r="M32" s="130">
        <v>48213</v>
      </c>
      <c r="N32" s="32" t="s">
        <v>187</v>
      </c>
      <c r="O32" s="256"/>
      <c r="P32" s="253"/>
      <c r="Q32" s="253"/>
      <c r="R32" s="253"/>
      <c r="S32" s="253"/>
      <c r="T32" s="313"/>
      <c r="U32" s="313"/>
      <c r="V32" s="313"/>
      <c r="W32" s="313"/>
      <c r="X32" s="313">
        <v>610</v>
      </c>
      <c r="Y32" s="313">
        <v>1160</v>
      </c>
      <c r="Z32" s="313">
        <v>560</v>
      </c>
      <c r="AA32" s="313">
        <v>3070</v>
      </c>
      <c r="AB32" s="313"/>
      <c r="AC32" s="314"/>
    </row>
    <row r="33" spans="1:29" s="125" customFormat="1" ht="60" x14ac:dyDescent="0.25">
      <c r="A33" s="101"/>
      <c r="B33" s="102"/>
      <c r="C33" s="136" t="s">
        <v>49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49</v>
      </c>
      <c r="J33" s="103">
        <f t="shared" ref="J33:J41" si="2">SUM(O33:AC33)</f>
        <v>400</v>
      </c>
      <c r="K33" s="106"/>
      <c r="L33" s="130">
        <v>45292</v>
      </c>
      <c r="M33" s="130">
        <v>48944</v>
      </c>
      <c r="N33" s="32" t="s">
        <v>187</v>
      </c>
      <c r="O33" s="256"/>
      <c r="P33" s="253"/>
      <c r="Q33" s="253"/>
      <c r="R33" s="253"/>
      <c r="S33" s="253"/>
      <c r="T33" s="313">
        <v>100</v>
      </c>
      <c r="U33" s="313"/>
      <c r="V33" s="313"/>
      <c r="W33" s="313">
        <v>100</v>
      </c>
      <c r="X33" s="313"/>
      <c r="Y33" s="313"/>
      <c r="Z33" s="313">
        <v>100</v>
      </c>
      <c r="AA33" s="313"/>
      <c r="AB33" s="313"/>
      <c r="AC33" s="314">
        <v>100</v>
      </c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84"/>
    </row>
    <row r="35" spans="1:29" s="125" customFormat="1" ht="60" x14ac:dyDescent="0.25">
      <c r="A35" s="101"/>
      <c r="B35" s="137"/>
      <c r="C35" s="136" t="s">
        <v>49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49</v>
      </c>
      <c r="J35" s="103">
        <f t="shared" si="2"/>
        <v>14350</v>
      </c>
      <c r="K35" s="106"/>
      <c r="L35" s="130">
        <v>43831</v>
      </c>
      <c r="M35" s="282">
        <v>45291</v>
      </c>
      <c r="N35" s="17" t="s">
        <v>186</v>
      </c>
      <c r="O35" s="256"/>
      <c r="P35" s="253">
        <v>8000</v>
      </c>
      <c r="Q35" s="253">
        <v>800</v>
      </c>
      <c r="R35" s="253">
        <v>2950</v>
      </c>
      <c r="S35" s="253">
        <v>2600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49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49</v>
      </c>
      <c r="J36" s="103">
        <f t="shared" si="2"/>
        <v>34730</v>
      </c>
      <c r="K36" s="106"/>
      <c r="L36" s="130">
        <v>45292</v>
      </c>
      <c r="M36" s="282">
        <v>48944</v>
      </c>
      <c r="N36" s="32" t="s">
        <v>187</v>
      </c>
      <c r="O36" s="256"/>
      <c r="P36" s="253"/>
      <c r="Q36" s="253"/>
      <c r="R36" s="253"/>
      <c r="S36" s="253"/>
      <c r="T36" s="313">
        <v>850</v>
      </c>
      <c r="U36" s="313">
        <v>500</v>
      </c>
      <c r="V36" s="313">
        <v>850</v>
      </c>
      <c r="W36" s="313">
        <v>500</v>
      </c>
      <c r="X36" s="313">
        <v>3000</v>
      </c>
      <c r="Y36" s="313">
        <v>2600</v>
      </c>
      <c r="Z36" s="313">
        <v>5030</v>
      </c>
      <c r="AA36" s="313">
        <v>11400</v>
      </c>
      <c r="AB36" s="313">
        <v>5000</v>
      </c>
      <c r="AC36" s="314">
        <v>5000</v>
      </c>
    </row>
    <row r="37" spans="1:29" s="125" customFormat="1" ht="60" x14ac:dyDescent="0.25">
      <c r="A37" s="101"/>
      <c r="B37" s="137"/>
      <c r="C37" s="136" t="s">
        <v>49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49</v>
      </c>
      <c r="J37" s="103">
        <f t="shared" si="2"/>
        <v>255</v>
      </c>
      <c r="K37" s="106"/>
      <c r="L37" s="130">
        <v>43831</v>
      </c>
      <c r="M37" s="130">
        <v>45291</v>
      </c>
      <c r="N37" s="17" t="s">
        <v>186</v>
      </c>
      <c r="O37" s="256"/>
      <c r="P37" s="253">
        <v>35</v>
      </c>
      <c r="Q37" s="253"/>
      <c r="R37" s="253">
        <v>130</v>
      </c>
      <c r="S37" s="253">
        <v>90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36" t="s">
        <v>49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49</v>
      </c>
      <c r="J38" s="103">
        <f t="shared" si="2"/>
        <v>630</v>
      </c>
      <c r="K38" s="106"/>
      <c r="L38" s="130">
        <v>45292</v>
      </c>
      <c r="M38" s="130">
        <v>48579</v>
      </c>
      <c r="N38" s="32" t="s">
        <v>187</v>
      </c>
      <c r="O38" s="256"/>
      <c r="P38" s="253"/>
      <c r="Q38" s="253"/>
      <c r="R38" s="253"/>
      <c r="S38" s="253"/>
      <c r="T38" s="313">
        <v>130</v>
      </c>
      <c r="U38" s="313"/>
      <c r="V38" s="313"/>
      <c r="W38" s="313">
        <v>130</v>
      </c>
      <c r="X38" s="313">
        <v>90</v>
      </c>
      <c r="Y38" s="313"/>
      <c r="Z38" s="313">
        <v>150</v>
      </c>
      <c r="AA38" s="313"/>
      <c r="AB38" s="313">
        <v>130</v>
      </c>
      <c r="AC38" s="314"/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84"/>
    </row>
    <row r="40" spans="1:29" s="34" customFormat="1" ht="60" x14ac:dyDescent="0.25">
      <c r="A40" s="243"/>
      <c r="B40" s="18"/>
      <c r="C40" s="236" t="s">
        <v>244</v>
      </c>
      <c r="D40" s="138" t="s">
        <v>382</v>
      </c>
      <c r="E40" s="105" t="s">
        <v>25</v>
      </c>
      <c r="F40" s="62" t="s">
        <v>26</v>
      </c>
      <c r="G40" s="105" t="s">
        <v>27</v>
      </c>
      <c r="H40" s="19"/>
      <c r="I40" s="129" t="s">
        <v>49</v>
      </c>
      <c r="J40" s="115">
        <f>SUM(O40:AC40)</f>
        <v>500</v>
      </c>
      <c r="K40" s="19"/>
      <c r="L40" s="237">
        <v>43466</v>
      </c>
      <c r="M40" s="237">
        <v>43830</v>
      </c>
      <c r="N40" s="238" t="s">
        <v>185</v>
      </c>
      <c r="O40" s="256">
        <v>500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</row>
    <row r="41" spans="1:29" s="139" customFormat="1" ht="60.75" thickBot="1" x14ac:dyDescent="0.3">
      <c r="A41" s="101"/>
      <c r="B41" s="102"/>
      <c r="C41" s="136" t="s">
        <v>49</v>
      </c>
      <c r="D41" s="75" t="s">
        <v>226</v>
      </c>
      <c r="E41" s="105" t="s">
        <v>25</v>
      </c>
      <c r="F41" s="62" t="s">
        <v>26</v>
      </c>
      <c r="G41" s="105" t="s">
        <v>27</v>
      </c>
      <c r="H41" s="106"/>
      <c r="I41" s="129" t="s">
        <v>49</v>
      </c>
      <c r="J41" s="103">
        <f t="shared" si="2"/>
        <v>4500</v>
      </c>
      <c r="K41" s="106"/>
      <c r="L41" s="130">
        <v>44197</v>
      </c>
      <c r="M41" s="130">
        <v>44561</v>
      </c>
      <c r="N41" s="165" t="s">
        <v>245</v>
      </c>
      <c r="O41" s="256"/>
      <c r="P41" s="253"/>
      <c r="Q41" s="253">
        <v>4500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86</v>
      </c>
      <c r="C42" s="40"/>
      <c r="D42" s="40"/>
      <c r="E42" s="66"/>
      <c r="F42" s="66"/>
      <c r="G42" s="66"/>
      <c r="H42" s="40"/>
      <c r="I42" s="40"/>
      <c r="J42" s="40">
        <f>SUM(J12:J41)</f>
        <v>113836</v>
      </c>
      <c r="K42" s="40">
        <v>2548</v>
      </c>
      <c r="L42" s="90"/>
      <c r="M42" s="90"/>
      <c r="N42" s="41"/>
      <c r="O42" s="257">
        <f t="shared" ref="O42:AC42" si="3">SUM(O12:O41)</f>
        <v>2382.1999999999998</v>
      </c>
      <c r="P42" s="254">
        <f t="shared" si="3"/>
        <v>17951.2</v>
      </c>
      <c r="Q42" s="254">
        <f t="shared" si="3"/>
        <v>11616.2</v>
      </c>
      <c r="R42" s="254">
        <f t="shared" si="3"/>
        <v>9022.2000000000007</v>
      </c>
      <c r="S42" s="254">
        <f t="shared" si="3"/>
        <v>4632.2</v>
      </c>
      <c r="T42" s="318">
        <f t="shared" si="3"/>
        <v>5962.2</v>
      </c>
      <c r="U42" s="318">
        <f t="shared" si="3"/>
        <v>5882.2</v>
      </c>
      <c r="V42" s="318">
        <f t="shared" si="3"/>
        <v>1232.2</v>
      </c>
      <c r="W42" s="318">
        <f t="shared" si="3"/>
        <v>6612.2</v>
      </c>
      <c r="X42" s="318">
        <f t="shared" si="3"/>
        <v>8082.2</v>
      </c>
      <c r="Y42" s="318">
        <f t="shared" si="3"/>
        <v>4142.2</v>
      </c>
      <c r="Z42" s="318">
        <f t="shared" si="3"/>
        <v>10472.200000000001</v>
      </c>
      <c r="AA42" s="318">
        <f t="shared" si="3"/>
        <v>14852.2</v>
      </c>
      <c r="AB42" s="318">
        <f t="shared" si="3"/>
        <v>5512.2</v>
      </c>
      <c r="AC42" s="319">
        <f t="shared" si="3"/>
        <v>5482.2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330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193</v>
      </c>
      <c r="C45" s="44" t="s">
        <v>194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2" t="s">
        <v>195</v>
      </c>
      <c r="B46" s="83" t="s">
        <v>331</v>
      </c>
      <c r="C46" s="46">
        <f>K42</f>
        <v>2548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f>C46*4</f>
        <v>10192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197</v>
      </c>
      <c r="B48" s="84" t="s">
        <v>333</v>
      </c>
      <c r="C48" s="48">
        <f>C46*10</f>
        <v>25480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2" spans="1:13" x14ac:dyDescent="0.25">
      <c r="B52" s="26" t="s">
        <v>99</v>
      </c>
    </row>
    <row r="53" spans="1:13" ht="45" x14ac:dyDescent="0.25">
      <c r="B53" s="27" t="s">
        <v>97</v>
      </c>
    </row>
    <row r="54" spans="1:13" ht="30" x14ac:dyDescent="0.25">
      <c r="B54" s="27" t="s">
        <v>102</v>
      </c>
    </row>
    <row r="55" spans="1:13" ht="45" x14ac:dyDescent="0.25">
      <c r="B55" s="27" t="s">
        <v>100</v>
      </c>
    </row>
    <row r="56" spans="1:13" ht="30" x14ac:dyDescent="0.25">
      <c r="B56" s="27" t="s">
        <v>101</v>
      </c>
    </row>
    <row r="58" spans="1:13" x14ac:dyDescent="0.25">
      <c r="B58" s="28" t="s">
        <v>108</v>
      </c>
    </row>
    <row r="59" spans="1:13" x14ac:dyDescent="0.25">
      <c r="B59" s="6" t="s">
        <v>140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6" spans="2:2" x14ac:dyDescent="0.25">
      <c r="B66" s="28" t="s">
        <v>115</v>
      </c>
    </row>
    <row r="67" spans="2:2" x14ac:dyDescent="0.25">
      <c r="B67" s="6" t="s">
        <v>105</v>
      </c>
    </row>
    <row r="68" spans="2:2" x14ac:dyDescent="0.25">
      <c r="B68" s="6" t="s">
        <v>106</v>
      </c>
    </row>
    <row r="69" spans="2:2" x14ac:dyDescent="0.25">
      <c r="B69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selection activeCell="D52" sqref="D52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8.85546875" style="6" customWidth="1"/>
    <col min="15" max="16384" width="9.140625" style="6"/>
  </cols>
  <sheetData>
    <row r="1" spans="1:29" s="125" customFormat="1" x14ac:dyDescent="0.25">
      <c r="A1" s="407" t="s">
        <v>328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9"/>
    </row>
    <row r="2" spans="1:29" s="125" customFormat="1" x14ac:dyDescent="0.25">
      <c r="A2" s="410" t="s">
        <v>134</v>
      </c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2"/>
    </row>
    <row r="3" spans="1:29" s="125" customFormat="1" x14ac:dyDescent="0.25">
      <c r="A3" s="404" t="s">
        <v>117</v>
      </c>
      <c r="B3" s="405"/>
      <c r="C3" s="405"/>
      <c r="D3" s="405"/>
      <c r="E3" s="405"/>
      <c r="F3" s="405"/>
      <c r="G3" s="405"/>
      <c r="H3" s="405"/>
      <c r="I3" s="405"/>
      <c r="J3" s="405"/>
      <c r="K3" s="413" t="s">
        <v>170</v>
      </c>
      <c r="L3" s="413"/>
      <c r="M3" s="413"/>
      <c r="N3" s="413"/>
      <c r="O3" s="413"/>
      <c r="P3" s="413"/>
      <c r="Q3" s="413"/>
      <c r="R3" s="413" t="s">
        <v>232</v>
      </c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4"/>
    </row>
    <row r="4" spans="1:29" s="125" customFormat="1" x14ac:dyDescent="0.25">
      <c r="A4" s="404" t="s">
        <v>119</v>
      </c>
      <c r="B4" s="405"/>
      <c r="C4" s="405"/>
      <c r="D4" s="405"/>
      <c r="E4" s="405"/>
      <c r="F4" s="405"/>
      <c r="G4" s="405"/>
      <c r="H4" s="405"/>
      <c r="I4" s="405"/>
      <c r="J4" s="405"/>
      <c r="K4" s="418" t="s">
        <v>135</v>
      </c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3"/>
      <c r="Y4" s="413"/>
      <c r="Z4" s="413"/>
      <c r="AA4" s="413"/>
      <c r="AB4" s="413"/>
      <c r="AC4" s="414"/>
    </row>
    <row r="5" spans="1:29" s="125" customFormat="1" x14ac:dyDescent="0.25">
      <c r="A5" s="404" t="s">
        <v>133</v>
      </c>
      <c r="B5" s="405"/>
      <c r="C5" s="405"/>
      <c r="D5" s="405"/>
      <c r="E5" s="405"/>
      <c r="F5" s="405"/>
      <c r="G5" s="405"/>
      <c r="H5" s="405"/>
      <c r="I5" s="405"/>
      <c r="J5" s="405"/>
      <c r="K5" s="413" t="s">
        <v>136</v>
      </c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413"/>
      <c r="Z5" s="413"/>
      <c r="AA5" s="413"/>
      <c r="AB5" s="413"/>
      <c r="AC5" s="414"/>
    </row>
    <row r="6" spans="1:29" s="125" customFormat="1" x14ac:dyDescent="0.25">
      <c r="A6" s="404" t="s">
        <v>120</v>
      </c>
      <c r="B6" s="405"/>
      <c r="C6" s="405"/>
      <c r="D6" s="405"/>
      <c r="E6" s="405"/>
      <c r="F6" s="405"/>
      <c r="G6" s="405"/>
      <c r="H6" s="405"/>
      <c r="I6" s="405"/>
      <c r="J6" s="405"/>
      <c r="K6" s="413"/>
      <c r="L6" s="413"/>
      <c r="M6" s="413"/>
      <c r="N6" s="413"/>
      <c r="O6" s="413"/>
      <c r="P6" s="413"/>
      <c r="Q6" s="413"/>
      <c r="R6" s="413"/>
      <c r="S6" s="413"/>
      <c r="T6" s="413"/>
      <c r="U6" s="413"/>
      <c r="V6" s="413"/>
      <c r="W6" s="413"/>
      <c r="X6" s="413"/>
      <c r="Y6" s="413"/>
      <c r="Z6" s="413"/>
      <c r="AA6" s="413"/>
      <c r="AB6" s="413"/>
      <c r="AC6" s="414"/>
    </row>
    <row r="7" spans="1:29" s="125" customFormat="1" x14ac:dyDescent="0.25">
      <c r="A7" s="404" t="s">
        <v>121</v>
      </c>
      <c r="B7" s="405"/>
      <c r="C7" s="405"/>
      <c r="D7" s="405"/>
      <c r="E7" s="405"/>
      <c r="F7" s="405"/>
      <c r="G7" s="405"/>
      <c r="H7" s="405"/>
      <c r="I7" s="405"/>
      <c r="J7" s="405"/>
      <c r="K7" s="415" t="s">
        <v>81</v>
      </c>
      <c r="L7" s="415"/>
      <c r="M7" s="415"/>
      <c r="N7" s="415"/>
      <c r="O7" s="415"/>
      <c r="P7" s="415"/>
      <c r="Q7" s="415"/>
      <c r="R7" s="416" t="s">
        <v>80</v>
      </c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7"/>
    </row>
    <row r="8" spans="1:29" s="125" customFormat="1" x14ac:dyDescent="0.25">
      <c r="A8" s="404" t="s">
        <v>93</v>
      </c>
      <c r="B8" s="405"/>
      <c r="C8" s="405"/>
      <c r="D8" s="405"/>
      <c r="E8" s="405"/>
      <c r="F8" s="405"/>
      <c r="G8" s="405"/>
      <c r="H8" s="405"/>
      <c r="I8" s="405"/>
      <c r="J8" s="405"/>
      <c r="K8" s="405"/>
      <c r="L8" s="405"/>
      <c r="M8" s="405"/>
      <c r="N8" s="405"/>
      <c r="O8" s="405"/>
      <c r="P8" s="405"/>
      <c r="Q8" s="405"/>
      <c r="R8" s="405"/>
      <c r="S8" s="405"/>
      <c r="T8" s="405"/>
      <c r="U8" s="405"/>
      <c r="V8" s="405"/>
      <c r="W8" s="405"/>
      <c r="X8" s="405"/>
      <c r="Y8" s="405"/>
      <c r="Z8" s="405"/>
      <c r="AA8" s="405"/>
      <c r="AB8" s="405"/>
      <c r="AC8" s="406"/>
    </row>
    <row r="9" spans="1:29" s="173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145" t="s">
        <v>125</v>
      </c>
      <c r="K9" s="350" t="s">
        <v>329</v>
      </c>
      <c r="L9" s="358" t="s">
        <v>126</v>
      </c>
      <c r="M9" s="358"/>
      <c r="N9" s="14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173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173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50</v>
      </c>
      <c r="J12" s="94">
        <f>SUM(O12:AC12)</f>
        <v>1258.5</v>
      </c>
      <c r="K12" s="98"/>
      <c r="L12" s="99">
        <v>43466</v>
      </c>
      <c r="M12" s="99">
        <v>48944</v>
      </c>
      <c r="N12" s="38"/>
      <c r="O12" s="255">
        <v>72</v>
      </c>
      <c r="P12" s="252">
        <f t="shared" ref="P12:AC12" si="0">$K$33*0.15</f>
        <v>84.75</v>
      </c>
      <c r="Q12" s="252">
        <f t="shared" si="0"/>
        <v>84.75</v>
      </c>
      <c r="R12" s="252">
        <f t="shared" si="0"/>
        <v>84.75</v>
      </c>
      <c r="S12" s="252">
        <f t="shared" si="0"/>
        <v>84.75</v>
      </c>
      <c r="T12" s="324">
        <f t="shared" si="0"/>
        <v>84.75</v>
      </c>
      <c r="U12" s="324">
        <f t="shared" si="0"/>
        <v>84.75</v>
      </c>
      <c r="V12" s="324">
        <f t="shared" si="0"/>
        <v>84.75</v>
      </c>
      <c r="W12" s="324">
        <f t="shared" si="0"/>
        <v>84.75</v>
      </c>
      <c r="X12" s="324">
        <f t="shared" si="0"/>
        <v>84.75</v>
      </c>
      <c r="Y12" s="324">
        <f t="shared" si="0"/>
        <v>84.75</v>
      </c>
      <c r="Z12" s="324">
        <f t="shared" si="0"/>
        <v>84.75</v>
      </c>
      <c r="AA12" s="324">
        <f t="shared" si="0"/>
        <v>84.75</v>
      </c>
      <c r="AB12" s="324">
        <f t="shared" si="0"/>
        <v>84.75</v>
      </c>
      <c r="AC12" s="325">
        <f t="shared" si="0"/>
        <v>84.75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50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50</v>
      </c>
      <c r="J15" s="103">
        <f t="shared" ref="J15:J32" si="1">SUM(O15:AC15)</f>
        <v>400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100</v>
      </c>
      <c r="Q15" s="253">
        <v>100</v>
      </c>
      <c r="R15" s="253">
        <v>100</v>
      </c>
      <c r="S15" s="253">
        <v>100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50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50</v>
      </c>
      <c r="J16" s="103">
        <f t="shared" si="1"/>
        <v>1000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100</v>
      </c>
      <c r="U16" s="313">
        <v>100</v>
      </c>
      <c r="V16" s="313">
        <v>100</v>
      </c>
      <c r="W16" s="313">
        <v>100</v>
      </c>
      <c r="X16" s="313">
        <v>100</v>
      </c>
      <c r="Y16" s="313">
        <v>100</v>
      </c>
      <c r="Z16" s="313">
        <v>100</v>
      </c>
      <c r="AA16" s="313">
        <v>100</v>
      </c>
      <c r="AB16" s="313">
        <v>100</v>
      </c>
      <c r="AC16" s="314">
        <v>100</v>
      </c>
    </row>
    <row r="17" spans="1:29" s="125" customFormat="1" ht="60" x14ac:dyDescent="0.25">
      <c r="A17" s="101"/>
      <c r="B17" s="102"/>
      <c r="C17" s="103" t="s">
        <v>50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50</v>
      </c>
      <c r="J17" s="103">
        <f t="shared" si="1"/>
        <v>1800</v>
      </c>
      <c r="K17" s="129"/>
      <c r="L17" s="88">
        <v>47484</v>
      </c>
      <c r="M17" s="150">
        <v>47848</v>
      </c>
      <c r="N17" s="32" t="s">
        <v>187</v>
      </c>
      <c r="O17" s="256"/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>
        <v>1800</v>
      </c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50</v>
      </c>
      <c r="D18" s="16" t="s">
        <v>222</v>
      </c>
      <c r="E18" s="105" t="s">
        <v>14</v>
      </c>
      <c r="F18" s="108" t="s">
        <v>31</v>
      </c>
      <c r="G18" s="75" t="s">
        <v>27</v>
      </c>
      <c r="H18" s="4"/>
      <c r="I18" s="129" t="s">
        <v>50</v>
      </c>
      <c r="J18" s="103">
        <f t="shared" si="1"/>
        <v>5000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2500</v>
      </c>
      <c r="Q18" s="253"/>
      <c r="R18" s="253">
        <v>2500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50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50</v>
      </c>
      <c r="J19" s="103">
        <f t="shared" si="1"/>
        <v>7500</v>
      </c>
      <c r="K19" s="129"/>
      <c r="L19" s="88">
        <v>45292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>
        <v>2500</v>
      </c>
      <c r="U19" s="313"/>
      <c r="V19" s="313"/>
      <c r="W19" s="313">
        <v>2500</v>
      </c>
      <c r="X19" s="313"/>
      <c r="Y19" s="313"/>
      <c r="Z19" s="313">
        <v>2500</v>
      </c>
      <c r="AA19" s="313"/>
      <c r="AB19" s="313"/>
      <c r="AC19" s="314"/>
    </row>
    <row r="20" spans="1:29" s="125" customFormat="1" x14ac:dyDescent="0.25">
      <c r="A20" s="8"/>
      <c r="B20" s="133" t="s">
        <v>91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</row>
    <row r="21" spans="1:29" s="125" customFormat="1" ht="60" x14ac:dyDescent="0.25">
      <c r="A21" s="101"/>
      <c r="B21" s="102"/>
      <c r="C21" s="103" t="s">
        <v>50</v>
      </c>
      <c r="D21" s="16" t="s">
        <v>223</v>
      </c>
      <c r="E21" s="105" t="s">
        <v>14</v>
      </c>
      <c r="F21" s="104" t="s">
        <v>29</v>
      </c>
      <c r="G21" s="105" t="s">
        <v>28</v>
      </c>
      <c r="H21" s="106"/>
      <c r="I21" s="129" t="s">
        <v>50</v>
      </c>
      <c r="J21" s="103">
        <f t="shared" si="1"/>
        <v>2500</v>
      </c>
      <c r="K21" s="106"/>
      <c r="L21" s="130">
        <v>44197</v>
      </c>
      <c r="M21" s="130">
        <v>44561</v>
      </c>
      <c r="N21" s="32" t="s">
        <v>186</v>
      </c>
      <c r="O21" s="256"/>
      <c r="P21" s="253"/>
      <c r="Q21" s="253">
        <v>2500</v>
      </c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50</v>
      </c>
      <c r="D22" s="16" t="s">
        <v>223</v>
      </c>
      <c r="E22" s="105" t="s">
        <v>14</v>
      </c>
      <c r="F22" s="104" t="s">
        <v>29</v>
      </c>
      <c r="G22" s="105" t="s">
        <v>28</v>
      </c>
      <c r="H22" s="106"/>
      <c r="I22" s="129" t="s">
        <v>50</v>
      </c>
      <c r="J22" s="103">
        <f t="shared" si="1"/>
        <v>2300</v>
      </c>
      <c r="K22" s="106"/>
      <c r="L22" s="130">
        <v>46388</v>
      </c>
      <c r="M22" s="130">
        <v>46752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>
        <v>2300</v>
      </c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92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87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50</v>
      </c>
      <c r="D25" s="136" t="s">
        <v>224</v>
      </c>
      <c r="E25" s="108" t="s">
        <v>30</v>
      </c>
      <c r="F25" s="104" t="s">
        <v>198</v>
      </c>
      <c r="G25" s="105" t="s">
        <v>28</v>
      </c>
      <c r="H25" s="106"/>
      <c r="I25" s="129" t="s">
        <v>50</v>
      </c>
      <c r="J25" s="103">
        <f t="shared" si="1"/>
        <v>650</v>
      </c>
      <c r="K25" s="106"/>
      <c r="L25" s="130">
        <v>43831</v>
      </c>
      <c r="M25" s="130">
        <v>44196</v>
      </c>
      <c r="N25" s="32" t="s">
        <v>186</v>
      </c>
      <c r="O25" s="256"/>
      <c r="P25" s="253">
        <v>650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50</v>
      </c>
      <c r="D26" s="136" t="s">
        <v>224</v>
      </c>
      <c r="E26" s="108" t="s">
        <v>30</v>
      </c>
      <c r="F26" s="104" t="s">
        <v>198</v>
      </c>
      <c r="G26" s="105" t="s">
        <v>28</v>
      </c>
      <c r="H26" s="106"/>
      <c r="I26" s="129" t="s">
        <v>50</v>
      </c>
      <c r="J26" s="103">
        <f t="shared" si="1"/>
        <v>5520</v>
      </c>
      <c r="K26" s="106"/>
      <c r="L26" s="130">
        <v>45292</v>
      </c>
      <c r="M26" s="130">
        <v>48944</v>
      </c>
      <c r="N26" s="32" t="s">
        <v>187</v>
      </c>
      <c r="O26" s="256"/>
      <c r="P26" s="253"/>
      <c r="Q26" s="253"/>
      <c r="R26" s="253"/>
      <c r="S26" s="253"/>
      <c r="T26" s="313">
        <v>1200</v>
      </c>
      <c r="U26" s="313">
        <v>900</v>
      </c>
      <c r="V26" s="313">
        <v>150</v>
      </c>
      <c r="W26" s="313">
        <v>120</v>
      </c>
      <c r="X26" s="313">
        <v>450</v>
      </c>
      <c r="Y26" s="313">
        <v>900</v>
      </c>
      <c r="Z26" s="313">
        <v>450</v>
      </c>
      <c r="AA26" s="313">
        <v>450</v>
      </c>
      <c r="AB26" s="313">
        <v>450</v>
      </c>
      <c r="AC26" s="314">
        <v>450</v>
      </c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60" x14ac:dyDescent="0.25">
      <c r="A28" s="101"/>
      <c r="B28" s="137"/>
      <c r="C28" s="103" t="s">
        <v>50</v>
      </c>
      <c r="D28" s="75" t="s">
        <v>339</v>
      </c>
      <c r="E28" s="104" t="s">
        <v>15</v>
      </c>
      <c r="F28" s="104" t="s">
        <v>29</v>
      </c>
      <c r="G28" s="105" t="s">
        <v>27</v>
      </c>
      <c r="H28" s="106"/>
      <c r="I28" s="129" t="s">
        <v>50</v>
      </c>
      <c r="J28" s="103">
        <f t="shared" ref="J28" si="2">SUM(O28:AC28)</f>
        <v>381</v>
      </c>
      <c r="K28" s="106"/>
      <c r="L28" s="130">
        <v>43466</v>
      </c>
      <c r="M28" s="130">
        <v>43830</v>
      </c>
      <c r="N28" s="32" t="s">
        <v>185</v>
      </c>
      <c r="O28" s="256">
        <v>381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37"/>
      <c r="C29" s="103" t="s">
        <v>50</v>
      </c>
      <c r="D29" s="75" t="s">
        <v>225</v>
      </c>
      <c r="E29" s="104" t="s">
        <v>15</v>
      </c>
      <c r="F29" s="104" t="s">
        <v>29</v>
      </c>
      <c r="G29" s="105" t="s">
        <v>27</v>
      </c>
      <c r="H29" s="106"/>
      <c r="I29" s="129" t="s">
        <v>50</v>
      </c>
      <c r="J29" s="103">
        <f t="shared" si="1"/>
        <v>3850</v>
      </c>
      <c r="K29" s="106"/>
      <c r="L29" s="130">
        <v>43831</v>
      </c>
      <c r="M29" s="130">
        <v>45291</v>
      </c>
      <c r="N29" s="32" t="s">
        <v>186</v>
      </c>
      <c r="O29" s="256"/>
      <c r="P29" s="253">
        <v>1150</v>
      </c>
      <c r="Q29" s="253">
        <v>650</v>
      </c>
      <c r="R29" s="253">
        <v>1800</v>
      </c>
      <c r="S29" s="253">
        <v>250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50</v>
      </c>
      <c r="D30" s="75" t="s">
        <v>225</v>
      </c>
      <c r="E30" s="104" t="s">
        <v>15</v>
      </c>
      <c r="F30" s="104" t="s">
        <v>29</v>
      </c>
      <c r="G30" s="105" t="s">
        <v>27</v>
      </c>
      <c r="H30" s="106"/>
      <c r="I30" s="129" t="s">
        <v>50</v>
      </c>
      <c r="J30" s="103">
        <f t="shared" si="1"/>
        <v>5000</v>
      </c>
      <c r="K30" s="106"/>
      <c r="L30" s="130">
        <v>45292</v>
      </c>
      <c r="M30" s="130">
        <v>48944</v>
      </c>
      <c r="N30" s="32" t="s">
        <v>187</v>
      </c>
      <c r="O30" s="256"/>
      <c r="P30" s="253"/>
      <c r="Q30" s="253"/>
      <c r="R30" s="253"/>
      <c r="S30" s="253"/>
      <c r="T30" s="313">
        <v>700</v>
      </c>
      <c r="U30" s="313">
        <v>750</v>
      </c>
      <c r="V30" s="313"/>
      <c r="W30" s="313">
        <v>250</v>
      </c>
      <c r="X30" s="313"/>
      <c r="Y30" s="313">
        <v>250</v>
      </c>
      <c r="Z30" s="313">
        <v>650</v>
      </c>
      <c r="AA30" s="313">
        <v>1900</v>
      </c>
      <c r="AB30" s="313">
        <v>250</v>
      </c>
      <c r="AC30" s="314">
        <v>250</v>
      </c>
    </row>
    <row r="31" spans="1:29" s="125" customFormat="1" x14ac:dyDescent="0.25">
      <c r="A31" s="8"/>
      <c r="B31" s="146" t="s">
        <v>89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39" customFormat="1" ht="60.75" thickBot="1" x14ac:dyDescent="0.3">
      <c r="A32" s="101"/>
      <c r="B32" s="102"/>
      <c r="C32" s="103" t="s">
        <v>50</v>
      </c>
      <c r="D32" s="75" t="s">
        <v>226</v>
      </c>
      <c r="E32" s="105" t="s">
        <v>25</v>
      </c>
      <c r="F32" s="62" t="s">
        <v>26</v>
      </c>
      <c r="G32" s="105" t="s">
        <v>27</v>
      </c>
      <c r="H32" s="106"/>
      <c r="I32" s="129" t="s">
        <v>50</v>
      </c>
      <c r="J32" s="103">
        <f t="shared" si="1"/>
        <v>7500</v>
      </c>
      <c r="K32" s="106"/>
      <c r="L32" s="130">
        <v>44197</v>
      </c>
      <c r="M32" s="130">
        <v>44561</v>
      </c>
      <c r="N32" s="32" t="s">
        <v>187</v>
      </c>
      <c r="O32" s="256"/>
      <c r="P32" s="253"/>
      <c r="Q32" s="253">
        <v>7500</v>
      </c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78" customFormat="1" ht="15.75" thickBot="1" x14ac:dyDescent="0.3">
      <c r="A33" s="174"/>
      <c r="B33" s="175" t="s">
        <v>86</v>
      </c>
      <c r="C33" s="175"/>
      <c r="D33" s="175"/>
      <c r="E33" s="176"/>
      <c r="F33" s="176"/>
      <c r="G33" s="176"/>
      <c r="H33" s="175"/>
      <c r="I33" s="175"/>
      <c r="J33" s="175">
        <f>SUM(J12:J32)</f>
        <v>44659.5</v>
      </c>
      <c r="K33" s="175">
        <f>C37+C38</f>
        <v>565</v>
      </c>
      <c r="L33" s="179"/>
      <c r="M33" s="179"/>
      <c r="N33" s="177"/>
      <c r="O33" s="257">
        <f t="shared" ref="O33:AC33" si="3">SUM(O12:O32)</f>
        <v>453</v>
      </c>
      <c r="P33" s="254">
        <f t="shared" si="3"/>
        <v>4484.75</v>
      </c>
      <c r="Q33" s="254">
        <f t="shared" si="3"/>
        <v>10834.75</v>
      </c>
      <c r="R33" s="254">
        <f t="shared" si="3"/>
        <v>4484.75</v>
      </c>
      <c r="S33" s="254">
        <f t="shared" si="3"/>
        <v>434.75</v>
      </c>
      <c r="T33" s="318">
        <f t="shared" si="3"/>
        <v>4584.75</v>
      </c>
      <c r="U33" s="318">
        <f t="shared" si="3"/>
        <v>1834.75</v>
      </c>
      <c r="V33" s="318">
        <f t="shared" si="3"/>
        <v>334.75</v>
      </c>
      <c r="W33" s="318">
        <f t="shared" si="3"/>
        <v>5354.75</v>
      </c>
      <c r="X33" s="318">
        <f t="shared" si="3"/>
        <v>634.75</v>
      </c>
      <c r="Y33" s="318">
        <f t="shared" si="3"/>
        <v>1334.75</v>
      </c>
      <c r="Z33" s="318">
        <f t="shared" si="3"/>
        <v>5584.75</v>
      </c>
      <c r="AA33" s="318">
        <f t="shared" si="3"/>
        <v>2534.75</v>
      </c>
      <c r="AB33" s="318">
        <f t="shared" si="3"/>
        <v>884.75</v>
      </c>
      <c r="AC33" s="319">
        <f t="shared" si="3"/>
        <v>884.75</v>
      </c>
    </row>
    <row r="34" spans="1:29" ht="15.75" x14ac:dyDescent="0.25">
      <c r="A34" s="23"/>
      <c r="B34" s="24"/>
      <c r="C34" s="24"/>
      <c r="D34" s="24"/>
      <c r="E34" s="67"/>
      <c r="F34" s="67"/>
      <c r="G34" s="67"/>
      <c r="H34" s="24"/>
      <c r="I34" s="25"/>
      <c r="K34" s="33" t="s">
        <v>330</v>
      </c>
    </row>
    <row r="35" spans="1:29" s="34" customFormat="1" ht="15.75" x14ac:dyDescent="0.25">
      <c r="E35" s="60"/>
      <c r="F35" s="60"/>
      <c r="G35" s="60"/>
      <c r="K35" s="36"/>
      <c r="L35" s="91"/>
      <c r="M35" s="91"/>
    </row>
    <row r="36" spans="1:29" s="34" customFormat="1" ht="60" x14ac:dyDescent="0.25">
      <c r="A36" s="42"/>
      <c r="B36" s="43" t="s">
        <v>193</v>
      </c>
      <c r="C36" s="44" t="s">
        <v>194</v>
      </c>
      <c r="E36" s="60"/>
      <c r="F36" s="60"/>
      <c r="G36" s="60"/>
      <c r="K36" s="36"/>
      <c r="L36" s="91"/>
      <c r="M36" s="91"/>
    </row>
    <row r="37" spans="1:29" s="34" customFormat="1" ht="15.75" x14ac:dyDescent="0.25">
      <c r="A37" s="45" t="s">
        <v>195</v>
      </c>
      <c r="B37" s="83" t="s">
        <v>331</v>
      </c>
      <c r="C37" s="46">
        <v>480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248"/>
      <c r="B38" s="83" t="s">
        <v>404</v>
      </c>
      <c r="C38" s="46">
        <v>85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196</v>
      </c>
      <c r="B39" s="83" t="s">
        <v>332</v>
      </c>
      <c r="C39" s="46">
        <f>C37*4</f>
        <v>1920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197</v>
      </c>
      <c r="B40" s="84" t="s">
        <v>333</v>
      </c>
      <c r="C40" s="48">
        <f>C37*10</f>
        <v>4800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4" spans="1:29" x14ac:dyDescent="0.25">
      <c r="B44" s="26" t="s">
        <v>99</v>
      </c>
    </row>
    <row r="45" spans="1:29" ht="45" x14ac:dyDescent="0.25">
      <c r="B45" s="27" t="s">
        <v>97</v>
      </c>
    </row>
    <row r="46" spans="1:29" ht="45" x14ac:dyDescent="0.25">
      <c r="B46" s="27" t="s">
        <v>102</v>
      </c>
    </row>
    <row r="47" spans="1:29" ht="45" x14ac:dyDescent="0.25">
      <c r="B47" s="27" t="s">
        <v>100</v>
      </c>
    </row>
    <row r="48" spans="1:29" ht="30" x14ac:dyDescent="0.25">
      <c r="B48" s="27" t="s">
        <v>101</v>
      </c>
    </row>
    <row r="50" spans="2:2" x14ac:dyDescent="0.25">
      <c r="B50" s="28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6" spans="2:2" x14ac:dyDescent="0.25">
      <c r="B56" s="6" t="s">
        <v>114</v>
      </c>
    </row>
    <row r="58" spans="2:2" x14ac:dyDescent="0.25">
      <c r="B58" s="28" t="s">
        <v>115</v>
      </c>
    </row>
    <row r="59" spans="2:2" x14ac:dyDescent="0.25">
      <c r="B59" s="6" t="s">
        <v>105</v>
      </c>
    </row>
    <row r="60" spans="2:2" x14ac:dyDescent="0.25">
      <c r="B60" s="6" t="s">
        <v>106</v>
      </c>
    </row>
    <row r="61" spans="2:2" x14ac:dyDescent="0.25">
      <c r="B61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7" zoomScale="60" zoomScaleNormal="60" workbookViewId="0">
      <selection activeCell="G50" sqref="G5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179</v>
      </c>
      <c r="L3" s="349"/>
      <c r="M3" s="349"/>
      <c r="N3" s="349"/>
      <c r="O3" s="349"/>
      <c r="P3" s="349"/>
      <c r="Q3" s="349"/>
      <c r="R3" s="349" t="s">
        <v>232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51</v>
      </c>
      <c r="J12" s="94">
        <f>SUM(O12:AC12)</f>
        <v>17807.599999999999</v>
      </c>
      <c r="K12" s="98"/>
      <c r="L12" s="99">
        <v>43466</v>
      </c>
      <c r="M12" s="99">
        <v>48944</v>
      </c>
      <c r="N12" s="38"/>
      <c r="O12" s="255">
        <v>239</v>
      </c>
      <c r="P12" s="252">
        <f t="shared" ref="P12:AC12" si="0">$K$42*0.15</f>
        <v>1254.8999999999999</v>
      </c>
      <c r="Q12" s="252">
        <f t="shared" si="0"/>
        <v>1254.8999999999999</v>
      </c>
      <c r="R12" s="252">
        <f t="shared" si="0"/>
        <v>1254.8999999999999</v>
      </c>
      <c r="S12" s="252">
        <f t="shared" si="0"/>
        <v>1254.8999999999999</v>
      </c>
      <c r="T12" s="324">
        <f t="shared" si="0"/>
        <v>1254.8999999999999</v>
      </c>
      <c r="U12" s="324">
        <f t="shared" si="0"/>
        <v>1254.8999999999999</v>
      </c>
      <c r="V12" s="324">
        <f t="shared" si="0"/>
        <v>1254.8999999999999</v>
      </c>
      <c r="W12" s="324">
        <f t="shared" si="0"/>
        <v>1254.8999999999999</v>
      </c>
      <c r="X12" s="324">
        <f t="shared" si="0"/>
        <v>1254.8999999999999</v>
      </c>
      <c r="Y12" s="324">
        <f t="shared" si="0"/>
        <v>1254.8999999999999</v>
      </c>
      <c r="Z12" s="324">
        <f t="shared" si="0"/>
        <v>1254.8999999999999</v>
      </c>
      <c r="AA12" s="324">
        <f t="shared" si="0"/>
        <v>1254.8999999999999</v>
      </c>
      <c r="AB12" s="324">
        <f t="shared" si="0"/>
        <v>1254.8999999999999</v>
      </c>
      <c r="AC12" s="325">
        <f t="shared" si="0"/>
        <v>1254.8999999999999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51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51</v>
      </c>
      <c r="J15" s="103">
        <f t="shared" ref="J15:J37" si="1">SUM(O15:AC15)</f>
        <v>890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275</v>
      </c>
      <c r="Q15" s="253">
        <v>275</v>
      </c>
      <c r="R15" s="253">
        <v>170</v>
      </c>
      <c r="S15" s="253">
        <v>170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51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51</v>
      </c>
      <c r="J16" s="103">
        <f t="shared" si="1"/>
        <v>1700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170</v>
      </c>
      <c r="U16" s="313">
        <v>170</v>
      </c>
      <c r="V16" s="313">
        <v>170</v>
      </c>
      <c r="W16" s="313">
        <v>170</v>
      </c>
      <c r="X16" s="313">
        <v>170</v>
      </c>
      <c r="Y16" s="313">
        <v>170</v>
      </c>
      <c r="Z16" s="313">
        <v>170</v>
      </c>
      <c r="AA16" s="313">
        <v>170</v>
      </c>
      <c r="AB16" s="313">
        <v>170</v>
      </c>
      <c r="AC16" s="314">
        <v>170</v>
      </c>
    </row>
    <row r="17" spans="1:29" s="125" customFormat="1" ht="60" x14ac:dyDescent="0.25">
      <c r="A17" s="101"/>
      <c r="B17" s="102"/>
      <c r="C17" s="103" t="s">
        <v>51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51</v>
      </c>
      <c r="J17" s="103">
        <f t="shared" si="1"/>
        <v>4600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2300</v>
      </c>
      <c r="Q17" s="253"/>
      <c r="R17" s="253"/>
      <c r="S17" s="253">
        <v>2300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51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51</v>
      </c>
      <c r="J18" s="103">
        <f t="shared" si="1"/>
        <v>4600</v>
      </c>
      <c r="K18" s="129"/>
      <c r="L18" s="88">
        <v>46388</v>
      </c>
      <c r="M18" s="150">
        <v>48579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>
        <v>2300</v>
      </c>
      <c r="X18" s="313"/>
      <c r="Y18" s="313"/>
      <c r="Z18" s="313"/>
      <c r="AA18" s="313">
        <v>2300</v>
      </c>
      <c r="AB18" s="313"/>
      <c r="AC18" s="314"/>
    </row>
    <row r="19" spans="1:29" s="125" customFormat="1" ht="60" x14ac:dyDescent="0.25">
      <c r="A19" s="101"/>
      <c r="B19" s="102"/>
      <c r="C19" s="103" t="s">
        <v>51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51</v>
      </c>
      <c r="J19" s="103">
        <f t="shared" si="1"/>
        <v>7600</v>
      </c>
      <c r="K19" s="129"/>
      <c r="L19" s="88">
        <v>43831</v>
      </c>
      <c r="M19" s="150">
        <v>45291</v>
      </c>
      <c r="N19" s="32" t="s">
        <v>186</v>
      </c>
      <c r="O19" s="256"/>
      <c r="P19" s="253">
        <v>3800</v>
      </c>
      <c r="Q19" s="253"/>
      <c r="R19" s="253"/>
      <c r="S19" s="253">
        <v>3800</v>
      </c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51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51</v>
      </c>
      <c r="J20" s="103">
        <f t="shared" si="1"/>
        <v>7600</v>
      </c>
      <c r="K20" s="129"/>
      <c r="L20" s="88">
        <v>46387</v>
      </c>
      <c r="M20" s="150">
        <v>47119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>
        <v>3800</v>
      </c>
      <c r="W20" s="313"/>
      <c r="X20" s="313"/>
      <c r="Y20" s="313">
        <v>3800</v>
      </c>
      <c r="Z20" s="313"/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51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51</v>
      </c>
      <c r="J22" s="103">
        <f t="shared" si="1"/>
        <v>12000</v>
      </c>
      <c r="K22" s="106"/>
      <c r="L22" s="130">
        <v>43831</v>
      </c>
      <c r="M22" s="130">
        <v>44926</v>
      </c>
      <c r="N22" s="32" t="s">
        <v>186</v>
      </c>
      <c r="O22" s="256"/>
      <c r="P22" s="253">
        <v>6000</v>
      </c>
      <c r="Q22" s="253"/>
      <c r="R22" s="253">
        <v>6000</v>
      </c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51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51</v>
      </c>
      <c r="J23" s="103">
        <f t="shared" si="1"/>
        <v>18000</v>
      </c>
      <c r="K23" s="106"/>
      <c r="L23" s="130">
        <v>45658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>
        <v>6000</v>
      </c>
      <c r="V23" s="313"/>
      <c r="W23" s="313"/>
      <c r="X23" s="313">
        <v>6000</v>
      </c>
      <c r="Y23" s="313"/>
      <c r="Z23" s="313">
        <v>6000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51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51</v>
      </c>
      <c r="J24" s="103">
        <f t="shared" si="1"/>
        <v>2000</v>
      </c>
      <c r="K24" s="106"/>
      <c r="L24" s="130">
        <v>45292</v>
      </c>
      <c r="M24" s="130">
        <v>45657</v>
      </c>
      <c r="N24" s="32" t="s">
        <v>187</v>
      </c>
      <c r="O24" s="256"/>
      <c r="P24" s="253"/>
      <c r="Q24" s="253"/>
      <c r="R24" s="253"/>
      <c r="S24" s="253"/>
      <c r="T24" s="313">
        <v>2000</v>
      </c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51</v>
      </c>
      <c r="D25" s="16" t="s">
        <v>228</v>
      </c>
      <c r="E25" s="105" t="s">
        <v>14</v>
      </c>
      <c r="F25" s="104" t="s">
        <v>29</v>
      </c>
      <c r="G25" s="105" t="s">
        <v>28</v>
      </c>
      <c r="H25" s="106"/>
      <c r="I25" s="129" t="s">
        <v>51</v>
      </c>
      <c r="J25" s="103">
        <f t="shared" si="1"/>
        <v>2800</v>
      </c>
      <c r="K25" s="106"/>
      <c r="L25" s="130">
        <v>44197</v>
      </c>
      <c r="M25" s="130">
        <v>44561</v>
      </c>
      <c r="N25" s="32" t="s">
        <v>186</v>
      </c>
      <c r="O25" s="256"/>
      <c r="P25" s="253"/>
      <c r="Q25" s="253">
        <v>2800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51</v>
      </c>
      <c r="D26" s="16" t="s">
        <v>228</v>
      </c>
      <c r="E26" s="105" t="s">
        <v>14</v>
      </c>
      <c r="F26" s="104" t="s">
        <v>29</v>
      </c>
      <c r="G26" s="105" t="s">
        <v>28</v>
      </c>
      <c r="H26" s="106"/>
      <c r="I26" s="129" t="s">
        <v>51</v>
      </c>
      <c r="J26" s="103">
        <f t="shared" si="1"/>
        <v>8400</v>
      </c>
      <c r="K26" s="106"/>
      <c r="L26" s="130">
        <v>45292</v>
      </c>
      <c r="M26" s="130">
        <v>47848</v>
      </c>
      <c r="N26" s="32" t="s">
        <v>187</v>
      </c>
      <c r="O26" s="256"/>
      <c r="P26" s="253"/>
      <c r="Q26" s="253"/>
      <c r="R26" s="253"/>
      <c r="S26" s="253"/>
      <c r="T26" s="313">
        <v>2800</v>
      </c>
      <c r="U26" s="313"/>
      <c r="V26" s="313"/>
      <c r="W26" s="313">
        <v>2800</v>
      </c>
      <c r="X26" s="313"/>
      <c r="Y26" s="313"/>
      <c r="Z26" s="313">
        <v>2800</v>
      </c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60" x14ac:dyDescent="0.25">
      <c r="A29" s="101"/>
      <c r="B29" s="137"/>
      <c r="C29" s="103" t="s">
        <v>359</v>
      </c>
      <c r="D29" s="75" t="s">
        <v>454</v>
      </c>
      <c r="E29" s="104" t="s">
        <v>15</v>
      </c>
      <c r="F29" s="104" t="s">
        <v>29</v>
      </c>
      <c r="G29" s="105" t="s">
        <v>27</v>
      </c>
      <c r="H29" s="106"/>
      <c r="I29" s="129" t="s">
        <v>51</v>
      </c>
      <c r="J29" s="103">
        <f t="shared" ref="J29" si="2">SUM(O29:AC29)</f>
        <v>2100</v>
      </c>
      <c r="K29" s="106"/>
      <c r="L29" s="130">
        <v>43466</v>
      </c>
      <c r="M29" s="130">
        <v>43830</v>
      </c>
      <c r="N29" s="17" t="s">
        <v>185</v>
      </c>
      <c r="O29" s="256">
        <v>2100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359</v>
      </c>
      <c r="D30" s="75" t="s">
        <v>455</v>
      </c>
      <c r="E30" s="104" t="s">
        <v>15</v>
      </c>
      <c r="F30" s="104" t="s">
        <v>29</v>
      </c>
      <c r="G30" s="105" t="s">
        <v>27</v>
      </c>
      <c r="H30" s="106"/>
      <c r="I30" s="129" t="s">
        <v>51</v>
      </c>
      <c r="J30" s="103">
        <f t="shared" ref="J30" si="3">SUM(O30:AC30)</f>
        <v>150</v>
      </c>
      <c r="K30" s="106"/>
      <c r="L30" s="130">
        <v>43466</v>
      </c>
      <c r="M30" s="130">
        <v>43830</v>
      </c>
      <c r="N30" s="17" t="s">
        <v>185</v>
      </c>
      <c r="O30" s="256">
        <v>150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51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51</v>
      </c>
      <c r="J31" s="103">
        <f t="shared" si="1"/>
        <v>5790</v>
      </c>
      <c r="K31" s="106"/>
      <c r="L31" s="130">
        <v>43831</v>
      </c>
      <c r="M31" s="130">
        <v>45291</v>
      </c>
      <c r="N31" s="32" t="s">
        <v>186</v>
      </c>
      <c r="O31" s="256"/>
      <c r="P31" s="253">
        <v>4500</v>
      </c>
      <c r="Q31" s="253">
        <v>1050</v>
      </c>
      <c r="R31" s="253">
        <v>240</v>
      </c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03" t="s">
        <v>51</v>
      </c>
      <c r="D32" s="136" t="s">
        <v>224</v>
      </c>
      <c r="E32" s="108" t="s">
        <v>30</v>
      </c>
      <c r="F32" s="104" t="s">
        <v>198</v>
      </c>
      <c r="G32" s="105" t="s">
        <v>28</v>
      </c>
      <c r="H32" s="106"/>
      <c r="I32" s="129" t="s">
        <v>51</v>
      </c>
      <c r="J32" s="103">
        <f t="shared" si="1"/>
        <v>8340</v>
      </c>
      <c r="K32" s="106"/>
      <c r="L32" s="130">
        <v>45658</v>
      </c>
      <c r="M32" s="130">
        <v>48944</v>
      </c>
      <c r="N32" s="32" t="s">
        <v>187</v>
      </c>
      <c r="O32" s="256"/>
      <c r="P32" s="253"/>
      <c r="Q32" s="253"/>
      <c r="R32" s="253"/>
      <c r="S32" s="253"/>
      <c r="T32" s="313"/>
      <c r="U32" s="313">
        <v>1750</v>
      </c>
      <c r="V32" s="313">
        <v>810</v>
      </c>
      <c r="W32" s="313">
        <v>1470</v>
      </c>
      <c r="X32" s="313">
        <v>2560</v>
      </c>
      <c r="Y32" s="313">
        <v>350</v>
      </c>
      <c r="Z32" s="313">
        <v>350</v>
      </c>
      <c r="AA32" s="313">
        <v>350</v>
      </c>
      <c r="AB32" s="313">
        <v>350</v>
      </c>
      <c r="AC32" s="314">
        <v>350</v>
      </c>
    </row>
    <row r="33" spans="1:29" s="125" customFormat="1" ht="60" x14ac:dyDescent="0.25">
      <c r="A33" s="101"/>
      <c r="B33" s="102"/>
      <c r="C33" s="103" t="s">
        <v>51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51</v>
      </c>
      <c r="J33" s="103">
        <f t="shared" si="1"/>
        <v>300</v>
      </c>
      <c r="K33" s="106"/>
      <c r="L33" s="130">
        <v>45292</v>
      </c>
      <c r="M33" s="130">
        <v>48213</v>
      </c>
      <c r="N33" s="32" t="s">
        <v>187</v>
      </c>
      <c r="O33" s="256"/>
      <c r="P33" s="253"/>
      <c r="Q33" s="253"/>
      <c r="R33" s="253"/>
      <c r="S33" s="253"/>
      <c r="T33" s="313">
        <v>100</v>
      </c>
      <c r="U33" s="313"/>
      <c r="V33" s="313"/>
      <c r="W33" s="313">
        <v>100</v>
      </c>
      <c r="X33" s="313"/>
      <c r="Y33" s="313"/>
      <c r="Z33" s="313"/>
      <c r="AA33" s="313">
        <v>100</v>
      </c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03" t="s">
        <v>359</v>
      </c>
      <c r="D35" s="75" t="s">
        <v>436</v>
      </c>
      <c r="E35" s="104" t="s">
        <v>15</v>
      </c>
      <c r="F35" s="104" t="s">
        <v>29</v>
      </c>
      <c r="G35" s="105" t="s">
        <v>27</v>
      </c>
      <c r="H35" s="106"/>
      <c r="I35" s="129" t="s">
        <v>51</v>
      </c>
      <c r="J35" s="103">
        <f t="shared" ref="J35" si="4">SUM(O35:AC35)</f>
        <v>4869</v>
      </c>
      <c r="K35" s="106"/>
      <c r="L35" s="130">
        <v>43466</v>
      </c>
      <c r="M35" s="130">
        <v>43830</v>
      </c>
      <c r="N35" s="17" t="s">
        <v>185</v>
      </c>
      <c r="O35" s="256">
        <v>4869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51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51</v>
      </c>
      <c r="J36" s="103">
        <f t="shared" si="1"/>
        <v>11800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v>8800</v>
      </c>
      <c r="Q36" s="253">
        <v>2200</v>
      </c>
      <c r="R36" s="253">
        <v>500</v>
      </c>
      <c r="S36" s="253">
        <v>300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51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51</v>
      </c>
      <c r="J37" s="103">
        <f t="shared" si="1"/>
        <v>18550</v>
      </c>
      <c r="K37" s="106"/>
      <c r="L37" s="130">
        <v>45292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>
        <v>550</v>
      </c>
      <c r="U37" s="313">
        <v>1050</v>
      </c>
      <c r="V37" s="313">
        <v>3050</v>
      </c>
      <c r="W37" s="313">
        <v>1000</v>
      </c>
      <c r="X37" s="313">
        <v>1750</v>
      </c>
      <c r="Y37" s="313">
        <v>300</v>
      </c>
      <c r="Z37" s="313">
        <v>3800</v>
      </c>
      <c r="AA37" s="313">
        <v>4050</v>
      </c>
      <c r="AB37" s="313">
        <v>1500</v>
      </c>
      <c r="AC37" s="314">
        <v>1500</v>
      </c>
    </row>
    <row r="38" spans="1:29" s="125" customFormat="1" ht="60" x14ac:dyDescent="0.25">
      <c r="A38" s="101"/>
      <c r="B38" s="137"/>
      <c r="C38" s="103" t="s">
        <v>51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51</v>
      </c>
      <c r="J38" s="103">
        <f t="shared" ref="J38:J41" si="5">SUM(O38:AC38)</f>
        <v>145</v>
      </c>
      <c r="K38" s="106"/>
      <c r="L38" s="130">
        <v>43831</v>
      </c>
      <c r="M38" s="130">
        <v>44926</v>
      </c>
      <c r="N38" s="17" t="s">
        <v>186</v>
      </c>
      <c r="O38" s="256"/>
      <c r="P38" s="253">
        <v>35</v>
      </c>
      <c r="Q38" s="253">
        <v>75</v>
      </c>
      <c r="R38" s="253">
        <v>35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37"/>
      <c r="C39" s="103" t="s">
        <v>51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51</v>
      </c>
      <c r="J39" s="103">
        <f t="shared" si="5"/>
        <v>450</v>
      </c>
      <c r="K39" s="106"/>
      <c r="L39" s="130">
        <v>45292</v>
      </c>
      <c r="M39" s="130">
        <v>48579</v>
      </c>
      <c r="N39" s="32" t="s">
        <v>187</v>
      </c>
      <c r="O39" s="256"/>
      <c r="P39" s="253"/>
      <c r="Q39" s="253"/>
      <c r="R39" s="253"/>
      <c r="S39" s="253"/>
      <c r="T39" s="313">
        <v>135</v>
      </c>
      <c r="U39" s="313"/>
      <c r="V39" s="313">
        <v>35</v>
      </c>
      <c r="W39" s="313">
        <v>75</v>
      </c>
      <c r="X39" s="313">
        <v>35</v>
      </c>
      <c r="Y39" s="313"/>
      <c r="Z39" s="313">
        <v>135</v>
      </c>
      <c r="AA39" s="313"/>
      <c r="AB39" s="313">
        <v>35</v>
      </c>
      <c r="AC39" s="314"/>
    </row>
    <row r="40" spans="1:29" s="125" customFormat="1" x14ac:dyDescent="0.25">
      <c r="A40" s="8"/>
      <c r="B40" s="146" t="s">
        <v>89</v>
      </c>
      <c r="C40" s="131"/>
      <c r="D40" s="131"/>
      <c r="E40" s="132"/>
      <c r="F40" s="132"/>
      <c r="G40" s="132"/>
      <c r="H40" s="133"/>
      <c r="I40" s="133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.75" thickBot="1" x14ac:dyDescent="0.3">
      <c r="A41" s="101"/>
      <c r="B41" s="102"/>
      <c r="C41" s="103" t="s">
        <v>51</v>
      </c>
      <c r="D41" s="75" t="s">
        <v>226</v>
      </c>
      <c r="E41" s="105" t="s">
        <v>25</v>
      </c>
      <c r="F41" s="62" t="s">
        <v>26</v>
      </c>
      <c r="G41" s="105" t="s">
        <v>27</v>
      </c>
      <c r="H41" s="106"/>
      <c r="I41" s="129" t="s">
        <v>51</v>
      </c>
      <c r="J41" s="103">
        <f t="shared" si="5"/>
        <v>13000</v>
      </c>
      <c r="K41" s="106"/>
      <c r="L41" s="130">
        <v>44197</v>
      </c>
      <c r="M41" s="130">
        <v>44561</v>
      </c>
      <c r="N41" s="32" t="s">
        <v>186</v>
      </c>
      <c r="O41" s="256"/>
      <c r="P41" s="253"/>
      <c r="Q41" s="253">
        <v>13000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86</v>
      </c>
      <c r="C42" s="40"/>
      <c r="D42" s="40"/>
      <c r="E42" s="66"/>
      <c r="F42" s="66"/>
      <c r="G42" s="66"/>
      <c r="H42" s="40"/>
      <c r="I42" s="40"/>
      <c r="J42" s="40">
        <f>SUM(J12:J41)</f>
        <v>153491.6</v>
      </c>
      <c r="K42" s="40">
        <f>C46+C47</f>
        <v>8366</v>
      </c>
      <c r="L42" s="90"/>
      <c r="M42" s="90"/>
      <c r="N42" s="41"/>
      <c r="O42" s="257">
        <f t="shared" ref="O42:AC42" si="6">SUM(O12:O41)</f>
        <v>7358</v>
      </c>
      <c r="P42" s="254">
        <f t="shared" si="6"/>
        <v>26964.9</v>
      </c>
      <c r="Q42" s="254">
        <f t="shared" si="6"/>
        <v>20654.900000000001</v>
      </c>
      <c r="R42" s="254">
        <f t="shared" si="6"/>
        <v>8199.9</v>
      </c>
      <c r="S42" s="254">
        <f t="shared" si="6"/>
        <v>7824.9</v>
      </c>
      <c r="T42" s="318">
        <f t="shared" si="6"/>
        <v>7009.9</v>
      </c>
      <c r="U42" s="318">
        <f t="shared" si="6"/>
        <v>10224.9</v>
      </c>
      <c r="V42" s="318">
        <f t="shared" si="6"/>
        <v>9119.9</v>
      </c>
      <c r="W42" s="318">
        <f t="shared" si="6"/>
        <v>9169.9</v>
      </c>
      <c r="X42" s="318">
        <f t="shared" si="6"/>
        <v>11769.9</v>
      </c>
      <c r="Y42" s="318">
        <f t="shared" si="6"/>
        <v>5874.9</v>
      </c>
      <c r="Z42" s="318">
        <f t="shared" si="6"/>
        <v>14509.9</v>
      </c>
      <c r="AA42" s="318">
        <f t="shared" si="6"/>
        <v>8224.9</v>
      </c>
      <c r="AB42" s="318">
        <f t="shared" si="6"/>
        <v>3309.8999999999996</v>
      </c>
      <c r="AC42" s="319">
        <f t="shared" si="6"/>
        <v>3274.8999999999996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330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193</v>
      </c>
      <c r="C45" s="44" t="s">
        <v>194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195</v>
      </c>
      <c r="B46" s="83" t="s">
        <v>331</v>
      </c>
      <c r="C46" s="46">
        <v>1592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8"/>
      <c r="B47" s="83" t="s">
        <v>404</v>
      </c>
      <c r="C47" s="46">
        <v>6774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f>C46*4</f>
        <v>6368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197</v>
      </c>
      <c r="B49" s="84" t="s">
        <v>333</v>
      </c>
      <c r="C49" s="48">
        <f>C46*10</f>
        <v>15920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99</v>
      </c>
    </row>
    <row r="53" spans="1:13" ht="45" x14ac:dyDescent="0.25">
      <c r="B53" s="27" t="s">
        <v>97</v>
      </c>
    </row>
    <row r="54" spans="1:13" ht="30" x14ac:dyDescent="0.25">
      <c r="B54" s="27" t="s">
        <v>102</v>
      </c>
    </row>
    <row r="55" spans="1:13" ht="45" x14ac:dyDescent="0.25">
      <c r="B55" s="27" t="s">
        <v>100</v>
      </c>
    </row>
    <row r="56" spans="1:13" ht="30" x14ac:dyDescent="0.25">
      <c r="B56" s="27" t="s">
        <v>101</v>
      </c>
    </row>
    <row r="58" spans="1:13" x14ac:dyDescent="0.25">
      <c r="B58" s="28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6" spans="2:2" x14ac:dyDescent="0.25">
      <c r="B66" s="28" t="s">
        <v>115</v>
      </c>
    </row>
    <row r="67" spans="2:2" x14ac:dyDescent="0.25">
      <c r="B67" s="6" t="s">
        <v>105</v>
      </c>
    </row>
    <row r="68" spans="2:2" x14ac:dyDescent="0.25">
      <c r="B68" s="6" t="s">
        <v>106</v>
      </c>
    </row>
    <row r="69" spans="2:2" x14ac:dyDescent="0.25">
      <c r="B69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25" zoomScale="60" zoomScaleNormal="60" workbookViewId="0">
      <selection activeCell="D23" sqref="D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3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140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174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52</v>
      </c>
      <c r="J12" s="94">
        <f>SUM(O12:AC12)</f>
        <v>2151.1999999999998</v>
      </c>
      <c r="K12" s="98"/>
      <c r="L12" s="99">
        <v>43466</v>
      </c>
      <c r="M12" s="99">
        <v>48944</v>
      </c>
      <c r="N12" s="38"/>
      <c r="O12" s="255">
        <v>110</v>
      </c>
      <c r="P12" s="252">
        <f t="shared" ref="P12:AC12" si="0">$K$36*0.15</f>
        <v>145.79999999999998</v>
      </c>
      <c r="Q12" s="252">
        <f t="shared" si="0"/>
        <v>145.79999999999998</v>
      </c>
      <c r="R12" s="252">
        <f t="shared" si="0"/>
        <v>145.79999999999998</v>
      </c>
      <c r="S12" s="252">
        <f t="shared" si="0"/>
        <v>145.79999999999998</v>
      </c>
      <c r="T12" s="324">
        <f t="shared" si="0"/>
        <v>145.79999999999998</v>
      </c>
      <c r="U12" s="324">
        <f t="shared" si="0"/>
        <v>145.79999999999998</v>
      </c>
      <c r="V12" s="324">
        <f t="shared" si="0"/>
        <v>145.79999999999998</v>
      </c>
      <c r="W12" s="324">
        <f t="shared" si="0"/>
        <v>145.79999999999998</v>
      </c>
      <c r="X12" s="324">
        <f t="shared" si="0"/>
        <v>145.79999999999998</v>
      </c>
      <c r="Y12" s="324">
        <f t="shared" si="0"/>
        <v>145.79999999999998</v>
      </c>
      <c r="Z12" s="324">
        <f t="shared" si="0"/>
        <v>145.79999999999998</v>
      </c>
      <c r="AA12" s="324">
        <f t="shared" si="0"/>
        <v>145.79999999999998</v>
      </c>
      <c r="AB12" s="324">
        <f t="shared" si="0"/>
        <v>145.79999999999998</v>
      </c>
      <c r="AC12" s="325">
        <f t="shared" si="0"/>
        <v>145.79999999999998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52</v>
      </c>
      <c r="D15" s="75" t="s">
        <v>414</v>
      </c>
      <c r="E15" s="105" t="s">
        <v>14</v>
      </c>
      <c r="F15" s="108" t="s">
        <v>31</v>
      </c>
      <c r="G15" s="75" t="s">
        <v>27</v>
      </c>
      <c r="H15" s="4"/>
      <c r="I15" s="129" t="s">
        <v>52</v>
      </c>
      <c r="J15" s="103">
        <f t="shared" ref="J15" si="1">SUM(O15:AC15)</f>
        <v>240</v>
      </c>
      <c r="K15" s="129"/>
      <c r="L15" s="88">
        <v>43466</v>
      </c>
      <c r="M15" s="150">
        <v>43830</v>
      </c>
      <c r="N15" s="32" t="s">
        <v>185</v>
      </c>
      <c r="O15" s="256">
        <v>240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52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52</v>
      </c>
      <c r="J16" s="103">
        <f t="shared" ref="J16:J35" si="2">SUM(O16:AC16)</f>
        <v>1056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264</v>
      </c>
      <c r="Q16" s="253">
        <v>264</v>
      </c>
      <c r="R16" s="253">
        <v>264</v>
      </c>
      <c r="S16" s="253">
        <v>264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52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52</v>
      </c>
      <c r="J17" s="103">
        <f t="shared" si="2"/>
        <v>2640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264</v>
      </c>
      <c r="U17" s="313">
        <v>264</v>
      </c>
      <c r="V17" s="313">
        <v>264</v>
      </c>
      <c r="W17" s="313">
        <v>264</v>
      </c>
      <c r="X17" s="313">
        <v>264</v>
      </c>
      <c r="Y17" s="313">
        <v>264</v>
      </c>
      <c r="Z17" s="313">
        <v>264</v>
      </c>
      <c r="AA17" s="313">
        <v>264</v>
      </c>
      <c r="AB17" s="313">
        <v>264</v>
      </c>
      <c r="AC17" s="314">
        <v>264</v>
      </c>
    </row>
    <row r="18" spans="1:29" s="125" customFormat="1" ht="60" x14ac:dyDescent="0.25">
      <c r="A18" s="101"/>
      <c r="B18" s="102"/>
      <c r="C18" s="103" t="s">
        <v>52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52</v>
      </c>
      <c r="J18" s="103">
        <f t="shared" si="2"/>
        <v>2000</v>
      </c>
      <c r="K18" s="129"/>
      <c r="L18" s="88">
        <v>44562</v>
      </c>
      <c r="M18" s="150">
        <v>44926</v>
      </c>
      <c r="N18" s="32" t="s">
        <v>186</v>
      </c>
      <c r="O18" s="256"/>
      <c r="P18" s="253"/>
      <c r="Q18" s="253"/>
      <c r="R18" s="253">
        <v>2000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52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52</v>
      </c>
      <c r="J19" s="103">
        <f t="shared" si="2"/>
        <v>2000</v>
      </c>
      <c r="K19" s="129"/>
      <c r="L19" s="88">
        <v>47119</v>
      </c>
      <c r="M19" s="150">
        <v>47483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/>
      <c r="Y19" s="313">
        <v>2000</v>
      </c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52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52</v>
      </c>
      <c r="J20" s="103">
        <f t="shared" si="2"/>
        <v>6000</v>
      </c>
      <c r="K20" s="129"/>
      <c r="L20" s="88">
        <v>43831</v>
      </c>
      <c r="M20" s="150" t="s">
        <v>335</v>
      </c>
      <c r="N20" s="32" t="s">
        <v>186</v>
      </c>
      <c r="O20" s="256"/>
      <c r="P20" s="253">
        <v>3000</v>
      </c>
      <c r="Q20" s="253"/>
      <c r="R20" s="253">
        <v>3000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52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52</v>
      </c>
      <c r="J21" s="103">
        <f t="shared" si="2"/>
        <v>9000</v>
      </c>
      <c r="K21" s="129"/>
      <c r="L21" s="88" t="s">
        <v>336</v>
      </c>
      <c r="M21" s="15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3000</v>
      </c>
      <c r="V21" s="313"/>
      <c r="W21" s="313"/>
      <c r="X21" s="313">
        <v>3000</v>
      </c>
      <c r="Y21" s="313"/>
      <c r="Z21" s="313"/>
      <c r="AA21" s="313">
        <v>3000</v>
      </c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52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52</v>
      </c>
      <c r="J23" s="103">
        <f t="shared" si="2"/>
        <v>1900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1900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52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52</v>
      </c>
      <c r="J24" s="103">
        <f t="shared" si="2"/>
        <v>2600</v>
      </c>
      <c r="K24" s="106"/>
      <c r="L24" s="130">
        <v>44197</v>
      </c>
      <c r="M24" s="130">
        <v>44561</v>
      </c>
      <c r="N24" s="32" t="s">
        <v>186</v>
      </c>
      <c r="O24" s="256"/>
      <c r="P24" s="253"/>
      <c r="Q24" s="253">
        <v>2600</v>
      </c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52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52</v>
      </c>
      <c r="J25" s="103">
        <f t="shared" si="2"/>
        <v>7800</v>
      </c>
      <c r="K25" s="106"/>
      <c r="L25" s="130">
        <v>45292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>
        <v>2600</v>
      </c>
      <c r="U25" s="313"/>
      <c r="V25" s="313"/>
      <c r="W25" s="313">
        <v>2600</v>
      </c>
      <c r="X25" s="313"/>
      <c r="Y25" s="313"/>
      <c r="Z25" s="313">
        <v>2600</v>
      </c>
      <c r="AA25" s="313"/>
      <c r="AB25" s="313"/>
      <c r="AC25" s="314"/>
    </row>
    <row r="26" spans="1:29" s="125" customFormat="1" x14ac:dyDescent="0.25">
      <c r="A26" s="8"/>
      <c r="B26" s="133" t="s">
        <v>92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87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52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52</v>
      </c>
      <c r="J28" s="103">
        <f t="shared" si="2"/>
        <v>1600</v>
      </c>
      <c r="K28" s="106"/>
      <c r="L28" s="130">
        <v>43831</v>
      </c>
      <c r="M28" s="130">
        <v>44561</v>
      </c>
      <c r="N28" s="32" t="s">
        <v>186</v>
      </c>
      <c r="O28" s="256"/>
      <c r="P28" s="253">
        <v>900</v>
      </c>
      <c r="Q28" s="253">
        <v>700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52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52</v>
      </c>
      <c r="J29" s="103">
        <f t="shared" si="2"/>
        <v>8540</v>
      </c>
      <c r="K29" s="106"/>
      <c r="L29" s="130">
        <v>45658</v>
      </c>
      <c r="M29" s="130">
        <v>48579</v>
      </c>
      <c r="N29" s="17" t="s">
        <v>187</v>
      </c>
      <c r="O29" s="256"/>
      <c r="P29" s="253"/>
      <c r="Q29" s="253"/>
      <c r="R29" s="253"/>
      <c r="S29" s="253"/>
      <c r="T29" s="313"/>
      <c r="U29" s="313">
        <v>1750</v>
      </c>
      <c r="V29" s="313">
        <v>1470</v>
      </c>
      <c r="W29" s="313"/>
      <c r="X29" s="313">
        <v>900</v>
      </c>
      <c r="Y29" s="313">
        <v>1200</v>
      </c>
      <c r="Z29" s="313"/>
      <c r="AA29" s="313">
        <v>1750</v>
      </c>
      <c r="AB29" s="313">
        <v>1470</v>
      </c>
      <c r="AC29" s="314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52</v>
      </c>
      <c r="D31" s="75" t="s">
        <v>339</v>
      </c>
      <c r="E31" s="104" t="s">
        <v>15</v>
      </c>
      <c r="F31" s="104" t="s">
        <v>29</v>
      </c>
      <c r="G31" s="105" t="s">
        <v>27</v>
      </c>
      <c r="H31" s="106"/>
      <c r="I31" s="129" t="s">
        <v>52</v>
      </c>
      <c r="J31" s="103">
        <f t="shared" ref="J31" si="3">SUM(O31:AC31)</f>
        <v>350</v>
      </c>
      <c r="K31" s="106"/>
      <c r="L31" s="130">
        <v>43466</v>
      </c>
      <c r="M31" s="130">
        <v>43830</v>
      </c>
      <c r="N31" s="17" t="s">
        <v>185</v>
      </c>
      <c r="O31" s="256">
        <v>350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52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52</v>
      </c>
      <c r="J32" s="103">
        <f t="shared" si="2"/>
        <v>8200</v>
      </c>
      <c r="K32" s="106"/>
      <c r="L32" s="130">
        <v>43831</v>
      </c>
      <c r="M32" s="130">
        <v>45291</v>
      </c>
      <c r="N32" s="17" t="s">
        <v>186</v>
      </c>
      <c r="O32" s="256"/>
      <c r="P32" s="253">
        <v>1650</v>
      </c>
      <c r="Q32" s="253">
        <v>6150</v>
      </c>
      <c r="R32" s="253"/>
      <c r="S32" s="253">
        <v>400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52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52</v>
      </c>
      <c r="J33" s="103">
        <f t="shared" si="2"/>
        <v>12250</v>
      </c>
      <c r="K33" s="106"/>
      <c r="L33" s="130">
        <v>45658</v>
      </c>
      <c r="M33" s="130">
        <v>48944</v>
      </c>
      <c r="N33" s="32" t="s">
        <v>187</v>
      </c>
      <c r="O33" s="256"/>
      <c r="P33" s="253"/>
      <c r="Q33" s="253"/>
      <c r="R33" s="253"/>
      <c r="S33" s="253"/>
      <c r="T33" s="313"/>
      <c r="U33" s="313">
        <v>1200</v>
      </c>
      <c r="V33" s="313">
        <v>650</v>
      </c>
      <c r="W33" s="313">
        <v>400</v>
      </c>
      <c r="X33" s="313"/>
      <c r="Y33" s="313">
        <v>1800</v>
      </c>
      <c r="Z33" s="313"/>
      <c r="AA33" s="313">
        <v>6400</v>
      </c>
      <c r="AB33" s="313"/>
      <c r="AC33" s="314">
        <v>1800</v>
      </c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52</v>
      </c>
      <c r="D35" s="75" t="s">
        <v>226</v>
      </c>
      <c r="E35" s="105" t="s">
        <v>25</v>
      </c>
      <c r="F35" s="62" t="s">
        <v>26</v>
      </c>
      <c r="G35" s="105" t="s">
        <v>27</v>
      </c>
      <c r="H35" s="106"/>
      <c r="I35" s="129" t="s">
        <v>52</v>
      </c>
      <c r="J35" s="103">
        <f t="shared" si="2"/>
        <v>8500</v>
      </c>
      <c r="K35" s="106"/>
      <c r="L35" s="130">
        <v>44197</v>
      </c>
      <c r="M35" s="130">
        <v>44561</v>
      </c>
      <c r="N35" s="32" t="s">
        <v>186</v>
      </c>
      <c r="O35" s="256"/>
      <c r="P35" s="253"/>
      <c r="Q35" s="253">
        <v>8500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76827.199999999997</v>
      </c>
      <c r="K36" s="40">
        <v>972</v>
      </c>
      <c r="L36" s="90"/>
      <c r="M36" s="90"/>
      <c r="N36" s="41"/>
      <c r="O36" s="257">
        <f t="shared" ref="O36:AC36" si="4">SUM(O12:O35)</f>
        <v>700</v>
      </c>
      <c r="P36" s="254">
        <f t="shared" si="4"/>
        <v>5959.8</v>
      </c>
      <c r="Q36" s="254">
        <f t="shared" si="4"/>
        <v>18359.8</v>
      </c>
      <c r="R36" s="254">
        <f t="shared" si="4"/>
        <v>5409.8</v>
      </c>
      <c r="S36" s="254">
        <f t="shared" si="4"/>
        <v>809.8</v>
      </c>
      <c r="T36" s="318">
        <f t="shared" si="4"/>
        <v>3009.8</v>
      </c>
      <c r="U36" s="318">
        <f t="shared" si="4"/>
        <v>6359.8</v>
      </c>
      <c r="V36" s="318">
        <f t="shared" si="4"/>
        <v>2529.8000000000002</v>
      </c>
      <c r="W36" s="318">
        <f t="shared" si="4"/>
        <v>3409.8</v>
      </c>
      <c r="X36" s="318">
        <f t="shared" si="4"/>
        <v>4309.8</v>
      </c>
      <c r="Y36" s="318">
        <f t="shared" si="4"/>
        <v>5409.8</v>
      </c>
      <c r="Z36" s="318">
        <f t="shared" si="4"/>
        <v>4909.8</v>
      </c>
      <c r="AA36" s="318">
        <f t="shared" si="4"/>
        <v>11559.8</v>
      </c>
      <c r="AB36" s="318">
        <f t="shared" si="4"/>
        <v>1879.8</v>
      </c>
      <c r="AC36" s="319">
        <f t="shared" si="4"/>
        <v>2209.8000000000002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v>732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404</v>
      </c>
      <c r="C41" s="46">
        <v>240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C40*4</f>
        <v>2928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C40*10</f>
        <v>7320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99</v>
      </c>
    </row>
    <row r="47" spans="1:29" ht="45" x14ac:dyDescent="0.25">
      <c r="B47" s="27" t="s">
        <v>97</v>
      </c>
    </row>
    <row r="48" spans="1:29" ht="30" x14ac:dyDescent="0.25">
      <c r="B48" s="27" t="s">
        <v>102</v>
      </c>
    </row>
    <row r="49" spans="2:2" ht="45" x14ac:dyDescent="0.25">
      <c r="B49" s="27" t="s">
        <v>100</v>
      </c>
    </row>
    <row r="50" spans="2:2" ht="30" x14ac:dyDescent="0.25">
      <c r="B50" s="27" t="s">
        <v>101</v>
      </c>
    </row>
    <row r="52" spans="2:2" x14ac:dyDescent="0.25">
      <c r="B52" s="28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60" spans="2:2" x14ac:dyDescent="0.25">
      <c r="B60" s="28" t="s">
        <v>115</v>
      </c>
    </row>
    <row r="61" spans="2:2" x14ac:dyDescent="0.25">
      <c r="B61" s="6" t="s">
        <v>105</v>
      </c>
    </row>
    <row r="62" spans="2:2" x14ac:dyDescent="0.25">
      <c r="B62" s="6" t="s">
        <v>106</v>
      </c>
    </row>
    <row r="63" spans="2:2" x14ac:dyDescent="0.25">
      <c r="B63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8"/>
  <sheetViews>
    <sheetView topLeftCell="A25" zoomScale="60" zoomScaleNormal="60" workbookViewId="0">
      <selection activeCell="F20" sqref="F2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173</v>
      </c>
      <c r="L3" s="349"/>
      <c r="M3" s="349"/>
      <c r="N3" s="349"/>
      <c r="O3" s="349"/>
      <c r="P3" s="349"/>
      <c r="Q3" s="349"/>
      <c r="R3" s="349" t="s">
        <v>246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53</v>
      </c>
      <c r="J12" s="94">
        <f>SUM(O12:AC12)</f>
        <v>5102.5999999999995</v>
      </c>
      <c r="K12" s="98"/>
      <c r="L12" s="99">
        <v>43466</v>
      </c>
      <c r="M12" s="99">
        <v>48944</v>
      </c>
      <c r="N12" s="38"/>
      <c r="O12" s="255">
        <v>260</v>
      </c>
      <c r="P12" s="252">
        <f t="shared" ref="P12:AC12" si="0">$K$40*0.15</f>
        <v>345.9</v>
      </c>
      <c r="Q12" s="252">
        <f t="shared" si="0"/>
        <v>345.9</v>
      </c>
      <c r="R12" s="252">
        <f t="shared" si="0"/>
        <v>345.9</v>
      </c>
      <c r="S12" s="252">
        <f t="shared" si="0"/>
        <v>345.9</v>
      </c>
      <c r="T12" s="324">
        <f t="shared" si="0"/>
        <v>345.9</v>
      </c>
      <c r="U12" s="324">
        <f t="shared" si="0"/>
        <v>345.9</v>
      </c>
      <c r="V12" s="324">
        <f t="shared" si="0"/>
        <v>345.9</v>
      </c>
      <c r="W12" s="324">
        <f t="shared" si="0"/>
        <v>345.9</v>
      </c>
      <c r="X12" s="324">
        <f t="shared" si="0"/>
        <v>345.9</v>
      </c>
      <c r="Y12" s="324">
        <f t="shared" si="0"/>
        <v>345.9</v>
      </c>
      <c r="Z12" s="324">
        <f t="shared" si="0"/>
        <v>345.9</v>
      </c>
      <c r="AA12" s="324">
        <f t="shared" si="0"/>
        <v>345.9</v>
      </c>
      <c r="AB12" s="324">
        <f t="shared" si="0"/>
        <v>345.9</v>
      </c>
      <c r="AC12" s="325">
        <f t="shared" si="0"/>
        <v>345.9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53</v>
      </c>
      <c r="D15" s="75" t="s">
        <v>437</v>
      </c>
      <c r="E15" s="105" t="s">
        <v>14</v>
      </c>
      <c r="F15" s="108" t="s">
        <v>31</v>
      </c>
      <c r="G15" s="75" t="s">
        <v>27</v>
      </c>
      <c r="H15" s="4"/>
      <c r="I15" s="129" t="s">
        <v>53</v>
      </c>
      <c r="J15" s="103">
        <f t="shared" ref="J15" si="1">SUM(O15:AC15)</f>
        <v>570</v>
      </c>
      <c r="K15" s="129"/>
      <c r="L15" s="88">
        <v>43466</v>
      </c>
      <c r="M15" s="150">
        <v>43830</v>
      </c>
      <c r="N15" s="32" t="s">
        <v>185</v>
      </c>
      <c r="O15" s="256">
        <v>570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53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53</v>
      </c>
      <c r="J16" s="103">
        <f t="shared" ref="J16:J39" si="2">SUM(O16:AC16)</f>
        <v>1216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304</v>
      </c>
      <c r="Q16" s="253">
        <v>304</v>
      </c>
      <c r="R16" s="253">
        <v>304</v>
      </c>
      <c r="S16" s="253">
        <v>304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53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53</v>
      </c>
      <c r="J17" s="103">
        <f t="shared" si="2"/>
        <v>3040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304</v>
      </c>
      <c r="U17" s="313">
        <v>304</v>
      </c>
      <c r="V17" s="313">
        <v>304</v>
      </c>
      <c r="W17" s="313">
        <v>304</v>
      </c>
      <c r="X17" s="313">
        <v>304</v>
      </c>
      <c r="Y17" s="313">
        <v>304</v>
      </c>
      <c r="Z17" s="313">
        <v>304</v>
      </c>
      <c r="AA17" s="313">
        <v>304</v>
      </c>
      <c r="AB17" s="313">
        <v>304</v>
      </c>
      <c r="AC17" s="314">
        <v>304</v>
      </c>
    </row>
    <row r="18" spans="1:29" s="125" customFormat="1" ht="60" x14ac:dyDescent="0.25">
      <c r="A18" s="101"/>
      <c r="B18" s="102"/>
      <c r="C18" s="103" t="s">
        <v>53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53</v>
      </c>
      <c r="J18" s="103">
        <f t="shared" si="2"/>
        <v>2300</v>
      </c>
      <c r="K18" s="129"/>
      <c r="L18" s="88">
        <v>44197</v>
      </c>
      <c r="M18" s="150">
        <v>44561</v>
      </c>
      <c r="N18" s="32" t="s">
        <v>186</v>
      </c>
      <c r="O18" s="256"/>
      <c r="P18" s="253"/>
      <c r="Q18" s="253">
        <v>2300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53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53</v>
      </c>
      <c r="J19" s="103">
        <f t="shared" si="2"/>
        <v>2300</v>
      </c>
      <c r="K19" s="129"/>
      <c r="L19" s="88">
        <v>46388</v>
      </c>
      <c r="M19" s="150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53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53</v>
      </c>
      <c r="J20" s="103">
        <f t="shared" si="2"/>
        <v>7400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3700</v>
      </c>
      <c r="Q20" s="253"/>
      <c r="R20" s="253">
        <v>3700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53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53</v>
      </c>
      <c r="J21" s="103">
        <f t="shared" si="2"/>
        <v>18500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3700</v>
      </c>
      <c r="U21" s="313"/>
      <c r="V21" s="313">
        <v>3700</v>
      </c>
      <c r="W21" s="313"/>
      <c r="X21" s="313">
        <v>3700</v>
      </c>
      <c r="Y21" s="313"/>
      <c r="Z21" s="313">
        <v>3700</v>
      </c>
      <c r="AA21" s="313"/>
      <c r="AB21" s="313">
        <v>3700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53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6"/>
      <c r="I23" s="129" t="s">
        <v>53</v>
      </c>
      <c r="J23" s="103">
        <f t="shared" si="2"/>
        <v>2300</v>
      </c>
      <c r="K23" s="106"/>
      <c r="L23" s="130">
        <v>43831</v>
      </c>
      <c r="M23" s="130">
        <v>44196</v>
      </c>
      <c r="N23" s="32" t="s">
        <v>186</v>
      </c>
      <c r="O23" s="256"/>
      <c r="P23" s="253">
        <v>2300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53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53</v>
      </c>
      <c r="J24" s="103">
        <f t="shared" si="2"/>
        <v>4600</v>
      </c>
      <c r="K24" s="106"/>
      <c r="L24" s="130">
        <v>45658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>
        <v>2300</v>
      </c>
      <c r="V24" s="313"/>
      <c r="W24" s="313"/>
      <c r="X24" s="313"/>
      <c r="Y24" s="313"/>
      <c r="Z24" s="313">
        <v>2300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53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53</v>
      </c>
      <c r="J25" s="103">
        <f t="shared" si="2"/>
        <v>2000</v>
      </c>
      <c r="K25" s="106"/>
      <c r="L25" s="130">
        <v>43831</v>
      </c>
      <c r="M25" s="130">
        <v>44196</v>
      </c>
      <c r="N25" s="32" t="s">
        <v>186</v>
      </c>
      <c r="O25" s="256"/>
      <c r="P25" s="253">
        <v>2000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53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53</v>
      </c>
      <c r="J26" s="103">
        <f t="shared" si="2"/>
        <v>4000</v>
      </c>
      <c r="K26" s="106"/>
      <c r="L26" s="130">
        <v>45658</v>
      </c>
      <c r="M26" s="130">
        <v>47848</v>
      </c>
      <c r="N26" s="32" t="s">
        <v>187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/>
      <c r="Y26" s="313"/>
      <c r="Z26" s="313">
        <v>2000</v>
      </c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53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53</v>
      </c>
      <c r="J29" s="103">
        <f t="shared" si="2"/>
        <v>1150</v>
      </c>
      <c r="K29" s="106"/>
      <c r="L29" s="130">
        <v>43831</v>
      </c>
      <c r="M29" s="130">
        <v>44926</v>
      </c>
      <c r="N29" s="32" t="s">
        <v>186</v>
      </c>
      <c r="O29" s="256"/>
      <c r="P29" s="253">
        <v>1000</v>
      </c>
      <c r="Q29" s="253"/>
      <c r="R29" s="253">
        <v>150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53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53</v>
      </c>
      <c r="J30" s="103">
        <f t="shared" si="2"/>
        <v>7740</v>
      </c>
      <c r="K30" s="106"/>
      <c r="L30" s="130">
        <v>45658</v>
      </c>
      <c r="M30" s="130">
        <v>48944</v>
      </c>
      <c r="N30" s="17" t="s">
        <v>187</v>
      </c>
      <c r="O30" s="256"/>
      <c r="P30" s="253"/>
      <c r="Q30" s="253"/>
      <c r="R30" s="253"/>
      <c r="S30" s="253"/>
      <c r="T30" s="313"/>
      <c r="U30" s="313">
        <v>1650</v>
      </c>
      <c r="V30" s="313">
        <v>1610</v>
      </c>
      <c r="W30" s="313">
        <v>60</v>
      </c>
      <c r="X30" s="313">
        <v>550</v>
      </c>
      <c r="Y30" s="313">
        <v>1600</v>
      </c>
      <c r="Z30" s="313">
        <v>60</v>
      </c>
      <c r="AA30" s="313">
        <v>550</v>
      </c>
      <c r="AB30" s="313">
        <v>1600</v>
      </c>
      <c r="AC30" s="314">
        <v>60</v>
      </c>
    </row>
    <row r="31" spans="1:29" s="125" customFormat="1" ht="90" x14ac:dyDescent="0.25">
      <c r="A31" s="101"/>
      <c r="B31" s="102"/>
      <c r="C31" s="103" t="s">
        <v>53</v>
      </c>
      <c r="D31" s="136" t="s">
        <v>230</v>
      </c>
      <c r="E31" s="108" t="s">
        <v>30</v>
      </c>
      <c r="F31" s="104" t="s">
        <v>198</v>
      </c>
      <c r="G31" s="105" t="s">
        <v>28</v>
      </c>
      <c r="H31" s="106"/>
      <c r="I31" s="129" t="s">
        <v>53</v>
      </c>
      <c r="J31" s="103">
        <f t="shared" si="2"/>
        <v>100</v>
      </c>
      <c r="K31" s="106"/>
      <c r="L31" s="130">
        <v>45658</v>
      </c>
      <c r="M31" s="130">
        <v>46022</v>
      </c>
      <c r="N31" s="32" t="s">
        <v>187</v>
      </c>
      <c r="O31" s="256"/>
      <c r="P31" s="253"/>
      <c r="Q31" s="253"/>
      <c r="R31" s="253"/>
      <c r="S31" s="253"/>
      <c r="T31" s="313"/>
      <c r="U31" s="313">
        <v>100</v>
      </c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x14ac:dyDescent="0.25">
      <c r="A32" s="8"/>
      <c r="B32" s="146" t="s">
        <v>88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25" customFormat="1" ht="60" x14ac:dyDescent="0.25">
      <c r="A33" s="101"/>
      <c r="B33" s="137"/>
      <c r="C33" s="103" t="s">
        <v>53</v>
      </c>
      <c r="D33" s="75" t="s">
        <v>339</v>
      </c>
      <c r="E33" s="104" t="s">
        <v>15</v>
      </c>
      <c r="F33" s="104" t="s">
        <v>29</v>
      </c>
      <c r="G33" s="105" t="s">
        <v>27</v>
      </c>
      <c r="H33" s="106"/>
      <c r="I33" s="129" t="s">
        <v>53</v>
      </c>
      <c r="J33" s="103">
        <f t="shared" ref="J33" si="3">SUM(O33:AC33)</f>
        <v>1000</v>
      </c>
      <c r="K33" s="106"/>
      <c r="L33" s="130">
        <v>43466</v>
      </c>
      <c r="M33" s="130">
        <v>43830</v>
      </c>
      <c r="N33" s="17" t="s">
        <v>185</v>
      </c>
      <c r="O33" s="256">
        <v>1000</v>
      </c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53</v>
      </c>
      <c r="D34" s="75" t="s">
        <v>225</v>
      </c>
      <c r="E34" s="104" t="s">
        <v>15</v>
      </c>
      <c r="F34" s="104" t="s">
        <v>29</v>
      </c>
      <c r="G34" s="105" t="s">
        <v>27</v>
      </c>
      <c r="H34" s="106"/>
      <c r="I34" s="129" t="s">
        <v>53</v>
      </c>
      <c r="J34" s="103">
        <f t="shared" si="2"/>
        <v>6350</v>
      </c>
      <c r="K34" s="106"/>
      <c r="L34" s="130">
        <v>43831</v>
      </c>
      <c r="M34" s="130">
        <v>44926</v>
      </c>
      <c r="N34" s="17" t="s">
        <v>186</v>
      </c>
      <c r="O34" s="256"/>
      <c r="P34" s="253">
        <v>3750</v>
      </c>
      <c r="Q34" s="253">
        <v>2200</v>
      </c>
      <c r="R34" s="253">
        <v>400</v>
      </c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53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53</v>
      </c>
      <c r="J35" s="103">
        <f t="shared" si="2"/>
        <v>9450</v>
      </c>
      <c r="K35" s="106"/>
      <c r="L35" s="130">
        <v>45292</v>
      </c>
      <c r="M35" s="130">
        <v>48944</v>
      </c>
      <c r="N35" s="32" t="s">
        <v>187</v>
      </c>
      <c r="O35" s="256"/>
      <c r="P35" s="253"/>
      <c r="Q35" s="253"/>
      <c r="R35" s="253"/>
      <c r="S35" s="253"/>
      <c r="T35" s="313">
        <v>450</v>
      </c>
      <c r="U35" s="313">
        <v>800</v>
      </c>
      <c r="V35" s="313">
        <v>1200</v>
      </c>
      <c r="W35" s="313"/>
      <c r="X35" s="313">
        <v>500</v>
      </c>
      <c r="Y35" s="313"/>
      <c r="Z35" s="313">
        <v>3750</v>
      </c>
      <c r="AA35" s="313">
        <v>2250</v>
      </c>
      <c r="AB35" s="313"/>
      <c r="AC35" s="314">
        <v>500</v>
      </c>
    </row>
    <row r="36" spans="1:29" s="125" customFormat="1" ht="60" x14ac:dyDescent="0.25">
      <c r="A36" s="101"/>
      <c r="B36" s="102"/>
      <c r="C36" s="103" t="s">
        <v>53</v>
      </c>
      <c r="D36" s="75" t="s">
        <v>231</v>
      </c>
      <c r="E36" s="104" t="s">
        <v>15</v>
      </c>
      <c r="F36" s="104" t="s">
        <v>29</v>
      </c>
      <c r="G36" s="105" t="s">
        <v>27</v>
      </c>
      <c r="H36" s="106"/>
      <c r="I36" s="129" t="s">
        <v>53</v>
      </c>
      <c r="J36" s="103">
        <f t="shared" si="2"/>
        <v>135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v>65</v>
      </c>
      <c r="Q36" s="253">
        <v>35</v>
      </c>
      <c r="R36" s="253"/>
      <c r="S36" s="253">
        <v>35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53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53</v>
      </c>
      <c r="J37" s="103">
        <f t="shared" si="2"/>
        <v>475</v>
      </c>
      <c r="K37" s="106"/>
      <c r="L37" s="130">
        <v>45658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/>
      <c r="U37" s="313">
        <v>65</v>
      </c>
      <c r="V37" s="313">
        <v>35</v>
      </c>
      <c r="W37" s="313">
        <v>200</v>
      </c>
      <c r="X37" s="313"/>
      <c r="Y37" s="313">
        <v>35</v>
      </c>
      <c r="Z37" s="313">
        <v>35</v>
      </c>
      <c r="AA37" s="313">
        <v>35</v>
      </c>
      <c r="AB37" s="313">
        <v>35</v>
      </c>
      <c r="AC37" s="314">
        <v>35</v>
      </c>
    </row>
    <row r="38" spans="1:29" s="125" customFormat="1" x14ac:dyDescent="0.25">
      <c r="A38" s="8"/>
      <c r="B38" s="146" t="s">
        <v>89</v>
      </c>
      <c r="C38" s="131"/>
      <c r="D38" s="131"/>
      <c r="E38" s="132"/>
      <c r="F38" s="132"/>
      <c r="G38" s="132"/>
      <c r="H38" s="133"/>
      <c r="I38" s="132"/>
      <c r="J38" s="133"/>
      <c r="K38" s="133"/>
      <c r="L38" s="134"/>
      <c r="M38" s="134"/>
      <c r="N38" s="133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39" customFormat="1" ht="60.75" thickBot="1" x14ac:dyDescent="0.3">
      <c r="A39" s="101"/>
      <c r="B39" s="102"/>
      <c r="C39" s="103" t="s">
        <v>53</v>
      </c>
      <c r="D39" s="75" t="s">
        <v>226</v>
      </c>
      <c r="E39" s="105" t="s">
        <v>25</v>
      </c>
      <c r="F39" s="62" t="s">
        <v>26</v>
      </c>
      <c r="G39" s="105" t="s">
        <v>27</v>
      </c>
      <c r="H39" s="106"/>
      <c r="I39" s="129" t="s">
        <v>53</v>
      </c>
      <c r="J39" s="103">
        <f t="shared" si="2"/>
        <v>9000</v>
      </c>
      <c r="K39" s="106"/>
      <c r="L39" s="130">
        <v>44197</v>
      </c>
      <c r="M39" s="130">
        <v>44561</v>
      </c>
      <c r="N39" s="32" t="s">
        <v>186</v>
      </c>
      <c r="O39" s="256"/>
      <c r="P39" s="253"/>
      <c r="Q39" s="253">
        <v>9000</v>
      </c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37" customFormat="1" ht="15.75" thickBot="1" x14ac:dyDescent="0.25">
      <c r="A40" s="39"/>
      <c r="B40" s="40" t="s">
        <v>86</v>
      </c>
      <c r="C40" s="40"/>
      <c r="D40" s="40"/>
      <c r="E40" s="66"/>
      <c r="F40" s="66"/>
      <c r="G40" s="66"/>
      <c r="H40" s="40"/>
      <c r="I40" s="40"/>
      <c r="J40" s="40">
        <f>SUM(J12:J39)</f>
        <v>88728.6</v>
      </c>
      <c r="K40" s="40">
        <f>C44+C45</f>
        <v>2306</v>
      </c>
      <c r="L40" s="90"/>
      <c r="M40" s="90"/>
      <c r="N40" s="41"/>
      <c r="O40" s="257">
        <f t="shared" ref="O40:AC40" si="4">SUM(O12:O39)</f>
        <v>1830</v>
      </c>
      <c r="P40" s="254">
        <f t="shared" si="4"/>
        <v>13464.9</v>
      </c>
      <c r="Q40" s="254">
        <f t="shared" si="4"/>
        <v>14184.9</v>
      </c>
      <c r="R40" s="254">
        <f t="shared" si="4"/>
        <v>4899.8999999999996</v>
      </c>
      <c r="S40" s="254">
        <f t="shared" si="4"/>
        <v>684.9</v>
      </c>
      <c r="T40" s="318">
        <f t="shared" si="4"/>
        <v>4799.8999999999996</v>
      </c>
      <c r="U40" s="318">
        <f t="shared" si="4"/>
        <v>7564.9</v>
      </c>
      <c r="V40" s="318">
        <f t="shared" si="4"/>
        <v>7194.9</v>
      </c>
      <c r="W40" s="318">
        <f t="shared" si="4"/>
        <v>3209.9</v>
      </c>
      <c r="X40" s="318">
        <f t="shared" si="4"/>
        <v>5399.9</v>
      </c>
      <c r="Y40" s="318">
        <f t="shared" si="4"/>
        <v>2284.9</v>
      </c>
      <c r="Z40" s="318">
        <f t="shared" si="4"/>
        <v>12494.9</v>
      </c>
      <c r="AA40" s="318">
        <f t="shared" si="4"/>
        <v>3484.9</v>
      </c>
      <c r="AB40" s="318">
        <f t="shared" si="4"/>
        <v>5984.9</v>
      </c>
      <c r="AC40" s="319">
        <f t="shared" si="4"/>
        <v>1244.9000000000001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330</v>
      </c>
    </row>
    <row r="42" spans="1:29" s="34" customFormat="1" ht="15.75" x14ac:dyDescent="0.25">
      <c r="E42" s="60"/>
      <c r="F42" s="60"/>
      <c r="G42" s="60"/>
      <c r="K42" s="36"/>
      <c r="L42" s="91"/>
      <c r="M42" s="91"/>
    </row>
    <row r="43" spans="1:29" s="34" customFormat="1" ht="60" x14ac:dyDescent="0.25">
      <c r="A43" s="42"/>
      <c r="B43" s="43" t="s">
        <v>193</v>
      </c>
      <c r="C43" s="44" t="s">
        <v>194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195</v>
      </c>
      <c r="B44" s="83" t="s">
        <v>331</v>
      </c>
      <c r="C44" s="46">
        <v>1736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248"/>
      <c r="B45" s="83" t="s">
        <v>404</v>
      </c>
      <c r="C45" s="46">
        <v>570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196</v>
      </c>
      <c r="B46" s="83" t="s">
        <v>332</v>
      </c>
      <c r="C46" s="46">
        <f>C44*4</f>
        <v>6944</v>
      </c>
      <c r="E46" s="60"/>
      <c r="F46" s="60"/>
      <c r="G46" s="60"/>
      <c r="K46" s="36"/>
      <c r="L46" s="91"/>
      <c r="M46" s="91"/>
    </row>
    <row r="47" spans="1:29" s="34" customFormat="1" ht="15.75" thickBot="1" x14ac:dyDescent="0.3">
      <c r="A47" s="47" t="s">
        <v>197</v>
      </c>
      <c r="B47" s="84" t="s">
        <v>333</v>
      </c>
      <c r="C47" s="48">
        <f>C44*10</f>
        <v>17360</v>
      </c>
      <c r="E47" s="60"/>
      <c r="F47" s="60"/>
      <c r="G47" s="60"/>
      <c r="L47" s="91"/>
      <c r="M47" s="91"/>
    </row>
    <row r="48" spans="1:29" s="34" customFormat="1" x14ac:dyDescent="0.25">
      <c r="A48" s="49"/>
      <c r="B48" s="50"/>
      <c r="C48" s="50"/>
      <c r="E48" s="60"/>
      <c r="F48" s="60"/>
      <c r="G48" s="60"/>
      <c r="L48" s="91"/>
      <c r="M48" s="91"/>
    </row>
    <row r="51" spans="2:2" x14ac:dyDescent="0.25">
      <c r="B51" s="26" t="s">
        <v>99</v>
      </c>
    </row>
    <row r="52" spans="2:2" ht="45" x14ac:dyDescent="0.25">
      <c r="B52" s="27" t="s">
        <v>97</v>
      </c>
    </row>
    <row r="53" spans="2:2" ht="45" x14ac:dyDescent="0.25">
      <c r="B53" s="27" t="s">
        <v>102</v>
      </c>
    </row>
    <row r="54" spans="2:2" ht="45" x14ac:dyDescent="0.25">
      <c r="B54" s="27" t="s">
        <v>100</v>
      </c>
    </row>
    <row r="55" spans="2:2" ht="30" x14ac:dyDescent="0.25">
      <c r="B55" s="27" t="s">
        <v>101</v>
      </c>
    </row>
    <row r="57" spans="2:2" x14ac:dyDescent="0.25">
      <c r="B57" s="28" t="s">
        <v>108</v>
      </c>
    </row>
    <row r="58" spans="2:2" x14ac:dyDescent="0.25">
      <c r="B58" s="6" t="s">
        <v>109</v>
      </c>
    </row>
    <row r="59" spans="2:2" x14ac:dyDescent="0.25">
      <c r="B59" s="6" t="s">
        <v>110</v>
      </c>
    </row>
    <row r="60" spans="2:2" x14ac:dyDescent="0.25">
      <c r="B60" s="6" t="s">
        <v>111</v>
      </c>
    </row>
    <row r="61" spans="2:2" x14ac:dyDescent="0.25">
      <c r="B61" s="6" t="s">
        <v>112</v>
      </c>
    </row>
    <row r="62" spans="2:2" x14ac:dyDescent="0.25">
      <c r="B62" s="6" t="s">
        <v>113</v>
      </c>
    </row>
    <row r="63" spans="2:2" x14ac:dyDescent="0.25">
      <c r="B63" s="6" t="s">
        <v>114</v>
      </c>
    </row>
    <row r="65" spans="2:2" x14ac:dyDescent="0.25">
      <c r="B65" s="28" t="s">
        <v>115</v>
      </c>
    </row>
    <row r="66" spans="2:2" x14ac:dyDescent="0.25">
      <c r="B66" s="6" t="s">
        <v>105</v>
      </c>
    </row>
    <row r="67" spans="2:2" x14ac:dyDescent="0.25">
      <c r="B67" s="6" t="s">
        <v>106</v>
      </c>
    </row>
    <row r="68" spans="2:2" x14ac:dyDescent="0.25">
      <c r="B68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fitToHeight="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4" zoomScaleNormal="64" workbookViewId="0">
      <selection activeCell="L27" sqref="L2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142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54</v>
      </c>
      <c r="J12" s="94">
        <f>SUM(O12:AC12)</f>
        <v>4920.5</v>
      </c>
      <c r="K12" s="98"/>
      <c r="L12" s="99">
        <v>43466</v>
      </c>
      <c r="M12" s="99">
        <v>48944</v>
      </c>
      <c r="N12" s="38"/>
      <c r="O12" s="255">
        <v>269</v>
      </c>
      <c r="P12" s="252">
        <f t="shared" ref="P12:AC12" si="0">$K$35*0.15</f>
        <v>332.25</v>
      </c>
      <c r="Q12" s="252">
        <f t="shared" si="0"/>
        <v>332.25</v>
      </c>
      <c r="R12" s="252">
        <f t="shared" si="0"/>
        <v>332.25</v>
      </c>
      <c r="S12" s="252">
        <f t="shared" si="0"/>
        <v>332.25</v>
      </c>
      <c r="T12" s="324">
        <f t="shared" si="0"/>
        <v>332.25</v>
      </c>
      <c r="U12" s="324">
        <f t="shared" si="0"/>
        <v>332.25</v>
      </c>
      <c r="V12" s="324">
        <f t="shared" si="0"/>
        <v>332.25</v>
      </c>
      <c r="W12" s="324">
        <f t="shared" si="0"/>
        <v>332.25</v>
      </c>
      <c r="X12" s="324">
        <f t="shared" si="0"/>
        <v>332.25</v>
      </c>
      <c r="Y12" s="324">
        <f t="shared" si="0"/>
        <v>332.25</v>
      </c>
      <c r="Z12" s="324">
        <f t="shared" si="0"/>
        <v>332.25</v>
      </c>
      <c r="AA12" s="324">
        <f t="shared" si="0"/>
        <v>332.25</v>
      </c>
      <c r="AB12" s="324">
        <f t="shared" si="0"/>
        <v>332.25</v>
      </c>
      <c r="AC12" s="325">
        <f t="shared" si="0"/>
        <v>332.25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412</v>
      </c>
      <c r="D15" s="75" t="s">
        <v>413</v>
      </c>
      <c r="E15" s="105" t="s">
        <v>14</v>
      </c>
      <c r="F15" s="108" t="s">
        <v>31</v>
      </c>
      <c r="G15" s="75" t="s">
        <v>27</v>
      </c>
      <c r="H15" s="4"/>
      <c r="I15" s="129" t="s">
        <v>54</v>
      </c>
      <c r="J15" s="103">
        <f t="shared" ref="J15" si="1">SUM(O15:AC15)</f>
        <v>425</v>
      </c>
      <c r="K15" s="129"/>
      <c r="L15" s="88">
        <v>43466</v>
      </c>
      <c r="M15" s="150">
        <v>43830</v>
      </c>
      <c r="N15" s="32" t="s">
        <v>185</v>
      </c>
      <c r="O15" s="256">
        <v>425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54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54</v>
      </c>
      <c r="J16" s="103">
        <f t="shared" ref="J16:J32" si="2">SUM(O16:AC16)</f>
        <v>1768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442</v>
      </c>
      <c r="Q16" s="253">
        <v>442</v>
      </c>
      <c r="R16" s="253">
        <v>442</v>
      </c>
      <c r="S16" s="253">
        <v>442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54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54</v>
      </c>
      <c r="J17" s="103">
        <f t="shared" si="2"/>
        <v>4420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442</v>
      </c>
      <c r="U17" s="313">
        <v>442</v>
      </c>
      <c r="V17" s="313">
        <v>442</v>
      </c>
      <c r="W17" s="313">
        <v>442</v>
      </c>
      <c r="X17" s="313">
        <v>442</v>
      </c>
      <c r="Y17" s="313">
        <v>442</v>
      </c>
      <c r="Z17" s="313">
        <v>442</v>
      </c>
      <c r="AA17" s="313">
        <v>442</v>
      </c>
      <c r="AB17" s="313">
        <v>442</v>
      </c>
      <c r="AC17" s="314">
        <v>442</v>
      </c>
    </row>
    <row r="18" spans="1:29" s="125" customFormat="1" ht="60" x14ac:dyDescent="0.25">
      <c r="A18" s="101"/>
      <c r="B18" s="102"/>
      <c r="C18" s="103" t="s">
        <v>54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54</v>
      </c>
      <c r="J18" s="103">
        <f t="shared" si="2"/>
        <v>4800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2400</v>
      </c>
      <c r="Q18" s="253"/>
      <c r="R18" s="253"/>
      <c r="S18" s="253">
        <v>2400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54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54</v>
      </c>
      <c r="J19" s="103">
        <f t="shared" si="2"/>
        <v>4800</v>
      </c>
      <c r="K19" s="129"/>
      <c r="L19" s="88">
        <v>46388</v>
      </c>
      <c r="M19" s="150">
        <v>48213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2400</v>
      </c>
      <c r="X19" s="313"/>
      <c r="Y19" s="313"/>
      <c r="Z19" s="313"/>
      <c r="AA19" s="313">
        <v>2400</v>
      </c>
      <c r="AB19" s="313"/>
      <c r="AC19" s="314"/>
    </row>
    <row r="20" spans="1:29" s="125" customFormat="1" ht="60" x14ac:dyDescent="0.25">
      <c r="A20" s="101"/>
      <c r="B20" s="102"/>
      <c r="C20" s="103" t="s">
        <v>54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54</v>
      </c>
      <c r="J20" s="103">
        <f t="shared" si="2"/>
        <v>3300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3000</v>
      </c>
      <c r="Q20" s="253"/>
      <c r="R20" s="253">
        <v>300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54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54</v>
      </c>
      <c r="J21" s="103">
        <f t="shared" si="2"/>
        <v>6300</v>
      </c>
      <c r="K21" s="129"/>
      <c r="L21" s="88">
        <v>45658</v>
      </c>
      <c r="M21" s="15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3000</v>
      </c>
      <c r="V21" s="313"/>
      <c r="W21" s="313"/>
      <c r="X21" s="313">
        <v>3000</v>
      </c>
      <c r="Y21" s="313"/>
      <c r="Z21" s="313"/>
      <c r="AA21" s="313">
        <v>300</v>
      </c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54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54</v>
      </c>
      <c r="J23" s="103">
        <f t="shared" si="2"/>
        <v>2000</v>
      </c>
      <c r="K23" s="106"/>
      <c r="L23" s="130">
        <v>44562</v>
      </c>
      <c r="M23" s="130">
        <v>44926</v>
      </c>
      <c r="N23" s="32" t="s">
        <v>186</v>
      </c>
      <c r="O23" s="256"/>
      <c r="P23" s="253"/>
      <c r="Q23" s="253"/>
      <c r="R23" s="253">
        <v>2000</v>
      </c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54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54</v>
      </c>
      <c r="J24" s="103">
        <f t="shared" si="2"/>
        <v>2000</v>
      </c>
      <c r="K24" s="106"/>
      <c r="L24" s="130">
        <v>47119</v>
      </c>
      <c r="M24" s="130">
        <v>47483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>
        <v>2000</v>
      </c>
      <c r="Z24" s="313"/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54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54</v>
      </c>
      <c r="J27" s="103">
        <f t="shared" si="2"/>
        <v>1400</v>
      </c>
      <c r="K27" s="106"/>
      <c r="L27" s="130">
        <v>43831</v>
      </c>
      <c r="M27" s="130">
        <v>44196</v>
      </c>
      <c r="N27" s="32" t="s">
        <v>186</v>
      </c>
      <c r="O27" s="256"/>
      <c r="P27" s="253">
        <v>1400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105" x14ac:dyDescent="0.25">
      <c r="A28" s="101"/>
      <c r="B28" s="102"/>
      <c r="C28" s="103" t="s">
        <v>54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54</v>
      </c>
      <c r="J28" s="103">
        <f t="shared" si="2"/>
        <v>9070</v>
      </c>
      <c r="K28" s="106"/>
      <c r="L28" s="130">
        <v>46023</v>
      </c>
      <c r="M28" s="130">
        <v>48944</v>
      </c>
      <c r="N28" s="17" t="s">
        <v>187</v>
      </c>
      <c r="O28" s="256"/>
      <c r="P28" s="253"/>
      <c r="Q28" s="253"/>
      <c r="R28" s="253"/>
      <c r="S28" s="253"/>
      <c r="T28" s="313"/>
      <c r="U28" s="313"/>
      <c r="V28" s="313">
        <v>1410</v>
      </c>
      <c r="W28" s="313">
        <v>1760</v>
      </c>
      <c r="X28" s="313">
        <v>1960</v>
      </c>
      <c r="Y28" s="313">
        <v>2060</v>
      </c>
      <c r="Z28" s="313">
        <v>470</v>
      </c>
      <c r="AA28" s="313">
        <v>470</v>
      </c>
      <c r="AB28" s="313">
        <v>470</v>
      </c>
      <c r="AC28" s="314">
        <v>470</v>
      </c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34" customFormat="1" ht="60" customHeight="1" x14ac:dyDescent="0.25">
      <c r="A30" s="243"/>
      <c r="B30" s="18"/>
      <c r="C30" s="236" t="s">
        <v>54</v>
      </c>
      <c r="D30" s="138" t="s">
        <v>339</v>
      </c>
      <c r="E30" s="104" t="s">
        <v>15</v>
      </c>
      <c r="F30" s="104" t="s">
        <v>325</v>
      </c>
      <c r="G30" s="105" t="s">
        <v>326</v>
      </c>
      <c r="H30" s="19"/>
      <c r="I30" s="129" t="s">
        <v>54</v>
      </c>
      <c r="J30" s="137">
        <f>SUM(O30:AC30)</f>
        <v>1200</v>
      </c>
      <c r="K30" s="19"/>
      <c r="L30" s="237">
        <v>43466</v>
      </c>
      <c r="M30" s="237">
        <v>43830</v>
      </c>
      <c r="N30" s="238" t="s">
        <v>185</v>
      </c>
      <c r="O30" s="256">
        <v>1200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</row>
    <row r="31" spans="1:29" s="125" customFormat="1" ht="60" x14ac:dyDescent="0.25">
      <c r="A31" s="101"/>
      <c r="B31" s="137"/>
      <c r="C31" s="103" t="s">
        <v>54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54</v>
      </c>
      <c r="J31" s="103">
        <f t="shared" si="2"/>
        <v>8000</v>
      </c>
      <c r="K31" s="106"/>
      <c r="L31" s="130">
        <v>43831</v>
      </c>
      <c r="M31" s="282">
        <v>45291</v>
      </c>
      <c r="N31" s="17" t="s">
        <v>186</v>
      </c>
      <c r="O31" s="256"/>
      <c r="P31" s="253">
        <v>3450</v>
      </c>
      <c r="Q31" s="253">
        <v>3350</v>
      </c>
      <c r="R31" s="253">
        <v>650</v>
      </c>
      <c r="S31" s="253">
        <v>550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54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54</v>
      </c>
      <c r="J32" s="103">
        <f t="shared" si="2"/>
        <v>20600</v>
      </c>
      <c r="K32" s="106"/>
      <c r="L32" s="130">
        <v>45292</v>
      </c>
      <c r="M32" s="282">
        <v>48944</v>
      </c>
      <c r="N32" s="32" t="s">
        <v>187</v>
      </c>
      <c r="O32" s="256"/>
      <c r="P32" s="253"/>
      <c r="Q32" s="253"/>
      <c r="R32" s="253"/>
      <c r="S32" s="253"/>
      <c r="T32" s="313">
        <v>650</v>
      </c>
      <c r="U32" s="313">
        <v>550</v>
      </c>
      <c r="V32" s="313">
        <v>650</v>
      </c>
      <c r="W32" s="313">
        <v>550</v>
      </c>
      <c r="X32" s="313">
        <v>4950</v>
      </c>
      <c r="Y32" s="313">
        <v>4850</v>
      </c>
      <c r="Z32" s="313">
        <v>650</v>
      </c>
      <c r="AA32" s="313">
        <v>550</v>
      </c>
      <c r="AB32" s="313">
        <v>550</v>
      </c>
      <c r="AC32" s="314">
        <v>6650</v>
      </c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.75" thickBot="1" x14ac:dyDescent="0.3">
      <c r="A34" s="101"/>
      <c r="B34" s="102"/>
      <c r="C34" s="103" t="s">
        <v>54</v>
      </c>
      <c r="D34" s="75" t="s">
        <v>226</v>
      </c>
      <c r="E34" s="105" t="s">
        <v>25</v>
      </c>
      <c r="F34" s="62" t="s">
        <v>26</v>
      </c>
      <c r="G34" s="105" t="s">
        <v>27</v>
      </c>
      <c r="H34" s="106"/>
      <c r="I34" s="129" t="s">
        <v>54</v>
      </c>
      <c r="J34" s="103">
        <f t="shared" ref="J34" si="3">SUM(O34:AC34)</f>
        <v>12000</v>
      </c>
      <c r="K34" s="106"/>
      <c r="L34" s="130">
        <v>44197</v>
      </c>
      <c r="M34" s="282">
        <v>44561</v>
      </c>
      <c r="N34" s="32" t="s">
        <v>187</v>
      </c>
      <c r="O34" s="256"/>
      <c r="P34" s="253"/>
      <c r="Q34" s="253">
        <v>12000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37" customFormat="1" ht="15.75" thickBot="1" x14ac:dyDescent="0.25">
      <c r="A35" s="39"/>
      <c r="B35" s="40" t="s">
        <v>86</v>
      </c>
      <c r="C35" s="40"/>
      <c r="D35" s="40"/>
      <c r="E35" s="66"/>
      <c r="F35" s="66"/>
      <c r="G35" s="66"/>
      <c r="H35" s="40"/>
      <c r="I35" s="40"/>
      <c r="J35" s="40">
        <f>SUM(J12:J34)</f>
        <v>87003.5</v>
      </c>
      <c r="K35" s="40">
        <v>2215</v>
      </c>
      <c r="L35" s="90"/>
      <c r="M35" s="90"/>
      <c r="N35" s="41"/>
      <c r="O35" s="257">
        <f t="shared" ref="O35:AC35" si="4">SUM(O12:O34)</f>
        <v>1894</v>
      </c>
      <c r="P35" s="254">
        <f t="shared" si="4"/>
        <v>11024.25</v>
      </c>
      <c r="Q35" s="254">
        <f t="shared" si="4"/>
        <v>16124.25</v>
      </c>
      <c r="R35" s="254">
        <f t="shared" si="4"/>
        <v>3724.25</v>
      </c>
      <c r="S35" s="254">
        <f t="shared" si="4"/>
        <v>3724.25</v>
      </c>
      <c r="T35" s="318">
        <f t="shared" si="4"/>
        <v>1424.25</v>
      </c>
      <c r="U35" s="318">
        <f t="shared" si="4"/>
        <v>4324.25</v>
      </c>
      <c r="V35" s="318">
        <f t="shared" si="4"/>
        <v>2834.25</v>
      </c>
      <c r="W35" s="318">
        <f t="shared" si="4"/>
        <v>5484.25</v>
      </c>
      <c r="X35" s="318">
        <f t="shared" si="4"/>
        <v>10684.25</v>
      </c>
      <c r="Y35" s="318">
        <f t="shared" si="4"/>
        <v>9684.25</v>
      </c>
      <c r="Z35" s="318">
        <f t="shared" si="4"/>
        <v>1894.25</v>
      </c>
      <c r="AA35" s="318">
        <f t="shared" si="4"/>
        <v>4494.25</v>
      </c>
      <c r="AB35" s="318">
        <f t="shared" si="4"/>
        <v>1794.25</v>
      </c>
      <c r="AC35" s="319">
        <f t="shared" si="4"/>
        <v>7894.25</v>
      </c>
    </row>
    <row r="36" spans="1:29" ht="15.75" x14ac:dyDescent="0.25">
      <c r="A36" s="23"/>
      <c r="B36" s="24"/>
      <c r="C36" s="24"/>
      <c r="D36" s="24"/>
      <c r="E36" s="67"/>
      <c r="F36" s="67"/>
      <c r="G36" s="67"/>
      <c r="H36" s="24"/>
      <c r="I36" s="25"/>
      <c r="K36" s="33" t="s">
        <v>330</v>
      </c>
    </row>
    <row r="37" spans="1:29" s="34" customFormat="1" ht="15.75" x14ac:dyDescent="0.25">
      <c r="E37" s="60"/>
      <c r="F37" s="60"/>
      <c r="G37" s="60"/>
      <c r="K37" s="36"/>
      <c r="L37" s="91"/>
      <c r="M37" s="91"/>
    </row>
    <row r="38" spans="1:29" s="34" customFormat="1" ht="60" x14ac:dyDescent="0.25">
      <c r="A38" s="42"/>
      <c r="B38" s="43" t="s">
        <v>193</v>
      </c>
      <c r="C38" s="44" t="s">
        <v>194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195</v>
      </c>
      <c r="B39" s="83" t="s">
        <v>331</v>
      </c>
      <c r="C39" s="46">
        <v>1790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248"/>
      <c r="B40" s="83" t="s">
        <v>404</v>
      </c>
      <c r="C40" s="46">
        <v>425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196</v>
      </c>
      <c r="B41" s="83" t="s">
        <v>332</v>
      </c>
      <c r="C41" s="46">
        <f>C39*4</f>
        <v>7160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197</v>
      </c>
      <c r="B42" s="84" t="s">
        <v>333</v>
      </c>
      <c r="C42" s="48">
        <f>C39*10</f>
        <v>17900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5" spans="1:29" x14ac:dyDescent="0.25">
      <c r="B45" s="26" t="s">
        <v>99</v>
      </c>
    </row>
    <row r="46" spans="1:29" ht="45" x14ac:dyDescent="0.25">
      <c r="B46" s="27" t="s">
        <v>97</v>
      </c>
    </row>
    <row r="47" spans="1:29" ht="45" x14ac:dyDescent="0.25">
      <c r="B47" s="27" t="s">
        <v>102</v>
      </c>
    </row>
    <row r="48" spans="1:29" ht="45" x14ac:dyDescent="0.25">
      <c r="B48" s="27" t="s">
        <v>100</v>
      </c>
    </row>
    <row r="49" spans="2:2" ht="30" x14ac:dyDescent="0.25">
      <c r="B49" s="27" t="s">
        <v>101</v>
      </c>
    </row>
    <row r="51" spans="2:2" x14ac:dyDescent="0.25">
      <c r="B51" s="28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9" spans="2:2" x14ac:dyDescent="0.25">
      <c r="B59" s="28" t="s">
        <v>115</v>
      </c>
    </row>
    <row r="60" spans="2:2" x14ac:dyDescent="0.25">
      <c r="B60" s="6" t="s">
        <v>105</v>
      </c>
    </row>
    <row r="61" spans="2:2" x14ac:dyDescent="0.25">
      <c r="B61" s="6" t="s">
        <v>106</v>
      </c>
    </row>
    <row r="62" spans="2:2" x14ac:dyDescent="0.25">
      <c r="B62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D15" sqref="D1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4257812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172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55</v>
      </c>
      <c r="J12" s="94">
        <f>SUM(O12:AC12)</f>
        <v>4097.8999999999996</v>
      </c>
      <c r="K12" s="98"/>
      <c r="L12" s="99">
        <v>43466</v>
      </c>
      <c r="M12" s="99">
        <v>48579</v>
      </c>
      <c r="N12" s="38"/>
      <c r="O12" s="255">
        <v>215</v>
      </c>
      <c r="P12" s="252">
        <f t="shared" ref="P12:AC12" si="0">$K$35*0.15</f>
        <v>277.34999999999997</v>
      </c>
      <c r="Q12" s="252">
        <f t="shared" si="0"/>
        <v>277.34999999999997</v>
      </c>
      <c r="R12" s="252">
        <f t="shared" si="0"/>
        <v>277.34999999999997</v>
      </c>
      <c r="S12" s="252">
        <f t="shared" si="0"/>
        <v>277.34999999999997</v>
      </c>
      <c r="T12" s="324">
        <f t="shared" si="0"/>
        <v>277.34999999999997</v>
      </c>
      <c r="U12" s="324">
        <f t="shared" si="0"/>
        <v>277.34999999999997</v>
      </c>
      <c r="V12" s="324">
        <f t="shared" si="0"/>
        <v>277.34999999999997</v>
      </c>
      <c r="W12" s="324">
        <f t="shared" si="0"/>
        <v>277.34999999999997</v>
      </c>
      <c r="X12" s="324">
        <f t="shared" si="0"/>
        <v>277.34999999999997</v>
      </c>
      <c r="Y12" s="324">
        <f t="shared" si="0"/>
        <v>277.34999999999997</v>
      </c>
      <c r="Z12" s="324">
        <f t="shared" si="0"/>
        <v>277.34999999999997</v>
      </c>
      <c r="AA12" s="324">
        <f t="shared" si="0"/>
        <v>277.34999999999997</v>
      </c>
      <c r="AB12" s="324">
        <f t="shared" si="0"/>
        <v>277.34999999999997</v>
      </c>
      <c r="AC12" s="325">
        <f t="shared" si="0"/>
        <v>277.34999999999997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55</v>
      </c>
      <c r="D15" s="75" t="s">
        <v>427</v>
      </c>
      <c r="E15" s="105" t="s">
        <v>14</v>
      </c>
      <c r="F15" s="108" t="s">
        <v>31</v>
      </c>
      <c r="G15" s="75" t="s">
        <v>27</v>
      </c>
      <c r="H15" s="4"/>
      <c r="I15" s="129" t="s">
        <v>55</v>
      </c>
      <c r="J15" s="103">
        <f t="shared" ref="J15" si="1">SUM(O15:AC15)</f>
        <v>415</v>
      </c>
      <c r="K15" s="129"/>
      <c r="L15" s="88">
        <v>43466</v>
      </c>
      <c r="M15" s="150">
        <v>43830</v>
      </c>
      <c r="N15" s="32" t="s">
        <v>185</v>
      </c>
      <c r="O15" s="256">
        <v>415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55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55</v>
      </c>
      <c r="J16" s="103">
        <f t="shared" ref="J16:J34" si="2">SUM(O16:AC16)</f>
        <v>1936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484</v>
      </c>
      <c r="Q16" s="253">
        <v>484</v>
      </c>
      <c r="R16" s="253">
        <v>484</v>
      </c>
      <c r="S16" s="253">
        <v>484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55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55</v>
      </c>
      <c r="J17" s="103">
        <f t="shared" si="2"/>
        <v>4840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484</v>
      </c>
      <c r="U17" s="313">
        <v>484</v>
      </c>
      <c r="V17" s="313">
        <v>484</v>
      </c>
      <c r="W17" s="313">
        <v>484</v>
      </c>
      <c r="X17" s="313">
        <v>484</v>
      </c>
      <c r="Y17" s="313">
        <v>484</v>
      </c>
      <c r="Z17" s="313">
        <v>484</v>
      </c>
      <c r="AA17" s="313">
        <v>484</v>
      </c>
      <c r="AB17" s="313">
        <v>484</v>
      </c>
      <c r="AC17" s="314">
        <v>484</v>
      </c>
    </row>
    <row r="18" spans="1:29" s="125" customFormat="1" ht="60" x14ac:dyDescent="0.25">
      <c r="A18" s="101"/>
      <c r="B18" s="102"/>
      <c r="C18" s="103" t="s">
        <v>55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55</v>
      </c>
      <c r="J18" s="103">
        <f t="shared" si="2"/>
        <v>4600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2300</v>
      </c>
      <c r="Q18" s="253"/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55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55</v>
      </c>
      <c r="J19" s="103">
        <f t="shared" si="2"/>
        <v>2300</v>
      </c>
      <c r="K19" s="129"/>
      <c r="L19" s="88">
        <v>46388</v>
      </c>
      <c r="M19" s="150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55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55</v>
      </c>
      <c r="J20" s="103">
        <f t="shared" si="2"/>
        <v>8000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4000</v>
      </c>
      <c r="Q20" s="253"/>
      <c r="R20" s="253">
        <v>4000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55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55</v>
      </c>
      <c r="J21" s="103">
        <f t="shared" si="2"/>
        <v>12000</v>
      </c>
      <c r="K21" s="129"/>
      <c r="L21" s="88">
        <v>45658</v>
      </c>
      <c r="M21" s="150">
        <v>47848</v>
      </c>
      <c r="N21" s="32" t="s">
        <v>187</v>
      </c>
      <c r="O21" s="256"/>
      <c r="P21" s="253"/>
      <c r="Q21" s="253"/>
      <c r="R21" s="253"/>
      <c r="S21" s="253"/>
      <c r="T21" s="313"/>
      <c r="U21" s="313">
        <v>4000</v>
      </c>
      <c r="V21" s="313"/>
      <c r="W21" s="313"/>
      <c r="X21" s="313">
        <v>4000</v>
      </c>
      <c r="Y21" s="313"/>
      <c r="Z21" s="313">
        <v>4000</v>
      </c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55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55</v>
      </c>
      <c r="J23" s="103">
        <f t="shared" si="2"/>
        <v>1000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1000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55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55</v>
      </c>
      <c r="J24" s="103">
        <f t="shared" si="2"/>
        <v>720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720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55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55</v>
      </c>
      <c r="J27" s="103">
        <f t="shared" si="2"/>
        <v>700</v>
      </c>
      <c r="K27" s="106"/>
      <c r="L27" s="130">
        <v>43831</v>
      </c>
      <c r="M27" s="130">
        <v>44196</v>
      </c>
      <c r="N27" s="32" t="s">
        <v>186</v>
      </c>
      <c r="O27" s="256"/>
      <c r="P27" s="253">
        <v>700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55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55</v>
      </c>
      <c r="J28" s="103">
        <f t="shared" si="2"/>
        <v>5920</v>
      </c>
      <c r="K28" s="106"/>
      <c r="L28" s="130">
        <v>45658</v>
      </c>
      <c r="M28" s="130">
        <v>48579</v>
      </c>
      <c r="N28" s="32" t="s">
        <v>187</v>
      </c>
      <c r="O28" s="256"/>
      <c r="P28" s="253"/>
      <c r="Q28" s="253"/>
      <c r="R28" s="253"/>
      <c r="S28" s="253"/>
      <c r="T28" s="313"/>
      <c r="U28" s="313">
        <v>1250</v>
      </c>
      <c r="V28" s="313">
        <v>1550</v>
      </c>
      <c r="W28" s="313">
        <v>120</v>
      </c>
      <c r="X28" s="313">
        <v>600</v>
      </c>
      <c r="Y28" s="313">
        <v>900</v>
      </c>
      <c r="Z28" s="313"/>
      <c r="AA28" s="313">
        <v>600</v>
      </c>
      <c r="AB28" s="313">
        <v>900</v>
      </c>
      <c r="AC28" s="31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55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55</v>
      </c>
      <c r="J30" s="103">
        <f t="shared" ref="J30" si="3">SUM(O30:AC30)</f>
        <v>800</v>
      </c>
      <c r="K30" s="106"/>
      <c r="L30" s="130">
        <v>43466</v>
      </c>
      <c r="M30" s="130">
        <v>43830</v>
      </c>
      <c r="N30" s="32" t="s">
        <v>185</v>
      </c>
      <c r="O30" s="256">
        <v>800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55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55</v>
      </c>
      <c r="J31" s="103">
        <f t="shared" si="2"/>
        <v>4800</v>
      </c>
      <c r="K31" s="106"/>
      <c r="L31" s="130">
        <v>43831</v>
      </c>
      <c r="M31" s="130">
        <v>45291</v>
      </c>
      <c r="N31" s="32" t="s">
        <v>186</v>
      </c>
      <c r="O31" s="256"/>
      <c r="P31" s="253">
        <v>1750</v>
      </c>
      <c r="Q31" s="253">
        <v>2650</v>
      </c>
      <c r="R31" s="253"/>
      <c r="S31" s="253">
        <v>400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55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55</v>
      </c>
      <c r="J32" s="103">
        <f t="shared" si="2"/>
        <v>7150</v>
      </c>
      <c r="K32" s="106"/>
      <c r="L32" s="130">
        <v>45658</v>
      </c>
      <c r="M32" s="130">
        <v>48944</v>
      </c>
      <c r="N32" s="32" t="s">
        <v>187</v>
      </c>
      <c r="O32" s="256"/>
      <c r="P32" s="253"/>
      <c r="Q32" s="253"/>
      <c r="R32" s="253"/>
      <c r="S32" s="253"/>
      <c r="T32" s="313"/>
      <c r="U32" s="313">
        <v>1100</v>
      </c>
      <c r="V32" s="313">
        <v>800</v>
      </c>
      <c r="W32" s="313">
        <v>450</v>
      </c>
      <c r="X32" s="313"/>
      <c r="Y32" s="313">
        <v>1750</v>
      </c>
      <c r="Z32" s="313">
        <v>150</v>
      </c>
      <c r="AA32" s="313">
        <v>2750</v>
      </c>
      <c r="AB32" s="313"/>
      <c r="AC32" s="314">
        <v>150</v>
      </c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.75" thickBot="1" x14ac:dyDescent="0.3">
      <c r="A34" s="101"/>
      <c r="B34" s="102"/>
      <c r="C34" s="103" t="s">
        <v>55</v>
      </c>
      <c r="D34" s="75" t="s">
        <v>226</v>
      </c>
      <c r="E34" s="105" t="s">
        <v>25</v>
      </c>
      <c r="F34" s="62" t="s">
        <v>26</v>
      </c>
      <c r="G34" s="105" t="s">
        <v>27</v>
      </c>
      <c r="H34" s="106"/>
      <c r="I34" s="129" t="s">
        <v>55</v>
      </c>
      <c r="J34" s="103">
        <f t="shared" si="2"/>
        <v>8500</v>
      </c>
      <c r="K34" s="106"/>
      <c r="L34" s="130">
        <v>44197</v>
      </c>
      <c r="M34" s="130">
        <v>44561</v>
      </c>
      <c r="N34" s="32" t="s">
        <v>186</v>
      </c>
      <c r="O34" s="256"/>
      <c r="P34" s="253"/>
      <c r="Q34" s="253">
        <v>8500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37" customFormat="1" ht="15.75" thickBot="1" x14ac:dyDescent="0.25">
      <c r="A35" s="39"/>
      <c r="B35" s="40" t="s">
        <v>86</v>
      </c>
      <c r="C35" s="40"/>
      <c r="D35" s="40"/>
      <c r="E35" s="66"/>
      <c r="F35" s="66"/>
      <c r="G35" s="66"/>
      <c r="H35" s="40"/>
      <c r="I35" s="40"/>
      <c r="J35" s="40">
        <f>SUM(J12:J34)</f>
        <v>67778.899999999994</v>
      </c>
      <c r="K35" s="40">
        <v>1849</v>
      </c>
      <c r="L35" s="90"/>
      <c r="M35" s="90"/>
      <c r="N35" s="41"/>
      <c r="O35" s="257">
        <f t="shared" ref="O35:AC35" si="4">SUM(O12:O34)</f>
        <v>1430</v>
      </c>
      <c r="P35" s="254">
        <f t="shared" si="4"/>
        <v>9511.35</v>
      </c>
      <c r="Q35" s="254">
        <f t="shared" si="4"/>
        <v>11911.35</v>
      </c>
      <c r="R35" s="254">
        <f t="shared" si="4"/>
        <v>4761.3500000000004</v>
      </c>
      <c r="S35" s="254">
        <f t="shared" si="4"/>
        <v>3461.35</v>
      </c>
      <c r="T35" s="318">
        <f t="shared" si="4"/>
        <v>761.34999999999991</v>
      </c>
      <c r="U35" s="318">
        <f t="shared" si="4"/>
        <v>7111.35</v>
      </c>
      <c r="V35" s="318">
        <f t="shared" si="4"/>
        <v>3111.35</v>
      </c>
      <c r="W35" s="318">
        <f t="shared" si="4"/>
        <v>3631.35</v>
      </c>
      <c r="X35" s="318">
        <f t="shared" si="4"/>
        <v>5361.35</v>
      </c>
      <c r="Y35" s="318">
        <f t="shared" si="4"/>
        <v>3411.35</v>
      </c>
      <c r="Z35" s="318">
        <f t="shared" si="4"/>
        <v>6631.35</v>
      </c>
      <c r="AA35" s="318">
        <f t="shared" si="4"/>
        <v>4111.3500000000004</v>
      </c>
      <c r="AB35" s="318">
        <f t="shared" si="4"/>
        <v>1661.35</v>
      </c>
      <c r="AC35" s="319">
        <f t="shared" si="4"/>
        <v>911.34999999999991</v>
      </c>
    </row>
    <row r="36" spans="1:29" ht="15.75" x14ac:dyDescent="0.25">
      <c r="A36" s="23"/>
      <c r="B36" s="24"/>
      <c r="C36" s="24"/>
      <c r="D36" s="24"/>
      <c r="E36" s="67"/>
      <c r="F36" s="67"/>
      <c r="G36" s="67"/>
      <c r="H36" s="24"/>
      <c r="I36" s="25"/>
      <c r="K36" s="33" t="s">
        <v>330</v>
      </c>
    </row>
    <row r="37" spans="1:29" s="34" customFormat="1" ht="15.75" x14ac:dyDescent="0.25">
      <c r="E37" s="60"/>
      <c r="F37" s="60"/>
      <c r="G37" s="60"/>
      <c r="K37" s="36"/>
      <c r="L37" s="91"/>
      <c r="M37" s="91"/>
    </row>
    <row r="38" spans="1:29" s="34" customFormat="1" ht="60" x14ac:dyDescent="0.25">
      <c r="A38" s="42"/>
      <c r="B38" s="43" t="s">
        <v>193</v>
      </c>
      <c r="C38" s="44" t="s">
        <v>194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195</v>
      </c>
      <c r="B39" s="83" t="s">
        <v>331</v>
      </c>
      <c r="C39" s="46">
        <v>1434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248"/>
      <c r="B40" s="83" t="s">
        <v>404</v>
      </c>
      <c r="C40" s="46">
        <v>415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196</v>
      </c>
      <c r="B41" s="83" t="s">
        <v>332</v>
      </c>
      <c r="C41" s="46">
        <f>C39*4</f>
        <v>5736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197</v>
      </c>
      <c r="B42" s="84" t="s">
        <v>333</v>
      </c>
      <c r="C42" s="48">
        <f>C39*10</f>
        <v>14340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6" spans="1:29" x14ac:dyDescent="0.25">
      <c r="B46" s="26" t="s">
        <v>99</v>
      </c>
    </row>
    <row r="47" spans="1:29" ht="45" x14ac:dyDescent="0.25">
      <c r="B47" s="27" t="s">
        <v>97</v>
      </c>
    </row>
    <row r="48" spans="1:29" ht="45" x14ac:dyDescent="0.25">
      <c r="B48" s="27" t="s">
        <v>102</v>
      </c>
    </row>
    <row r="49" spans="2:2" ht="45" x14ac:dyDescent="0.25">
      <c r="B49" s="27" t="s">
        <v>100</v>
      </c>
    </row>
    <row r="50" spans="2:2" ht="30" x14ac:dyDescent="0.25">
      <c r="B50" s="27" t="s">
        <v>101</v>
      </c>
    </row>
    <row r="52" spans="2:2" x14ac:dyDescent="0.25">
      <c r="B52" s="28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60" spans="2:2" x14ac:dyDescent="0.25">
      <c r="B60" s="28" t="s">
        <v>115</v>
      </c>
    </row>
    <row r="61" spans="2:2" x14ac:dyDescent="0.25">
      <c r="B61" s="6" t="s">
        <v>105</v>
      </c>
    </row>
    <row r="62" spans="2:2" x14ac:dyDescent="0.25">
      <c r="B62" s="6" t="s">
        <v>106</v>
      </c>
    </row>
    <row r="63" spans="2:2" x14ac:dyDescent="0.25">
      <c r="B63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1"/>
  <sheetViews>
    <sheetView zoomScale="60" zoomScaleNormal="60" workbookViewId="0">
      <selection activeCell="L17" sqref="L17"/>
    </sheetView>
  </sheetViews>
  <sheetFormatPr defaultRowHeight="15" x14ac:dyDescent="0.25"/>
  <cols>
    <col min="1" max="1" width="8.7109375" style="6" customWidth="1"/>
    <col min="2" max="2" width="42.85546875" style="6" customWidth="1"/>
    <col min="3" max="3" width="28.42578125" style="6" customWidth="1"/>
    <col min="4" max="4" width="42.855468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171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56</v>
      </c>
      <c r="J12" s="94">
        <f>SUM(O12:AC12)</f>
        <v>6647</v>
      </c>
      <c r="K12" s="98"/>
      <c r="L12" s="99">
        <v>43466</v>
      </c>
      <c r="M12" s="99">
        <v>48944</v>
      </c>
      <c r="N12" s="38"/>
      <c r="O12" s="255">
        <v>389</v>
      </c>
      <c r="P12" s="252">
        <f t="shared" ref="P12:AC12" si="0">$K$33*0.15</f>
        <v>447</v>
      </c>
      <c r="Q12" s="252">
        <f t="shared" si="0"/>
        <v>447</v>
      </c>
      <c r="R12" s="252">
        <f t="shared" si="0"/>
        <v>447</v>
      </c>
      <c r="S12" s="252">
        <f t="shared" si="0"/>
        <v>447</v>
      </c>
      <c r="T12" s="324">
        <f t="shared" si="0"/>
        <v>447</v>
      </c>
      <c r="U12" s="324">
        <f t="shared" si="0"/>
        <v>447</v>
      </c>
      <c r="V12" s="324">
        <f t="shared" si="0"/>
        <v>447</v>
      </c>
      <c r="W12" s="324">
        <f t="shared" si="0"/>
        <v>447</v>
      </c>
      <c r="X12" s="324">
        <f t="shared" si="0"/>
        <v>447</v>
      </c>
      <c r="Y12" s="324">
        <f t="shared" si="0"/>
        <v>447</v>
      </c>
      <c r="Z12" s="324">
        <f t="shared" si="0"/>
        <v>447</v>
      </c>
      <c r="AA12" s="324">
        <f t="shared" si="0"/>
        <v>447</v>
      </c>
      <c r="AB12" s="324">
        <f t="shared" si="0"/>
        <v>447</v>
      </c>
      <c r="AC12" s="325">
        <f t="shared" si="0"/>
        <v>447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56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56</v>
      </c>
      <c r="J15" s="103">
        <f t="shared" ref="J15:J30" si="1">SUM(O15:AC15)</f>
        <v>1100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275</v>
      </c>
      <c r="Q15" s="253">
        <v>275</v>
      </c>
      <c r="R15" s="253">
        <v>275</v>
      </c>
      <c r="S15" s="253">
        <v>275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56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56</v>
      </c>
      <c r="J16" s="103">
        <f t="shared" si="1"/>
        <v>2750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275</v>
      </c>
      <c r="U16" s="313">
        <v>275</v>
      </c>
      <c r="V16" s="313">
        <v>275</v>
      </c>
      <c r="W16" s="313">
        <v>275</v>
      </c>
      <c r="X16" s="313">
        <v>275</v>
      </c>
      <c r="Y16" s="313">
        <v>275</v>
      </c>
      <c r="Z16" s="313">
        <v>275</v>
      </c>
      <c r="AA16" s="313">
        <v>275</v>
      </c>
      <c r="AB16" s="313">
        <v>275</v>
      </c>
      <c r="AC16" s="314">
        <v>275</v>
      </c>
    </row>
    <row r="17" spans="1:29" s="125" customFormat="1" ht="60" x14ac:dyDescent="0.25">
      <c r="A17" s="101"/>
      <c r="B17" s="102"/>
      <c r="C17" s="103" t="s">
        <v>56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56</v>
      </c>
      <c r="J17" s="103">
        <f t="shared" si="1"/>
        <v>4600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2300</v>
      </c>
      <c r="Q17" s="253"/>
      <c r="R17" s="253"/>
      <c r="S17" s="253">
        <v>2300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56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56</v>
      </c>
      <c r="J18" s="103">
        <f t="shared" si="1"/>
        <v>4600</v>
      </c>
      <c r="K18" s="129"/>
      <c r="L18" s="88">
        <v>46388</v>
      </c>
      <c r="M18" s="150">
        <v>48213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>
        <v>2300</v>
      </c>
      <c r="X18" s="313"/>
      <c r="Y18" s="313"/>
      <c r="Z18" s="313"/>
      <c r="AA18" s="313">
        <v>2300</v>
      </c>
      <c r="AB18" s="313"/>
      <c r="AC18" s="314"/>
    </row>
    <row r="19" spans="1:29" s="125" customFormat="1" ht="60" x14ac:dyDescent="0.25">
      <c r="A19" s="101"/>
      <c r="B19" s="102"/>
      <c r="C19" s="103" t="s">
        <v>56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56</v>
      </c>
      <c r="J19" s="103">
        <f t="shared" si="1"/>
        <v>4400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2200</v>
      </c>
      <c r="Q19" s="253"/>
      <c r="R19" s="253">
        <v>2200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56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56</v>
      </c>
      <c r="J20" s="103">
        <f t="shared" si="1"/>
        <v>8800</v>
      </c>
      <c r="K20" s="129"/>
      <c r="L20" s="88">
        <v>45658</v>
      </c>
      <c r="M20" s="150">
        <v>48213</v>
      </c>
      <c r="N20" s="32" t="s">
        <v>187</v>
      </c>
      <c r="O20" s="256"/>
      <c r="P20" s="253"/>
      <c r="Q20" s="253"/>
      <c r="R20" s="253"/>
      <c r="S20" s="253"/>
      <c r="T20" s="313"/>
      <c r="U20" s="313">
        <v>2200</v>
      </c>
      <c r="V20" s="313"/>
      <c r="W20" s="313">
        <v>2200</v>
      </c>
      <c r="X20" s="313"/>
      <c r="Y20" s="313">
        <v>2200</v>
      </c>
      <c r="Z20" s="313"/>
      <c r="AA20" s="313">
        <v>2200</v>
      </c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56</v>
      </c>
      <c r="D22" s="16" t="s">
        <v>227</v>
      </c>
      <c r="E22" s="105" t="s">
        <v>14</v>
      </c>
      <c r="F22" s="104" t="s">
        <v>29</v>
      </c>
      <c r="G22" s="105" t="s">
        <v>28</v>
      </c>
      <c r="H22" s="106"/>
      <c r="I22" s="129" t="s">
        <v>56</v>
      </c>
      <c r="J22" s="103">
        <f t="shared" si="1"/>
        <v>2100</v>
      </c>
      <c r="K22" s="106"/>
      <c r="L22" s="130">
        <v>45292</v>
      </c>
      <c r="M22" s="130">
        <v>45657</v>
      </c>
      <c r="N22" s="32" t="s">
        <v>187</v>
      </c>
      <c r="O22" s="256"/>
      <c r="P22" s="253"/>
      <c r="Q22" s="253"/>
      <c r="R22" s="253"/>
      <c r="S22" s="253"/>
      <c r="T22" s="313">
        <v>2100</v>
      </c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92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87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56</v>
      </c>
      <c r="D25" s="136" t="s">
        <v>224</v>
      </c>
      <c r="E25" s="108" t="s">
        <v>30</v>
      </c>
      <c r="F25" s="104" t="s">
        <v>198</v>
      </c>
      <c r="G25" s="105" t="s">
        <v>28</v>
      </c>
      <c r="H25" s="106"/>
      <c r="I25" s="129" t="s">
        <v>56</v>
      </c>
      <c r="J25" s="103">
        <f t="shared" si="1"/>
        <v>4300</v>
      </c>
      <c r="K25" s="106"/>
      <c r="L25" s="130">
        <v>43831</v>
      </c>
      <c r="M25" s="130">
        <v>44926</v>
      </c>
      <c r="N25" s="32" t="s">
        <v>186</v>
      </c>
      <c r="O25" s="256"/>
      <c r="P25" s="253">
        <v>1300</v>
      </c>
      <c r="Q25" s="253">
        <v>1650</v>
      </c>
      <c r="R25" s="253">
        <v>1350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56</v>
      </c>
      <c r="D26" s="136" t="s">
        <v>224</v>
      </c>
      <c r="E26" s="108" t="s">
        <v>30</v>
      </c>
      <c r="F26" s="104" t="s">
        <v>198</v>
      </c>
      <c r="G26" s="105" t="s">
        <v>28</v>
      </c>
      <c r="H26" s="106"/>
      <c r="I26" s="129" t="s">
        <v>56</v>
      </c>
      <c r="J26" s="103">
        <f t="shared" si="1"/>
        <v>9850</v>
      </c>
      <c r="K26" s="106"/>
      <c r="L26" s="130">
        <v>45658</v>
      </c>
      <c r="M26" s="130">
        <v>48944</v>
      </c>
      <c r="N26" s="32" t="s">
        <v>187</v>
      </c>
      <c r="O26" s="256"/>
      <c r="P26" s="253"/>
      <c r="Q26" s="253"/>
      <c r="R26" s="253"/>
      <c r="S26" s="253"/>
      <c r="T26" s="313"/>
      <c r="U26" s="313">
        <v>1550</v>
      </c>
      <c r="V26" s="313">
        <v>1310</v>
      </c>
      <c r="W26" s="313">
        <v>60</v>
      </c>
      <c r="X26" s="313">
        <v>760</v>
      </c>
      <c r="Y26" s="313">
        <v>1950</v>
      </c>
      <c r="Z26" s="313">
        <v>660</v>
      </c>
      <c r="AA26" s="313">
        <v>1450</v>
      </c>
      <c r="AB26" s="313">
        <v>660</v>
      </c>
      <c r="AC26" s="314">
        <v>1450</v>
      </c>
    </row>
    <row r="27" spans="1:29" s="125" customFormat="1" x14ac:dyDescent="0.25">
      <c r="A27" s="8"/>
      <c r="B27" s="146" t="s">
        <v>88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34" customFormat="1" ht="90" x14ac:dyDescent="0.25">
      <c r="A28" s="243"/>
      <c r="B28" s="18"/>
      <c r="C28" s="236" t="s">
        <v>327</v>
      </c>
      <c r="D28" s="138" t="s">
        <v>354</v>
      </c>
      <c r="E28" s="108" t="s">
        <v>324</v>
      </c>
      <c r="F28" s="104" t="s">
        <v>325</v>
      </c>
      <c r="G28" s="105" t="s">
        <v>326</v>
      </c>
      <c r="H28" s="19"/>
      <c r="I28" s="129" t="s">
        <v>56</v>
      </c>
      <c r="J28" s="137">
        <f>SUM(O28:AC28)</f>
        <v>2591</v>
      </c>
      <c r="K28" s="19"/>
      <c r="L28" s="237">
        <v>43466</v>
      </c>
      <c r="M28" s="237">
        <v>43830</v>
      </c>
      <c r="N28" s="238" t="s">
        <v>185</v>
      </c>
      <c r="O28" s="256">
        <v>2591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</row>
    <row r="29" spans="1:29" s="125" customFormat="1" ht="60" x14ac:dyDescent="0.25">
      <c r="A29" s="101"/>
      <c r="B29" s="137"/>
      <c r="C29" s="103" t="s">
        <v>56</v>
      </c>
      <c r="D29" s="75" t="s">
        <v>225</v>
      </c>
      <c r="E29" s="104" t="s">
        <v>15</v>
      </c>
      <c r="F29" s="104" t="s">
        <v>29</v>
      </c>
      <c r="G29" s="105" t="s">
        <v>27</v>
      </c>
      <c r="H29" s="106"/>
      <c r="I29" s="129" t="s">
        <v>56</v>
      </c>
      <c r="J29" s="103">
        <f t="shared" si="1"/>
        <v>12500</v>
      </c>
      <c r="K29" s="106"/>
      <c r="L29" s="130">
        <v>43831</v>
      </c>
      <c r="M29" s="130">
        <v>45291</v>
      </c>
      <c r="N29" s="17" t="s">
        <v>186</v>
      </c>
      <c r="O29" s="256"/>
      <c r="P29" s="253">
        <v>4250</v>
      </c>
      <c r="Q29" s="253">
        <v>5150</v>
      </c>
      <c r="R29" s="253">
        <v>2950</v>
      </c>
      <c r="S29" s="253">
        <v>150</v>
      </c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56</v>
      </c>
      <c r="D30" s="75" t="s">
        <v>225</v>
      </c>
      <c r="E30" s="104" t="s">
        <v>15</v>
      </c>
      <c r="F30" s="104" t="s">
        <v>29</v>
      </c>
      <c r="G30" s="105" t="s">
        <v>27</v>
      </c>
      <c r="H30" s="106"/>
      <c r="I30" s="129" t="s">
        <v>56</v>
      </c>
      <c r="J30" s="103">
        <f t="shared" si="1"/>
        <v>16000</v>
      </c>
      <c r="K30" s="106"/>
      <c r="L30" s="130">
        <v>44927</v>
      </c>
      <c r="M30" s="130">
        <v>48579</v>
      </c>
      <c r="N30" s="32" t="s">
        <v>187</v>
      </c>
      <c r="O30" s="256"/>
      <c r="P30" s="253"/>
      <c r="Q30" s="253"/>
      <c r="R30" s="253"/>
      <c r="S30" s="253"/>
      <c r="T30" s="313">
        <v>550</v>
      </c>
      <c r="U30" s="313">
        <v>950</v>
      </c>
      <c r="V30" s="313">
        <v>1200</v>
      </c>
      <c r="W30" s="313">
        <v>150</v>
      </c>
      <c r="X30" s="313">
        <v>550</v>
      </c>
      <c r="Y30" s="313">
        <v>3600</v>
      </c>
      <c r="Z30" s="313">
        <v>1900</v>
      </c>
      <c r="AA30" s="313">
        <v>5600</v>
      </c>
      <c r="AB30" s="313">
        <v>550</v>
      </c>
      <c r="AC30" s="314">
        <v>950</v>
      </c>
    </row>
    <row r="31" spans="1:29" s="125" customFormat="1" x14ac:dyDescent="0.25">
      <c r="A31" s="8"/>
      <c r="B31" s="146" t="s">
        <v>89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39" customFormat="1" ht="60.75" thickBot="1" x14ac:dyDescent="0.3">
      <c r="A32" s="101"/>
      <c r="B32" s="102"/>
      <c r="C32" s="103" t="s">
        <v>56</v>
      </c>
      <c r="D32" s="75" t="s">
        <v>226</v>
      </c>
      <c r="E32" s="105" t="s">
        <v>25</v>
      </c>
      <c r="F32" s="62" t="s">
        <v>26</v>
      </c>
      <c r="G32" s="105" t="s">
        <v>27</v>
      </c>
      <c r="H32" s="106"/>
      <c r="I32" s="129" t="s">
        <v>56</v>
      </c>
      <c r="J32" s="103">
        <f t="shared" ref="J32" si="2">SUM(O32:AC32)</f>
        <v>9500</v>
      </c>
      <c r="K32" s="106"/>
      <c r="L32" s="130">
        <v>44197</v>
      </c>
      <c r="M32" s="130">
        <v>44561</v>
      </c>
      <c r="N32" s="32" t="s">
        <v>186</v>
      </c>
      <c r="O32" s="256"/>
      <c r="P32" s="253"/>
      <c r="Q32" s="253">
        <v>9500</v>
      </c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37" customFormat="1" ht="15.75" thickBot="1" x14ac:dyDescent="0.25">
      <c r="A33" s="39"/>
      <c r="B33" s="40" t="s">
        <v>86</v>
      </c>
      <c r="C33" s="40"/>
      <c r="D33" s="40"/>
      <c r="E33" s="66"/>
      <c r="F33" s="66"/>
      <c r="G33" s="66"/>
      <c r="H33" s="40"/>
      <c r="I33" s="40"/>
      <c r="J33" s="40">
        <f>SUM(J12:J32)</f>
        <v>89738</v>
      </c>
      <c r="K33" s="40">
        <v>2980</v>
      </c>
      <c r="L33" s="90"/>
      <c r="M33" s="90"/>
      <c r="N33" s="41"/>
      <c r="O33" s="257">
        <f>SUM(O12:O32)</f>
        <v>2980</v>
      </c>
      <c r="P33" s="254">
        <f t="shared" ref="P33:AC33" si="3">SUM(P12:P32)</f>
        <v>10772</v>
      </c>
      <c r="Q33" s="254">
        <f t="shared" si="3"/>
        <v>17022</v>
      </c>
      <c r="R33" s="254">
        <f t="shared" si="3"/>
        <v>7222</v>
      </c>
      <c r="S33" s="254">
        <f t="shared" si="3"/>
        <v>3172</v>
      </c>
      <c r="T33" s="318">
        <f t="shared" si="3"/>
        <v>3372</v>
      </c>
      <c r="U33" s="318">
        <f t="shared" si="3"/>
        <v>5422</v>
      </c>
      <c r="V33" s="318">
        <f t="shared" si="3"/>
        <v>3232</v>
      </c>
      <c r="W33" s="318">
        <f t="shared" si="3"/>
        <v>5432</v>
      </c>
      <c r="X33" s="318">
        <f t="shared" si="3"/>
        <v>2032</v>
      </c>
      <c r="Y33" s="318">
        <f t="shared" si="3"/>
        <v>8472</v>
      </c>
      <c r="Z33" s="318">
        <f t="shared" si="3"/>
        <v>3282</v>
      </c>
      <c r="AA33" s="318">
        <f t="shared" si="3"/>
        <v>12272</v>
      </c>
      <c r="AB33" s="318">
        <f t="shared" si="3"/>
        <v>1932</v>
      </c>
      <c r="AC33" s="319">
        <f t="shared" si="3"/>
        <v>3122</v>
      </c>
    </row>
    <row r="34" spans="1:29" ht="15.75" x14ac:dyDescent="0.25">
      <c r="A34" s="23"/>
      <c r="B34" s="24"/>
      <c r="C34" s="24"/>
      <c r="D34" s="24"/>
      <c r="E34" s="67"/>
      <c r="F34" s="67"/>
      <c r="G34" s="67"/>
      <c r="H34" s="24"/>
      <c r="I34" s="25"/>
      <c r="K34" s="33" t="s">
        <v>330</v>
      </c>
    </row>
    <row r="35" spans="1:29" s="34" customFormat="1" ht="15.75" x14ac:dyDescent="0.25">
      <c r="E35" s="60"/>
      <c r="F35" s="60"/>
      <c r="G35" s="60"/>
      <c r="K35" s="36"/>
      <c r="L35" s="91"/>
      <c r="M35" s="91"/>
    </row>
    <row r="36" spans="1:29" s="34" customFormat="1" ht="60" x14ac:dyDescent="0.25">
      <c r="A36" s="42"/>
      <c r="B36" s="43" t="s">
        <v>193</v>
      </c>
      <c r="C36" s="44" t="s">
        <v>194</v>
      </c>
      <c r="E36" s="60"/>
      <c r="F36" s="60"/>
      <c r="G36" s="60"/>
      <c r="K36" s="36"/>
      <c r="L36" s="91"/>
      <c r="M36" s="91"/>
    </row>
    <row r="37" spans="1:29" s="34" customFormat="1" ht="15.75" x14ac:dyDescent="0.25">
      <c r="A37" s="242" t="s">
        <v>195</v>
      </c>
      <c r="B37" s="83" t="s">
        <v>331</v>
      </c>
      <c r="C37" s="46">
        <v>2591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248"/>
      <c r="B38" s="83" t="s">
        <v>348</v>
      </c>
      <c r="C38" s="46">
        <v>389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196</v>
      </c>
      <c r="B39" s="83" t="s">
        <v>332</v>
      </c>
      <c r="C39" s="46">
        <f>C37*4</f>
        <v>10364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197</v>
      </c>
      <c r="B40" s="84" t="s">
        <v>333</v>
      </c>
      <c r="C40" s="48">
        <f>C37*10</f>
        <v>25910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4" spans="1:29" x14ac:dyDescent="0.25">
      <c r="B44" s="26" t="s">
        <v>99</v>
      </c>
    </row>
    <row r="45" spans="1:29" ht="45" x14ac:dyDescent="0.25">
      <c r="B45" s="27" t="s">
        <v>97</v>
      </c>
    </row>
    <row r="46" spans="1:29" ht="45" x14ac:dyDescent="0.25">
      <c r="B46" s="27" t="s">
        <v>102</v>
      </c>
    </row>
    <row r="47" spans="1:29" ht="45" x14ac:dyDescent="0.25">
      <c r="B47" s="27" t="s">
        <v>100</v>
      </c>
    </row>
    <row r="48" spans="1:29" ht="30" x14ac:dyDescent="0.25">
      <c r="B48" s="27" t="s">
        <v>101</v>
      </c>
    </row>
    <row r="50" spans="2:2" x14ac:dyDescent="0.25">
      <c r="B50" s="28" t="s">
        <v>108</v>
      </c>
    </row>
    <row r="51" spans="2:2" x14ac:dyDescent="0.25">
      <c r="B51" s="6" t="s">
        <v>109</v>
      </c>
    </row>
    <row r="52" spans="2:2" x14ac:dyDescent="0.25">
      <c r="B52" s="6" t="s">
        <v>110</v>
      </c>
    </row>
    <row r="53" spans="2:2" x14ac:dyDescent="0.25">
      <c r="B53" s="6" t="s">
        <v>111</v>
      </c>
    </row>
    <row r="54" spans="2:2" x14ac:dyDescent="0.25">
      <c r="B54" s="6" t="s">
        <v>112</v>
      </c>
    </row>
    <row r="55" spans="2:2" x14ac:dyDescent="0.25">
      <c r="B55" s="6" t="s">
        <v>113</v>
      </c>
    </row>
    <row r="56" spans="2:2" x14ac:dyDescent="0.25">
      <c r="B56" s="6" t="s">
        <v>114</v>
      </c>
    </row>
    <row r="58" spans="2:2" x14ac:dyDescent="0.25">
      <c r="B58" s="28" t="s">
        <v>115</v>
      </c>
    </row>
    <row r="59" spans="2:2" x14ac:dyDescent="0.25">
      <c r="B59" s="6" t="s">
        <v>105</v>
      </c>
    </row>
    <row r="60" spans="2:2" x14ac:dyDescent="0.25">
      <c r="B60" s="6" t="s">
        <v>106</v>
      </c>
    </row>
    <row r="61" spans="2:2" x14ac:dyDescent="0.25">
      <c r="B61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zoomScale="60" zoomScaleNormal="60" workbookViewId="0">
      <selection activeCell="F19" sqref="F1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180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57</v>
      </c>
      <c r="J12" s="94">
        <f>SUM(O12:AC12)</f>
        <v>15902.800000000005</v>
      </c>
      <c r="K12" s="98"/>
      <c r="L12" s="99">
        <v>43466</v>
      </c>
      <c r="M12" s="99">
        <v>48944</v>
      </c>
      <c r="N12" s="38"/>
      <c r="O12" s="255">
        <v>220</v>
      </c>
      <c r="P12" s="252">
        <f t="shared" ref="P12:AC12" si="0">$K$41*0.15</f>
        <v>1120.2</v>
      </c>
      <c r="Q12" s="252">
        <f t="shared" si="0"/>
        <v>1120.2</v>
      </c>
      <c r="R12" s="252">
        <f t="shared" si="0"/>
        <v>1120.2</v>
      </c>
      <c r="S12" s="252">
        <f t="shared" si="0"/>
        <v>1120.2</v>
      </c>
      <c r="T12" s="324">
        <f t="shared" si="0"/>
        <v>1120.2</v>
      </c>
      <c r="U12" s="324">
        <f t="shared" si="0"/>
        <v>1120.2</v>
      </c>
      <c r="V12" s="324">
        <f t="shared" si="0"/>
        <v>1120.2</v>
      </c>
      <c r="W12" s="324">
        <f t="shared" si="0"/>
        <v>1120.2</v>
      </c>
      <c r="X12" s="324">
        <f t="shared" si="0"/>
        <v>1120.2</v>
      </c>
      <c r="Y12" s="324">
        <f t="shared" si="0"/>
        <v>1120.2</v>
      </c>
      <c r="Z12" s="324">
        <f t="shared" si="0"/>
        <v>1120.2</v>
      </c>
      <c r="AA12" s="324">
        <f t="shared" si="0"/>
        <v>1120.2</v>
      </c>
      <c r="AB12" s="324">
        <f t="shared" si="0"/>
        <v>1120.2</v>
      </c>
      <c r="AC12" s="325">
        <f t="shared" si="0"/>
        <v>1120.2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37"/>
      <c r="C15" s="103" t="s">
        <v>57</v>
      </c>
      <c r="D15" s="75" t="s">
        <v>438</v>
      </c>
      <c r="E15" s="104" t="s">
        <v>14</v>
      </c>
      <c r="F15" s="104" t="s">
        <v>31</v>
      </c>
      <c r="G15" s="105" t="s">
        <v>27</v>
      </c>
      <c r="H15" s="106"/>
      <c r="I15" s="129" t="s">
        <v>57</v>
      </c>
      <c r="J15" s="103">
        <f t="shared" ref="J15" si="1">SUM(O15:AC15)</f>
        <v>6004</v>
      </c>
      <c r="K15" s="106"/>
      <c r="L15" s="130">
        <v>43466</v>
      </c>
      <c r="M15" s="130">
        <v>43830</v>
      </c>
      <c r="N15" s="17" t="s">
        <v>185</v>
      </c>
      <c r="O15" s="256">
        <v>6004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57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57</v>
      </c>
      <c r="J16" s="103">
        <f t="shared" ref="J16:J31" si="2">SUM(O16:AC16)</f>
        <v>1720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430</v>
      </c>
      <c r="Q16" s="253">
        <v>430</v>
      </c>
      <c r="R16" s="253">
        <v>430</v>
      </c>
      <c r="S16" s="253">
        <v>430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57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57</v>
      </c>
      <c r="J17" s="103">
        <f t="shared" si="2"/>
        <v>4300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430</v>
      </c>
      <c r="U17" s="313">
        <v>430</v>
      </c>
      <c r="V17" s="313">
        <v>430</v>
      </c>
      <c r="W17" s="313">
        <v>430</v>
      </c>
      <c r="X17" s="313">
        <v>430</v>
      </c>
      <c r="Y17" s="313">
        <v>430</v>
      </c>
      <c r="Z17" s="313">
        <v>430</v>
      </c>
      <c r="AA17" s="313">
        <v>430</v>
      </c>
      <c r="AB17" s="313">
        <v>430</v>
      </c>
      <c r="AC17" s="314">
        <v>430</v>
      </c>
    </row>
    <row r="18" spans="1:29" s="125" customFormat="1" ht="60" x14ac:dyDescent="0.25">
      <c r="A18" s="101"/>
      <c r="B18" s="102"/>
      <c r="C18" s="103" t="s">
        <v>57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57</v>
      </c>
      <c r="J18" s="103">
        <f t="shared" si="2"/>
        <v>2000</v>
      </c>
      <c r="K18" s="129"/>
      <c r="L18" s="88">
        <v>44197</v>
      </c>
      <c r="M18" s="150">
        <v>44561</v>
      </c>
      <c r="N18" s="32" t="s">
        <v>186</v>
      </c>
      <c r="O18" s="256"/>
      <c r="P18" s="253"/>
      <c r="Q18" s="253">
        <v>2000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57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57</v>
      </c>
      <c r="J19" s="103">
        <f t="shared" si="2"/>
        <v>6000</v>
      </c>
      <c r="K19" s="129"/>
      <c r="L19" s="88">
        <v>45292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>
        <v>2000</v>
      </c>
      <c r="U19" s="313"/>
      <c r="V19" s="313"/>
      <c r="W19" s="313">
        <v>2000</v>
      </c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57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57</v>
      </c>
      <c r="J20" s="103">
        <f t="shared" si="2"/>
        <v>7600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3800</v>
      </c>
      <c r="Q20" s="253"/>
      <c r="R20" s="253">
        <v>3800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57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57</v>
      </c>
      <c r="J21" s="103">
        <f t="shared" si="2"/>
        <v>11400</v>
      </c>
      <c r="K21" s="129"/>
      <c r="L21" s="88">
        <v>45658</v>
      </c>
      <c r="M21" s="15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3800</v>
      </c>
      <c r="V21" s="313"/>
      <c r="W21" s="313"/>
      <c r="X21" s="313">
        <v>3800</v>
      </c>
      <c r="Y21" s="313"/>
      <c r="Z21" s="313"/>
      <c r="AA21" s="313">
        <v>3800</v>
      </c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57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57</v>
      </c>
      <c r="J23" s="103">
        <f t="shared" si="2"/>
        <v>1700</v>
      </c>
      <c r="K23" s="106"/>
      <c r="L23" s="130">
        <v>47849</v>
      </c>
      <c r="M23" s="130">
        <v>48213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1700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57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57</v>
      </c>
      <c r="J24" s="103">
        <f t="shared" si="2"/>
        <v>2000</v>
      </c>
      <c r="K24" s="106"/>
      <c r="L24" s="130">
        <v>45292</v>
      </c>
      <c r="M24" s="130">
        <v>45657</v>
      </c>
      <c r="N24" s="32" t="s">
        <v>187</v>
      </c>
      <c r="O24" s="256"/>
      <c r="P24" s="253"/>
      <c r="Q24" s="253"/>
      <c r="R24" s="253"/>
      <c r="S24" s="253"/>
      <c r="T24" s="313">
        <v>2000</v>
      </c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57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57</v>
      </c>
      <c r="J25" s="103">
        <f t="shared" si="2"/>
        <v>2200</v>
      </c>
      <c r="K25" s="106"/>
      <c r="L25" s="130">
        <v>45292</v>
      </c>
      <c r="M25" s="130">
        <v>45657</v>
      </c>
      <c r="N25" s="32" t="s">
        <v>187</v>
      </c>
      <c r="O25" s="256"/>
      <c r="P25" s="253"/>
      <c r="Q25" s="253"/>
      <c r="R25" s="253"/>
      <c r="S25" s="253"/>
      <c r="T25" s="313">
        <v>2200</v>
      </c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57</v>
      </c>
      <c r="D26" s="16" t="s">
        <v>229</v>
      </c>
      <c r="E26" s="105" t="s">
        <v>14</v>
      </c>
      <c r="F26" s="104" t="s">
        <v>29</v>
      </c>
      <c r="G26" s="105" t="s">
        <v>28</v>
      </c>
      <c r="H26" s="106"/>
      <c r="I26" s="129" t="s">
        <v>57</v>
      </c>
      <c r="J26" s="103">
        <f t="shared" si="2"/>
        <v>4400</v>
      </c>
      <c r="K26" s="106"/>
      <c r="L26" s="130">
        <v>43831</v>
      </c>
      <c r="M26" s="130">
        <v>44927</v>
      </c>
      <c r="N26" s="32" t="s">
        <v>186</v>
      </c>
      <c r="O26" s="256"/>
      <c r="P26" s="253">
        <v>2200</v>
      </c>
      <c r="Q26" s="253"/>
      <c r="R26" s="253"/>
      <c r="S26" s="253">
        <v>2200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57</v>
      </c>
      <c r="D27" s="16" t="s">
        <v>229</v>
      </c>
      <c r="E27" s="105" t="s">
        <v>14</v>
      </c>
      <c r="F27" s="104" t="s">
        <v>29</v>
      </c>
      <c r="G27" s="105" t="s">
        <v>28</v>
      </c>
      <c r="H27" s="106"/>
      <c r="I27" s="129" t="s">
        <v>57</v>
      </c>
      <c r="J27" s="103">
        <f t="shared" si="2"/>
        <v>4400</v>
      </c>
      <c r="K27" s="106"/>
      <c r="L27" s="130">
        <v>46388</v>
      </c>
      <c r="M27" s="130">
        <v>48579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>
        <v>2200</v>
      </c>
      <c r="X27" s="313"/>
      <c r="Y27" s="313"/>
      <c r="Z27" s="313"/>
      <c r="AA27" s="313">
        <v>2200</v>
      </c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105" x14ac:dyDescent="0.25">
      <c r="A30" s="101"/>
      <c r="B30" s="102"/>
      <c r="C30" s="103" t="s">
        <v>57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57</v>
      </c>
      <c r="J30" s="103">
        <f t="shared" si="2"/>
        <v>5950</v>
      </c>
      <c r="K30" s="106"/>
      <c r="L30" s="130">
        <v>43831</v>
      </c>
      <c r="M30" s="130">
        <v>45291</v>
      </c>
      <c r="N30" s="17" t="s">
        <v>186</v>
      </c>
      <c r="O30" s="256"/>
      <c r="P30" s="253">
        <v>3500</v>
      </c>
      <c r="Q30" s="253">
        <v>1750</v>
      </c>
      <c r="R30" s="253">
        <v>450</v>
      </c>
      <c r="S30" s="253">
        <v>250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105" x14ac:dyDescent="0.25">
      <c r="A31" s="101"/>
      <c r="B31" s="102"/>
      <c r="C31" s="103" t="s">
        <v>57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57</v>
      </c>
      <c r="J31" s="103">
        <f t="shared" si="2"/>
        <v>10100</v>
      </c>
      <c r="K31" s="106"/>
      <c r="L31" s="130">
        <v>45658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/>
      <c r="U31" s="313">
        <v>1200</v>
      </c>
      <c r="V31" s="313">
        <v>1410</v>
      </c>
      <c r="W31" s="313">
        <v>2560</v>
      </c>
      <c r="X31" s="313">
        <v>1920</v>
      </c>
      <c r="Y31" s="313">
        <v>610</v>
      </c>
      <c r="Z31" s="313">
        <v>600</v>
      </c>
      <c r="AA31" s="313">
        <v>600</v>
      </c>
      <c r="AB31" s="313">
        <v>600</v>
      </c>
      <c r="AC31" s="314">
        <v>600</v>
      </c>
    </row>
    <row r="32" spans="1:29" s="125" customFormat="1" ht="60" x14ac:dyDescent="0.25">
      <c r="A32" s="101"/>
      <c r="B32" s="102"/>
      <c r="C32" s="103" t="s">
        <v>57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57</v>
      </c>
      <c r="J32" s="103">
        <f t="shared" ref="J32:J40" si="3">SUM(O32:AC32)</f>
        <v>200</v>
      </c>
      <c r="K32" s="106"/>
      <c r="L32" s="130">
        <v>45292</v>
      </c>
      <c r="M32" s="130">
        <v>47118</v>
      </c>
      <c r="N32" s="32" t="s">
        <v>187</v>
      </c>
      <c r="O32" s="256"/>
      <c r="P32" s="253"/>
      <c r="Q32" s="253"/>
      <c r="R32" s="253"/>
      <c r="S32" s="253"/>
      <c r="T32" s="313">
        <v>100</v>
      </c>
      <c r="U32" s="313"/>
      <c r="V32" s="313"/>
      <c r="W32" s="313"/>
      <c r="X32" s="313">
        <v>100</v>
      </c>
      <c r="Y32" s="313"/>
      <c r="Z32" s="313"/>
      <c r="AA32" s="313"/>
      <c r="AB32" s="313"/>
      <c r="AC32" s="314"/>
    </row>
    <row r="33" spans="1:29" s="125" customFormat="1" x14ac:dyDescent="0.25">
      <c r="A33" s="8"/>
      <c r="B33" s="146" t="s">
        <v>88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57</v>
      </c>
      <c r="D34" s="75" t="s">
        <v>339</v>
      </c>
      <c r="E34" s="104" t="s">
        <v>15</v>
      </c>
      <c r="F34" s="104" t="s">
        <v>29</v>
      </c>
      <c r="G34" s="105" t="s">
        <v>27</v>
      </c>
      <c r="H34" s="106"/>
      <c r="I34" s="129" t="s">
        <v>57</v>
      </c>
      <c r="J34" s="103">
        <f t="shared" ref="J34" si="4">SUM(O34:AC34)</f>
        <v>953</v>
      </c>
      <c r="K34" s="106"/>
      <c r="L34" s="130">
        <v>43466</v>
      </c>
      <c r="M34" s="130">
        <v>43830</v>
      </c>
      <c r="N34" s="17" t="s">
        <v>185</v>
      </c>
      <c r="O34" s="256">
        <v>953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57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57</v>
      </c>
      <c r="J35" s="103">
        <f t="shared" si="3"/>
        <v>12800</v>
      </c>
      <c r="K35" s="106"/>
      <c r="L35" s="130">
        <v>43831</v>
      </c>
      <c r="M35" s="130">
        <v>45291</v>
      </c>
      <c r="N35" s="17" t="s">
        <v>186</v>
      </c>
      <c r="O35" s="256"/>
      <c r="P35" s="253">
        <v>2200</v>
      </c>
      <c r="Q35" s="253">
        <v>6750</v>
      </c>
      <c r="R35" s="253">
        <v>3150</v>
      </c>
      <c r="S35" s="253">
        <v>700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57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57</v>
      </c>
      <c r="J36" s="103">
        <f t="shared" si="3"/>
        <v>19450</v>
      </c>
      <c r="K36" s="106"/>
      <c r="L36" s="130">
        <v>45292</v>
      </c>
      <c r="M36" s="130">
        <v>48944</v>
      </c>
      <c r="N36" s="32" t="s">
        <v>187</v>
      </c>
      <c r="O36" s="256"/>
      <c r="P36" s="253"/>
      <c r="Q36" s="253"/>
      <c r="R36" s="253"/>
      <c r="S36" s="253"/>
      <c r="T36" s="313">
        <v>500</v>
      </c>
      <c r="U36" s="313">
        <v>1400</v>
      </c>
      <c r="V36" s="313">
        <v>500</v>
      </c>
      <c r="W36" s="313">
        <v>2050</v>
      </c>
      <c r="X36" s="313">
        <v>500</v>
      </c>
      <c r="Y36" s="313">
        <v>650</v>
      </c>
      <c r="Z36" s="313">
        <v>3600</v>
      </c>
      <c r="AA36" s="313">
        <v>9100</v>
      </c>
      <c r="AB36" s="313">
        <v>500</v>
      </c>
      <c r="AC36" s="314">
        <v>650</v>
      </c>
    </row>
    <row r="37" spans="1:29" s="125" customFormat="1" ht="60" x14ac:dyDescent="0.25">
      <c r="A37" s="101"/>
      <c r="B37" s="137"/>
      <c r="C37" s="103" t="s">
        <v>57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57</v>
      </c>
      <c r="J37" s="103">
        <f t="shared" si="3"/>
        <v>1900</v>
      </c>
      <c r="K37" s="106"/>
      <c r="L37" s="130">
        <v>43831</v>
      </c>
      <c r="M37" s="130">
        <v>45291</v>
      </c>
      <c r="N37" s="17" t="s">
        <v>186</v>
      </c>
      <c r="O37" s="256"/>
      <c r="P37" s="253">
        <v>1200</v>
      </c>
      <c r="Q37" s="253">
        <v>150</v>
      </c>
      <c r="R37" s="253">
        <v>400</v>
      </c>
      <c r="S37" s="253">
        <v>150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57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57</v>
      </c>
      <c r="J38" s="103">
        <f t="shared" si="3"/>
        <v>2800</v>
      </c>
      <c r="K38" s="106"/>
      <c r="L38" s="130">
        <v>45658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/>
      <c r="U38" s="313">
        <v>250</v>
      </c>
      <c r="V38" s="313"/>
      <c r="W38" s="313">
        <v>150</v>
      </c>
      <c r="X38" s="313"/>
      <c r="Y38" s="313">
        <v>250</v>
      </c>
      <c r="Z38" s="313">
        <v>1200</v>
      </c>
      <c r="AA38" s="313">
        <v>550</v>
      </c>
      <c r="AB38" s="313">
        <v>250</v>
      </c>
      <c r="AC38" s="314">
        <v>150</v>
      </c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.75" thickBot="1" x14ac:dyDescent="0.3">
      <c r="A40" s="101"/>
      <c r="B40" s="102"/>
      <c r="C40" s="136" t="s">
        <v>57</v>
      </c>
      <c r="D40" s="75" t="s">
        <v>226</v>
      </c>
      <c r="E40" s="105" t="s">
        <v>25</v>
      </c>
      <c r="F40" s="62" t="s">
        <v>26</v>
      </c>
      <c r="G40" s="105" t="s">
        <v>27</v>
      </c>
      <c r="H40" s="106"/>
      <c r="I40" s="129" t="s">
        <v>57</v>
      </c>
      <c r="J40" s="103">
        <f t="shared" si="3"/>
        <v>20500</v>
      </c>
      <c r="K40" s="106"/>
      <c r="L40" s="130">
        <v>44197</v>
      </c>
      <c r="M40" s="130">
        <v>44561</v>
      </c>
      <c r="N40" s="32" t="s">
        <v>186</v>
      </c>
      <c r="O40" s="256"/>
      <c r="P40" s="253"/>
      <c r="Q40" s="253">
        <v>20500</v>
      </c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37" customFormat="1" ht="15.75" thickBot="1" x14ac:dyDescent="0.25">
      <c r="A41" s="39"/>
      <c r="B41" s="40" t="s">
        <v>86</v>
      </c>
      <c r="C41" s="40"/>
      <c r="D41" s="40"/>
      <c r="E41" s="66"/>
      <c r="F41" s="66"/>
      <c r="G41" s="66"/>
      <c r="H41" s="40"/>
      <c r="I41" s="40"/>
      <c r="J41" s="40">
        <f>SUM(J12:J40)</f>
        <v>144279.79999999999</v>
      </c>
      <c r="K41" s="40">
        <f>C45+C46</f>
        <v>7468</v>
      </c>
      <c r="L41" s="90"/>
      <c r="M41" s="90"/>
      <c r="N41" s="41"/>
      <c r="O41" s="257">
        <f t="shared" ref="O41:AC41" si="5">SUM(O12:O40)</f>
        <v>7177</v>
      </c>
      <c r="P41" s="254">
        <f t="shared" si="5"/>
        <v>14450.2</v>
      </c>
      <c r="Q41" s="254">
        <f t="shared" si="5"/>
        <v>32700.2</v>
      </c>
      <c r="R41" s="254">
        <f t="shared" si="5"/>
        <v>9350.2000000000007</v>
      </c>
      <c r="S41" s="254">
        <f t="shared" si="5"/>
        <v>4850.2</v>
      </c>
      <c r="T41" s="318">
        <f t="shared" si="5"/>
        <v>8350.2000000000007</v>
      </c>
      <c r="U41" s="318">
        <f t="shared" si="5"/>
        <v>8200.2000000000007</v>
      </c>
      <c r="V41" s="318">
        <f t="shared" si="5"/>
        <v>3460.2</v>
      </c>
      <c r="W41" s="318">
        <f t="shared" si="5"/>
        <v>10510.2</v>
      </c>
      <c r="X41" s="318">
        <f t="shared" si="5"/>
        <v>7870.2</v>
      </c>
      <c r="Y41" s="318">
        <f t="shared" si="5"/>
        <v>3060.2</v>
      </c>
      <c r="Z41" s="318">
        <f t="shared" si="5"/>
        <v>10650.2</v>
      </c>
      <c r="AA41" s="318">
        <f t="shared" si="5"/>
        <v>17800.2</v>
      </c>
      <c r="AB41" s="318">
        <f t="shared" si="5"/>
        <v>2900.2</v>
      </c>
      <c r="AC41" s="319">
        <f t="shared" si="5"/>
        <v>2950.2</v>
      </c>
    </row>
    <row r="42" spans="1:29" ht="15.75" x14ac:dyDescent="0.25">
      <c r="A42" s="23"/>
      <c r="B42" s="24"/>
      <c r="C42" s="24"/>
      <c r="D42" s="24"/>
      <c r="E42" s="67"/>
      <c r="F42" s="67"/>
      <c r="G42" s="67"/>
      <c r="H42" s="24"/>
      <c r="I42" s="25"/>
      <c r="K42" s="33" t="s">
        <v>330</v>
      </c>
    </row>
    <row r="43" spans="1:29" s="34" customFormat="1" ht="15.75" x14ac:dyDescent="0.25">
      <c r="E43" s="60"/>
      <c r="F43" s="60"/>
      <c r="G43" s="60"/>
      <c r="K43" s="36"/>
      <c r="L43" s="91"/>
      <c r="M43" s="91"/>
    </row>
    <row r="44" spans="1:29" s="34" customFormat="1" ht="60" x14ac:dyDescent="0.25">
      <c r="A44" s="42"/>
      <c r="B44" s="43" t="s">
        <v>193</v>
      </c>
      <c r="C44" s="44" t="s">
        <v>194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195</v>
      </c>
      <c r="B45" s="83" t="s">
        <v>331</v>
      </c>
      <c r="C45" s="46">
        <v>1464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248"/>
      <c r="B46" s="83" t="s">
        <v>404</v>
      </c>
      <c r="C46" s="46">
        <v>6004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196</v>
      </c>
      <c r="B47" s="83" t="s">
        <v>332</v>
      </c>
      <c r="C47" s="46">
        <f>C45*4</f>
        <v>5856</v>
      </c>
      <c r="E47" s="60"/>
      <c r="F47" s="60"/>
      <c r="G47" s="60"/>
      <c r="K47" s="36"/>
      <c r="L47" s="91"/>
      <c r="M47" s="91"/>
    </row>
    <row r="48" spans="1:29" s="34" customFormat="1" ht="15.75" thickBot="1" x14ac:dyDescent="0.3">
      <c r="A48" s="47" t="s">
        <v>197</v>
      </c>
      <c r="B48" s="84" t="s">
        <v>333</v>
      </c>
      <c r="C48" s="48">
        <f>C45*10</f>
        <v>14640</v>
      </c>
      <c r="E48" s="60"/>
      <c r="F48" s="60"/>
      <c r="G48" s="60"/>
      <c r="L48" s="91"/>
      <c r="M48" s="91"/>
    </row>
    <row r="49" spans="1:13" s="34" customFormat="1" x14ac:dyDescent="0.25">
      <c r="A49" s="49"/>
      <c r="B49" s="50"/>
      <c r="C49" s="50"/>
      <c r="E49" s="60"/>
      <c r="F49" s="60"/>
      <c r="G49" s="60"/>
      <c r="L49" s="91"/>
      <c r="M49" s="91"/>
    </row>
    <row r="50" spans="1:13" x14ac:dyDescent="0.25">
      <c r="B50" s="26" t="s">
        <v>99</v>
      </c>
    </row>
    <row r="51" spans="1:13" ht="45" x14ac:dyDescent="0.25">
      <c r="B51" s="27" t="s">
        <v>97</v>
      </c>
    </row>
    <row r="52" spans="1:13" ht="45" x14ac:dyDescent="0.25">
      <c r="B52" s="27" t="s">
        <v>102</v>
      </c>
    </row>
    <row r="53" spans="1:13" ht="45" x14ac:dyDescent="0.25">
      <c r="B53" s="27" t="s">
        <v>100</v>
      </c>
    </row>
    <row r="54" spans="1:13" ht="30" x14ac:dyDescent="0.25">
      <c r="B54" s="27" t="s">
        <v>101</v>
      </c>
    </row>
    <row r="56" spans="1:13" x14ac:dyDescent="0.25">
      <c r="B56" s="28" t="s">
        <v>108</v>
      </c>
    </row>
    <row r="57" spans="1:13" x14ac:dyDescent="0.25">
      <c r="B57" s="6" t="s">
        <v>109</v>
      </c>
    </row>
    <row r="58" spans="1:13" x14ac:dyDescent="0.25">
      <c r="B58" s="6" t="s">
        <v>110</v>
      </c>
    </row>
    <row r="59" spans="1:13" x14ac:dyDescent="0.25">
      <c r="B59" s="6" t="s">
        <v>111</v>
      </c>
    </row>
    <row r="60" spans="1:13" x14ac:dyDescent="0.25">
      <c r="B60" s="6" t="s">
        <v>112</v>
      </c>
    </row>
    <row r="61" spans="1:13" x14ac:dyDescent="0.25">
      <c r="B61" s="6" t="s">
        <v>113</v>
      </c>
    </row>
    <row r="62" spans="1:13" x14ac:dyDescent="0.25">
      <c r="B62" s="6" t="s">
        <v>114</v>
      </c>
    </row>
    <row r="64" spans="1:13" x14ac:dyDescent="0.25">
      <c r="B64" s="28" t="s">
        <v>115</v>
      </c>
    </row>
    <row r="65" spans="2:2" x14ac:dyDescent="0.25">
      <c r="B65" s="6" t="s">
        <v>105</v>
      </c>
    </row>
    <row r="66" spans="2:2" x14ac:dyDescent="0.25">
      <c r="B66" s="6" t="s">
        <v>106</v>
      </c>
    </row>
    <row r="67" spans="2:2" x14ac:dyDescent="0.25">
      <c r="B67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28" zoomScale="60" zoomScaleNormal="60" workbookViewId="0">
      <selection activeCell="D36" sqref="D36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14062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178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129" t="s">
        <v>58</v>
      </c>
      <c r="J12" s="94">
        <f>SUM(O12:AC12)</f>
        <v>12983</v>
      </c>
      <c r="K12" s="98"/>
      <c r="L12" s="99">
        <v>43466</v>
      </c>
      <c r="M12" s="99">
        <v>48944</v>
      </c>
      <c r="N12" s="38"/>
      <c r="O12" s="255">
        <v>110</v>
      </c>
      <c r="P12" s="252">
        <f t="shared" ref="P12:AC12" si="0">$K$43*0.15</f>
        <v>919.5</v>
      </c>
      <c r="Q12" s="252">
        <f t="shared" si="0"/>
        <v>919.5</v>
      </c>
      <c r="R12" s="252">
        <f t="shared" si="0"/>
        <v>919.5</v>
      </c>
      <c r="S12" s="252">
        <f t="shared" si="0"/>
        <v>919.5</v>
      </c>
      <c r="T12" s="324">
        <f t="shared" si="0"/>
        <v>919.5</v>
      </c>
      <c r="U12" s="324">
        <f t="shared" si="0"/>
        <v>919.5</v>
      </c>
      <c r="V12" s="324">
        <f t="shared" si="0"/>
        <v>919.5</v>
      </c>
      <c r="W12" s="324">
        <f t="shared" si="0"/>
        <v>919.5</v>
      </c>
      <c r="X12" s="324">
        <f t="shared" si="0"/>
        <v>919.5</v>
      </c>
      <c r="Y12" s="324">
        <f t="shared" si="0"/>
        <v>919.5</v>
      </c>
      <c r="Z12" s="324">
        <f t="shared" si="0"/>
        <v>919.5</v>
      </c>
      <c r="AA12" s="324">
        <f t="shared" si="0"/>
        <v>919.5</v>
      </c>
      <c r="AB12" s="324">
        <f t="shared" si="0"/>
        <v>919.5</v>
      </c>
      <c r="AC12" s="325">
        <f t="shared" si="0"/>
        <v>919.5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58</v>
      </c>
      <c r="D15" s="75" t="s">
        <v>438</v>
      </c>
      <c r="E15" s="105" t="s">
        <v>14</v>
      </c>
      <c r="F15" s="108" t="s">
        <v>31</v>
      </c>
      <c r="G15" s="75" t="s">
        <v>27</v>
      </c>
      <c r="H15" s="4"/>
      <c r="I15" s="129" t="s">
        <v>58</v>
      </c>
      <c r="J15" s="103">
        <f t="shared" ref="J15" si="1">SUM(O15:AC15)</f>
        <v>823</v>
      </c>
      <c r="K15" s="129"/>
      <c r="L15" s="88">
        <v>43466</v>
      </c>
      <c r="M15" s="150">
        <v>43830</v>
      </c>
      <c r="N15" s="32" t="s">
        <v>185</v>
      </c>
      <c r="O15" s="256">
        <v>823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58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58</v>
      </c>
      <c r="J16" s="103">
        <f t="shared" ref="J16:J38" si="2">SUM(O16:AC16)</f>
        <v>740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220</v>
      </c>
      <c r="Q16" s="253">
        <v>220</v>
      </c>
      <c r="R16" s="253">
        <v>150</v>
      </c>
      <c r="S16" s="253">
        <v>150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58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58</v>
      </c>
      <c r="J17" s="103">
        <f t="shared" si="2"/>
        <v>1500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150</v>
      </c>
      <c r="U17" s="313">
        <v>150</v>
      </c>
      <c r="V17" s="313">
        <v>150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58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58</v>
      </c>
      <c r="J18" s="103">
        <f t="shared" si="2"/>
        <v>2200</v>
      </c>
      <c r="K18" s="129"/>
      <c r="L18" s="88">
        <v>43831</v>
      </c>
      <c r="M18" s="150">
        <v>44196</v>
      </c>
      <c r="N18" s="32" t="s">
        <v>186</v>
      </c>
      <c r="O18" s="256"/>
      <c r="P18" s="253">
        <v>2200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58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58</v>
      </c>
      <c r="J19" s="103">
        <f t="shared" si="2"/>
        <v>4400</v>
      </c>
      <c r="K19" s="129"/>
      <c r="L19" s="88">
        <v>45658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2200</v>
      </c>
      <c r="V19" s="313"/>
      <c r="W19" s="313"/>
      <c r="X19" s="313"/>
      <c r="Y19" s="313"/>
      <c r="Z19" s="313">
        <v>2200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58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58</v>
      </c>
      <c r="J20" s="103">
        <f t="shared" si="2"/>
        <v>9400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4700</v>
      </c>
      <c r="Q20" s="253"/>
      <c r="R20" s="253">
        <v>4700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58</v>
      </c>
      <c r="D21" s="16" t="s">
        <v>222</v>
      </c>
      <c r="E21" s="105" t="s">
        <v>14</v>
      </c>
      <c r="F21" s="108" t="s">
        <v>31</v>
      </c>
      <c r="G21" s="75" t="s">
        <v>27</v>
      </c>
      <c r="H21" s="106"/>
      <c r="I21" s="129" t="s">
        <v>58</v>
      </c>
      <c r="J21" s="103">
        <f t="shared" si="2"/>
        <v>18800</v>
      </c>
      <c r="K21" s="106"/>
      <c r="L21" s="130">
        <v>45292</v>
      </c>
      <c r="M21" s="130">
        <v>48579</v>
      </c>
      <c r="N21" s="32" t="s">
        <v>187</v>
      </c>
      <c r="O21" s="256"/>
      <c r="P21" s="253"/>
      <c r="Q21" s="253"/>
      <c r="R21" s="253"/>
      <c r="S21" s="253"/>
      <c r="T21" s="313">
        <v>4700</v>
      </c>
      <c r="U21" s="313"/>
      <c r="V21" s="313">
        <v>4700</v>
      </c>
      <c r="W21" s="313"/>
      <c r="X21" s="313"/>
      <c r="Y21" s="313">
        <v>4700</v>
      </c>
      <c r="Z21" s="313"/>
      <c r="AA21" s="313"/>
      <c r="AB21" s="313">
        <v>4700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58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58</v>
      </c>
      <c r="J23" s="103">
        <f t="shared" si="2"/>
        <v>5600</v>
      </c>
      <c r="K23" s="106"/>
      <c r="L23" s="130">
        <v>43831</v>
      </c>
      <c r="M23" s="130">
        <v>44926</v>
      </c>
      <c r="N23" s="32" t="s">
        <v>186</v>
      </c>
      <c r="O23" s="256"/>
      <c r="P23" s="253">
        <v>2800</v>
      </c>
      <c r="Q23" s="253"/>
      <c r="R23" s="253">
        <v>2800</v>
      </c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58</v>
      </c>
      <c r="D24" s="16" t="s">
        <v>234</v>
      </c>
      <c r="E24" s="105" t="s">
        <v>14</v>
      </c>
      <c r="F24" s="104" t="s">
        <v>29</v>
      </c>
      <c r="G24" s="105" t="s">
        <v>28</v>
      </c>
      <c r="H24" s="106"/>
      <c r="I24" s="129" t="s">
        <v>58</v>
      </c>
      <c r="J24" s="103">
        <f t="shared" si="2"/>
        <v>11200</v>
      </c>
      <c r="K24" s="106"/>
      <c r="L24" s="130">
        <v>45658</v>
      </c>
      <c r="M24" s="130">
        <v>48213</v>
      </c>
      <c r="N24" s="32" t="s">
        <v>187</v>
      </c>
      <c r="O24" s="256"/>
      <c r="P24" s="253"/>
      <c r="Q24" s="253"/>
      <c r="R24" s="253"/>
      <c r="S24" s="253"/>
      <c r="T24" s="313"/>
      <c r="U24" s="313">
        <v>2800</v>
      </c>
      <c r="V24" s="313"/>
      <c r="W24" s="313">
        <v>2800</v>
      </c>
      <c r="X24" s="313"/>
      <c r="Y24" s="313">
        <v>2800</v>
      </c>
      <c r="Z24" s="313"/>
      <c r="AA24" s="313">
        <v>2800</v>
      </c>
      <c r="AB24" s="313"/>
      <c r="AC24" s="314"/>
    </row>
    <row r="25" spans="1:29" s="125" customFormat="1" ht="60" x14ac:dyDescent="0.25">
      <c r="A25" s="101"/>
      <c r="B25" s="102"/>
      <c r="C25" s="103" t="s">
        <v>58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58</v>
      </c>
      <c r="J25" s="103">
        <f t="shared" si="2"/>
        <v>1900</v>
      </c>
      <c r="K25" s="106"/>
      <c r="L25" s="130">
        <v>47484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/>
      <c r="W25" s="313"/>
      <c r="X25" s="313"/>
      <c r="Y25" s="313"/>
      <c r="Z25" s="313">
        <v>1900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58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58</v>
      </c>
      <c r="J26" s="103">
        <f t="shared" si="2"/>
        <v>4800</v>
      </c>
      <c r="K26" s="106"/>
      <c r="L26" s="130">
        <v>43831</v>
      </c>
      <c r="M26" s="130">
        <v>45291</v>
      </c>
      <c r="N26" s="32" t="s">
        <v>186</v>
      </c>
      <c r="O26" s="256"/>
      <c r="P26" s="253">
        <v>2400</v>
      </c>
      <c r="Q26" s="253"/>
      <c r="R26" s="253"/>
      <c r="S26" s="253">
        <v>2400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58</v>
      </c>
      <c r="D27" s="16" t="s">
        <v>223</v>
      </c>
      <c r="E27" s="105" t="s">
        <v>14</v>
      </c>
      <c r="F27" s="104" t="s">
        <v>29</v>
      </c>
      <c r="G27" s="105" t="s">
        <v>28</v>
      </c>
      <c r="H27" s="106"/>
      <c r="I27" s="129" t="s">
        <v>58</v>
      </c>
      <c r="J27" s="103">
        <f t="shared" si="2"/>
        <v>4800</v>
      </c>
      <c r="K27" s="106"/>
      <c r="L27" s="130">
        <v>46388</v>
      </c>
      <c r="M27" s="130">
        <v>48213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>
        <v>2400</v>
      </c>
      <c r="X27" s="313"/>
      <c r="Y27" s="313"/>
      <c r="Z27" s="313"/>
      <c r="AA27" s="313">
        <v>2400</v>
      </c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47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03" t="s">
        <v>58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58</v>
      </c>
      <c r="J30" s="103">
        <f t="shared" si="2"/>
        <v>2590</v>
      </c>
      <c r="K30" s="106"/>
      <c r="L30" s="130">
        <v>43831</v>
      </c>
      <c r="M30" s="130">
        <v>45291</v>
      </c>
      <c r="N30" s="32" t="s">
        <v>186</v>
      </c>
      <c r="O30" s="256"/>
      <c r="P30" s="253">
        <v>1500</v>
      </c>
      <c r="Q30" s="253">
        <v>500</v>
      </c>
      <c r="R30" s="253">
        <v>240</v>
      </c>
      <c r="S30" s="253">
        <v>350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58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58</v>
      </c>
      <c r="J31" s="103">
        <f t="shared" si="2"/>
        <v>4830</v>
      </c>
      <c r="K31" s="106"/>
      <c r="L31" s="130">
        <v>45658</v>
      </c>
      <c r="M31" s="130">
        <v>48944</v>
      </c>
      <c r="N31" s="17" t="s">
        <v>187</v>
      </c>
      <c r="O31" s="256"/>
      <c r="P31" s="253"/>
      <c r="Q31" s="253"/>
      <c r="R31" s="253"/>
      <c r="S31" s="253"/>
      <c r="T31" s="313"/>
      <c r="U31" s="313">
        <v>1400</v>
      </c>
      <c r="V31" s="313"/>
      <c r="W31" s="313">
        <v>600</v>
      </c>
      <c r="X31" s="313">
        <v>1280</v>
      </c>
      <c r="Y31" s="313">
        <v>250</v>
      </c>
      <c r="Z31" s="313">
        <v>400</v>
      </c>
      <c r="AA31" s="313">
        <v>250</v>
      </c>
      <c r="AB31" s="313">
        <v>400</v>
      </c>
      <c r="AC31" s="314">
        <v>250</v>
      </c>
    </row>
    <row r="32" spans="1:29" s="125" customFormat="1" ht="60" x14ac:dyDescent="0.25">
      <c r="A32" s="101"/>
      <c r="B32" s="102"/>
      <c r="C32" s="103" t="s">
        <v>58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58</v>
      </c>
      <c r="J32" s="103">
        <f t="shared" si="2"/>
        <v>100</v>
      </c>
      <c r="K32" s="106"/>
      <c r="L32" s="130">
        <v>44562</v>
      </c>
      <c r="M32" s="130">
        <v>44926</v>
      </c>
      <c r="N32" s="32" t="s">
        <v>186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58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58</v>
      </c>
      <c r="J33" s="103">
        <f t="shared" si="2"/>
        <v>200</v>
      </c>
      <c r="K33" s="106"/>
      <c r="L33" s="130">
        <v>45292</v>
      </c>
      <c r="M33" s="130">
        <v>47848</v>
      </c>
      <c r="N33" s="32" t="s">
        <v>187</v>
      </c>
      <c r="O33" s="256"/>
      <c r="P33" s="253"/>
      <c r="Q33" s="253"/>
      <c r="R33" s="253"/>
      <c r="S33" s="253"/>
      <c r="T33" s="313">
        <v>100</v>
      </c>
      <c r="U33" s="313"/>
      <c r="V33" s="313"/>
      <c r="W33" s="313"/>
      <c r="X33" s="313"/>
      <c r="Y33" s="313"/>
      <c r="Z33" s="313">
        <v>100</v>
      </c>
      <c r="AA33" s="313"/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03" t="s">
        <v>58</v>
      </c>
      <c r="D35" s="75" t="s">
        <v>339</v>
      </c>
      <c r="E35" s="104" t="s">
        <v>15</v>
      </c>
      <c r="F35" s="104" t="s">
        <v>29</v>
      </c>
      <c r="G35" s="105" t="s">
        <v>27</v>
      </c>
      <c r="H35" s="106"/>
      <c r="I35" s="129" t="s">
        <v>58</v>
      </c>
      <c r="J35" s="103">
        <f t="shared" ref="J35" si="3">SUM(O35:AC35)</f>
        <v>381</v>
      </c>
      <c r="K35" s="106"/>
      <c r="L35" s="130">
        <v>43466</v>
      </c>
      <c r="M35" s="130">
        <v>43830</v>
      </c>
      <c r="N35" s="17" t="s">
        <v>185</v>
      </c>
      <c r="O35" s="256">
        <v>381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439</v>
      </c>
      <c r="D36" s="75" t="s">
        <v>440</v>
      </c>
      <c r="E36" s="104" t="s">
        <v>15</v>
      </c>
      <c r="F36" s="104" t="s">
        <v>29</v>
      </c>
      <c r="G36" s="105" t="s">
        <v>27</v>
      </c>
      <c r="H36" s="106"/>
      <c r="I36" s="129" t="s">
        <v>58</v>
      </c>
      <c r="J36" s="103">
        <f t="shared" ref="J36" si="4">SUM(O36:AC36)</f>
        <v>4572</v>
      </c>
      <c r="K36" s="106"/>
      <c r="L36" s="130">
        <v>43466</v>
      </c>
      <c r="M36" s="130">
        <v>43830</v>
      </c>
      <c r="N36" s="17" t="s">
        <v>185</v>
      </c>
      <c r="O36" s="256">
        <v>4572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58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58</v>
      </c>
      <c r="J37" s="103">
        <f t="shared" si="2"/>
        <v>7400</v>
      </c>
      <c r="K37" s="106"/>
      <c r="L37" s="130">
        <v>43831</v>
      </c>
      <c r="M37" s="130">
        <v>45291</v>
      </c>
      <c r="N37" s="17" t="s">
        <v>186</v>
      </c>
      <c r="O37" s="256"/>
      <c r="P37" s="253">
        <v>1950</v>
      </c>
      <c r="Q37" s="253">
        <v>4800</v>
      </c>
      <c r="R37" s="253">
        <v>350</v>
      </c>
      <c r="S37" s="253">
        <v>300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58</v>
      </c>
      <c r="D38" s="75" t="s">
        <v>225</v>
      </c>
      <c r="E38" s="104" t="s">
        <v>15</v>
      </c>
      <c r="F38" s="104" t="s">
        <v>29</v>
      </c>
      <c r="G38" s="105" t="s">
        <v>27</v>
      </c>
      <c r="H38" s="106"/>
      <c r="I38" s="129" t="s">
        <v>58</v>
      </c>
      <c r="J38" s="103">
        <f t="shared" si="2"/>
        <v>13650</v>
      </c>
      <c r="K38" s="106"/>
      <c r="L38" s="130">
        <v>45292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>
        <v>350</v>
      </c>
      <c r="U38" s="313">
        <v>1300</v>
      </c>
      <c r="V38" s="313">
        <v>350</v>
      </c>
      <c r="W38" s="313">
        <v>300</v>
      </c>
      <c r="X38" s="313">
        <v>350</v>
      </c>
      <c r="Y38" s="313">
        <v>300</v>
      </c>
      <c r="Z38" s="313">
        <v>1950</v>
      </c>
      <c r="AA38" s="313">
        <v>7750</v>
      </c>
      <c r="AB38" s="313">
        <v>500</v>
      </c>
      <c r="AC38" s="314">
        <v>500</v>
      </c>
    </row>
    <row r="39" spans="1:29" s="125" customFormat="1" ht="60" x14ac:dyDescent="0.25">
      <c r="A39" s="101"/>
      <c r="B39" s="137"/>
      <c r="C39" s="103" t="s">
        <v>58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58</v>
      </c>
      <c r="J39" s="103">
        <f t="shared" ref="J39:J42" si="5">SUM(O39:AC39)</f>
        <v>130</v>
      </c>
      <c r="K39" s="106"/>
      <c r="L39" s="130">
        <v>43831</v>
      </c>
      <c r="M39" s="130">
        <v>44926</v>
      </c>
      <c r="N39" s="17" t="s">
        <v>186</v>
      </c>
      <c r="O39" s="256"/>
      <c r="P39" s="253">
        <v>65</v>
      </c>
      <c r="Q39" s="253"/>
      <c r="R39" s="253">
        <v>65</v>
      </c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37"/>
      <c r="C40" s="103" t="s">
        <v>58</v>
      </c>
      <c r="D40" s="75" t="s">
        <v>231</v>
      </c>
      <c r="E40" s="104" t="s">
        <v>15</v>
      </c>
      <c r="F40" s="104" t="s">
        <v>29</v>
      </c>
      <c r="G40" s="105" t="s">
        <v>27</v>
      </c>
      <c r="H40" s="106"/>
      <c r="I40" s="129" t="s">
        <v>58</v>
      </c>
      <c r="J40" s="103">
        <f t="shared" si="5"/>
        <v>1025</v>
      </c>
      <c r="K40" s="106"/>
      <c r="L40" s="130">
        <v>45292</v>
      </c>
      <c r="M40" s="130">
        <v>48944</v>
      </c>
      <c r="N40" s="32" t="s">
        <v>187</v>
      </c>
      <c r="O40" s="256"/>
      <c r="P40" s="253"/>
      <c r="Q40" s="253"/>
      <c r="R40" s="253"/>
      <c r="S40" s="253"/>
      <c r="T40" s="313">
        <v>350</v>
      </c>
      <c r="U40" s="313">
        <v>65</v>
      </c>
      <c r="V40" s="313"/>
      <c r="W40" s="313">
        <v>65</v>
      </c>
      <c r="X40" s="313"/>
      <c r="Y40" s="313">
        <v>315</v>
      </c>
      <c r="Z40" s="313"/>
      <c r="AA40" s="313">
        <v>165</v>
      </c>
      <c r="AB40" s="313"/>
      <c r="AC40" s="314">
        <v>65</v>
      </c>
    </row>
    <row r="41" spans="1:29" s="125" customFormat="1" x14ac:dyDescent="0.25">
      <c r="A41" s="8"/>
      <c r="B41" s="146" t="s">
        <v>89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.75" thickBot="1" x14ac:dyDescent="0.3">
      <c r="A42" s="101"/>
      <c r="B42" s="102"/>
      <c r="C42" s="103" t="s">
        <v>58</v>
      </c>
      <c r="D42" s="75" t="s">
        <v>226</v>
      </c>
      <c r="E42" s="105" t="s">
        <v>25</v>
      </c>
      <c r="F42" s="62" t="s">
        <v>26</v>
      </c>
      <c r="G42" s="105" t="s">
        <v>27</v>
      </c>
      <c r="H42" s="106"/>
      <c r="I42" s="129" t="s">
        <v>58</v>
      </c>
      <c r="J42" s="103">
        <f t="shared" si="5"/>
        <v>9000</v>
      </c>
      <c r="K42" s="106"/>
      <c r="L42" s="130">
        <v>44197</v>
      </c>
      <c r="M42" s="130">
        <v>44561</v>
      </c>
      <c r="N42" s="32" t="s">
        <v>186</v>
      </c>
      <c r="O42" s="256"/>
      <c r="P42" s="253"/>
      <c r="Q42" s="253">
        <v>9000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123024</v>
      </c>
      <c r="K43" s="40">
        <f>C47+C48</f>
        <v>6130</v>
      </c>
      <c r="L43" s="90"/>
      <c r="M43" s="90"/>
      <c r="N43" s="41"/>
      <c r="O43" s="257">
        <f t="shared" ref="O43:AC43" si="6">SUM(O12:O42)</f>
        <v>5886</v>
      </c>
      <c r="P43" s="254">
        <f t="shared" si="6"/>
        <v>16754.5</v>
      </c>
      <c r="Q43" s="254">
        <f t="shared" si="6"/>
        <v>15439.5</v>
      </c>
      <c r="R43" s="254">
        <f t="shared" si="6"/>
        <v>9324.5</v>
      </c>
      <c r="S43" s="254">
        <f t="shared" si="6"/>
        <v>4119.5</v>
      </c>
      <c r="T43" s="318">
        <f t="shared" si="6"/>
        <v>6569.5</v>
      </c>
      <c r="U43" s="318">
        <f t="shared" si="6"/>
        <v>8834.5</v>
      </c>
      <c r="V43" s="318">
        <f t="shared" si="6"/>
        <v>6119.5</v>
      </c>
      <c r="W43" s="318">
        <f t="shared" si="6"/>
        <v>7234.5</v>
      </c>
      <c r="X43" s="318">
        <f t="shared" si="6"/>
        <v>2699.5</v>
      </c>
      <c r="Y43" s="318">
        <f t="shared" si="6"/>
        <v>9434.5</v>
      </c>
      <c r="Z43" s="318">
        <f t="shared" si="6"/>
        <v>7619.5</v>
      </c>
      <c r="AA43" s="318">
        <f t="shared" si="6"/>
        <v>14434.5</v>
      </c>
      <c r="AB43" s="318">
        <f t="shared" si="6"/>
        <v>6669.5</v>
      </c>
      <c r="AC43" s="319">
        <f t="shared" si="6"/>
        <v>1884.5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v>735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5395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2940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7350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99</v>
      </c>
    </row>
    <row r="54" spans="1:13" ht="45" x14ac:dyDescent="0.25">
      <c r="B54" s="27" t="s">
        <v>97</v>
      </c>
    </row>
    <row r="55" spans="1:13" ht="45" x14ac:dyDescent="0.25">
      <c r="B55" s="27" t="s">
        <v>102</v>
      </c>
    </row>
    <row r="56" spans="1:13" ht="45" x14ac:dyDescent="0.25">
      <c r="B56" s="27" t="s">
        <v>100</v>
      </c>
    </row>
    <row r="57" spans="1:13" ht="30" x14ac:dyDescent="0.25">
      <c r="B57" s="27" t="s">
        <v>101</v>
      </c>
    </row>
    <row r="59" spans="1:13" x14ac:dyDescent="0.25">
      <c r="B59" s="28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7" spans="2:2" x14ac:dyDescent="0.25">
      <c r="B67" s="28" t="s">
        <v>115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7"/>
  <sheetViews>
    <sheetView topLeftCell="A22" zoomScale="60" zoomScaleNormal="60" workbookViewId="0">
      <selection activeCell="F44" sqref="F4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28515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176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49" t="s">
        <v>84</v>
      </c>
      <c r="L7" s="349"/>
      <c r="M7" s="349"/>
      <c r="N7" s="349"/>
      <c r="O7" s="349"/>
      <c r="P7" s="349"/>
      <c r="Q7" s="349"/>
      <c r="R7" s="349" t="s">
        <v>338</v>
      </c>
      <c r="S7" s="349"/>
      <c r="T7" s="349"/>
      <c r="U7" s="349"/>
      <c r="V7" s="349"/>
      <c r="W7" s="349"/>
      <c r="X7" s="349"/>
      <c r="Y7" s="349"/>
      <c r="Z7" s="349"/>
      <c r="AA7" s="349"/>
      <c r="AB7" s="349"/>
      <c r="AC7" s="377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59</v>
      </c>
      <c r="J12" s="94">
        <f>SUM(O12:AC12)</f>
        <v>3827.2000000000012</v>
      </c>
      <c r="K12" s="98"/>
      <c r="L12" s="99">
        <v>43466</v>
      </c>
      <c r="M12" s="99">
        <v>48944</v>
      </c>
      <c r="N12" s="38"/>
      <c r="O12" s="255">
        <v>211</v>
      </c>
      <c r="P12" s="252">
        <f t="shared" ref="P12:AC12" si="0">$K$39*0.15</f>
        <v>258.3</v>
      </c>
      <c r="Q12" s="252">
        <f t="shared" si="0"/>
        <v>258.3</v>
      </c>
      <c r="R12" s="252">
        <f t="shared" si="0"/>
        <v>258.3</v>
      </c>
      <c r="S12" s="252">
        <f t="shared" si="0"/>
        <v>258.3</v>
      </c>
      <c r="T12" s="324">
        <f t="shared" si="0"/>
        <v>258.3</v>
      </c>
      <c r="U12" s="324">
        <f t="shared" si="0"/>
        <v>258.3</v>
      </c>
      <c r="V12" s="324">
        <f t="shared" si="0"/>
        <v>258.3</v>
      </c>
      <c r="W12" s="324">
        <f t="shared" si="0"/>
        <v>258.3</v>
      </c>
      <c r="X12" s="324">
        <f t="shared" si="0"/>
        <v>258.3</v>
      </c>
      <c r="Y12" s="324">
        <f t="shared" si="0"/>
        <v>258.3</v>
      </c>
      <c r="Z12" s="324">
        <f t="shared" si="0"/>
        <v>258.3</v>
      </c>
      <c r="AA12" s="324">
        <f t="shared" si="0"/>
        <v>258.3</v>
      </c>
      <c r="AB12" s="324">
        <f t="shared" si="0"/>
        <v>258.3</v>
      </c>
      <c r="AC12" s="325">
        <f t="shared" si="0"/>
        <v>258.3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59</v>
      </c>
      <c r="D15" s="75" t="s">
        <v>414</v>
      </c>
      <c r="E15" s="105" t="s">
        <v>14</v>
      </c>
      <c r="F15" s="108" t="s">
        <v>31</v>
      </c>
      <c r="G15" s="75" t="s">
        <v>27</v>
      </c>
      <c r="H15" s="4"/>
      <c r="I15" s="129" t="s">
        <v>59</v>
      </c>
      <c r="J15" s="103">
        <f t="shared" ref="J15" si="1">SUM(O15:AC15)</f>
        <v>317</v>
      </c>
      <c r="K15" s="129"/>
      <c r="L15" s="88">
        <v>43466</v>
      </c>
      <c r="M15" s="150">
        <v>43830</v>
      </c>
      <c r="N15" s="32" t="s">
        <v>185</v>
      </c>
      <c r="O15" s="256">
        <v>317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59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59</v>
      </c>
      <c r="J16" s="103">
        <f t="shared" ref="J16:J38" si="2">SUM(O16:AC16)</f>
        <v>1056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264</v>
      </c>
      <c r="Q16" s="253">
        <v>264</v>
      </c>
      <c r="R16" s="253">
        <v>264</v>
      </c>
      <c r="S16" s="253">
        <v>264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59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59</v>
      </c>
      <c r="J17" s="103">
        <f t="shared" si="2"/>
        <v>2640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264</v>
      </c>
      <c r="U17" s="313">
        <v>264</v>
      </c>
      <c r="V17" s="313">
        <v>264</v>
      </c>
      <c r="W17" s="313">
        <v>264</v>
      </c>
      <c r="X17" s="313">
        <v>264</v>
      </c>
      <c r="Y17" s="313">
        <v>264</v>
      </c>
      <c r="Z17" s="313">
        <v>264</v>
      </c>
      <c r="AA17" s="313">
        <v>264</v>
      </c>
      <c r="AB17" s="313">
        <v>264</v>
      </c>
      <c r="AC17" s="314">
        <v>264</v>
      </c>
    </row>
    <row r="18" spans="1:29" s="125" customFormat="1" ht="60" x14ac:dyDescent="0.25">
      <c r="A18" s="101"/>
      <c r="B18" s="102"/>
      <c r="C18" s="103" t="s">
        <v>59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59</v>
      </c>
      <c r="J18" s="103">
        <f t="shared" si="2"/>
        <v>2300</v>
      </c>
      <c r="K18" s="129"/>
      <c r="L18" s="88">
        <v>43831</v>
      </c>
      <c r="M18" s="150">
        <v>44196</v>
      </c>
      <c r="N18" s="32" t="s">
        <v>186</v>
      </c>
      <c r="O18" s="256"/>
      <c r="P18" s="253">
        <v>2300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59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59</v>
      </c>
      <c r="J19" s="103">
        <f t="shared" si="2"/>
        <v>4600</v>
      </c>
      <c r="K19" s="129"/>
      <c r="L19" s="88">
        <v>45658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2300</v>
      </c>
      <c r="V19" s="313"/>
      <c r="W19" s="313"/>
      <c r="X19" s="313"/>
      <c r="Y19" s="313"/>
      <c r="Z19" s="313">
        <v>2300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59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59</v>
      </c>
      <c r="J20" s="103">
        <f t="shared" si="2"/>
        <v>6600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3300</v>
      </c>
      <c r="Q20" s="253"/>
      <c r="R20" s="253">
        <v>3300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59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59</v>
      </c>
      <c r="J21" s="103">
        <f t="shared" si="2"/>
        <v>9900</v>
      </c>
      <c r="K21" s="129"/>
      <c r="L21" s="88">
        <v>45292</v>
      </c>
      <c r="M21" s="150">
        <v>47848</v>
      </c>
      <c r="N21" s="32" t="s">
        <v>187</v>
      </c>
      <c r="O21" s="256"/>
      <c r="P21" s="253"/>
      <c r="Q21" s="253"/>
      <c r="R21" s="253"/>
      <c r="S21" s="253"/>
      <c r="T21" s="313">
        <v>3300</v>
      </c>
      <c r="U21" s="313"/>
      <c r="V21" s="313"/>
      <c r="W21" s="313">
        <v>3300</v>
      </c>
      <c r="X21" s="313"/>
      <c r="Y21" s="313"/>
      <c r="Z21" s="313">
        <v>3300</v>
      </c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59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59</v>
      </c>
      <c r="J23" s="103">
        <f t="shared" si="2"/>
        <v>1600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1600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59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59</v>
      </c>
      <c r="J24" s="103">
        <f t="shared" si="2"/>
        <v>2000</v>
      </c>
      <c r="K24" s="106"/>
      <c r="L24" s="130">
        <v>46388</v>
      </c>
      <c r="M24" s="130">
        <v>46752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2000</v>
      </c>
      <c r="X24" s="313"/>
      <c r="Y24" s="313"/>
      <c r="Z24" s="313"/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36" t="s">
        <v>59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59</v>
      </c>
      <c r="J27" s="103">
        <f t="shared" si="2"/>
        <v>6300</v>
      </c>
      <c r="K27" s="106"/>
      <c r="L27" s="130">
        <v>43831</v>
      </c>
      <c r="M27" s="130">
        <v>45291</v>
      </c>
      <c r="N27" s="32" t="s">
        <v>186</v>
      </c>
      <c r="O27" s="256"/>
      <c r="P27" s="253">
        <v>3200</v>
      </c>
      <c r="Q27" s="253"/>
      <c r="R27" s="253">
        <v>1750</v>
      </c>
      <c r="S27" s="253">
        <v>1350</v>
      </c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36" t="s">
        <v>59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59</v>
      </c>
      <c r="J28" s="103">
        <f t="shared" si="2"/>
        <v>3570</v>
      </c>
      <c r="K28" s="106"/>
      <c r="L28" s="130">
        <v>46388</v>
      </c>
      <c r="M28" s="130">
        <v>48944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/>
      <c r="W28" s="313">
        <v>120</v>
      </c>
      <c r="X28" s="313">
        <v>950</v>
      </c>
      <c r="Y28" s="313">
        <v>1400</v>
      </c>
      <c r="Z28" s="313"/>
      <c r="AA28" s="313">
        <v>300</v>
      </c>
      <c r="AB28" s="313"/>
      <c r="AC28" s="314">
        <v>800</v>
      </c>
    </row>
    <row r="29" spans="1:29" s="125" customFormat="1" ht="60" x14ac:dyDescent="0.25">
      <c r="A29" s="101"/>
      <c r="B29" s="102"/>
      <c r="C29" s="136" t="s">
        <v>59</v>
      </c>
      <c r="D29" s="136" t="s">
        <v>230</v>
      </c>
      <c r="E29" s="105" t="s">
        <v>14</v>
      </c>
      <c r="F29" s="104" t="s">
        <v>29</v>
      </c>
      <c r="G29" s="105" t="s">
        <v>28</v>
      </c>
      <c r="H29" s="106"/>
      <c r="I29" s="129" t="s">
        <v>59</v>
      </c>
      <c r="J29" s="103">
        <f t="shared" ref="J29" si="3">SUM(O29:AC29)</f>
        <v>100</v>
      </c>
      <c r="K29" s="106"/>
      <c r="L29" s="130">
        <v>44562</v>
      </c>
      <c r="M29" s="130">
        <v>44926</v>
      </c>
      <c r="N29" s="32" t="s">
        <v>186</v>
      </c>
      <c r="O29" s="256"/>
      <c r="P29" s="253"/>
      <c r="Q29" s="253"/>
      <c r="R29" s="253">
        <v>100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36" t="s">
        <v>59</v>
      </c>
      <c r="D30" s="136" t="s">
        <v>230</v>
      </c>
      <c r="E30" s="105" t="s">
        <v>14</v>
      </c>
      <c r="F30" s="104" t="s">
        <v>29</v>
      </c>
      <c r="G30" s="105" t="s">
        <v>28</v>
      </c>
      <c r="H30" s="106"/>
      <c r="I30" s="129" t="s">
        <v>59</v>
      </c>
      <c r="J30" s="103">
        <f t="shared" si="2"/>
        <v>300</v>
      </c>
      <c r="K30" s="106"/>
      <c r="L30" s="130">
        <v>45658</v>
      </c>
      <c r="M30" s="130">
        <v>47848</v>
      </c>
      <c r="N30" s="32" t="s">
        <v>187</v>
      </c>
      <c r="O30" s="256"/>
      <c r="P30" s="253"/>
      <c r="Q30" s="253"/>
      <c r="R30" s="253"/>
      <c r="S30" s="253"/>
      <c r="T30" s="313"/>
      <c r="U30" s="313">
        <v>100</v>
      </c>
      <c r="V30" s="313"/>
      <c r="W30" s="313"/>
      <c r="X30" s="313">
        <v>100</v>
      </c>
      <c r="Y30" s="313"/>
      <c r="Z30" s="313">
        <v>100</v>
      </c>
      <c r="AA30" s="313"/>
      <c r="AB30" s="313"/>
      <c r="AC30" s="314"/>
    </row>
    <row r="31" spans="1:29" s="125" customFormat="1" x14ac:dyDescent="0.25">
      <c r="A31" s="8"/>
      <c r="B31" s="146" t="s">
        <v>88</v>
      </c>
      <c r="C31" s="131"/>
      <c r="D31" s="131"/>
      <c r="E31" s="132"/>
      <c r="F31" s="132"/>
      <c r="G31" s="132"/>
      <c r="H31" s="133"/>
      <c r="I31" s="132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36" t="s">
        <v>59</v>
      </c>
      <c r="D32" s="75" t="s">
        <v>339</v>
      </c>
      <c r="E32" s="104" t="s">
        <v>15</v>
      </c>
      <c r="F32" s="104" t="s">
        <v>29</v>
      </c>
      <c r="G32" s="105" t="s">
        <v>27</v>
      </c>
      <c r="H32" s="106"/>
      <c r="I32" s="129" t="s">
        <v>59</v>
      </c>
      <c r="J32" s="103">
        <f t="shared" ref="J32" si="4">SUM(O32:AC32)</f>
        <v>1016</v>
      </c>
      <c r="K32" s="106"/>
      <c r="L32" s="130">
        <v>43466</v>
      </c>
      <c r="M32" s="130">
        <v>43830</v>
      </c>
      <c r="N32" s="17" t="s">
        <v>185</v>
      </c>
      <c r="O32" s="256">
        <v>1016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36" t="s">
        <v>59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59</v>
      </c>
      <c r="J33" s="103">
        <f t="shared" si="2"/>
        <v>6300</v>
      </c>
      <c r="K33" s="106"/>
      <c r="L33" s="130">
        <v>43831</v>
      </c>
      <c r="M33" s="130">
        <v>45291</v>
      </c>
      <c r="N33" s="17" t="s">
        <v>186</v>
      </c>
      <c r="O33" s="256"/>
      <c r="P33" s="253">
        <v>2650</v>
      </c>
      <c r="Q33" s="253">
        <v>1700</v>
      </c>
      <c r="R33" s="253">
        <v>950</v>
      </c>
      <c r="S33" s="253">
        <v>1000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36" t="s">
        <v>59</v>
      </c>
      <c r="D34" s="75" t="s">
        <v>225</v>
      </c>
      <c r="E34" s="104" t="s">
        <v>15</v>
      </c>
      <c r="F34" s="104" t="s">
        <v>29</v>
      </c>
      <c r="G34" s="105" t="s">
        <v>27</v>
      </c>
      <c r="H34" s="106"/>
      <c r="I34" s="129" t="s">
        <v>59</v>
      </c>
      <c r="J34" s="103">
        <f t="shared" si="2"/>
        <v>6550</v>
      </c>
      <c r="K34" s="106"/>
      <c r="L34" s="130">
        <v>45292</v>
      </c>
      <c r="M34" s="130">
        <v>48944</v>
      </c>
      <c r="N34" s="32" t="s">
        <v>187</v>
      </c>
      <c r="O34" s="256"/>
      <c r="P34" s="253"/>
      <c r="Q34" s="253"/>
      <c r="R34" s="253"/>
      <c r="S34" s="253"/>
      <c r="T34" s="313">
        <v>150</v>
      </c>
      <c r="U34" s="313">
        <v>300</v>
      </c>
      <c r="V34" s="313">
        <v>150</v>
      </c>
      <c r="W34" s="313">
        <v>300</v>
      </c>
      <c r="X34" s="313">
        <v>150</v>
      </c>
      <c r="Y34" s="313">
        <v>2500</v>
      </c>
      <c r="Z34" s="313">
        <v>500</v>
      </c>
      <c r="AA34" s="313">
        <v>1500</v>
      </c>
      <c r="AB34" s="313">
        <v>500</v>
      </c>
      <c r="AC34" s="314">
        <v>500</v>
      </c>
    </row>
    <row r="35" spans="1:29" s="125" customFormat="1" ht="60" x14ac:dyDescent="0.25">
      <c r="A35" s="101"/>
      <c r="B35" s="137"/>
      <c r="C35" s="136" t="s">
        <v>59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59</v>
      </c>
      <c r="J35" s="103">
        <f t="shared" si="2"/>
        <v>480</v>
      </c>
      <c r="K35" s="106"/>
      <c r="L35" s="130">
        <v>43831</v>
      </c>
      <c r="M35" s="130">
        <v>45291</v>
      </c>
      <c r="N35" s="32" t="s">
        <v>186</v>
      </c>
      <c r="O35" s="256"/>
      <c r="P35" s="253">
        <v>65</v>
      </c>
      <c r="Q35" s="253"/>
      <c r="R35" s="253">
        <v>165</v>
      </c>
      <c r="S35" s="253">
        <v>250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36" t="s">
        <v>59</v>
      </c>
      <c r="D36" s="75" t="s">
        <v>231</v>
      </c>
      <c r="E36" s="104" t="s">
        <v>15</v>
      </c>
      <c r="F36" s="104" t="s">
        <v>29</v>
      </c>
      <c r="G36" s="105" t="s">
        <v>27</v>
      </c>
      <c r="H36" s="106"/>
      <c r="I36" s="129" t="s">
        <v>59</v>
      </c>
      <c r="J36" s="103">
        <f t="shared" si="2"/>
        <v>1025</v>
      </c>
      <c r="K36" s="106"/>
      <c r="L36" s="130">
        <v>45292</v>
      </c>
      <c r="M36" s="130">
        <v>48579</v>
      </c>
      <c r="N36" s="32" t="s">
        <v>187</v>
      </c>
      <c r="O36" s="256"/>
      <c r="P36" s="253"/>
      <c r="Q36" s="253"/>
      <c r="R36" s="253"/>
      <c r="S36" s="253"/>
      <c r="T36" s="313">
        <v>65</v>
      </c>
      <c r="U36" s="313"/>
      <c r="V36" s="313">
        <v>165</v>
      </c>
      <c r="W36" s="313">
        <v>250</v>
      </c>
      <c r="X36" s="313">
        <v>65</v>
      </c>
      <c r="Y36" s="313"/>
      <c r="Z36" s="313">
        <v>165</v>
      </c>
      <c r="AA36" s="313">
        <v>250</v>
      </c>
      <c r="AB36" s="313">
        <v>65</v>
      </c>
      <c r="AC36" s="314"/>
    </row>
    <row r="37" spans="1:29" s="125" customFormat="1" x14ac:dyDescent="0.25">
      <c r="A37" s="8"/>
      <c r="B37" s="146" t="s">
        <v>89</v>
      </c>
      <c r="C37" s="131"/>
      <c r="D37" s="131"/>
      <c r="E37" s="132"/>
      <c r="F37" s="132"/>
      <c r="G37" s="132"/>
      <c r="H37" s="133"/>
      <c r="I37" s="132"/>
      <c r="J37" s="133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60.75" thickBot="1" x14ac:dyDescent="0.3">
      <c r="A38" s="101"/>
      <c r="B38" s="102"/>
      <c r="C38" s="136" t="s">
        <v>59</v>
      </c>
      <c r="D38" s="138" t="s">
        <v>85</v>
      </c>
      <c r="E38" s="105" t="s">
        <v>25</v>
      </c>
      <c r="F38" s="62" t="s">
        <v>26</v>
      </c>
      <c r="G38" s="105" t="s">
        <v>27</v>
      </c>
      <c r="H38" s="106"/>
      <c r="I38" s="129" t="s">
        <v>59</v>
      </c>
      <c r="J38" s="103">
        <f t="shared" si="2"/>
        <v>1000</v>
      </c>
      <c r="K38" s="106"/>
      <c r="L38" s="130">
        <v>43831</v>
      </c>
      <c r="M38" s="130">
        <v>44196</v>
      </c>
      <c r="N38" s="17" t="s">
        <v>186</v>
      </c>
      <c r="O38" s="256"/>
      <c r="P38" s="253">
        <v>1000</v>
      </c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86</v>
      </c>
      <c r="C39" s="40"/>
      <c r="D39" s="40"/>
      <c r="E39" s="66"/>
      <c r="F39" s="66"/>
      <c r="G39" s="66"/>
      <c r="H39" s="40"/>
      <c r="I39" s="40"/>
      <c r="J39" s="40">
        <f>SUM(J12:J38)</f>
        <v>61481.2</v>
      </c>
      <c r="K39" s="40">
        <v>1722</v>
      </c>
      <c r="L39" s="90"/>
      <c r="M39" s="90"/>
      <c r="N39" s="41"/>
      <c r="O39" s="257">
        <f t="shared" ref="O39:AC39" si="5">SUM(O12:O38)</f>
        <v>1544</v>
      </c>
      <c r="P39" s="254">
        <f t="shared" si="5"/>
        <v>13037.3</v>
      </c>
      <c r="Q39" s="254">
        <f t="shared" si="5"/>
        <v>2222.3000000000002</v>
      </c>
      <c r="R39" s="254">
        <f t="shared" si="5"/>
        <v>6787.3</v>
      </c>
      <c r="S39" s="254">
        <f t="shared" si="5"/>
        <v>3122.3</v>
      </c>
      <c r="T39" s="318">
        <f t="shared" si="5"/>
        <v>4037.3</v>
      </c>
      <c r="U39" s="318">
        <f t="shared" si="5"/>
        <v>3222.3</v>
      </c>
      <c r="V39" s="318">
        <f t="shared" si="5"/>
        <v>837.3</v>
      </c>
      <c r="W39" s="318">
        <f t="shared" si="5"/>
        <v>6492.3</v>
      </c>
      <c r="X39" s="318">
        <f t="shared" si="5"/>
        <v>1787.3</v>
      </c>
      <c r="Y39" s="318">
        <f t="shared" si="5"/>
        <v>4422.3</v>
      </c>
      <c r="Z39" s="318">
        <f t="shared" si="5"/>
        <v>8487.2999999999993</v>
      </c>
      <c r="AA39" s="318">
        <f t="shared" si="5"/>
        <v>2572.3000000000002</v>
      </c>
      <c r="AB39" s="318">
        <f t="shared" si="5"/>
        <v>1087.3</v>
      </c>
      <c r="AC39" s="319">
        <f t="shared" si="5"/>
        <v>1822.3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330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193</v>
      </c>
      <c r="C42" s="44" t="s">
        <v>194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195</v>
      </c>
      <c r="B43" s="83" t="s">
        <v>331</v>
      </c>
      <c r="C43" s="46">
        <v>1405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404</v>
      </c>
      <c r="C44" s="46">
        <v>317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f>C43*4</f>
        <v>5620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197</v>
      </c>
      <c r="B46" s="84" t="s">
        <v>333</v>
      </c>
      <c r="C46" s="48">
        <f>C43*10</f>
        <v>14050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50" spans="2:2" x14ac:dyDescent="0.25">
      <c r="B50" s="26" t="s">
        <v>99</v>
      </c>
    </row>
    <row r="51" spans="2:2" ht="45" x14ac:dyDescent="0.25">
      <c r="B51" s="27" t="s">
        <v>97</v>
      </c>
    </row>
    <row r="52" spans="2:2" ht="45" x14ac:dyDescent="0.25">
      <c r="B52" s="27" t="s">
        <v>102</v>
      </c>
    </row>
    <row r="53" spans="2:2" ht="45" x14ac:dyDescent="0.25">
      <c r="B53" s="27" t="s">
        <v>100</v>
      </c>
    </row>
    <row r="54" spans="2:2" ht="30" x14ac:dyDescent="0.25">
      <c r="B54" s="27" t="s">
        <v>101</v>
      </c>
    </row>
    <row r="56" spans="2:2" x14ac:dyDescent="0.25">
      <c r="B56" s="28" t="s">
        <v>108</v>
      </c>
    </row>
    <row r="57" spans="2:2" x14ac:dyDescent="0.25">
      <c r="B57" s="6" t="s">
        <v>109</v>
      </c>
    </row>
    <row r="58" spans="2:2" x14ac:dyDescent="0.25">
      <c r="B58" s="6" t="s">
        <v>110</v>
      </c>
    </row>
    <row r="59" spans="2:2" x14ac:dyDescent="0.25">
      <c r="B59" s="6" t="s">
        <v>111</v>
      </c>
    </row>
    <row r="60" spans="2:2" x14ac:dyDescent="0.25">
      <c r="B60" s="6" t="s">
        <v>112</v>
      </c>
    </row>
    <row r="61" spans="2:2" x14ac:dyDescent="0.25">
      <c r="B61" s="6" t="s">
        <v>113</v>
      </c>
    </row>
    <row r="62" spans="2:2" x14ac:dyDescent="0.25">
      <c r="B62" s="6" t="s">
        <v>114</v>
      </c>
    </row>
    <row r="64" spans="2:2" x14ac:dyDescent="0.25">
      <c r="B64" s="28" t="s">
        <v>115</v>
      </c>
    </row>
    <row r="65" spans="2:2" x14ac:dyDescent="0.25">
      <c r="B65" s="6" t="s">
        <v>105</v>
      </c>
    </row>
    <row r="66" spans="2:2" x14ac:dyDescent="0.25">
      <c r="B66" s="6" t="s">
        <v>106</v>
      </c>
    </row>
    <row r="67" spans="2:2" x14ac:dyDescent="0.25">
      <c r="B67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2"/>
  <sheetViews>
    <sheetView zoomScale="60" zoomScaleNormal="60" workbookViewId="0">
      <selection activeCell="G25" sqref="G2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71093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175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60</v>
      </c>
      <c r="J12" s="94">
        <f>SUM(O12:AC12)</f>
        <v>3142</v>
      </c>
      <c r="K12" s="98"/>
      <c r="L12" s="99">
        <v>43466</v>
      </c>
      <c r="M12" s="99">
        <v>48944</v>
      </c>
      <c r="N12" s="38"/>
      <c r="O12" s="255">
        <v>181</v>
      </c>
      <c r="P12" s="252">
        <f t="shared" ref="P12:AC12" si="0">$K$34*0.15</f>
        <v>211.5</v>
      </c>
      <c r="Q12" s="252">
        <f t="shared" si="0"/>
        <v>211.5</v>
      </c>
      <c r="R12" s="252">
        <f t="shared" si="0"/>
        <v>211.5</v>
      </c>
      <c r="S12" s="252">
        <f t="shared" si="0"/>
        <v>211.5</v>
      </c>
      <c r="T12" s="324">
        <f t="shared" si="0"/>
        <v>211.5</v>
      </c>
      <c r="U12" s="324">
        <f t="shared" si="0"/>
        <v>211.5</v>
      </c>
      <c r="V12" s="324">
        <f t="shared" si="0"/>
        <v>211.5</v>
      </c>
      <c r="W12" s="324">
        <f t="shared" si="0"/>
        <v>211.5</v>
      </c>
      <c r="X12" s="324">
        <f t="shared" si="0"/>
        <v>211.5</v>
      </c>
      <c r="Y12" s="324">
        <f t="shared" si="0"/>
        <v>211.5</v>
      </c>
      <c r="Z12" s="324">
        <f t="shared" si="0"/>
        <v>211.5</v>
      </c>
      <c r="AA12" s="324">
        <f t="shared" si="0"/>
        <v>211.5</v>
      </c>
      <c r="AB12" s="324">
        <f t="shared" si="0"/>
        <v>211.5</v>
      </c>
      <c r="AC12" s="325">
        <f t="shared" si="0"/>
        <v>211.5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60</v>
      </c>
      <c r="D15" s="75" t="s">
        <v>434</v>
      </c>
      <c r="E15" s="105" t="s">
        <v>14</v>
      </c>
      <c r="F15" s="108" t="s">
        <v>31</v>
      </c>
      <c r="G15" s="75" t="s">
        <v>27</v>
      </c>
      <c r="H15" s="4"/>
      <c r="I15" s="129" t="s">
        <v>60</v>
      </c>
      <c r="J15" s="103">
        <f t="shared" ref="J15:J31" si="1">SUM(O15:AC15)</f>
        <v>204</v>
      </c>
      <c r="K15" s="129"/>
      <c r="L15" s="88">
        <v>43466</v>
      </c>
      <c r="M15" s="150">
        <v>43830</v>
      </c>
      <c r="N15" s="32" t="s">
        <v>185</v>
      </c>
      <c r="O15" s="256">
        <v>204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60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60</v>
      </c>
      <c r="J16" s="103">
        <f t="shared" ref="J16" si="2">SUM(O16:AC16)</f>
        <v>948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237</v>
      </c>
      <c r="Q16" s="253">
        <v>237</v>
      </c>
      <c r="R16" s="253">
        <v>237</v>
      </c>
      <c r="S16" s="253">
        <v>237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60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60</v>
      </c>
      <c r="J17" s="103">
        <f t="shared" si="1"/>
        <v>2370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237</v>
      </c>
      <c r="U17" s="313">
        <v>237</v>
      </c>
      <c r="V17" s="313">
        <v>237</v>
      </c>
      <c r="W17" s="313">
        <v>237</v>
      </c>
      <c r="X17" s="313">
        <v>237</v>
      </c>
      <c r="Y17" s="313">
        <v>237</v>
      </c>
      <c r="Z17" s="313">
        <v>237</v>
      </c>
      <c r="AA17" s="313">
        <v>237</v>
      </c>
      <c r="AB17" s="313">
        <v>237</v>
      </c>
      <c r="AC17" s="314">
        <v>237</v>
      </c>
    </row>
    <row r="18" spans="1:29" s="125" customFormat="1" ht="60" x14ac:dyDescent="0.25">
      <c r="A18" s="101"/>
      <c r="B18" s="102"/>
      <c r="C18" s="103" t="s">
        <v>60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60</v>
      </c>
      <c r="J18" s="103">
        <f t="shared" si="1"/>
        <v>2300</v>
      </c>
      <c r="K18" s="129"/>
      <c r="L18" s="88">
        <v>44197</v>
      </c>
      <c r="M18" s="150">
        <v>44561</v>
      </c>
      <c r="N18" s="32" t="s">
        <v>186</v>
      </c>
      <c r="O18" s="256"/>
      <c r="P18" s="253"/>
      <c r="Q18" s="253">
        <v>2300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60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60</v>
      </c>
      <c r="J19" s="103">
        <f t="shared" si="1"/>
        <v>2300</v>
      </c>
      <c r="K19" s="129"/>
      <c r="L19" s="88">
        <v>46388</v>
      </c>
      <c r="M19" s="150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2300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60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60</v>
      </c>
      <c r="J20" s="103">
        <f t="shared" si="1"/>
        <v>6000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3000</v>
      </c>
      <c r="Q20" s="253"/>
      <c r="R20" s="253">
        <v>3000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60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60</v>
      </c>
      <c r="J21" s="103">
        <f t="shared" si="1"/>
        <v>12000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3000</v>
      </c>
      <c r="U21" s="313"/>
      <c r="V21" s="313">
        <v>3000</v>
      </c>
      <c r="W21" s="313"/>
      <c r="X21" s="313"/>
      <c r="Y21" s="313">
        <v>3000</v>
      </c>
      <c r="Z21" s="313"/>
      <c r="AA21" s="313"/>
      <c r="AB21" s="313">
        <v>3000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60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60</v>
      </c>
      <c r="J23" s="103">
        <f t="shared" si="1"/>
        <v>2000</v>
      </c>
      <c r="K23" s="106"/>
      <c r="L23" s="130">
        <v>45292</v>
      </c>
      <c r="M23" s="130">
        <v>45292</v>
      </c>
      <c r="N23" s="32" t="s">
        <v>187</v>
      </c>
      <c r="O23" s="256"/>
      <c r="P23" s="253"/>
      <c r="Q23" s="253"/>
      <c r="R23" s="253"/>
      <c r="S23" s="253"/>
      <c r="T23" s="313">
        <v>2000</v>
      </c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x14ac:dyDescent="0.25">
      <c r="A24" s="8"/>
      <c r="B24" s="133" t="s">
        <v>92</v>
      </c>
      <c r="C24" s="131"/>
      <c r="D24" s="131"/>
      <c r="E24" s="132"/>
      <c r="F24" s="132"/>
      <c r="G24" s="132"/>
      <c r="H24" s="133"/>
      <c r="I24" s="132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87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60</v>
      </c>
      <c r="D26" s="136" t="s">
        <v>224</v>
      </c>
      <c r="E26" s="108" t="s">
        <v>30</v>
      </c>
      <c r="F26" s="104" t="s">
        <v>198</v>
      </c>
      <c r="G26" s="105" t="s">
        <v>28</v>
      </c>
      <c r="H26" s="106"/>
      <c r="I26" s="129" t="s">
        <v>60</v>
      </c>
      <c r="J26" s="103">
        <f t="shared" si="1"/>
        <v>5250</v>
      </c>
      <c r="K26" s="106"/>
      <c r="L26" s="130">
        <v>43831</v>
      </c>
      <c r="M26" s="130">
        <v>45291</v>
      </c>
      <c r="N26" s="32" t="s">
        <v>186</v>
      </c>
      <c r="O26" s="256"/>
      <c r="P26" s="253">
        <v>1350</v>
      </c>
      <c r="Q26" s="253">
        <v>1150</v>
      </c>
      <c r="R26" s="253">
        <v>1550</v>
      </c>
      <c r="S26" s="253">
        <v>1200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60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60</v>
      </c>
      <c r="J27" s="103">
        <f t="shared" si="1"/>
        <v>4730</v>
      </c>
      <c r="K27" s="106"/>
      <c r="L27" s="130">
        <v>45292</v>
      </c>
      <c r="M27" s="130">
        <v>48213</v>
      </c>
      <c r="N27" s="32" t="s">
        <v>187</v>
      </c>
      <c r="O27" s="256"/>
      <c r="P27" s="253"/>
      <c r="Q27" s="253"/>
      <c r="R27" s="253"/>
      <c r="S27" s="253"/>
      <c r="T27" s="313">
        <v>1200</v>
      </c>
      <c r="U27" s="313"/>
      <c r="V27" s="313"/>
      <c r="W27" s="313">
        <v>1400</v>
      </c>
      <c r="X27" s="313">
        <v>270</v>
      </c>
      <c r="Y27" s="313">
        <v>1710</v>
      </c>
      <c r="Z27" s="313"/>
      <c r="AA27" s="313">
        <v>150</v>
      </c>
      <c r="AB27" s="313"/>
      <c r="AC27" s="314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3"/>
      <c r="I28" s="132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60" x14ac:dyDescent="0.25">
      <c r="A29" s="101"/>
      <c r="B29" s="137"/>
      <c r="C29" s="103" t="s">
        <v>60</v>
      </c>
      <c r="D29" s="75" t="s">
        <v>339</v>
      </c>
      <c r="E29" s="104" t="s">
        <v>15</v>
      </c>
      <c r="F29" s="104" t="s">
        <v>29</v>
      </c>
      <c r="G29" s="105" t="s">
        <v>27</v>
      </c>
      <c r="H29" s="106"/>
      <c r="I29" s="129" t="s">
        <v>60</v>
      </c>
      <c r="J29" s="103">
        <f t="shared" ref="J29" si="3">SUM(O29:AC29)</f>
        <v>889</v>
      </c>
      <c r="K29" s="106"/>
      <c r="L29" s="130">
        <v>43466</v>
      </c>
      <c r="M29" s="130">
        <v>43830</v>
      </c>
      <c r="N29" s="17" t="s">
        <v>185</v>
      </c>
      <c r="O29" s="256">
        <v>889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37"/>
      <c r="C30" s="103" t="s">
        <v>60</v>
      </c>
      <c r="D30" s="75" t="s">
        <v>225</v>
      </c>
      <c r="E30" s="104" t="s">
        <v>15</v>
      </c>
      <c r="F30" s="104" t="s">
        <v>29</v>
      </c>
      <c r="G30" s="105" t="s">
        <v>27</v>
      </c>
      <c r="H30" s="106"/>
      <c r="I30" s="129" t="s">
        <v>60</v>
      </c>
      <c r="J30" s="103">
        <f t="shared" si="1"/>
        <v>7650</v>
      </c>
      <c r="K30" s="106"/>
      <c r="L30" s="130">
        <v>43831</v>
      </c>
      <c r="M30" s="130">
        <v>45291</v>
      </c>
      <c r="N30" s="17" t="s">
        <v>186</v>
      </c>
      <c r="O30" s="256"/>
      <c r="P30" s="253">
        <v>2300</v>
      </c>
      <c r="Q30" s="253">
        <v>3200</v>
      </c>
      <c r="R30" s="253">
        <v>1200</v>
      </c>
      <c r="S30" s="253">
        <v>950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60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60</v>
      </c>
      <c r="J31" s="103">
        <f t="shared" si="1"/>
        <v>8950</v>
      </c>
      <c r="K31" s="106"/>
      <c r="L31" s="130">
        <v>45292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>
        <v>1100</v>
      </c>
      <c r="U31" s="313">
        <v>250</v>
      </c>
      <c r="V31" s="313">
        <v>400</v>
      </c>
      <c r="W31" s="313">
        <v>250</v>
      </c>
      <c r="X31" s="313">
        <v>400</v>
      </c>
      <c r="Y31" s="313">
        <v>1750</v>
      </c>
      <c r="Z31" s="313">
        <v>2400</v>
      </c>
      <c r="AA31" s="313">
        <v>1750</v>
      </c>
      <c r="AB31" s="313">
        <v>400</v>
      </c>
      <c r="AC31" s="314">
        <v>250</v>
      </c>
    </row>
    <row r="32" spans="1:29" s="125" customFormat="1" x14ac:dyDescent="0.25">
      <c r="A32" s="8"/>
      <c r="B32" s="146" t="s">
        <v>89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39" customFormat="1" ht="15.75" thickBot="1" x14ac:dyDescent="0.3">
      <c r="A33" s="101"/>
      <c r="B33" s="102"/>
      <c r="C33" s="136"/>
      <c r="D33" s="138"/>
      <c r="E33" s="105"/>
      <c r="F33" s="62"/>
      <c r="G33" s="105"/>
      <c r="H33" s="106"/>
      <c r="I33" s="129"/>
      <c r="J33" s="103"/>
      <c r="K33" s="106"/>
      <c r="L33" s="130"/>
      <c r="M33" s="130"/>
      <c r="N33" s="17"/>
      <c r="O33" s="256"/>
      <c r="P33" s="253"/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37" customFormat="1" ht="15.75" thickBot="1" x14ac:dyDescent="0.25">
      <c r="A34" s="39"/>
      <c r="B34" s="40" t="s">
        <v>86</v>
      </c>
      <c r="C34" s="40"/>
      <c r="D34" s="40"/>
      <c r="E34" s="66"/>
      <c r="F34" s="66"/>
      <c r="G34" s="66"/>
      <c r="H34" s="40"/>
      <c r="I34" s="40"/>
      <c r="J34" s="40">
        <f>SUM(J12:J33)</f>
        <v>58733</v>
      </c>
      <c r="K34" s="40">
        <f>C38+C39</f>
        <v>1410</v>
      </c>
      <c r="L34" s="90"/>
      <c r="M34" s="90"/>
      <c r="N34" s="41"/>
      <c r="O34" s="257">
        <f t="shared" ref="O34:AC34" si="4">SUM(O12:O33)</f>
        <v>1274</v>
      </c>
      <c r="P34" s="254">
        <f t="shared" si="4"/>
        <v>7098.5</v>
      </c>
      <c r="Q34" s="254">
        <f t="shared" si="4"/>
        <v>7098.5</v>
      </c>
      <c r="R34" s="254">
        <f t="shared" si="4"/>
        <v>6198.5</v>
      </c>
      <c r="S34" s="254">
        <f t="shared" si="4"/>
        <v>2598.5</v>
      </c>
      <c r="T34" s="318">
        <f t="shared" si="4"/>
        <v>7748.5</v>
      </c>
      <c r="U34" s="318">
        <f t="shared" si="4"/>
        <v>698.5</v>
      </c>
      <c r="V34" s="318">
        <f t="shared" si="4"/>
        <v>3848.5</v>
      </c>
      <c r="W34" s="318">
        <f t="shared" si="4"/>
        <v>4398.5</v>
      </c>
      <c r="X34" s="318">
        <f t="shared" si="4"/>
        <v>1118.5</v>
      </c>
      <c r="Y34" s="318">
        <f t="shared" si="4"/>
        <v>6908.5</v>
      </c>
      <c r="Z34" s="318">
        <f t="shared" si="4"/>
        <v>2848.5</v>
      </c>
      <c r="AA34" s="318">
        <f t="shared" si="4"/>
        <v>2348.5</v>
      </c>
      <c r="AB34" s="318">
        <f t="shared" si="4"/>
        <v>3848.5</v>
      </c>
      <c r="AC34" s="319">
        <f t="shared" si="4"/>
        <v>698.5</v>
      </c>
    </row>
    <row r="35" spans="1:29" ht="15.75" x14ac:dyDescent="0.25">
      <c r="A35" s="23"/>
      <c r="B35" s="24"/>
      <c r="C35" s="24"/>
      <c r="D35" s="24"/>
      <c r="E35" s="67"/>
      <c r="F35" s="67"/>
      <c r="G35" s="67"/>
      <c r="H35" s="24"/>
      <c r="I35" s="25"/>
      <c r="K35" s="33" t="s">
        <v>330</v>
      </c>
    </row>
    <row r="36" spans="1:29" s="34" customFormat="1" ht="15.75" x14ac:dyDescent="0.25">
      <c r="E36" s="60"/>
      <c r="F36" s="60"/>
      <c r="G36" s="60"/>
      <c r="K36" s="36"/>
      <c r="L36" s="91"/>
      <c r="M36" s="91"/>
    </row>
    <row r="37" spans="1:29" s="34" customFormat="1" ht="60" x14ac:dyDescent="0.25">
      <c r="A37" s="42"/>
      <c r="B37" s="43" t="s">
        <v>193</v>
      </c>
      <c r="C37" s="44" t="s">
        <v>194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45" t="s">
        <v>195</v>
      </c>
      <c r="B38" s="83" t="s">
        <v>331</v>
      </c>
      <c r="C38" s="46">
        <v>1206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248"/>
      <c r="B39" s="83" t="s">
        <v>404</v>
      </c>
      <c r="C39" s="46">
        <v>204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196</v>
      </c>
      <c r="B40" s="83" t="s">
        <v>332</v>
      </c>
      <c r="C40" s="46">
        <f>C38*4</f>
        <v>4824</v>
      </c>
      <c r="E40" s="60"/>
      <c r="F40" s="60"/>
      <c r="G40" s="60"/>
      <c r="K40" s="36"/>
      <c r="L40" s="91"/>
      <c r="M40" s="91"/>
    </row>
    <row r="41" spans="1:29" s="34" customFormat="1" ht="15.75" thickBot="1" x14ac:dyDescent="0.3">
      <c r="A41" s="47" t="s">
        <v>197</v>
      </c>
      <c r="B41" s="84" t="s">
        <v>333</v>
      </c>
      <c r="C41" s="48">
        <f>C38*10</f>
        <v>12060</v>
      </c>
      <c r="E41" s="60"/>
      <c r="F41" s="60"/>
      <c r="G41" s="60"/>
      <c r="L41" s="91"/>
      <c r="M41" s="91"/>
    </row>
    <row r="42" spans="1:29" s="34" customFormat="1" x14ac:dyDescent="0.25">
      <c r="A42" s="49"/>
      <c r="B42" s="50"/>
      <c r="C42" s="50"/>
      <c r="E42" s="60"/>
      <c r="F42" s="60"/>
      <c r="G42" s="60"/>
      <c r="L42" s="91"/>
      <c r="M42" s="91"/>
    </row>
    <row r="45" spans="1:29" x14ac:dyDescent="0.25">
      <c r="B45" s="26" t="s">
        <v>99</v>
      </c>
    </row>
    <row r="46" spans="1:29" ht="45" x14ac:dyDescent="0.25">
      <c r="B46" s="27" t="s">
        <v>97</v>
      </c>
    </row>
    <row r="47" spans="1:29" ht="45" x14ac:dyDescent="0.25">
      <c r="B47" s="27" t="s">
        <v>102</v>
      </c>
    </row>
    <row r="48" spans="1:29" ht="45" x14ac:dyDescent="0.25">
      <c r="B48" s="27" t="s">
        <v>100</v>
      </c>
    </row>
    <row r="49" spans="2:2" ht="30" x14ac:dyDescent="0.25">
      <c r="B49" s="27" t="s">
        <v>101</v>
      </c>
    </row>
    <row r="51" spans="2:2" x14ac:dyDescent="0.25">
      <c r="B51" s="28" t="s">
        <v>108</v>
      </c>
    </row>
    <row r="52" spans="2:2" x14ac:dyDescent="0.25">
      <c r="B52" s="6" t="s">
        <v>109</v>
      </c>
    </row>
    <row r="53" spans="2:2" x14ac:dyDescent="0.25">
      <c r="B53" s="6" t="s">
        <v>110</v>
      </c>
    </row>
    <row r="54" spans="2:2" x14ac:dyDescent="0.25">
      <c r="B54" s="6" t="s">
        <v>111</v>
      </c>
    </row>
    <row r="55" spans="2:2" x14ac:dyDescent="0.25">
      <c r="B55" s="6" t="s">
        <v>112</v>
      </c>
    </row>
    <row r="56" spans="2:2" x14ac:dyDescent="0.25">
      <c r="B56" s="6" t="s">
        <v>113</v>
      </c>
    </row>
    <row r="57" spans="2:2" x14ac:dyDescent="0.25">
      <c r="B57" s="6" t="s">
        <v>114</v>
      </c>
    </row>
    <row r="59" spans="2:2" x14ac:dyDescent="0.25">
      <c r="B59" s="28" t="s">
        <v>115</v>
      </c>
    </row>
    <row r="60" spans="2:2" x14ac:dyDescent="0.25">
      <c r="B60" s="6" t="s">
        <v>105</v>
      </c>
    </row>
    <row r="61" spans="2:2" x14ac:dyDescent="0.25">
      <c r="B61" s="6" t="s">
        <v>106</v>
      </c>
    </row>
    <row r="62" spans="2:2" x14ac:dyDescent="0.25">
      <c r="B62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C34" zoomScale="60" zoomScaleNormal="60" workbookViewId="0">
      <selection activeCell="L33" sqref="L3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28515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151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61</v>
      </c>
      <c r="J12" s="94">
        <f>SUM(O12:AC12)</f>
        <v>1358.9999999999998</v>
      </c>
      <c r="K12" s="98"/>
      <c r="L12" s="99">
        <v>43466</v>
      </c>
      <c r="M12" s="99">
        <v>48944</v>
      </c>
      <c r="N12" s="38"/>
      <c r="O12" s="255">
        <f t="shared" ref="O12:AC12" si="0">$K$39*0.15</f>
        <v>90.6</v>
      </c>
      <c r="P12" s="252">
        <f t="shared" si="0"/>
        <v>90.6</v>
      </c>
      <c r="Q12" s="252">
        <f t="shared" si="0"/>
        <v>90.6</v>
      </c>
      <c r="R12" s="252">
        <f t="shared" si="0"/>
        <v>90.6</v>
      </c>
      <c r="S12" s="252">
        <f t="shared" si="0"/>
        <v>90.6</v>
      </c>
      <c r="T12" s="324">
        <f t="shared" si="0"/>
        <v>90.6</v>
      </c>
      <c r="U12" s="324">
        <f t="shared" si="0"/>
        <v>90.6</v>
      </c>
      <c r="V12" s="324">
        <f t="shared" si="0"/>
        <v>90.6</v>
      </c>
      <c r="W12" s="324">
        <f t="shared" si="0"/>
        <v>90.6</v>
      </c>
      <c r="X12" s="324">
        <f t="shared" si="0"/>
        <v>90.6</v>
      </c>
      <c r="Y12" s="324">
        <f t="shared" si="0"/>
        <v>90.6</v>
      </c>
      <c r="Z12" s="324">
        <f t="shared" si="0"/>
        <v>90.6</v>
      </c>
      <c r="AA12" s="324">
        <f t="shared" si="0"/>
        <v>90.6</v>
      </c>
      <c r="AB12" s="324">
        <f t="shared" si="0"/>
        <v>90.6</v>
      </c>
      <c r="AC12" s="325">
        <f t="shared" si="0"/>
        <v>90.6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61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61</v>
      </c>
      <c r="J15" s="103">
        <f t="shared" ref="J15:J38" si="1">SUM(O15:AC15)</f>
        <v>56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14</v>
      </c>
      <c r="Q15" s="253">
        <v>14</v>
      </c>
      <c r="R15" s="253">
        <v>14</v>
      </c>
      <c r="S15" s="253">
        <v>14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61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61</v>
      </c>
      <c r="J16" s="103">
        <f t="shared" si="1"/>
        <v>140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14</v>
      </c>
      <c r="U16" s="313">
        <v>14</v>
      </c>
      <c r="V16" s="313">
        <v>14</v>
      </c>
      <c r="W16" s="313">
        <v>14</v>
      </c>
      <c r="X16" s="313">
        <v>14</v>
      </c>
      <c r="Y16" s="313">
        <v>14</v>
      </c>
      <c r="Z16" s="313">
        <v>14</v>
      </c>
      <c r="AA16" s="313">
        <v>14</v>
      </c>
      <c r="AB16" s="313">
        <v>14</v>
      </c>
      <c r="AC16" s="314">
        <v>14</v>
      </c>
    </row>
    <row r="17" spans="1:29" s="125" customFormat="1" ht="60" x14ac:dyDescent="0.25">
      <c r="A17" s="101"/>
      <c r="B17" s="102"/>
      <c r="C17" s="103" t="s">
        <v>61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61</v>
      </c>
      <c r="J17" s="103">
        <f t="shared" si="1"/>
        <v>2000</v>
      </c>
      <c r="K17" s="129"/>
      <c r="L17" s="88">
        <v>46388</v>
      </c>
      <c r="M17" s="150">
        <v>46752</v>
      </c>
      <c r="N17" s="32" t="s">
        <v>187</v>
      </c>
      <c r="O17" s="256"/>
      <c r="P17" s="253"/>
      <c r="Q17" s="253"/>
      <c r="R17" s="253"/>
      <c r="S17" s="253"/>
      <c r="T17" s="313"/>
      <c r="U17" s="313"/>
      <c r="V17" s="313"/>
      <c r="W17" s="313">
        <v>2000</v>
      </c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61</v>
      </c>
      <c r="D18" s="16" t="s">
        <v>222</v>
      </c>
      <c r="E18" s="105" t="s">
        <v>14</v>
      </c>
      <c r="F18" s="108" t="s">
        <v>31</v>
      </c>
      <c r="G18" s="75" t="s">
        <v>27</v>
      </c>
      <c r="H18" s="4"/>
      <c r="I18" s="129" t="s">
        <v>61</v>
      </c>
      <c r="J18" s="103">
        <f t="shared" si="1"/>
        <v>7000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3500</v>
      </c>
      <c r="Q18" s="253"/>
      <c r="R18" s="253">
        <v>3500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61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61</v>
      </c>
      <c r="J19" s="103">
        <f t="shared" si="1"/>
        <v>17500</v>
      </c>
      <c r="K19" s="129"/>
      <c r="L19" s="88">
        <v>45292</v>
      </c>
      <c r="M19" s="150">
        <v>48579</v>
      </c>
      <c r="N19" s="32" t="s">
        <v>187</v>
      </c>
      <c r="O19" s="256"/>
      <c r="P19" s="253"/>
      <c r="Q19" s="253"/>
      <c r="R19" s="253"/>
      <c r="S19" s="253"/>
      <c r="T19" s="313">
        <v>3500</v>
      </c>
      <c r="U19" s="313"/>
      <c r="V19" s="313">
        <v>3500</v>
      </c>
      <c r="W19" s="313"/>
      <c r="X19" s="313">
        <v>3500</v>
      </c>
      <c r="Y19" s="313"/>
      <c r="Z19" s="313">
        <v>3500</v>
      </c>
      <c r="AA19" s="313"/>
      <c r="AB19" s="313">
        <v>3500</v>
      </c>
      <c r="AC19" s="314"/>
    </row>
    <row r="20" spans="1:29" s="125" customFormat="1" x14ac:dyDescent="0.25">
      <c r="A20" s="8"/>
      <c r="B20" s="133" t="s">
        <v>96</v>
      </c>
      <c r="C20" s="131"/>
      <c r="D20" s="131"/>
      <c r="E20" s="132"/>
      <c r="F20" s="132"/>
      <c r="G20" s="132"/>
      <c r="H20" s="133"/>
      <c r="I20" s="133"/>
      <c r="J20" s="133"/>
      <c r="K20" s="133"/>
      <c r="L20" s="134"/>
      <c r="M20" s="134"/>
      <c r="N20" s="133"/>
      <c r="O20" s="268"/>
      <c r="P20" s="268"/>
      <c r="Q20" s="268"/>
      <c r="R20" s="268"/>
      <c r="S20" s="268"/>
      <c r="T20" s="268"/>
      <c r="U20" s="268"/>
      <c r="V20" s="268"/>
      <c r="W20" s="268"/>
      <c r="X20" s="268"/>
      <c r="Y20" s="268"/>
      <c r="Z20" s="268"/>
      <c r="AA20" s="268"/>
      <c r="AB20" s="268"/>
      <c r="AC20" s="268"/>
    </row>
    <row r="21" spans="1:29" s="125" customFormat="1" ht="60" x14ac:dyDescent="0.25">
      <c r="A21" s="101"/>
      <c r="B21" s="102"/>
      <c r="C21" s="103" t="s">
        <v>61</v>
      </c>
      <c r="D21" s="16" t="s">
        <v>83</v>
      </c>
      <c r="E21" s="105" t="s">
        <v>14</v>
      </c>
      <c r="F21" s="104" t="s">
        <v>29</v>
      </c>
      <c r="G21" s="105" t="s">
        <v>28</v>
      </c>
      <c r="H21" s="106"/>
      <c r="I21" s="129" t="s">
        <v>61</v>
      </c>
      <c r="J21" s="103">
        <f t="shared" si="1"/>
        <v>2200</v>
      </c>
      <c r="K21" s="106"/>
      <c r="L21" s="130">
        <v>43831</v>
      </c>
      <c r="M21" s="130">
        <v>44196</v>
      </c>
      <c r="N21" s="32" t="s">
        <v>186</v>
      </c>
      <c r="O21" s="256"/>
      <c r="P21" s="253">
        <v>2200</v>
      </c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61</v>
      </c>
      <c r="D22" s="16" t="s">
        <v>83</v>
      </c>
      <c r="E22" s="105" t="s">
        <v>14</v>
      </c>
      <c r="F22" s="104" t="s">
        <v>29</v>
      </c>
      <c r="G22" s="105" t="s">
        <v>28</v>
      </c>
      <c r="H22" s="106"/>
      <c r="I22" s="129" t="s">
        <v>61</v>
      </c>
      <c r="J22" s="103">
        <f t="shared" si="1"/>
        <v>4400</v>
      </c>
      <c r="K22" s="106"/>
      <c r="L22" s="130">
        <v>45658</v>
      </c>
      <c r="M22" s="130">
        <v>47848</v>
      </c>
      <c r="N22" s="32" t="s">
        <v>187</v>
      </c>
      <c r="O22" s="256"/>
      <c r="P22" s="253"/>
      <c r="Q22" s="253"/>
      <c r="R22" s="253"/>
      <c r="S22" s="253"/>
      <c r="T22" s="313"/>
      <c r="U22" s="313">
        <v>2200</v>
      </c>
      <c r="V22" s="313"/>
      <c r="W22" s="313"/>
      <c r="X22" s="313"/>
      <c r="Y22" s="313"/>
      <c r="Z22" s="313">
        <v>2200</v>
      </c>
      <c r="AA22" s="313"/>
      <c r="AB22" s="313"/>
      <c r="AC22" s="314"/>
    </row>
    <row r="23" spans="1:29" s="125" customFormat="1" x14ac:dyDescent="0.25">
      <c r="A23" s="8"/>
      <c r="B23" s="133" t="s">
        <v>92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87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61</v>
      </c>
      <c r="D25" s="136" t="s">
        <v>224</v>
      </c>
      <c r="E25" s="108" t="s">
        <v>30</v>
      </c>
      <c r="F25" s="104" t="s">
        <v>198</v>
      </c>
      <c r="G25" s="105" t="s">
        <v>28</v>
      </c>
      <c r="H25" s="106"/>
      <c r="I25" s="129" t="s">
        <v>61</v>
      </c>
      <c r="J25" s="103">
        <f t="shared" si="1"/>
        <v>1320</v>
      </c>
      <c r="K25" s="106"/>
      <c r="L25" s="130">
        <v>43831</v>
      </c>
      <c r="M25" s="130">
        <v>45291</v>
      </c>
      <c r="N25" s="32" t="s">
        <v>186</v>
      </c>
      <c r="O25" s="256"/>
      <c r="P25" s="253">
        <v>610</v>
      </c>
      <c r="Q25" s="253">
        <v>500</v>
      </c>
      <c r="R25" s="253">
        <v>60</v>
      </c>
      <c r="S25" s="253">
        <v>150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61</v>
      </c>
      <c r="D26" s="136" t="s">
        <v>224</v>
      </c>
      <c r="E26" s="108" t="s">
        <v>30</v>
      </c>
      <c r="F26" s="104" t="s">
        <v>198</v>
      </c>
      <c r="G26" s="105" t="s">
        <v>28</v>
      </c>
      <c r="H26" s="102"/>
      <c r="I26" s="129" t="s">
        <v>61</v>
      </c>
      <c r="J26" s="103">
        <f t="shared" si="1"/>
        <v>3770</v>
      </c>
      <c r="K26" s="106"/>
      <c r="L26" s="130">
        <v>45658</v>
      </c>
      <c r="M26" s="130">
        <v>48213</v>
      </c>
      <c r="N26" s="32" t="s">
        <v>187</v>
      </c>
      <c r="O26" s="256"/>
      <c r="P26" s="253"/>
      <c r="Q26" s="253"/>
      <c r="R26" s="253"/>
      <c r="S26" s="253"/>
      <c r="T26" s="313"/>
      <c r="U26" s="313">
        <v>1400</v>
      </c>
      <c r="V26" s="313"/>
      <c r="W26" s="313"/>
      <c r="X26" s="313"/>
      <c r="Y26" s="313">
        <v>210</v>
      </c>
      <c r="Z26" s="313">
        <v>860</v>
      </c>
      <c r="AA26" s="313">
        <v>1300</v>
      </c>
      <c r="AB26" s="313"/>
      <c r="AC26" s="314"/>
    </row>
    <row r="27" spans="1:29" s="125" customFormat="1" ht="60" x14ac:dyDescent="0.25">
      <c r="A27" s="101"/>
      <c r="B27" s="102"/>
      <c r="C27" s="103" t="s">
        <v>61</v>
      </c>
      <c r="D27" s="136" t="s">
        <v>230</v>
      </c>
      <c r="E27" s="105" t="s">
        <v>14</v>
      </c>
      <c r="F27" s="104" t="s">
        <v>29</v>
      </c>
      <c r="G27" s="105" t="s">
        <v>28</v>
      </c>
      <c r="H27" s="106"/>
      <c r="I27" s="129" t="s">
        <v>61</v>
      </c>
      <c r="J27" s="103">
        <f t="shared" ref="J27" si="2">SUM(O27:AC27)</f>
        <v>80</v>
      </c>
      <c r="K27" s="106"/>
      <c r="L27" s="130">
        <v>44197</v>
      </c>
      <c r="M27" s="130">
        <v>44561</v>
      </c>
      <c r="N27" s="32" t="s">
        <v>186</v>
      </c>
      <c r="O27" s="256"/>
      <c r="P27" s="253"/>
      <c r="Q27" s="253">
        <v>80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61</v>
      </c>
      <c r="D28" s="136" t="s">
        <v>230</v>
      </c>
      <c r="E28" s="105" t="s">
        <v>14</v>
      </c>
      <c r="F28" s="104" t="s">
        <v>29</v>
      </c>
      <c r="G28" s="105" t="s">
        <v>28</v>
      </c>
      <c r="H28" s="106"/>
      <c r="I28" s="129" t="s">
        <v>61</v>
      </c>
      <c r="J28" s="103">
        <f t="shared" si="1"/>
        <v>80</v>
      </c>
      <c r="K28" s="106"/>
      <c r="L28" s="130">
        <v>47119</v>
      </c>
      <c r="M28" s="130">
        <v>47483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80</v>
      </c>
      <c r="Z28" s="313"/>
      <c r="AA28" s="313"/>
      <c r="AB28" s="313"/>
      <c r="AC28" s="31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02"/>
      <c r="C30" s="103" t="s">
        <v>61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61</v>
      </c>
      <c r="J30" s="103">
        <f t="shared" ref="J30" si="3">SUM(O30:AC30)</f>
        <v>300</v>
      </c>
      <c r="K30" s="106"/>
      <c r="L30" s="130">
        <v>43466</v>
      </c>
      <c r="M30" s="130">
        <v>43830</v>
      </c>
      <c r="N30" s="17" t="s">
        <v>185</v>
      </c>
      <c r="O30" s="256">
        <v>300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61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61</v>
      </c>
      <c r="J31" s="103">
        <f t="shared" si="1"/>
        <v>6800</v>
      </c>
      <c r="K31" s="106"/>
      <c r="L31" s="130">
        <v>43831</v>
      </c>
      <c r="M31" s="130">
        <v>45291</v>
      </c>
      <c r="N31" s="17" t="s">
        <v>186</v>
      </c>
      <c r="O31" s="256"/>
      <c r="P31" s="253">
        <v>1000</v>
      </c>
      <c r="Q31" s="253">
        <v>350</v>
      </c>
      <c r="R31" s="253">
        <v>5100</v>
      </c>
      <c r="S31" s="253">
        <v>350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61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61</v>
      </c>
      <c r="J32" s="103">
        <f t="shared" si="1"/>
        <v>7450</v>
      </c>
      <c r="K32" s="106"/>
      <c r="L32" s="130">
        <v>45658</v>
      </c>
      <c r="M32" s="130">
        <v>48944</v>
      </c>
      <c r="N32" s="32" t="s">
        <v>187</v>
      </c>
      <c r="O32" s="256"/>
      <c r="P32" s="253"/>
      <c r="Q32" s="253"/>
      <c r="R32" s="253"/>
      <c r="S32" s="253"/>
      <c r="T32" s="313"/>
      <c r="U32" s="313">
        <v>1150</v>
      </c>
      <c r="V32" s="313"/>
      <c r="W32" s="313">
        <v>350</v>
      </c>
      <c r="X32" s="313"/>
      <c r="Y32" s="313">
        <v>350</v>
      </c>
      <c r="Z32" s="313"/>
      <c r="AA32" s="313">
        <v>5250</v>
      </c>
      <c r="AB32" s="313"/>
      <c r="AC32" s="314">
        <v>350</v>
      </c>
    </row>
    <row r="33" spans="1:29" s="125" customFormat="1" ht="60" x14ac:dyDescent="0.25">
      <c r="A33" s="101"/>
      <c r="B33" s="102"/>
      <c r="C33" s="103" t="s">
        <v>61</v>
      </c>
      <c r="D33" s="75" t="s">
        <v>231</v>
      </c>
      <c r="E33" s="104" t="s">
        <v>15</v>
      </c>
      <c r="F33" s="104" t="s">
        <v>29</v>
      </c>
      <c r="G33" s="105" t="s">
        <v>27</v>
      </c>
      <c r="H33" s="106"/>
      <c r="I33" s="129" t="s">
        <v>61</v>
      </c>
      <c r="J33" s="103">
        <f t="shared" si="1"/>
        <v>405</v>
      </c>
      <c r="K33" s="106"/>
      <c r="L33" s="130">
        <v>43831</v>
      </c>
      <c r="M33" s="130">
        <v>44561</v>
      </c>
      <c r="N33" s="17" t="s">
        <v>186</v>
      </c>
      <c r="O33" s="256"/>
      <c r="P33" s="253">
        <v>250</v>
      </c>
      <c r="Q33" s="253">
        <v>155</v>
      </c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61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61</v>
      </c>
      <c r="J34" s="103">
        <f t="shared" si="1"/>
        <v>535</v>
      </c>
      <c r="K34" s="106"/>
      <c r="L34" s="130">
        <v>45292</v>
      </c>
      <c r="M34" s="130">
        <v>47848</v>
      </c>
      <c r="N34" s="32" t="s">
        <v>187</v>
      </c>
      <c r="O34" s="256"/>
      <c r="P34" s="253"/>
      <c r="Q34" s="253"/>
      <c r="R34" s="253"/>
      <c r="S34" s="253"/>
      <c r="T34" s="313">
        <v>65</v>
      </c>
      <c r="U34" s="313"/>
      <c r="V34" s="313"/>
      <c r="W34" s="313">
        <v>65</v>
      </c>
      <c r="X34" s="313">
        <v>340</v>
      </c>
      <c r="Y34" s="313"/>
      <c r="Z34" s="313">
        <v>65</v>
      </c>
      <c r="AA34" s="313"/>
      <c r="AB34" s="313"/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ht="60" x14ac:dyDescent="0.25">
      <c r="A36" s="101"/>
      <c r="B36" s="102"/>
      <c r="C36" s="103" t="s">
        <v>61</v>
      </c>
      <c r="D36" s="75" t="s">
        <v>226</v>
      </c>
      <c r="E36" s="105" t="s">
        <v>25</v>
      </c>
      <c r="F36" s="62" t="s">
        <v>26</v>
      </c>
      <c r="G36" s="105" t="s">
        <v>27</v>
      </c>
      <c r="H36" s="106"/>
      <c r="I36" s="129" t="s">
        <v>61</v>
      </c>
      <c r="J36" s="103">
        <f t="shared" si="1"/>
        <v>6000</v>
      </c>
      <c r="K36" s="106"/>
      <c r="L36" s="130">
        <v>44197</v>
      </c>
      <c r="M36" s="130">
        <v>44561</v>
      </c>
      <c r="N36" s="32" t="s">
        <v>186</v>
      </c>
      <c r="O36" s="256"/>
      <c r="P36" s="253"/>
      <c r="Q36" s="253">
        <v>6000</v>
      </c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39" customFormat="1" ht="60" x14ac:dyDescent="0.25">
      <c r="A37" s="101"/>
      <c r="B37" s="102"/>
      <c r="C37" s="103" t="s">
        <v>61</v>
      </c>
      <c r="D37" s="75" t="s">
        <v>247</v>
      </c>
      <c r="E37" s="105" t="s">
        <v>25</v>
      </c>
      <c r="F37" s="62" t="s">
        <v>26</v>
      </c>
      <c r="G37" s="105" t="s">
        <v>27</v>
      </c>
      <c r="H37" s="106"/>
      <c r="I37" s="129" t="s">
        <v>61</v>
      </c>
      <c r="J37" s="103">
        <f t="shared" si="1"/>
        <v>60</v>
      </c>
      <c r="K37" s="106"/>
      <c r="L37" s="130">
        <v>44197</v>
      </c>
      <c r="M37" s="130">
        <v>44561</v>
      </c>
      <c r="N37" s="32" t="s">
        <v>186</v>
      </c>
      <c r="O37" s="256"/>
      <c r="P37" s="253"/>
      <c r="Q37" s="253">
        <v>60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.75" thickBot="1" x14ac:dyDescent="0.3">
      <c r="A38" s="101"/>
      <c r="B38" s="102"/>
      <c r="C38" s="103" t="s">
        <v>61</v>
      </c>
      <c r="D38" s="75" t="s">
        <v>247</v>
      </c>
      <c r="E38" s="105" t="s">
        <v>25</v>
      </c>
      <c r="F38" s="62" t="s">
        <v>26</v>
      </c>
      <c r="G38" s="105" t="s">
        <v>27</v>
      </c>
      <c r="H38" s="106"/>
      <c r="I38" s="129" t="s">
        <v>61</v>
      </c>
      <c r="J38" s="103">
        <f t="shared" si="1"/>
        <v>60</v>
      </c>
      <c r="K38" s="106"/>
      <c r="L38" s="130">
        <v>47484</v>
      </c>
      <c r="M38" s="130">
        <v>47848</v>
      </c>
      <c r="N38" s="32" t="s">
        <v>187</v>
      </c>
      <c r="O38" s="256"/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>
        <v>60</v>
      </c>
      <c r="AA38" s="313"/>
      <c r="AB38" s="313"/>
      <c r="AC38" s="314"/>
    </row>
    <row r="39" spans="1:29" s="37" customFormat="1" ht="15.75" thickBot="1" x14ac:dyDescent="0.25">
      <c r="A39" s="39"/>
      <c r="B39" s="40" t="s">
        <v>86</v>
      </c>
      <c r="C39" s="40"/>
      <c r="D39" s="40"/>
      <c r="E39" s="66"/>
      <c r="F39" s="66"/>
      <c r="G39" s="66"/>
      <c r="H39" s="40"/>
      <c r="I39" s="40"/>
      <c r="J39" s="40">
        <f>SUM(J12:J38)</f>
        <v>61515</v>
      </c>
      <c r="K39" s="40">
        <v>604</v>
      </c>
      <c r="L39" s="90"/>
      <c r="M39" s="90"/>
      <c r="N39" s="41"/>
      <c r="O39" s="257">
        <f t="shared" ref="O39:AC39" si="4">SUM(O12:O38)</f>
        <v>390.6</v>
      </c>
      <c r="P39" s="254">
        <f t="shared" si="4"/>
        <v>7664.6</v>
      </c>
      <c r="Q39" s="254">
        <f t="shared" si="4"/>
        <v>7249.6</v>
      </c>
      <c r="R39" s="254">
        <f t="shared" si="4"/>
        <v>8764.6</v>
      </c>
      <c r="S39" s="254">
        <f t="shared" si="4"/>
        <v>604.6</v>
      </c>
      <c r="T39" s="318">
        <f t="shared" si="4"/>
        <v>3669.6</v>
      </c>
      <c r="U39" s="318">
        <f t="shared" si="4"/>
        <v>4854.6000000000004</v>
      </c>
      <c r="V39" s="318">
        <f t="shared" si="4"/>
        <v>3604.6</v>
      </c>
      <c r="W39" s="318">
        <f t="shared" si="4"/>
        <v>2519.6</v>
      </c>
      <c r="X39" s="318">
        <f t="shared" si="4"/>
        <v>3944.6</v>
      </c>
      <c r="Y39" s="318">
        <f t="shared" si="4"/>
        <v>744.6</v>
      </c>
      <c r="Z39" s="318">
        <f t="shared" si="4"/>
        <v>6789.6</v>
      </c>
      <c r="AA39" s="318">
        <f t="shared" si="4"/>
        <v>6654.6</v>
      </c>
      <c r="AB39" s="318">
        <f t="shared" si="4"/>
        <v>3604.6</v>
      </c>
      <c r="AC39" s="319">
        <f t="shared" si="4"/>
        <v>454.6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330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193</v>
      </c>
      <c r="C42" s="44" t="s">
        <v>194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195</v>
      </c>
      <c r="B43" s="83" t="s">
        <v>331</v>
      </c>
      <c r="C43" s="46">
        <f>K39</f>
        <v>604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f>C43*4</f>
        <v>2416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197</v>
      </c>
      <c r="B45" s="84" t="s">
        <v>333</v>
      </c>
      <c r="C45" s="48">
        <f>C43*10</f>
        <v>6040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9" spans="2:2" x14ac:dyDescent="0.25">
      <c r="B49" s="26" t="s">
        <v>99</v>
      </c>
    </row>
    <row r="50" spans="2:2" ht="45" x14ac:dyDescent="0.25">
      <c r="B50" s="27" t="s">
        <v>97</v>
      </c>
    </row>
    <row r="51" spans="2:2" ht="30" x14ac:dyDescent="0.25">
      <c r="B51" s="27" t="s">
        <v>102</v>
      </c>
    </row>
    <row r="52" spans="2:2" ht="45" x14ac:dyDescent="0.25">
      <c r="B52" s="27" t="s">
        <v>100</v>
      </c>
    </row>
    <row r="53" spans="2:2" ht="30" x14ac:dyDescent="0.25">
      <c r="B53" s="27" t="s">
        <v>101</v>
      </c>
    </row>
    <row r="55" spans="2:2" x14ac:dyDescent="0.25">
      <c r="B55" s="28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3" spans="2:2" x14ac:dyDescent="0.25">
      <c r="B63" s="28" t="s">
        <v>115</v>
      </c>
    </row>
    <row r="64" spans="2:2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0"/>
  <sheetViews>
    <sheetView topLeftCell="C1" zoomScale="60" zoomScaleNormal="60" workbookViewId="0">
      <selection activeCell="L31" sqref="L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4257812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148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98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62</v>
      </c>
      <c r="J12" s="180">
        <f t="shared" ref="J12" si="0">SUM(O12:AC12)</f>
        <v>5769.0000000000009</v>
      </c>
      <c r="K12" s="98"/>
      <c r="L12" s="99">
        <v>43466</v>
      </c>
      <c r="M12" s="99">
        <v>48944</v>
      </c>
      <c r="N12" s="38"/>
      <c r="O12" s="255">
        <f t="shared" ref="O12:AC12" si="1">$K$34*0.15</f>
        <v>384.59999999999997</v>
      </c>
      <c r="P12" s="252">
        <f t="shared" si="1"/>
        <v>384.59999999999997</v>
      </c>
      <c r="Q12" s="252">
        <f t="shared" si="1"/>
        <v>384.59999999999997</v>
      </c>
      <c r="R12" s="252">
        <f t="shared" si="1"/>
        <v>384.59999999999997</v>
      </c>
      <c r="S12" s="252">
        <f t="shared" si="1"/>
        <v>384.59999999999997</v>
      </c>
      <c r="T12" s="324">
        <f t="shared" si="1"/>
        <v>384.59999999999997</v>
      </c>
      <c r="U12" s="324">
        <f t="shared" si="1"/>
        <v>384.59999999999997</v>
      </c>
      <c r="V12" s="324">
        <f t="shared" si="1"/>
        <v>384.59999999999997</v>
      </c>
      <c r="W12" s="324">
        <f t="shared" si="1"/>
        <v>384.59999999999997</v>
      </c>
      <c r="X12" s="324">
        <f t="shared" si="1"/>
        <v>384.59999999999997</v>
      </c>
      <c r="Y12" s="324">
        <f t="shared" si="1"/>
        <v>384.59999999999997</v>
      </c>
      <c r="Z12" s="324">
        <f t="shared" si="1"/>
        <v>384.59999999999997</v>
      </c>
      <c r="AA12" s="324">
        <f t="shared" si="1"/>
        <v>384.59999999999997</v>
      </c>
      <c r="AB12" s="324">
        <f t="shared" si="1"/>
        <v>384.59999999999997</v>
      </c>
      <c r="AC12" s="325">
        <f t="shared" si="1"/>
        <v>384.59999999999997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62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 t="s">
        <v>103</v>
      </c>
      <c r="I15" s="129" t="s">
        <v>62</v>
      </c>
      <c r="J15" s="103">
        <f t="shared" ref="J15:J33" si="2">SUM(O15:AC15)</f>
        <v>480</v>
      </c>
      <c r="K15" s="129"/>
      <c r="L15" s="88">
        <v>43831</v>
      </c>
      <c r="M15" s="150">
        <v>45291</v>
      </c>
      <c r="N15" s="169" t="s">
        <v>186</v>
      </c>
      <c r="O15" s="256"/>
      <c r="P15" s="253">
        <v>120</v>
      </c>
      <c r="Q15" s="253">
        <v>120</v>
      </c>
      <c r="R15" s="253">
        <v>120</v>
      </c>
      <c r="S15" s="253">
        <v>120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62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 t="s">
        <v>103</v>
      </c>
      <c r="I16" s="129" t="s">
        <v>62</v>
      </c>
      <c r="J16" s="103">
        <f t="shared" si="2"/>
        <v>1200</v>
      </c>
      <c r="K16" s="129"/>
      <c r="L16" s="88">
        <v>45292</v>
      </c>
      <c r="M16" s="150">
        <v>48944</v>
      </c>
      <c r="N16" s="169" t="s">
        <v>187</v>
      </c>
      <c r="O16" s="256"/>
      <c r="P16" s="253"/>
      <c r="Q16" s="253"/>
      <c r="R16" s="253"/>
      <c r="S16" s="253"/>
      <c r="T16" s="313">
        <v>120</v>
      </c>
      <c r="U16" s="313">
        <v>120</v>
      </c>
      <c r="V16" s="313">
        <v>120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62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62</v>
      </c>
      <c r="J17" s="103">
        <f t="shared" si="2"/>
        <v>2000</v>
      </c>
      <c r="K17" s="129"/>
      <c r="L17" s="88">
        <v>45292</v>
      </c>
      <c r="M17" s="150">
        <v>45657</v>
      </c>
      <c r="N17" s="32" t="s">
        <v>187</v>
      </c>
      <c r="O17" s="256"/>
      <c r="P17" s="253"/>
      <c r="Q17" s="253"/>
      <c r="R17" s="253"/>
      <c r="S17" s="253"/>
      <c r="T17" s="313">
        <v>2000</v>
      </c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62</v>
      </c>
      <c r="D18" s="16" t="s">
        <v>222</v>
      </c>
      <c r="E18" s="105" t="s">
        <v>14</v>
      </c>
      <c r="F18" s="108" t="s">
        <v>31</v>
      </c>
      <c r="G18" s="75" t="s">
        <v>27</v>
      </c>
      <c r="H18" s="4"/>
      <c r="I18" s="129" t="s">
        <v>62</v>
      </c>
      <c r="J18" s="103">
        <f t="shared" si="2"/>
        <v>6000</v>
      </c>
      <c r="K18" s="129"/>
      <c r="L18" s="88">
        <v>45292</v>
      </c>
      <c r="M18" s="150">
        <v>47848</v>
      </c>
      <c r="N18" s="32" t="s">
        <v>187</v>
      </c>
      <c r="O18" s="256"/>
      <c r="P18" s="253"/>
      <c r="Q18" s="253"/>
      <c r="R18" s="253"/>
      <c r="S18" s="253"/>
      <c r="T18" s="313">
        <v>2000</v>
      </c>
      <c r="U18" s="313"/>
      <c r="V18" s="313"/>
      <c r="W18" s="313"/>
      <c r="X18" s="313">
        <v>2000</v>
      </c>
      <c r="Y18" s="313"/>
      <c r="Z18" s="313">
        <v>2000</v>
      </c>
      <c r="AA18" s="313"/>
      <c r="AB18" s="313"/>
      <c r="AC18" s="314"/>
    </row>
    <row r="19" spans="1:29" s="125" customFormat="1" x14ac:dyDescent="0.25">
      <c r="A19" s="8"/>
      <c r="B19" s="133" t="s">
        <v>96</v>
      </c>
      <c r="C19" s="131"/>
      <c r="D19" s="131"/>
      <c r="E19" s="132"/>
      <c r="F19" s="132"/>
      <c r="G19" s="132"/>
      <c r="H19" s="133"/>
      <c r="I19" s="132"/>
      <c r="J19" s="133"/>
      <c r="K19" s="133"/>
      <c r="L19" s="134"/>
      <c r="M19" s="134"/>
      <c r="N19" s="133"/>
      <c r="O19" s="268"/>
      <c r="P19" s="268"/>
      <c r="Q19" s="268"/>
      <c r="R19" s="268"/>
      <c r="S19" s="268"/>
      <c r="T19" s="268"/>
      <c r="U19" s="268"/>
      <c r="V19" s="268"/>
      <c r="W19" s="268"/>
      <c r="X19" s="268"/>
      <c r="Y19" s="268"/>
      <c r="Z19" s="268"/>
      <c r="AA19" s="268"/>
      <c r="AB19" s="268"/>
      <c r="AC19" s="268"/>
    </row>
    <row r="20" spans="1:29" s="125" customFormat="1" ht="60" x14ac:dyDescent="0.25">
      <c r="A20" s="101"/>
      <c r="B20" s="102"/>
      <c r="C20" s="103" t="s">
        <v>62</v>
      </c>
      <c r="D20" s="16" t="s">
        <v>234</v>
      </c>
      <c r="E20" s="105" t="s">
        <v>14</v>
      </c>
      <c r="F20" s="104" t="s">
        <v>29</v>
      </c>
      <c r="G20" s="105" t="s">
        <v>28</v>
      </c>
      <c r="H20" s="106"/>
      <c r="I20" s="129" t="s">
        <v>62</v>
      </c>
      <c r="J20" s="103">
        <f t="shared" si="2"/>
        <v>950</v>
      </c>
      <c r="K20" s="106"/>
      <c r="L20" s="130">
        <v>47484</v>
      </c>
      <c r="M20" s="130">
        <v>47848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>
        <v>950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62</v>
      </c>
      <c r="D21" s="16" t="s">
        <v>227</v>
      </c>
      <c r="E21" s="105" t="s">
        <v>14</v>
      </c>
      <c r="F21" s="104" t="s">
        <v>29</v>
      </c>
      <c r="G21" s="105" t="s">
        <v>28</v>
      </c>
      <c r="H21" s="106"/>
      <c r="I21" s="129" t="s">
        <v>62</v>
      </c>
      <c r="J21" s="103">
        <f t="shared" si="2"/>
        <v>12000</v>
      </c>
      <c r="K21" s="106"/>
      <c r="L21" s="130">
        <v>45658</v>
      </c>
      <c r="M21" s="130">
        <v>47848</v>
      </c>
      <c r="N21" s="32" t="s">
        <v>187</v>
      </c>
      <c r="O21" s="256"/>
      <c r="P21" s="253"/>
      <c r="Q21" s="253"/>
      <c r="R21" s="253"/>
      <c r="S21" s="253"/>
      <c r="T21" s="313"/>
      <c r="U21" s="313">
        <v>6000</v>
      </c>
      <c r="V21" s="313"/>
      <c r="W21" s="313"/>
      <c r="X21" s="313"/>
      <c r="Y21" s="313"/>
      <c r="Z21" s="313">
        <v>6000</v>
      </c>
      <c r="AA21" s="313"/>
      <c r="AB21" s="313"/>
      <c r="AC21" s="314"/>
    </row>
    <row r="22" spans="1:29" s="125" customFormat="1" x14ac:dyDescent="0.25">
      <c r="A22" s="8"/>
      <c r="B22" s="133" t="s">
        <v>92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x14ac:dyDescent="0.25">
      <c r="A23" s="8"/>
      <c r="B23" s="146" t="s">
        <v>87</v>
      </c>
      <c r="C23" s="131"/>
      <c r="D23" s="131"/>
      <c r="E23" s="132"/>
      <c r="F23" s="132"/>
      <c r="G23" s="132"/>
      <c r="H23" s="133"/>
      <c r="I23" s="132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332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90" x14ac:dyDescent="0.25">
      <c r="A24" s="101"/>
      <c r="B24" s="102"/>
      <c r="C24" s="103" t="s">
        <v>62</v>
      </c>
      <c r="D24" s="136" t="s">
        <v>224</v>
      </c>
      <c r="E24" s="108" t="s">
        <v>30</v>
      </c>
      <c r="F24" s="104" t="s">
        <v>198</v>
      </c>
      <c r="G24" s="105" t="s">
        <v>28</v>
      </c>
      <c r="H24" s="106"/>
      <c r="I24" s="129" t="s">
        <v>62</v>
      </c>
      <c r="J24" s="103">
        <f t="shared" si="2"/>
        <v>4820</v>
      </c>
      <c r="K24" s="106"/>
      <c r="L24" s="130">
        <v>45658</v>
      </c>
      <c r="M24" s="130">
        <v>47118</v>
      </c>
      <c r="N24" s="32" t="s">
        <v>187</v>
      </c>
      <c r="O24" s="256"/>
      <c r="P24" s="253"/>
      <c r="Q24" s="253"/>
      <c r="R24" s="253"/>
      <c r="S24" s="253"/>
      <c r="T24" s="313"/>
      <c r="U24" s="313">
        <v>1610</v>
      </c>
      <c r="V24" s="313">
        <v>1410</v>
      </c>
      <c r="W24" s="313">
        <v>1000</v>
      </c>
      <c r="X24" s="313">
        <v>800</v>
      </c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62</v>
      </c>
      <c r="D25" s="136" t="s">
        <v>230</v>
      </c>
      <c r="E25" s="105" t="s">
        <v>14</v>
      </c>
      <c r="F25" s="104" t="s">
        <v>29</v>
      </c>
      <c r="G25" s="105" t="s">
        <v>28</v>
      </c>
      <c r="H25" s="106"/>
      <c r="I25" s="129" t="s">
        <v>62</v>
      </c>
      <c r="J25" s="103">
        <f t="shared" si="2"/>
        <v>160</v>
      </c>
      <c r="K25" s="106"/>
      <c r="L25" s="130">
        <v>45658</v>
      </c>
      <c r="M25" s="130">
        <v>47483</v>
      </c>
      <c r="N25" s="32" t="s">
        <v>187</v>
      </c>
      <c r="O25" s="256"/>
      <c r="P25" s="253"/>
      <c r="Q25" s="253"/>
      <c r="R25" s="253"/>
      <c r="S25" s="253"/>
      <c r="T25" s="313"/>
      <c r="U25" s="313">
        <v>80</v>
      </c>
      <c r="V25" s="313"/>
      <c r="W25" s="313"/>
      <c r="X25" s="313"/>
      <c r="Y25" s="313">
        <v>80</v>
      </c>
      <c r="Z25" s="313"/>
      <c r="AA25" s="313"/>
      <c r="AB25" s="313"/>
      <c r="AC25" s="314"/>
    </row>
    <row r="26" spans="1:29" s="125" customFormat="1" x14ac:dyDescent="0.25">
      <c r="A26" s="8"/>
      <c r="B26" s="146" t="s">
        <v>88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60" x14ac:dyDescent="0.25">
      <c r="A27" s="101"/>
      <c r="B27" s="102"/>
      <c r="C27" s="103" t="s">
        <v>62</v>
      </c>
      <c r="D27" s="75" t="s">
        <v>339</v>
      </c>
      <c r="E27" s="104" t="s">
        <v>15</v>
      </c>
      <c r="F27" s="104" t="s">
        <v>29</v>
      </c>
      <c r="G27" s="105" t="s">
        <v>27</v>
      </c>
      <c r="H27" s="106"/>
      <c r="I27" s="129" t="s">
        <v>62</v>
      </c>
      <c r="J27" s="103">
        <f t="shared" ref="J27" si="3">SUM(O27:AC27)</f>
        <v>1000</v>
      </c>
      <c r="K27" s="106"/>
      <c r="L27" s="130">
        <v>43466</v>
      </c>
      <c r="M27" s="130">
        <v>43830</v>
      </c>
      <c r="N27" s="17" t="s">
        <v>185</v>
      </c>
      <c r="O27" s="256">
        <v>1000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62</v>
      </c>
      <c r="D28" s="75" t="s">
        <v>225</v>
      </c>
      <c r="E28" s="104" t="s">
        <v>15</v>
      </c>
      <c r="F28" s="104" t="s">
        <v>29</v>
      </c>
      <c r="G28" s="105" t="s">
        <v>27</v>
      </c>
      <c r="H28" s="106"/>
      <c r="I28" s="129" t="s">
        <v>62</v>
      </c>
      <c r="J28" s="103">
        <f t="shared" si="2"/>
        <v>800</v>
      </c>
      <c r="K28" s="106"/>
      <c r="L28" s="130">
        <v>43831</v>
      </c>
      <c r="M28" s="130">
        <v>44926</v>
      </c>
      <c r="N28" s="17" t="s">
        <v>186</v>
      </c>
      <c r="O28" s="256"/>
      <c r="P28" s="253">
        <v>400</v>
      </c>
      <c r="Q28" s="253"/>
      <c r="R28" s="253">
        <v>400</v>
      </c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60" x14ac:dyDescent="0.25">
      <c r="A29" s="101"/>
      <c r="B29" s="102"/>
      <c r="C29" s="103" t="s">
        <v>62</v>
      </c>
      <c r="D29" s="75" t="s">
        <v>225</v>
      </c>
      <c r="E29" s="104" t="s">
        <v>15</v>
      </c>
      <c r="F29" s="104" t="s">
        <v>29</v>
      </c>
      <c r="G29" s="105" t="s">
        <v>27</v>
      </c>
      <c r="H29" s="106"/>
      <c r="I29" s="129" t="s">
        <v>62</v>
      </c>
      <c r="J29" s="103">
        <f t="shared" si="2"/>
        <v>13200</v>
      </c>
      <c r="K29" s="106"/>
      <c r="L29" s="130">
        <v>45292</v>
      </c>
      <c r="M29" s="130">
        <v>47848</v>
      </c>
      <c r="N29" s="32" t="s">
        <v>187</v>
      </c>
      <c r="O29" s="256"/>
      <c r="P29" s="253"/>
      <c r="Q29" s="253"/>
      <c r="R29" s="253"/>
      <c r="S29" s="253"/>
      <c r="T29" s="313">
        <v>2400</v>
      </c>
      <c r="U29" s="313">
        <v>5000</v>
      </c>
      <c r="V29" s="313">
        <v>3500</v>
      </c>
      <c r="W29" s="313"/>
      <c r="X29" s="313">
        <v>1900</v>
      </c>
      <c r="Y29" s="313"/>
      <c r="Z29" s="313">
        <v>400</v>
      </c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62</v>
      </c>
      <c r="D30" s="75" t="s">
        <v>231</v>
      </c>
      <c r="E30" s="104" t="s">
        <v>15</v>
      </c>
      <c r="F30" s="104" t="s">
        <v>29</v>
      </c>
      <c r="G30" s="105" t="s">
        <v>27</v>
      </c>
      <c r="H30" s="106"/>
      <c r="I30" s="129" t="s">
        <v>62</v>
      </c>
      <c r="J30" s="103">
        <f t="shared" si="2"/>
        <v>70</v>
      </c>
      <c r="K30" s="106"/>
      <c r="L30" s="130">
        <v>43831</v>
      </c>
      <c r="M30" s="130">
        <v>44926</v>
      </c>
      <c r="N30" s="32" t="s">
        <v>186</v>
      </c>
      <c r="O30" s="256"/>
      <c r="P30" s="253">
        <v>35</v>
      </c>
      <c r="Q30" s="253"/>
      <c r="R30" s="253">
        <v>35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62</v>
      </c>
      <c r="D31" s="75" t="s">
        <v>231</v>
      </c>
      <c r="E31" s="104" t="s">
        <v>15</v>
      </c>
      <c r="F31" s="104" t="s">
        <v>29</v>
      </c>
      <c r="G31" s="105" t="s">
        <v>27</v>
      </c>
      <c r="H31" s="106"/>
      <c r="I31" s="129" t="s">
        <v>62</v>
      </c>
      <c r="J31" s="103">
        <f t="shared" si="2"/>
        <v>490</v>
      </c>
      <c r="K31" s="106"/>
      <c r="L31" s="130">
        <v>45292</v>
      </c>
      <c r="M31" s="130">
        <v>48579</v>
      </c>
      <c r="N31" s="32" t="s">
        <v>187</v>
      </c>
      <c r="O31" s="256"/>
      <c r="P31" s="253"/>
      <c r="Q31" s="253"/>
      <c r="R31" s="253"/>
      <c r="S31" s="253"/>
      <c r="T31" s="313">
        <v>35</v>
      </c>
      <c r="U31" s="313"/>
      <c r="V31" s="313">
        <v>75</v>
      </c>
      <c r="W31" s="313">
        <v>115</v>
      </c>
      <c r="X31" s="313"/>
      <c r="Y31" s="313">
        <v>75</v>
      </c>
      <c r="Z31" s="313">
        <v>115</v>
      </c>
      <c r="AA31" s="313"/>
      <c r="AB31" s="313">
        <v>75</v>
      </c>
      <c r="AC31" s="314"/>
    </row>
    <row r="32" spans="1:29" s="125" customFormat="1" x14ac:dyDescent="0.25">
      <c r="A32" s="8"/>
      <c r="B32" s="146" t="s">
        <v>89</v>
      </c>
      <c r="C32" s="131"/>
      <c r="D32" s="131"/>
      <c r="E32" s="132"/>
      <c r="F32" s="132"/>
      <c r="G32" s="132"/>
      <c r="H32" s="133"/>
      <c r="I32" s="132"/>
      <c r="J32" s="133"/>
      <c r="K32" s="133"/>
      <c r="L32" s="134"/>
      <c r="M32" s="134"/>
      <c r="N32" s="133"/>
      <c r="O32" s="268"/>
      <c r="P32" s="268"/>
      <c r="Q32" s="268"/>
      <c r="R32" s="268"/>
      <c r="S32" s="268"/>
      <c r="T32" s="268"/>
      <c r="U32" s="268"/>
      <c r="V32" s="268"/>
      <c r="W32" s="268"/>
      <c r="X32" s="268"/>
      <c r="Y32" s="268"/>
      <c r="Z32" s="268"/>
      <c r="AA32" s="268"/>
      <c r="AB32" s="268"/>
      <c r="AC32" s="268"/>
    </row>
    <row r="33" spans="1:29" s="139" customFormat="1" ht="60.75" thickBot="1" x14ac:dyDescent="0.3">
      <c r="A33" s="101"/>
      <c r="B33" s="102"/>
      <c r="C33" s="103" t="s">
        <v>62</v>
      </c>
      <c r="D33" s="75" t="s">
        <v>226</v>
      </c>
      <c r="E33" s="105" t="s">
        <v>25</v>
      </c>
      <c r="F33" s="62" t="s">
        <v>26</v>
      </c>
      <c r="G33" s="105" t="s">
        <v>27</v>
      </c>
      <c r="H33" s="106"/>
      <c r="I33" s="129" t="s">
        <v>62</v>
      </c>
      <c r="J33" s="103">
        <f t="shared" si="2"/>
        <v>600</v>
      </c>
      <c r="K33" s="106"/>
      <c r="L33" s="130">
        <v>44197</v>
      </c>
      <c r="M33" s="130">
        <v>44561</v>
      </c>
      <c r="N33" s="32" t="s">
        <v>186</v>
      </c>
      <c r="O33" s="256"/>
      <c r="P33" s="253"/>
      <c r="Q33" s="253">
        <v>600</v>
      </c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37" customFormat="1" ht="15.75" thickBot="1" x14ac:dyDescent="0.25">
      <c r="A34" s="39"/>
      <c r="B34" s="40" t="s">
        <v>86</v>
      </c>
      <c r="C34" s="40"/>
      <c r="D34" s="40"/>
      <c r="E34" s="66"/>
      <c r="F34" s="66"/>
      <c r="G34" s="66"/>
      <c r="H34" s="40"/>
      <c r="I34" s="40"/>
      <c r="J34" s="40">
        <f>SUM(J12:J33)</f>
        <v>49539</v>
      </c>
      <c r="K34" s="40">
        <v>2564</v>
      </c>
      <c r="L34" s="90"/>
      <c r="M34" s="90"/>
      <c r="N34" s="41"/>
      <c r="O34" s="257">
        <f t="shared" ref="O34:AC34" si="4">SUM(O12:O33)</f>
        <v>1384.6</v>
      </c>
      <c r="P34" s="254">
        <f t="shared" si="4"/>
        <v>939.59999999999991</v>
      </c>
      <c r="Q34" s="254">
        <f t="shared" si="4"/>
        <v>1104.5999999999999</v>
      </c>
      <c r="R34" s="254">
        <f t="shared" si="4"/>
        <v>939.59999999999991</v>
      </c>
      <c r="S34" s="254">
        <f t="shared" si="4"/>
        <v>504.59999999999997</v>
      </c>
      <c r="T34" s="318">
        <f t="shared" si="4"/>
        <v>6939.6</v>
      </c>
      <c r="U34" s="318">
        <f t="shared" si="4"/>
        <v>13194.6</v>
      </c>
      <c r="V34" s="318">
        <f t="shared" si="4"/>
        <v>5489.6</v>
      </c>
      <c r="W34" s="318">
        <f t="shared" si="4"/>
        <v>1619.6</v>
      </c>
      <c r="X34" s="318">
        <f t="shared" si="4"/>
        <v>5204.6000000000004</v>
      </c>
      <c r="Y34" s="318">
        <f t="shared" si="4"/>
        <v>659.59999999999991</v>
      </c>
      <c r="Z34" s="318">
        <f t="shared" si="4"/>
        <v>9969.6</v>
      </c>
      <c r="AA34" s="318">
        <f t="shared" si="4"/>
        <v>504.59999999999997</v>
      </c>
      <c r="AB34" s="318">
        <f t="shared" si="4"/>
        <v>579.59999999999991</v>
      </c>
      <c r="AC34" s="319">
        <f t="shared" si="4"/>
        <v>504.59999999999997</v>
      </c>
    </row>
    <row r="35" spans="1:29" ht="15.75" x14ac:dyDescent="0.25">
      <c r="A35" s="23"/>
      <c r="B35" s="24"/>
      <c r="C35" s="24"/>
      <c r="D35" s="24"/>
      <c r="E35" s="67"/>
      <c r="F35" s="67"/>
      <c r="G35" s="67"/>
      <c r="H35" s="24"/>
      <c r="I35" s="25"/>
      <c r="K35" s="33" t="s">
        <v>330</v>
      </c>
    </row>
    <row r="36" spans="1:29" s="34" customFormat="1" ht="15.75" x14ac:dyDescent="0.25">
      <c r="E36" s="60"/>
      <c r="F36" s="60"/>
      <c r="G36" s="60"/>
      <c r="K36" s="36"/>
      <c r="L36" s="91"/>
      <c r="M36" s="91"/>
    </row>
    <row r="37" spans="1:29" s="34" customFormat="1" ht="60" x14ac:dyDescent="0.25">
      <c r="A37" s="42"/>
      <c r="B37" s="43" t="s">
        <v>193</v>
      </c>
      <c r="C37" s="44" t="s">
        <v>194</v>
      </c>
      <c r="E37" s="60"/>
      <c r="F37" s="60"/>
      <c r="G37" s="60"/>
      <c r="K37" s="36"/>
      <c r="L37" s="91"/>
      <c r="M37" s="91"/>
    </row>
    <row r="38" spans="1:29" s="34" customFormat="1" ht="15.75" x14ac:dyDescent="0.25">
      <c r="A38" s="45" t="s">
        <v>195</v>
      </c>
      <c r="B38" s="83" t="s">
        <v>331</v>
      </c>
      <c r="C38" s="46">
        <f>K34</f>
        <v>2564</v>
      </c>
      <c r="E38" s="60"/>
      <c r="F38" s="60"/>
      <c r="G38" s="60"/>
      <c r="K38" s="36"/>
      <c r="L38" s="91"/>
      <c r="M38" s="91"/>
    </row>
    <row r="39" spans="1:29" s="34" customFormat="1" ht="15.75" x14ac:dyDescent="0.25">
      <c r="A39" s="45" t="s">
        <v>196</v>
      </c>
      <c r="B39" s="83" t="s">
        <v>332</v>
      </c>
      <c r="C39" s="46">
        <f>C38*4</f>
        <v>10256</v>
      </c>
      <c r="E39" s="60"/>
      <c r="F39" s="60"/>
      <c r="G39" s="60"/>
      <c r="K39" s="36"/>
      <c r="L39" s="91"/>
      <c r="M39" s="91"/>
    </row>
    <row r="40" spans="1:29" s="34" customFormat="1" ht="15.75" thickBot="1" x14ac:dyDescent="0.3">
      <c r="A40" s="47" t="s">
        <v>197</v>
      </c>
      <c r="B40" s="84" t="s">
        <v>333</v>
      </c>
      <c r="C40" s="48">
        <f>C38*10</f>
        <v>25640</v>
      </c>
      <c r="E40" s="60"/>
      <c r="F40" s="60"/>
      <c r="G40" s="60"/>
      <c r="L40" s="91"/>
      <c r="M40" s="91"/>
    </row>
    <row r="41" spans="1:29" s="34" customFormat="1" x14ac:dyDescent="0.25">
      <c r="A41" s="49"/>
      <c r="B41" s="50"/>
      <c r="C41" s="50"/>
      <c r="E41" s="60"/>
      <c r="F41" s="60"/>
      <c r="G41" s="60"/>
      <c r="L41" s="91"/>
      <c r="M41" s="91"/>
    </row>
    <row r="43" spans="1:29" x14ac:dyDescent="0.25">
      <c r="B43" s="26" t="s">
        <v>99</v>
      </c>
    </row>
    <row r="44" spans="1:29" ht="45" x14ac:dyDescent="0.25">
      <c r="B44" s="27" t="s">
        <v>97</v>
      </c>
    </row>
    <row r="45" spans="1:29" ht="45" x14ac:dyDescent="0.25">
      <c r="B45" s="27" t="s">
        <v>102</v>
      </c>
    </row>
    <row r="46" spans="1:29" ht="45" x14ac:dyDescent="0.25">
      <c r="B46" s="27" t="s">
        <v>100</v>
      </c>
    </row>
    <row r="47" spans="1:29" ht="30" x14ac:dyDescent="0.25">
      <c r="B47" s="27" t="s">
        <v>101</v>
      </c>
    </row>
    <row r="49" spans="2:2" x14ac:dyDescent="0.25">
      <c r="B49" s="28" t="s">
        <v>108</v>
      </c>
    </row>
    <row r="50" spans="2:2" x14ac:dyDescent="0.25">
      <c r="B50" s="6" t="s">
        <v>109</v>
      </c>
    </row>
    <row r="51" spans="2:2" x14ac:dyDescent="0.25">
      <c r="B51" s="6" t="s">
        <v>110</v>
      </c>
    </row>
    <row r="52" spans="2:2" x14ac:dyDescent="0.25">
      <c r="B52" s="6" t="s">
        <v>111</v>
      </c>
    </row>
    <row r="53" spans="2:2" x14ac:dyDescent="0.25">
      <c r="B53" s="6" t="s">
        <v>112</v>
      </c>
    </row>
    <row r="54" spans="2:2" x14ac:dyDescent="0.25">
      <c r="B54" s="6" t="s">
        <v>113</v>
      </c>
    </row>
    <row r="55" spans="2:2" x14ac:dyDescent="0.25">
      <c r="B55" s="6" t="s">
        <v>114</v>
      </c>
    </row>
    <row r="57" spans="2:2" x14ac:dyDescent="0.25">
      <c r="B57" s="28" t="s">
        <v>115</v>
      </c>
    </row>
    <row r="58" spans="2:2" x14ac:dyDescent="0.25">
      <c r="B58" s="6" t="s">
        <v>105</v>
      </c>
    </row>
    <row r="59" spans="2:2" x14ac:dyDescent="0.25">
      <c r="B59" s="6" t="s">
        <v>106</v>
      </c>
    </row>
    <row r="60" spans="2:2" x14ac:dyDescent="0.25">
      <c r="B60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4" zoomScale="60" zoomScaleNormal="60" workbookViewId="0">
      <selection activeCell="F52" sqref="F52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1" width="14" style="6" bestFit="1" customWidth="1"/>
    <col min="12" max="13" width="14" style="124" bestFit="1" customWidth="1"/>
    <col min="14" max="14" width="1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143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63</v>
      </c>
      <c r="J12" s="94">
        <f>SUM(O12:AC12)</f>
        <v>6868.5</v>
      </c>
      <c r="K12" s="98"/>
      <c r="L12" s="99">
        <v>43466</v>
      </c>
      <c r="M12" s="99">
        <v>48944</v>
      </c>
      <c r="N12" s="38"/>
      <c r="O12" s="255">
        <v>411</v>
      </c>
      <c r="P12" s="252">
        <f t="shared" ref="P12:AC12" si="0">$K$42*0.15</f>
        <v>461.25</v>
      </c>
      <c r="Q12" s="252">
        <f t="shared" si="0"/>
        <v>461.25</v>
      </c>
      <c r="R12" s="252">
        <f t="shared" si="0"/>
        <v>461.25</v>
      </c>
      <c r="S12" s="252">
        <f t="shared" si="0"/>
        <v>461.25</v>
      </c>
      <c r="T12" s="324">
        <f t="shared" si="0"/>
        <v>461.25</v>
      </c>
      <c r="U12" s="324">
        <f t="shared" si="0"/>
        <v>461.25</v>
      </c>
      <c r="V12" s="324">
        <f t="shared" si="0"/>
        <v>461.25</v>
      </c>
      <c r="W12" s="324">
        <f t="shared" si="0"/>
        <v>461.25</v>
      </c>
      <c r="X12" s="324">
        <f t="shared" si="0"/>
        <v>461.25</v>
      </c>
      <c r="Y12" s="324">
        <f t="shared" si="0"/>
        <v>461.25</v>
      </c>
      <c r="Z12" s="324">
        <f t="shared" si="0"/>
        <v>461.25</v>
      </c>
      <c r="AA12" s="324">
        <f t="shared" si="0"/>
        <v>461.25</v>
      </c>
      <c r="AB12" s="324">
        <f t="shared" si="0"/>
        <v>461.25</v>
      </c>
      <c r="AC12" s="325">
        <f t="shared" si="0"/>
        <v>461.25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63</v>
      </c>
      <c r="D15" s="75" t="s">
        <v>441</v>
      </c>
      <c r="E15" s="105" t="s">
        <v>14</v>
      </c>
      <c r="F15" s="108" t="s">
        <v>31</v>
      </c>
      <c r="G15" s="75" t="s">
        <v>27</v>
      </c>
      <c r="H15" s="4"/>
      <c r="I15" s="129" t="s">
        <v>63</v>
      </c>
      <c r="J15" s="103">
        <f t="shared" ref="J15" si="1">SUM(O15:AC15)</f>
        <v>334</v>
      </c>
      <c r="K15" s="129"/>
      <c r="L15" s="88">
        <v>43466</v>
      </c>
      <c r="M15" s="150">
        <v>43830</v>
      </c>
      <c r="N15" s="169" t="s">
        <v>185</v>
      </c>
      <c r="O15" s="256">
        <v>334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63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63</v>
      </c>
      <c r="J16" s="103">
        <f t="shared" ref="J16:J36" si="2">SUM(O16:AC16)</f>
        <v>2024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506</v>
      </c>
      <c r="Q16" s="253">
        <v>506</v>
      </c>
      <c r="R16" s="253">
        <v>506</v>
      </c>
      <c r="S16" s="253">
        <v>506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63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63</v>
      </c>
      <c r="J17" s="103">
        <f t="shared" si="2"/>
        <v>5060</v>
      </c>
      <c r="K17" s="129"/>
      <c r="L17" s="88">
        <v>45292</v>
      </c>
      <c r="M17" s="150">
        <v>48916</v>
      </c>
      <c r="N17" s="169" t="s">
        <v>187</v>
      </c>
      <c r="O17" s="256"/>
      <c r="P17" s="253"/>
      <c r="Q17" s="253"/>
      <c r="R17" s="253"/>
      <c r="S17" s="253"/>
      <c r="T17" s="313">
        <v>506</v>
      </c>
      <c r="U17" s="313">
        <v>506</v>
      </c>
      <c r="V17" s="313">
        <v>506</v>
      </c>
      <c r="W17" s="313">
        <v>506</v>
      </c>
      <c r="X17" s="313">
        <v>506</v>
      </c>
      <c r="Y17" s="313">
        <v>506</v>
      </c>
      <c r="Z17" s="313">
        <v>506</v>
      </c>
      <c r="AA17" s="313">
        <v>506</v>
      </c>
      <c r="AB17" s="313">
        <v>506</v>
      </c>
      <c r="AC17" s="314">
        <v>506</v>
      </c>
    </row>
    <row r="18" spans="1:29" s="125" customFormat="1" ht="60" x14ac:dyDescent="0.25">
      <c r="A18" s="101"/>
      <c r="B18" s="102"/>
      <c r="C18" s="103" t="s">
        <v>63</v>
      </c>
      <c r="D18" s="16" t="s">
        <v>221</v>
      </c>
      <c r="E18" s="105" t="s">
        <v>14</v>
      </c>
      <c r="F18" s="108" t="s">
        <v>31</v>
      </c>
      <c r="G18" s="75" t="s">
        <v>27</v>
      </c>
      <c r="H18" s="106"/>
      <c r="I18" s="129" t="s">
        <v>63</v>
      </c>
      <c r="J18" s="103">
        <f t="shared" ref="J18" si="3">SUM(O18:AC18)</f>
        <v>2400</v>
      </c>
      <c r="K18" s="106"/>
      <c r="L18" s="130">
        <v>44197</v>
      </c>
      <c r="M18" s="130">
        <v>44561</v>
      </c>
      <c r="N18" s="32" t="s">
        <v>186</v>
      </c>
      <c r="O18" s="256"/>
      <c r="P18" s="253"/>
      <c r="Q18" s="253">
        <v>2400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63</v>
      </c>
      <c r="D19" s="16" t="s">
        <v>221</v>
      </c>
      <c r="E19" s="105" t="s">
        <v>14</v>
      </c>
      <c r="F19" s="108" t="s">
        <v>31</v>
      </c>
      <c r="G19" s="75" t="s">
        <v>27</v>
      </c>
      <c r="H19" s="106"/>
      <c r="I19" s="129" t="s">
        <v>63</v>
      </c>
      <c r="J19" s="103">
        <f t="shared" si="2"/>
        <v>2400</v>
      </c>
      <c r="K19" s="106"/>
      <c r="L19" s="130">
        <v>46023</v>
      </c>
      <c r="M19" s="130">
        <v>46387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>
        <v>2400</v>
      </c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63</v>
      </c>
      <c r="D20" s="16" t="s">
        <v>222</v>
      </c>
      <c r="E20" s="105" t="s">
        <v>14</v>
      </c>
      <c r="F20" s="108" t="s">
        <v>31</v>
      </c>
      <c r="G20" s="75" t="s">
        <v>27</v>
      </c>
      <c r="H20" s="106"/>
      <c r="I20" s="129" t="s">
        <v>63</v>
      </c>
      <c r="J20" s="103">
        <f t="shared" si="2"/>
        <v>6600</v>
      </c>
      <c r="K20" s="106"/>
      <c r="L20" s="130">
        <v>43831</v>
      </c>
      <c r="M20" s="130">
        <v>45291</v>
      </c>
      <c r="N20" s="32" t="s">
        <v>186</v>
      </c>
      <c r="O20" s="256"/>
      <c r="P20" s="253">
        <v>3300</v>
      </c>
      <c r="Q20" s="253"/>
      <c r="R20" s="253"/>
      <c r="S20" s="253">
        <v>3300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63</v>
      </c>
      <c r="D21" s="16" t="s">
        <v>222</v>
      </c>
      <c r="E21" s="105" t="s">
        <v>14</v>
      </c>
      <c r="F21" s="108" t="s">
        <v>31</v>
      </c>
      <c r="G21" s="75" t="s">
        <v>27</v>
      </c>
      <c r="H21" s="106"/>
      <c r="I21" s="129" t="s">
        <v>63</v>
      </c>
      <c r="J21" s="103">
        <f t="shared" si="2"/>
        <v>13200</v>
      </c>
      <c r="K21" s="106"/>
      <c r="L21" s="130">
        <v>45658</v>
      </c>
      <c r="M21" s="130">
        <v>48944</v>
      </c>
      <c r="N21" s="32" t="s">
        <v>187</v>
      </c>
      <c r="O21" s="256"/>
      <c r="P21" s="253"/>
      <c r="Q21" s="253"/>
      <c r="R21" s="253"/>
      <c r="S21" s="253"/>
      <c r="T21" s="313"/>
      <c r="U21" s="313">
        <v>3300</v>
      </c>
      <c r="V21" s="313"/>
      <c r="W21" s="313"/>
      <c r="X21" s="313">
        <v>3300</v>
      </c>
      <c r="Y21" s="313"/>
      <c r="Z21" s="313">
        <v>3300</v>
      </c>
      <c r="AA21" s="313"/>
      <c r="AB21" s="313"/>
      <c r="AC21" s="314">
        <v>3300</v>
      </c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63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63</v>
      </c>
      <c r="J23" s="103">
        <f t="shared" si="2"/>
        <v>2100</v>
      </c>
      <c r="K23" s="106"/>
      <c r="L23" s="130">
        <v>45658</v>
      </c>
      <c r="M23" s="130">
        <v>46022</v>
      </c>
      <c r="N23" s="32" t="s">
        <v>187</v>
      </c>
      <c r="O23" s="256"/>
      <c r="P23" s="253"/>
      <c r="Q23" s="253"/>
      <c r="R23" s="253"/>
      <c r="S23" s="253"/>
      <c r="T23" s="313"/>
      <c r="U23" s="313">
        <v>2100</v>
      </c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63</v>
      </c>
      <c r="D24" s="16" t="s">
        <v>228</v>
      </c>
      <c r="E24" s="105" t="s">
        <v>14</v>
      </c>
      <c r="F24" s="104" t="s">
        <v>29</v>
      </c>
      <c r="G24" s="105" t="s">
        <v>28</v>
      </c>
      <c r="H24" s="106"/>
      <c r="I24" s="129" t="s">
        <v>63</v>
      </c>
      <c r="J24" s="103">
        <f t="shared" si="2"/>
        <v>1800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1800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63</v>
      </c>
      <c r="D25" s="16" t="s">
        <v>229</v>
      </c>
      <c r="E25" s="105" t="s">
        <v>14</v>
      </c>
      <c r="F25" s="104" t="s">
        <v>29</v>
      </c>
      <c r="G25" s="105" t="s">
        <v>28</v>
      </c>
      <c r="H25" s="106"/>
      <c r="I25" s="129" t="s">
        <v>63</v>
      </c>
      <c r="J25" s="103">
        <f t="shared" si="2"/>
        <v>4000</v>
      </c>
      <c r="K25" s="106"/>
      <c r="L25" s="130">
        <v>43831</v>
      </c>
      <c r="M25" s="130">
        <v>44926</v>
      </c>
      <c r="N25" s="32" t="s">
        <v>186</v>
      </c>
      <c r="O25" s="256"/>
      <c r="P25" s="253">
        <v>2000</v>
      </c>
      <c r="Q25" s="253"/>
      <c r="R25" s="253">
        <v>2000</v>
      </c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63</v>
      </c>
      <c r="D26" s="16" t="s">
        <v>229</v>
      </c>
      <c r="E26" s="105" t="s">
        <v>14</v>
      </c>
      <c r="F26" s="104" t="s">
        <v>29</v>
      </c>
      <c r="G26" s="105" t="s">
        <v>28</v>
      </c>
      <c r="H26" s="106"/>
      <c r="I26" s="129" t="s">
        <v>63</v>
      </c>
      <c r="J26" s="103">
        <f t="shared" si="2"/>
        <v>4000</v>
      </c>
      <c r="K26" s="106"/>
      <c r="L26" s="130">
        <v>45658</v>
      </c>
      <c r="M26" s="130">
        <v>47118</v>
      </c>
      <c r="N26" s="32" t="s">
        <v>187</v>
      </c>
      <c r="O26" s="256"/>
      <c r="P26" s="253"/>
      <c r="Q26" s="253"/>
      <c r="R26" s="253"/>
      <c r="S26" s="253"/>
      <c r="T26" s="313"/>
      <c r="U26" s="313">
        <v>2000</v>
      </c>
      <c r="V26" s="313"/>
      <c r="W26" s="313"/>
      <c r="X26" s="313">
        <v>2000</v>
      </c>
      <c r="Y26" s="313"/>
      <c r="Z26" s="313"/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63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63</v>
      </c>
      <c r="J29" s="103">
        <f t="shared" si="2"/>
        <v>200</v>
      </c>
      <c r="K29" s="106"/>
      <c r="L29" s="130">
        <v>43831</v>
      </c>
      <c r="M29" s="130">
        <v>44196</v>
      </c>
      <c r="N29" s="32" t="s">
        <v>186</v>
      </c>
      <c r="O29" s="256"/>
      <c r="P29" s="253">
        <v>200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63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63</v>
      </c>
      <c r="J30" s="103">
        <f t="shared" si="2"/>
        <v>2470</v>
      </c>
      <c r="K30" s="106"/>
      <c r="L30" s="130">
        <v>45292</v>
      </c>
      <c r="M30" s="130">
        <v>48579</v>
      </c>
      <c r="N30" s="17" t="s">
        <v>187</v>
      </c>
      <c r="O30" s="256"/>
      <c r="P30" s="253"/>
      <c r="Q30" s="253"/>
      <c r="R30" s="253"/>
      <c r="S30" s="253"/>
      <c r="T30" s="313">
        <v>210</v>
      </c>
      <c r="U30" s="313">
        <v>550</v>
      </c>
      <c r="V30" s="313">
        <v>750</v>
      </c>
      <c r="W30" s="313"/>
      <c r="X30" s="313"/>
      <c r="Y30" s="313">
        <v>210</v>
      </c>
      <c r="Z30" s="313"/>
      <c r="AA30" s="313"/>
      <c r="AB30" s="313">
        <v>750</v>
      </c>
      <c r="AC30" s="314"/>
    </row>
    <row r="31" spans="1:29" s="125" customFormat="1" ht="60" x14ac:dyDescent="0.25">
      <c r="A31" s="101"/>
      <c r="B31" s="102"/>
      <c r="C31" s="103" t="s">
        <v>63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63</v>
      </c>
      <c r="J31" s="103">
        <f t="shared" si="2"/>
        <v>100</v>
      </c>
      <c r="K31" s="106"/>
      <c r="L31" s="130">
        <v>43831</v>
      </c>
      <c r="M31" s="130">
        <v>44196</v>
      </c>
      <c r="N31" s="32" t="s">
        <v>186</v>
      </c>
      <c r="O31" s="256"/>
      <c r="P31" s="253">
        <v>100</v>
      </c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63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63</v>
      </c>
      <c r="J32" s="103">
        <f t="shared" si="2"/>
        <v>100</v>
      </c>
      <c r="K32" s="106"/>
      <c r="L32" s="130">
        <v>45658</v>
      </c>
      <c r="M32" s="130">
        <v>46022</v>
      </c>
      <c r="N32" s="32" t="s">
        <v>187</v>
      </c>
      <c r="O32" s="256"/>
      <c r="P32" s="253"/>
      <c r="Q32" s="253"/>
      <c r="R32" s="253"/>
      <c r="S32" s="253"/>
      <c r="T32" s="313"/>
      <c r="U32" s="313">
        <v>100</v>
      </c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x14ac:dyDescent="0.25">
      <c r="A33" s="8"/>
      <c r="B33" s="146" t="s">
        <v>88</v>
      </c>
      <c r="C33" s="131"/>
      <c r="D33" s="131"/>
      <c r="E33" s="132"/>
      <c r="F33" s="132"/>
      <c r="G33" s="132"/>
      <c r="H33" s="133"/>
      <c r="I33" s="133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63</v>
      </c>
      <c r="D34" s="75" t="s">
        <v>339</v>
      </c>
      <c r="E34" s="104" t="s">
        <v>15</v>
      </c>
      <c r="F34" s="104" t="s">
        <v>29</v>
      </c>
      <c r="G34" s="105" t="s">
        <v>27</v>
      </c>
      <c r="H34" s="106"/>
      <c r="I34" s="129" t="s">
        <v>63</v>
      </c>
      <c r="J34" s="103">
        <f t="shared" ref="J34" si="4">SUM(O34:AC34)</f>
        <v>1100</v>
      </c>
      <c r="K34" s="106"/>
      <c r="L34" s="130">
        <v>43466</v>
      </c>
      <c r="M34" s="282">
        <v>43830</v>
      </c>
      <c r="N34" s="17" t="s">
        <v>185</v>
      </c>
      <c r="O34" s="256">
        <v>1100</v>
      </c>
      <c r="P34" s="253"/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63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63</v>
      </c>
      <c r="J35" s="103">
        <f t="shared" si="2"/>
        <v>5350</v>
      </c>
      <c r="K35" s="106"/>
      <c r="L35" s="130">
        <v>43831</v>
      </c>
      <c r="M35" s="282">
        <v>45291</v>
      </c>
      <c r="N35" s="17" t="s">
        <v>186</v>
      </c>
      <c r="O35" s="256"/>
      <c r="P35" s="253">
        <v>250</v>
      </c>
      <c r="Q35" s="253">
        <v>2400</v>
      </c>
      <c r="R35" s="253">
        <v>1800</v>
      </c>
      <c r="S35" s="253">
        <v>900</v>
      </c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63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63</v>
      </c>
      <c r="J36" s="103">
        <f t="shared" si="2"/>
        <v>26400</v>
      </c>
      <c r="K36" s="106"/>
      <c r="L36" s="130">
        <v>45292</v>
      </c>
      <c r="M36" s="282">
        <v>48944</v>
      </c>
      <c r="N36" s="32" t="s">
        <v>187</v>
      </c>
      <c r="O36" s="256"/>
      <c r="P36" s="253"/>
      <c r="Q36" s="253"/>
      <c r="R36" s="253"/>
      <c r="S36" s="253"/>
      <c r="T36" s="313">
        <v>8800</v>
      </c>
      <c r="U36" s="313">
        <v>300</v>
      </c>
      <c r="V36" s="313">
        <v>600</v>
      </c>
      <c r="W36" s="313">
        <v>300</v>
      </c>
      <c r="X36" s="313">
        <v>600</v>
      </c>
      <c r="Y36" s="313">
        <v>300</v>
      </c>
      <c r="Z36" s="313">
        <v>3100</v>
      </c>
      <c r="AA36" s="313">
        <v>11300</v>
      </c>
      <c r="AB36" s="313">
        <v>500</v>
      </c>
      <c r="AC36" s="314">
        <v>600</v>
      </c>
    </row>
    <row r="37" spans="1:29" s="125" customFormat="1" ht="60" x14ac:dyDescent="0.25">
      <c r="A37" s="101"/>
      <c r="B37" s="137"/>
      <c r="C37" s="103" t="s">
        <v>63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63</v>
      </c>
      <c r="J37" s="103">
        <f t="shared" ref="J37:J41" si="5">SUM(O37:AC37)</f>
        <v>210</v>
      </c>
      <c r="K37" s="106"/>
      <c r="L37" s="130">
        <v>43831</v>
      </c>
      <c r="M37" s="130">
        <v>45291</v>
      </c>
      <c r="N37" s="32" t="s">
        <v>186</v>
      </c>
      <c r="O37" s="256"/>
      <c r="P37" s="253">
        <v>60</v>
      </c>
      <c r="Q37" s="253"/>
      <c r="R37" s="253">
        <v>60</v>
      </c>
      <c r="S37" s="253">
        <v>90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37"/>
      <c r="C38" s="103" t="s">
        <v>63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63</v>
      </c>
      <c r="J38" s="103">
        <f t="shared" si="5"/>
        <v>670</v>
      </c>
      <c r="K38" s="106"/>
      <c r="L38" s="130">
        <v>45292</v>
      </c>
      <c r="M38" s="130">
        <v>48579</v>
      </c>
      <c r="N38" s="32" t="s">
        <v>187</v>
      </c>
      <c r="O38" s="256"/>
      <c r="P38" s="253"/>
      <c r="Q38" s="253"/>
      <c r="R38" s="253"/>
      <c r="S38" s="253"/>
      <c r="T38" s="313">
        <v>60</v>
      </c>
      <c r="U38" s="313">
        <v>100</v>
      </c>
      <c r="V38" s="313">
        <v>60</v>
      </c>
      <c r="W38" s="313">
        <v>90</v>
      </c>
      <c r="X38" s="313">
        <v>60</v>
      </c>
      <c r="Y38" s="313"/>
      <c r="Z38" s="313">
        <v>150</v>
      </c>
      <c r="AA38" s="313">
        <v>60</v>
      </c>
      <c r="AB38" s="313">
        <v>90</v>
      </c>
      <c r="AC38" s="314"/>
    </row>
    <row r="39" spans="1:29" s="125" customFormat="1" x14ac:dyDescent="0.25">
      <c r="A39" s="8"/>
      <c r="B39" s="146" t="s">
        <v>89</v>
      </c>
      <c r="C39" s="131"/>
      <c r="D39" s="131"/>
      <c r="E39" s="132"/>
      <c r="F39" s="132"/>
      <c r="G39" s="132"/>
      <c r="H39" s="133"/>
      <c r="I39" s="133"/>
      <c r="J39" s="133"/>
      <c r="K39" s="133"/>
      <c r="L39" s="134"/>
      <c r="M39" s="134"/>
      <c r="N39" s="133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</row>
    <row r="40" spans="1:29" s="139" customFormat="1" ht="60" x14ac:dyDescent="0.25">
      <c r="A40" s="101"/>
      <c r="B40" s="102"/>
      <c r="C40" s="103" t="s">
        <v>63</v>
      </c>
      <c r="D40" s="75" t="s">
        <v>421</v>
      </c>
      <c r="E40" s="105" t="s">
        <v>25</v>
      </c>
      <c r="F40" s="62" t="s">
        <v>26</v>
      </c>
      <c r="G40" s="105" t="s">
        <v>27</v>
      </c>
      <c r="H40" s="106"/>
      <c r="I40" s="129" t="s">
        <v>63</v>
      </c>
      <c r="J40" s="103">
        <f t="shared" ref="J40" si="6">SUM(O40:AC40)</f>
        <v>1230</v>
      </c>
      <c r="K40" s="106"/>
      <c r="L40" s="130">
        <v>43466</v>
      </c>
      <c r="M40" s="130">
        <v>43830</v>
      </c>
      <c r="N40" s="32" t="s">
        <v>185</v>
      </c>
      <c r="O40" s="256">
        <v>1230</v>
      </c>
      <c r="P40" s="253"/>
      <c r="Q40" s="253"/>
      <c r="R40" s="253"/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39" customFormat="1" ht="60.75" thickBot="1" x14ac:dyDescent="0.3">
      <c r="A41" s="101"/>
      <c r="B41" s="102"/>
      <c r="C41" s="103" t="s">
        <v>63</v>
      </c>
      <c r="D41" s="75" t="s">
        <v>226</v>
      </c>
      <c r="E41" s="105" t="s">
        <v>25</v>
      </c>
      <c r="F41" s="62" t="s">
        <v>26</v>
      </c>
      <c r="G41" s="105" t="s">
        <v>27</v>
      </c>
      <c r="H41" s="106"/>
      <c r="I41" s="129" t="s">
        <v>63</v>
      </c>
      <c r="J41" s="103">
        <f t="shared" si="5"/>
        <v>6000</v>
      </c>
      <c r="K41" s="106"/>
      <c r="L41" s="130">
        <v>44197</v>
      </c>
      <c r="M41" s="130">
        <v>44561</v>
      </c>
      <c r="N41" s="32" t="s">
        <v>186</v>
      </c>
      <c r="O41" s="256"/>
      <c r="P41" s="253"/>
      <c r="Q41" s="253">
        <v>6000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37" customFormat="1" ht="15.75" thickBot="1" x14ac:dyDescent="0.25">
      <c r="A42" s="39"/>
      <c r="B42" s="40" t="s">
        <v>86</v>
      </c>
      <c r="C42" s="40"/>
      <c r="D42" s="40"/>
      <c r="E42" s="66"/>
      <c r="F42" s="66"/>
      <c r="G42" s="66"/>
      <c r="H42" s="40"/>
      <c r="I42" s="40"/>
      <c r="J42" s="40">
        <f>SUM(J12:J41)</f>
        <v>94616.5</v>
      </c>
      <c r="K42" s="40">
        <f>C46+C47</f>
        <v>3075</v>
      </c>
      <c r="L42" s="90"/>
      <c r="M42" s="90"/>
      <c r="N42" s="41"/>
      <c r="O42" s="257">
        <f t="shared" ref="O42:AC42" si="7">SUM(O12:O41)</f>
        <v>3075</v>
      </c>
      <c r="P42" s="254">
        <f t="shared" si="7"/>
        <v>6877.25</v>
      </c>
      <c r="Q42" s="254">
        <f t="shared" si="7"/>
        <v>11767.25</v>
      </c>
      <c r="R42" s="254">
        <f t="shared" si="7"/>
        <v>4827.25</v>
      </c>
      <c r="S42" s="254">
        <f t="shared" si="7"/>
        <v>5257.25</v>
      </c>
      <c r="T42" s="318">
        <f t="shared" si="7"/>
        <v>10037.25</v>
      </c>
      <c r="U42" s="318">
        <f t="shared" si="7"/>
        <v>9417.25</v>
      </c>
      <c r="V42" s="318">
        <f t="shared" si="7"/>
        <v>4777.25</v>
      </c>
      <c r="W42" s="318">
        <f t="shared" si="7"/>
        <v>1357.25</v>
      </c>
      <c r="X42" s="318">
        <f t="shared" si="7"/>
        <v>6927.25</v>
      </c>
      <c r="Y42" s="318">
        <f t="shared" si="7"/>
        <v>1477.25</v>
      </c>
      <c r="Z42" s="318">
        <f t="shared" si="7"/>
        <v>9317.25</v>
      </c>
      <c r="AA42" s="318">
        <f t="shared" si="7"/>
        <v>12327.25</v>
      </c>
      <c r="AB42" s="318">
        <f t="shared" si="7"/>
        <v>2307.25</v>
      </c>
      <c r="AC42" s="319">
        <f t="shared" si="7"/>
        <v>4867.25</v>
      </c>
    </row>
    <row r="43" spans="1:29" ht="15.75" x14ac:dyDescent="0.25">
      <c r="A43" s="23"/>
      <c r="B43" s="24"/>
      <c r="C43" s="24"/>
      <c r="D43" s="24"/>
      <c r="E43" s="67"/>
      <c r="F43" s="67"/>
      <c r="G43" s="67"/>
      <c r="H43" s="24"/>
      <c r="I43" s="25"/>
      <c r="K43" s="33" t="s">
        <v>330</v>
      </c>
    </row>
    <row r="44" spans="1:29" s="34" customFormat="1" ht="15.75" x14ac:dyDescent="0.25">
      <c r="E44" s="60"/>
      <c r="F44" s="60"/>
      <c r="G44" s="60"/>
      <c r="K44" s="36"/>
      <c r="L44" s="91"/>
      <c r="M44" s="91"/>
    </row>
    <row r="45" spans="1:29" s="34" customFormat="1" ht="60" x14ac:dyDescent="0.25">
      <c r="A45" s="42"/>
      <c r="B45" s="43" t="s">
        <v>193</v>
      </c>
      <c r="C45" s="44" t="s">
        <v>194</v>
      </c>
      <c r="E45" s="60"/>
      <c r="F45" s="60"/>
      <c r="G45" s="60"/>
      <c r="K45" s="36"/>
      <c r="L45" s="91"/>
      <c r="M45" s="91"/>
    </row>
    <row r="46" spans="1:29" s="34" customFormat="1" ht="15.75" x14ac:dyDescent="0.25">
      <c r="A46" s="45" t="s">
        <v>195</v>
      </c>
      <c r="B46" s="83" t="s">
        <v>331</v>
      </c>
      <c r="C46" s="46">
        <v>2741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8"/>
      <c r="B47" s="83" t="s">
        <v>404</v>
      </c>
      <c r="C47" s="46">
        <v>334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f>C46*4</f>
        <v>10964</v>
      </c>
      <c r="E48" s="60"/>
      <c r="F48" s="60"/>
      <c r="G48" s="60"/>
      <c r="K48" s="36"/>
      <c r="L48" s="91"/>
      <c r="M48" s="91"/>
    </row>
    <row r="49" spans="1:13" s="34" customFormat="1" ht="15.75" thickBot="1" x14ac:dyDescent="0.3">
      <c r="A49" s="47" t="s">
        <v>197</v>
      </c>
      <c r="B49" s="84" t="s">
        <v>333</v>
      </c>
      <c r="C49" s="48">
        <f>C46*10</f>
        <v>27410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99</v>
      </c>
    </row>
    <row r="53" spans="1:13" ht="45" x14ac:dyDescent="0.25">
      <c r="B53" s="27" t="s">
        <v>97</v>
      </c>
    </row>
    <row r="54" spans="1:13" ht="30" x14ac:dyDescent="0.25">
      <c r="B54" s="27" t="s">
        <v>102</v>
      </c>
    </row>
    <row r="55" spans="1:13" ht="45" x14ac:dyDescent="0.25">
      <c r="B55" s="27" t="s">
        <v>100</v>
      </c>
    </row>
    <row r="56" spans="1:13" ht="30" x14ac:dyDescent="0.25">
      <c r="B56" s="27" t="s">
        <v>101</v>
      </c>
    </row>
    <row r="58" spans="1:13" x14ac:dyDescent="0.25">
      <c r="B58" s="28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6" spans="2:2" x14ac:dyDescent="0.25">
      <c r="B66" s="28" t="s">
        <v>115</v>
      </c>
    </row>
    <row r="67" spans="2:2" x14ac:dyDescent="0.25">
      <c r="B67" s="6" t="s">
        <v>105</v>
      </c>
    </row>
    <row r="68" spans="2:2" x14ac:dyDescent="0.25">
      <c r="B68" s="6" t="s">
        <v>106</v>
      </c>
    </row>
    <row r="69" spans="2:2" x14ac:dyDescent="0.25">
      <c r="B69" s="6" t="s">
        <v>107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28" zoomScale="60" zoomScaleNormal="60" workbookViewId="0">
      <selection activeCell="M21" sqref="M2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144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64</v>
      </c>
      <c r="J12" s="94">
        <f>SUM(O12:AC12)</f>
        <v>9351</v>
      </c>
      <c r="K12" s="98"/>
      <c r="L12" s="99">
        <v>43466</v>
      </c>
      <c r="M12" s="99">
        <v>48944</v>
      </c>
      <c r="N12" s="38"/>
      <c r="O12" s="255">
        <v>510</v>
      </c>
      <c r="P12" s="252">
        <f t="shared" ref="P12:AC12" si="0">$K$36*0.15</f>
        <v>631.5</v>
      </c>
      <c r="Q12" s="252">
        <f t="shared" si="0"/>
        <v>631.5</v>
      </c>
      <c r="R12" s="252">
        <f t="shared" si="0"/>
        <v>631.5</v>
      </c>
      <c r="S12" s="252">
        <f t="shared" si="0"/>
        <v>631.5</v>
      </c>
      <c r="T12" s="324">
        <f t="shared" si="0"/>
        <v>631.5</v>
      </c>
      <c r="U12" s="324">
        <f t="shared" si="0"/>
        <v>631.5</v>
      </c>
      <c r="V12" s="324">
        <f t="shared" si="0"/>
        <v>631.5</v>
      </c>
      <c r="W12" s="324">
        <f t="shared" si="0"/>
        <v>631.5</v>
      </c>
      <c r="X12" s="324">
        <f t="shared" si="0"/>
        <v>631.5</v>
      </c>
      <c r="Y12" s="324">
        <f t="shared" si="0"/>
        <v>631.5</v>
      </c>
      <c r="Z12" s="324">
        <f t="shared" si="0"/>
        <v>631.5</v>
      </c>
      <c r="AA12" s="324">
        <f t="shared" si="0"/>
        <v>631.5</v>
      </c>
      <c r="AB12" s="324">
        <f t="shared" si="0"/>
        <v>631.5</v>
      </c>
      <c r="AC12" s="325">
        <f t="shared" si="0"/>
        <v>631.5</v>
      </c>
    </row>
    <row r="13" spans="1:29" s="125" customFormat="1" ht="30" x14ac:dyDescent="0.25">
      <c r="A13" s="101"/>
      <c r="B13" s="102"/>
      <c r="C13" s="103" t="s">
        <v>64</v>
      </c>
      <c r="D13" s="75" t="s">
        <v>445</v>
      </c>
      <c r="E13" s="105"/>
      <c r="F13" s="108"/>
      <c r="G13" s="75"/>
      <c r="H13" s="4"/>
      <c r="I13" s="129" t="s">
        <v>64</v>
      </c>
      <c r="J13" s="103">
        <f t="shared" ref="J13" si="1">SUM(O13:AC13)</f>
        <v>811</v>
      </c>
      <c r="K13" s="129"/>
      <c r="L13" s="88">
        <v>43466</v>
      </c>
      <c r="M13" s="150">
        <v>43830</v>
      </c>
      <c r="N13" s="169" t="s">
        <v>185</v>
      </c>
      <c r="O13" s="256">
        <v>811</v>
      </c>
      <c r="P13" s="253"/>
      <c r="Q13" s="253"/>
      <c r="R13" s="253"/>
      <c r="S13" s="253"/>
      <c r="T13" s="313"/>
      <c r="U13" s="313"/>
      <c r="V13" s="313"/>
      <c r="W13" s="313"/>
      <c r="X13" s="313"/>
      <c r="Y13" s="313"/>
      <c r="Z13" s="313"/>
      <c r="AA13" s="313"/>
      <c r="AB13" s="313"/>
      <c r="AC13" s="314"/>
    </row>
    <row r="14" spans="1:29" s="125" customFormat="1" x14ac:dyDescent="0.25">
      <c r="A14" s="8"/>
      <c r="B14" s="9" t="s">
        <v>90</v>
      </c>
      <c r="C14" s="10"/>
      <c r="D14" s="10"/>
      <c r="E14" s="65"/>
      <c r="F14" s="65"/>
      <c r="G14" s="65"/>
      <c r="H14" s="11"/>
      <c r="I14" s="131"/>
      <c r="J14" s="11"/>
      <c r="K14" s="131"/>
      <c r="L14" s="86"/>
      <c r="M14" s="149"/>
      <c r="N14" s="131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</row>
    <row r="15" spans="1:29" s="125" customFormat="1" x14ac:dyDescent="0.25">
      <c r="A15" s="8"/>
      <c r="B15" s="146" t="s">
        <v>87</v>
      </c>
      <c r="C15" s="131"/>
      <c r="D15" s="131"/>
      <c r="E15" s="132"/>
      <c r="F15" s="132"/>
      <c r="G15" s="132"/>
      <c r="H15" s="11"/>
      <c r="I15" s="133"/>
      <c r="J15" s="11"/>
      <c r="K15" s="133"/>
      <c r="L15" s="86"/>
      <c r="M15" s="134"/>
      <c r="N15" s="133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</row>
    <row r="16" spans="1:29" s="125" customFormat="1" ht="60" x14ac:dyDescent="0.25">
      <c r="A16" s="101"/>
      <c r="B16" s="102"/>
      <c r="C16" s="103" t="s">
        <v>64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64</v>
      </c>
      <c r="J16" s="103">
        <f t="shared" ref="J16:J33" si="2">SUM(O16:AC16)</f>
        <v>1843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506</v>
      </c>
      <c r="Q16" s="253">
        <v>506</v>
      </c>
      <c r="R16" s="253">
        <v>506</v>
      </c>
      <c r="S16" s="253">
        <v>325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64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64</v>
      </c>
      <c r="J17" s="103">
        <f t="shared" si="2"/>
        <v>3250</v>
      </c>
      <c r="K17" s="129"/>
      <c r="L17" s="88">
        <v>45292</v>
      </c>
      <c r="M17" s="150">
        <v>48944</v>
      </c>
      <c r="N17" s="169" t="s">
        <v>187</v>
      </c>
      <c r="O17" s="256"/>
      <c r="P17" s="253"/>
      <c r="Q17" s="253"/>
      <c r="R17" s="253"/>
      <c r="S17" s="253"/>
      <c r="T17" s="313">
        <v>325</v>
      </c>
      <c r="U17" s="313">
        <v>325</v>
      </c>
      <c r="V17" s="313">
        <v>325</v>
      </c>
      <c r="W17" s="313">
        <v>325</v>
      </c>
      <c r="X17" s="313">
        <v>325</v>
      </c>
      <c r="Y17" s="313">
        <v>325</v>
      </c>
      <c r="Z17" s="313">
        <v>325</v>
      </c>
      <c r="AA17" s="313">
        <v>325</v>
      </c>
      <c r="AB17" s="313">
        <v>325</v>
      </c>
      <c r="AC17" s="314">
        <v>325</v>
      </c>
    </row>
    <row r="18" spans="1:29" s="125" customFormat="1" ht="60" x14ac:dyDescent="0.25">
      <c r="A18" s="101"/>
      <c r="B18" s="102"/>
      <c r="C18" s="103" t="s">
        <v>64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64</v>
      </c>
      <c r="J18" s="103">
        <f t="shared" si="2"/>
        <v>6000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2000</v>
      </c>
      <c r="Q18" s="253">
        <v>2000</v>
      </c>
      <c r="R18" s="253"/>
      <c r="S18" s="253">
        <v>2000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64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64</v>
      </c>
      <c r="J19" s="103">
        <f t="shared" si="2"/>
        <v>6000</v>
      </c>
      <c r="K19" s="129"/>
      <c r="L19" s="88">
        <v>46023</v>
      </c>
      <c r="M19" s="150">
        <v>48579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>
        <v>2000</v>
      </c>
      <c r="W19" s="313"/>
      <c r="X19" s="313"/>
      <c r="Y19" s="313">
        <v>2000</v>
      </c>
      <c r="Z19" s="313"/>
      <c r="AA19" s="313"/>
      <c r="AB19" s="313">
        <v>2000</v>
      </c>
      <c r="AC19" s="314"/>
    </row>
    <row r="20" spans="1:29" s="125" customFormat="1" ht="60" x14ac:dyDescent="0.25">
      <c r="A20" s="101"/>
      <c r="B20" s="102"/>
      <c r="C20" s="103" t="s">
        <v>64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64</v>
      </c>
      <c r="J20" s="103">
        <f t="shared" si="2"/>
        <v>10400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5200</v>
      </c>
      <c r="Q20" s="253"/>
      <c r="R20" s="253">
        <v>5200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64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64</v>
      </c>
      <c r="J21" s="103">
        <f t="shared" si="2"/>
        <v>15600</v>
      </c>
      <c r="K21" s="129"/>
      <c r="L21" s="88">
        <v>45658</v>
      </c>
      <c r="M21" s="150">
        <v>48213</v>
      </c>
      <c r="N21" s="32" t="s">
        <v>187</v>
      </c>
      <c r="O21" s="256"/>
      <c r="P21" s="253"/>
      <c r="Q21" s="253"/>
      <c r="R21" s="253"/>
      <c r="S21" s="253"/>
      <c r="T21" s="313"/>
      <c r="U21" s="313">
        <v>5200</v>
      </c>
      <c r="V21" s="313"/>
      <c r="W21" s="313"/>
      <c r="X21" s="313">
        <v>5200</v>
      </c>
      <c r="Y21" s="313"/>
      <c r="Z21" s="313"/>
      <c r="AA21" s="313">
        <v>5200</v>
      </c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64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64</v>
      </c>
      <c r="J23" s="103">
        <f t="shared" si="2"/>
        <v>1500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1500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64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64</v>
      </c>
      <c r="J24" s="103">
        <f t="shared" si="2"/>
        <v>4000</v>
      </c>
      <c r="K24" s="106"/>
      <c r="L24" s="130">
        <v>43831</v>
      </c>
      <c r="M24" s="130">
        <v>45291</v>
      </c>
      <c r="N24" s="32" t="s">
        <v>186</v>
      </c>
      <c r="O24" s="256"/>
      <c r="P24" s="253">
        <v>2000</v>
      </c>
      <c r="Q24" s="253"/>
      <c r="R24" s="253"/>
      <c r="S24" s="253">
        <v>2000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64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64</v>
      </c>
      <c r="J25" s="103">
        <f t="shared" si="2"/>
        <v>4000</v>
      </c>
      <c r="K25" s="106"/>
      <c r="L25" s="130">
        <v>46388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/>
      <c r="W25" s="313">
        <v>2000</v>
      </c>
      <c r="X25" s="313"/>
      <c r="Y25" s="313"/>
      <c r="Z25" s="313">
        <v>2000</v>
      </c>
      <c r="AA25" s="313"/>
      <c r="AB25" s="313"/>
      <c r="AC25" s="314"/>
    </row>
    <row r="26" spans="1:29" s="125" customFormat="1" x14ac:dyDescent="0.25">
      <c r="A26" s="8"/>
      <c r="B26" s="133" t="s">
        <v>92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87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90" x14ac:dyDescent="0.25">
      <c r="A28" s="101"/>
      <c r="B28" s="102"/>
      <c r="C28" s="103" t="s">
        <v>64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64</v>
      </c>
      <c r="J28" s="103">
        <f t="shared" si="2"/>
        <v>350</v>
      </c>
      <c r="K28" s="106"/>
      <c r="L28" s="130">
        <v>43831</v>
      </c>
      <c r="M28" s="130">
        <v>44561</v>
      </c>
      <c r="N28" s="32" t="s">
        <v>186</v>
      </c>
      <c r="O28" s="256"/>
      <c r="P28" s="253">
        <v>150</v>
      </c>
      <c r="Q28" s="253">
        <v>200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64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64</v>
      </c>
      <c r="J29" s="103">
        <f t="shared" si="2"/>
        <v>7530</v>
      </c>
      <c r="K29" s="106"/>
      <c r="L29" s="130">
        <v>45658</v>
      </c>
      <c r="M29" s="130">
        <v>48944</v>
      </c>
      <c r="N29" s="32" t="s">
        <v>187</v>
      </c>
      <c r="O29" s="256"/>
      <c r="P29" s="253"/>
      <c r="Q29" s="253"/>
      <c r="R29" s="253"/>
      <c r="S29" s="253"/>
      <c r="T29" s="313"/>
      <c r="U29" s="313">
        <v>800</v>
      </c>
      <c r="V29" s="313">
        <v>800</v>
      </c>
      <c r="W29" s="313">
        <v>350</v>
      </c>
      <c r="X29" s="313">
        <v>350</v>
      </c>
      <c r="Y29" s="313">
        <v>1810</v>
      </c>
      <c r="Z29" s="313">
        <v>1410</v>
      </c>
      <c r="AA29" s="313">
        <v>1310</v>
      </c>
      <c r="AB29" s="313">
        <v>350</v>
      </c>
      <c r="AC29" s="314">
        <v>350</v>
      </c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3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248</v>
      </c>
      <c r="D31" s="75" t="s">
        <v>361</v>
      </c>
      <c r="E31" s="104" t="s">
        <v>15</v>
      </c>
      <c r="F31" s="104" t="s">
        <v>29</v>
      </c>
      <c r="G31" s="105" t="s">
        <v>27</v>
      </c>
      <c r="H31" s="106"/>
      <c r="I31" s="129" t="s">
        <v>64</v>
      </c>
      <c r="J31" s="103">
        <f t="shared" ref="J31" si="3">SUM(O31:AC31)</f>
        <v>2889</v>
      </c>
      <c r="K31" s="106"/>
      <c r="L31" s="130">
        <v>43466</v>
      </c>
      <c r="M31" s="282">
        <v>43830</v>
      </c>
      <c r="N31" s="17" t="s">
        <v>185</v>
      </c>
      <c r="O31" s="256">
        <v>2889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64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64</v>
      </c>
      <c r="J32" s="103">
        <f t="shared" si="2"/>
        <v>15400</v>
      </c>
      <c r="K32" s="106"/>
      <c r="L32" s="130">
        <v>43831</v>
      </c>
      <c r="M32" s="282">
        <v>45291</v>
      </c>
      <c r="N32" s="17" t="s">
        <v>186</v>
      </c>
      <c r="O32" s="256"/>
      <c r="P32" s="253">
        <v>300</v>
      </c>
      <c r="Q32" s="253">
        <v>14000</v>
      </c>
      <c r="R32" s="253">
        <v>250</v>
      </c>
      <c r="S32" s="253">
        <v>850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64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64</v>
      </c>
      <c r="J33" s="103">
        <f t="shared" si="2"/>
        <v>19100</v>
      </c>
      <c r="K33" s="106"/>
      <c r="L33" s="130">
        <v>46023</v>
      </c>
      <c r="M33" s="282">
        <v>48213</v>
      </c>
      <c r="N33" s="32" t="s">
        <v>187</v>
      </c>
      <c r="O33" s="256"/>
      <c r="P33" s="253"/>
      <c r="Q33" s="253"/>
      <c r="R33" s="253"/>
      <c r="S33" s="253"/>
      <c r="T33" s="313"/>
      <c r="U33" s="313">
        <v>850</v>
      </c>
      <c r="V33" s="313"/>
      <c r="W33" s="313">
        <v>850</v>
      </c>
      <c r="X33" s="313"/>
      <c r="Y33" s="313">
        <v>5250</v>
      </c>
      <c r="Z33" s="313">
        <v>9300</v>
      </c>
      <c r="AA33" s="313">
        <v>2850</v>
      </c>
      <c r="AB33" s="313"/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64</v>
      </c>
      <c r="D35" s="75" t="s">
        <v>226</v>
      </c>
      <c r="E35" s="105" t="s">
        <v>25</v>
      </c>
      <c r="F35" s="62" t="s">
        <v>26</v>
      </c>
      <c r="G35" s="105" t="s">
        <v>27</v>
      </c>
      <c r="H35" s="106"/>
      <c r="I35" s="129" t="s">
        <v>64</v>
      </c>
      <c r="J35" s="103">
        <f t="shared" ref="J35" si="4">SUM(O35:AC35)</f>
        <v>12000</v>
      </c>
      <c r="K35" s="106"/>
      <c r="L35" s="130">
        <v>44197</v>
      </c>
      <c r="M35" s="130">
        <v>44561</v>
      </c>
      <c r="N35" s="32" t="s">
        <v>186</v>
      </c>
      <c r="O35" s="256"/>
      <c r="P35" s="253"/>
      <c r="Q35" s="253">
        <v>12000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120024</v>
      </c>
      <c r="K36" s="40">
        <f>C40+C41</f>
        <v>4210</v>
      </c>
      <c r="L36" s="90"/>
      <c r="M36" s="90"/>
      <c r="N36" s="41"/>
      <c r="O36" s="257">
        <f t="shared" ref="O36:AC36" si="5">SUM(O12:O35)</f>
        <v>4210</v>
      </c>
      <c r="P36" s="254">
        <f t="shared" si="5"/>
        <v>10787.5</v>
      </c>
      <c r="Q36" s="254">
        <f t="shared" si="5"/>
        <v>29337.5</v>
      </c>
      <c r="R36" s="254">
        <f t="shared" si="5"/>
        <v>6587.5</v>
      </c>
      <c r="S36" s="254">
        <f t="shared" si="5"/>
        <v>5806.5</v>
      </c>
      <c r="T36" s="318">
        <f t="shared" si="5"/>
        <v>956.5</v>
      </c>
      <c r="U36" s="318">
        <f t="shared" si="5"/>
        <v>7806.5</v>
      </c>
      <c r="V36" s="318">
        <f t="shared" si="5"/>
        <v>3756.5</v>
      </c>
      <c r="W36" s="318">
        <f t="shared" si="5"/>
        <v>4156.5</v>
      </c>
      <c r="X36" s="318">
        <f t="shared" si="5"/>
        <v>6506.5</v>
      </c>
      <c r="Y36" s="318">
        <f t="shared" si="5"/>
        <v>10016.5</v>
      </c>
      <c r="Z36" s="318">
        <f t="shared" si="5"/>
        <v>15166.5</v>
      </c>
      <c r="AA36" s="318">
        <f t="shared" si="5"/>
        <v>10316.5</v>
      </c>
      <c r="AB36" s="318">
        <f t="shared" si="5"/>
        <v>3306.5</v>
      </c>
      <c r="AC36" s="319">
        <f t="shared" si="5"/>
        <v>1306.5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v>3399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404</v>
      </c>
      <c r="C41" s="46">
        <v>811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C40*4</f>
        <v>13596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C40*10</f>
        <v>33990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99</v>
      </c>
    </row>
    <row r="47" spans="1:29" ht="45" x14ac:dyDescent="0.25">
      <c r="B47" s="27" t="s">
        <v>97</v>
      </c>
    </row>
    <row r="48" spans="1:29" ht="30" x14ac:dyDescent="0.25">
      <c r="B48" s="27" t="s">
        <v>102</v>
      </c>
    </row>
    <row r="49" spans="2:2" ht="45" x14ac:dyDescent="0.25">
      <c r="B49" s="27" t="s">
        <v>100</v>
      </c>
    </row>
    <row r="50" spans="2:2" ht="30" x14ac:dyDescent="0.25">
      <c r="B50" s="27" t="s">
        <v>101</v>
      </c>
    </row>
    <row r="52" spans="2:2" x14ac:dyDescent="0.25">
      <c r="B52" s="28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60" spans="2:2" x14ac:dyDescent="0.25">
      <c r="B60" s="28" t="s">
        <v>115</v>
      </c>
    </row>
    <row r="61" spans="2:2" x14ac:dyDescent="0.25">
      <c r="B61" s="6" t="s">
        <v>105</v>
      </c>
    </row>
    <row r="62" spans="2:2" x14ac:dyDescent="0.25">
      <c r="B62" s="6" t="s">
        <v>106</v>
      </c>
    </row>
    <row r="63" spans="2:2" x14ac:dyDescent="0.25">
      <c r="B63" s="6" t="s">
        <v>107</v>
      </c>
    </row>
  </sheetData>
  <mergeCells count="48">
    <mergeCell ref="A6:J6"/>
    <mergeCell ref="K6:Q6"/>
    <mergeCell ref="A5:J5"/>
    <mergeCell ref="R6:AC6"/>
    <mergeCell ref="A4:J4"/>
    <mergeCell ref="R4:AC4"/>
    <mergeCell ref="K4:Q4"/>
    <mergeCell ref="K5:Q5"/>
    <mergeCell ref="R5:AC5"/>
    <mergeCell ref="A9:A11"/>
    <mergeCell ref="E9:G9"/>
    <mergeCell ref="E10:E11"/>
    <mergeCell ref="F10:F11"/>
    <mergeCell ref="U10:U11"/>
    <mergeCell ref="G10:G11"/>
    <mergeCell ref="B9:D10"/>
    <mergeCell ref="R10:R11"/>
    <mergeCell ref="A1:AC1"/>
    <mergeCell ref="A3:J3"/>
    <mergeCell ref="K3:Q3"/>
    <mergeCell ref="R3:AC3"/>
    <mergeCell ref="A2:AC2"/>
    <mergeCell ref="AB10:AB11"/>
    <mergeCell ref="AA10:AA11"/>
    <mergeCell ref="Y10:Y11"/>
    <mergeCell ref="O10:O11"/>
    <mergeCell ref="T10:T11"/>
    <mergeCell ref="Z10:Z11"/>
    <mergeCell ref="X10:X11"/>
    <mergeCell ref="W10:W11"/>
    <mergeCell ref="V10:V11"/>
    <mergeCell ref="S10:S11"/>
    <mergeCell ref="A7:J7"/>
    <mergeCell ref="K7:Q7"/>
    <mergeCell ref="A8:AC8"/>
    <mergeCell ref="H9:H11"/>
    <mergeCell ref="I9:I11"/>
    <mergeCell ref="Q10:Q11"/>
    <mergeCell ref="P10:P11"/>
    <mergeCell ref="J10:J11"/>
    <mergeCell ref="R7:AC7"/>
    <mergeCell ref="K9:K11"/>
    <mergeCell ref="L9:M9"/>
    <mergeCell ref="O9:AC9"/>
    <mergeCell ref="L10:L11"/>
    <mergeCell ref="M10:M11"/>
    <mergeCell ref="AC10:AC11"/>
    <mergeCell ref="N10:N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5"/>
  <sheetViews>
    <sheetView topLeftCell="A25" zoomScale="60" zoomScaleNormal="60" workbookViewId="0">
      <selection activeCell="D31" sqref="D31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158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65</v>
      </c>
      <c r="J12" s="94">
        <f>SUM(O12:AC12)</f>
        <v>26129.800000000007</v>
      </c>
      <c r="K12" s="98"/>
      <c r="L12" s="99">
        <v>43466</v>
      </c>
      <c r="M12" s="99">
        <v>48944</v>
      </c>
      <c r="N12" s="38"/>
      <c r="O12" s="255">
        <v>409</v>
      </c>
      <c r="P12" s="252">
        <f t="shared" ref="P12:AC12" si="0">$K$48*0.15</f>
        <v>1837.2</v>
      </c>
      <c r="Q12" s="252">
        <f t="shared" si="0"/>
        <v>1837.2</v>
      </c>
      <c r="R12" s="252">
        <f t="shared" si="0"/>
        <v>1837.2</v>
      </c>
      <c r="S12" s="252">
        <f t="shared" si="0"/>
        <v>1837.2</v>
      </c>
      <c r="T12" s="324">
        <f t="shared" si="0"/>
        <v>1837.2</v>
      </c>
      <c r="U12" s="324">
        <f t="shared" si="0"/>
        <v>1837.2</v>
      </c>
      <c r="V12" s="324">
        <f t="shared" si="0"/>
        <v>1837.2</v>
      </c>
      <c r="W12" s="324">
        <f t="shared" si="0"/>
        <v>1837.2</v>
      </c>
      <c r="X12" s="324">
        <f t="shared" si="0"/>
        <v>1837.2</v>
      </c>
      <c r="Y12" s="324">
        <f t="shared" si="0"/>
        <v>1837.2</v>
      </c>
      <c r="Z12" s="324">
        <f t="shared" si="0"/>
        <v>1837.2</v>
      </c>
      <c r="AA12" s="324">
        <f t="shared" si="0"/>
        <v>1837.2</v>
      </c>
      <c r="AB12" s="324">
        <f t="shared" si="0"/>
        <v>1837.2</v>
      </c>
      <c r="AC12" s="325">
        <f t="shared" si="0"/>
        <v>1837.2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65</v>
      </c>
      <c r="D15" s="75" t="s">
        <v>438</v>
      </c>
      <c r="E15" s="105" t="s">
        <v>14</v>
      </c>
      <c r="F15" s="108" t="s">
        <v>31</v>
      </c>
      <c r="G15" s="75" t="s">
        <v>27</v>
      </c>
      <c r="H15" s="4"/>
      <c r="I15" s="129" t="s">
        <v>65</v>
      </c>
      <c r="J15" s="103">
        <f t="shared" ref="J15" si="1">SUM(O15:AC15)</f>
        <v>5039</v>
      </c>
      <c r="K15" s="129"/>
      <c r="L15" s="88">
        <v>43466</v>
      </c>
      <c r="M15" s="150">
        <v>43830</v>
      </c>
      <c r="N15" s="169" t="s">
        <v>185</v>
      </c>
      <c r="O15" s="256">
        <v>5039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65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65</v>
      </c>
      <c r="J16" s="103">
        <f t="shared" ref="J16:J34" si="2">SUM(O16:AC16)</f>
        <v>408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102</v>
      </c>
      <c r="Q16" s="253">
        <v>102</v>
      </c>
      <c r="R16" s="253">
        <v>102</v>
      </c>
      <c r="S16" s="253">
        <v>102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65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65</v>
      </c>
      <c r="J17" s="103">
        <f t="shared" si="2"/>
        <v>1020</v>
      </c>
      <c r="K17" s="129"/>
      <c r="L17" s="88">
        <v>45292</v>
      </c>
      <c r="M17" s="150">
        <v>48944</v>
      </c>
      <c r="N17" s="169" t="s">
        <v>187</v>
      </c>
      <c r="O17" s="256"/>
      <c r="P17" s="253"/>
      <c r="Q17" s="253"/>
      <c r="R17" s="253"/>
      <c r="S17" s="253"/>
      <c r="T17" s="313">
        <v>102</v>
      </c>
      <c r="U17" s="313">
        <v>102</v>
      </c>
      <c r="V17" s="313">
        <v>102</v>
      </c>
      <c r="W17" s="313">
        <v>102</v>
      </c>
      <c r="X17" s="313">
        <v>102</v>
      </c>
      <c r="Y17" s="313">
        <v>102</v>
      </c>
      <c r="Z17" s="313">
        <v>102</v>
      </c>
      <c r="AA17" s="313">
        <v>102</v>
      </c>
      <c r="AB17" s="313">
        <v>102</v>
      </c>
      <c r="AC17" s="314">
        <v>102</v>
      </c>
    </row>
    <row r="18" spans="1:29" s="125" customFormat="1" ht="60" x14ac:dyDescent="0.25">
      <c r="A18" s="101"/>
      <c r="B18" s="102"/>
      <c r="C18" s="103" t="s">
        <v>65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65</v>
      </c>
      <c r="J18" s="103">
        <f t="shared" si="2"/>
        <v>6900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2300</v>
      </c>
      <c r="Q18" s="253">
        <v>2300</v>
      </c>
      <c r="R18" s="253"/>
      <c r="S18" s="253">
        <v>2300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65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65</v>
      </c>
      <c r="J19" s="103">
        <f t="shared" si="2"/>
        <v>6900</v>
      </c>
      <c r="K19" s="129"/>
      <c r="L19" s="88">
        <v>45658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2300</v>
      </c>
      <c r="V19" s="313"/>
      <c r="W19" s="313"/>
      <c r="X19" s="313">
        <v>2300</v>
      </c>
      <c r="Y19" s="313"/>
      <c r="Z19" s="313">
        <v>2300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65</v>
      </c>
      <c r="D20" s="16" t="s">
        <v>222</v>
      </c>
      <c r="E20" s="75" t="s">
        <v>13</v>
      </c>
      <c r="F20" s="108" t="s">
        <v>31</v>
      </c>
      <c r="G20" s="75" t="s">
        <v>27</v>
      </c>
      <c r="H20" s="4"/>
      <c r="I20" s="129" t="s">
        <v>65</v>
      </c>
      <c r="J20" s="103">
        <f t="shared" si="2"/>
        <v>9400</v>
      </c>
      <c r="K20" s="129"/>
      <c r="L20" s="88">
        <v>43831</v>
      </c>
      <c r="M20" s="150">
        <v>45291</v>
      </c>
      <c r="N20" s="17" t="s">
        <v>185</v>
      </c>
      <c r="O20" s="256"/>
      <c r="P20" s="253">
        <v>4700</v>
      </c>
      <c r="Q20" s="253"/>
      <c r="R20" s="253"/>
      <c r="S20" s="253">
        <v>4700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65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65</v>
      </c>
      <c r="J21" s="103">
        <f t="shared" si="2"/>
        <v>18800</v>
      </c>
      <c r="K21" s="129"/>
      <c r="L21" s="88">
        <v>45658</v>
      </c>
      <c r="M21" s="150">
        <v>48213</v>
      </c>
      <c r="N21" s="32" t="s">
        <v>186</v>
      </c>
      <c r="O21" s="256"/>
      <c r="P21" s="253"/>
      <c r="Q21" s="253"/>
      <c r="R21" s="253"/>
      <c r="S21" s="253"/>
      <c r="T21" s="313"/>
      <c r="U21" s="313">
        <v>4700</v>
      </c>
      <c r="V21" s="313"/>
      <c r="W21" s="313">
        <v>4700</v>
      </c>
      <c r="X21" s="313"/>
      <c r="Y21" s="313">
        <v>4700</v>
      </c>
      <c r="Z21" s="313"/>
      <c r="AA21" s="313">
        <v>4700</v>
      </c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267"/>
      <c r="K22" s="268"/>
      <c r="L22" s="269"/>
      <c r="M22" s="269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65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65</v>
      </c>
      <c r="J23" s="103">
        <f t="shared" si="2"/>
        <v>3050</v>
      </c>
      <c r="K23" s="106"/>
      <c r="L23" s="130">
        <v>47119</v>
      </c>
      <c r="M23" s="130">
        <v>47483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>
        <v>3050</v>
      </c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65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65</v>
      </c>
      <c r="J24" s="103">
        <f t="shared" si="2"/>
        <v>4400</v>
      </c>
      <c r="K24" s="106"/>
      <c r="L24" s="130">
        <v>43831</v>
      </c>
      <c r="M24" s="130">
        <v>45291</v>
      </c>
      <c r="N24" s="32" t="s">
        <v>186</v>
      </c>
      <c r="O24" s="256"/>
      <c r="P24" s="253">
        <v>2200</v>
      </c>
      <c r="Q24" s="253"/>
      <c r="R24" s="253"/>
      <c r="S24" s="253">
        <v>2200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65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65</v>
      </c>
      <c r="J25" s="103">
        <f t="shared" si="2"/>
        <v>5100</v>
      </c>
      <c r="K25" s="106"/>
      <c r="L25" s="130">
        <v>46023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>
        <v>2200</v>
      </c>
      <c r="W25" s="313"/>
      <c r="X25" s="313"/>
      <c r="Y25" s="313"/>
      <c r="Z25" s="313">
        <v>2900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65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65</v>
      </c>
      <c r="J26" s="103">
        <f t="shared" si="2"/>
        <v>5000</v>
      </c>
      <c r="K26" s="106"/>
      <c r="L26" s="130">
        <v>43831</v>
      </c>
      <c r="M26" s="130">
        <v>45291</v>
      </c>
      <c r="N26" s="32" t="s">
        <v>186</v>
      </c>
      <c r="O26" s="256"/>
      <c r="P26" s="253">
        <v>2500</v>
      </c>
      <c r="Q26" s="253"/>
      <c r="R26" s="253"/>
      <c r="S26" s="253">
        <v>2500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65</v>
      </c>
      <c r="D27" s="16" t="s">
        <v>223</v>
      </c>
      <c r="E27" s="105" t="s">
        <v>14</v>
      </c>
      <c r="F27" s="104" t="s">
        <v>29</v>
      </c>
      <c r="G27" s="105" t="s">
        <v>28</v>
      </c>
      <c r="H27" s="106"/>
      <c r="I27" s="129" t="s">
        <v>65</v>
      </c>
      <c r="J27" s="103">
        <f t="shared" si="2"/>
        <v>5800</v>
      </c>
      <c r="K27" s="106"/>
      <c r="L27" s="130">
        <v>46023</v>
      </c>
      <c r="M27" s="130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>
        <v>2500</v>
      </c>
      <c r="W27" s="313"/>
      <c r="X27" s="313"/>
      <c r="Y27" s="313"/>
      <c r="Z27" s="313">
        <v>3300</v>
      </c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65</v>
      </c>
      <c r="D28" s="16" t="s">
        <v>235</v>
      </c>
      <c r="E28" s="105" t="s">
        <v>14</v>
      </c>
      <c r="F28" s="104" t="s">
        <v>29</v>
      </c>
      <c r="G28" s="105" t="s">
        <v>28</v>
      </c>
      <c r="H28" s="106"/>
      <c r="I28" s="129" t="s">
        <v>65</v>
      </c>
      <c r="J28" s="103">
        <f t="shared" si="2"/>
        <v>720</v>
      </c>
      <c r="K28" s="106"/>
      <c r="L28" s="130">
        <v>47119</v>
      </c>
      <c r="M28" s="130">
        <v>47483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720</v>
      </c>
      <c r="Z28" s="313"/>
      <c r="AA28" s="313"/>
      <c r="AB28" s="313"/>
      <c r="AC28" s="314"/>
    </row>
    <row r="29" spans="1:29" s="125" customFormat="1" x14ac:dyDescent="0.25">
      <c r="A29" s="8"/>
      <c r="B29" s="133" t="s">
        <v>92</v>
      </c>
      <c r="C29" s="131"/>
      <c r="D29" s="131"/>
      <c r="E29" s="132"/>
      <c r="F29" s="132"/>
      <c r="G29" s="132"/>
      <c r="H29" s="133"/>
      <c r="I29" s="133"/>
      <c r="J29" s="267"/>
      <c r="K29" s="268"/>
      <c r="L29" s="269"/>
      <c r="M29" s="269"/>
      <c r="N29" s="268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x14ac:dyDescent="0.25">
      <c r="A30" s="8"/>
      <c r="B30" s="146" t="s">
        <v>87</v>
      </c>
      <c r="C30" s="131"/>
      <c r="D30" s="131"/>
      <c r="E30" s="132"/>
      <c r="F30" s="132"/>
      <c r="G30" s="132"/>
      <c r="H30" s="133"/>
      <c r="I30" s="133"/>
      <c r="J30" s="267"/>
      <c r="K30" s="268"/>
      <c r="L30" s="269"/>
      <c r="M30" s="269"/>
      <c r="N30" s="268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02"/>
      <c r="C31" s="103" t="s">
        <v>446</v>
      </c>
      <c r="D31" s="138" t="s">
        <v>454</v>
      </c>
      <c r="E31" s="104" t="s">
        <v>15</v>
      </c>
      <c r="F31" s="104" t="s">
        <v>31</v>
      </c>
      <c r="G31" s="105" t="s">
        <v>27</v>
      </c>
      <c r="H31" s="106"/>
      <c r="I31" s="129" t="s">
        <v>65</v>
      </c>
      <c r="J31" s="103">
        <f t="shared" ref="J31" si="3">SUM(O31:AC31)</f>
        <v>1900</v>
      </c>
      <c r="K31" s="106"/>
      <c r="L31" s="130">
        <v>43466</v>
      </c>
      <c r="M31" s="130">
        <v>43830</v>
      </c>
      <c r="N31" s="17" t="s">
        <v>185</v>
      </c>
      <c r="O31" s="256">
        <v>1900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453</v>
      </c>
      <c r="D32" s="138" t="s">
        <v>454</v>
      </c>
      <c r="E32" s="104" t="s">
        <v>15</v>
      </c>
      <c r="F32" s="104" t="s">
        <v>31</v>
      </c>
      <c r="G32" s="105" t="s">
        <v>27</v>
      </c>
      <c r="H32" s="106"/>
      <c r="I32" s="129" t="s">
        <v>65</v>
      </c>
      <c r="J32" s="103">
        <f t="shared" ref="J32" si="4">SUM(O32:AC32)</f>
        <v>2000</v>
      </c>
      <c r="K32" s="106"/>
      <c r="L32" s="130">
        <v>43466</v>
      </c>
      <c r="M32" s="130">
        <v>43830</v>
      </c>
      <c r="N32" s="17" t="s">
        <v>185</v>
      </c>
      <c r="O32" s="256">
        <v>2000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90" x14ac:dyDescent="0.25">
      <c r="A33" s="101"/>
      <c r="B33" s="102"/>
      <c r="C33" s="103" t="s">
        <v>65</v>
      </c>
      <c r="D33" s="136" t="s">
        <v>224</v>
      </c>
      <c r="E33" s="108" t="s">
        <v>30</v>
      </c>
      <c r="F33" s="104" t="s">
        <v>198</v>
      </c>
      <c r="G33" s="105" t="s">
        <v>28</v>
      </c>
      <c r="H33" s="106"/>
      <c r="I33" s="129" t="s">
        <v>65</v>
      </c>
      <c r="J33" s="103">
        <f t="shared" si="2"/>
        <v>7212</v>
      </c>
      <c r="K33" s="106"/>
      <c r="L33" s="130">
        <v>43831</v>
      </c>
      <c r="M33" s="130">
        <v>45291</v>
      </c>
      <c r="N33" s="32" t="s">
        <v>186</v>
      </c>
      <c r="O33" s="256"/>
      <c r="P33" s="253">
        <v>3250</v>
      </c>
      <c r="Q33" s="253">
        <v>1700</v>
      </c>
      <c r="R33" s="253">
        <v>852</v>
      </c>
      <c r="S33" s="253">
        <v>1410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90" x14ac:dyDescent="0.25">
      <c r="A34" s="101"/>
      <c r="B34" s="102"/>
      <c r="C34" s="103" t="s">
        <v>65</v>
      </c>
      <c r="D34" s="136" t="s">
        <v>224</v>
      </c>
      <c r="E34" s="108" t="s">
        <v>30</v>
      </c>
      <c r="F34" s="104" t="s">
        <v>198</v>
      </c>
      <c r="G34" s="105" t="s">
        <v>28</v>
      </c>
      <c r="H34" s="106"/>
      <c r="I34" s="129" t="s">
        <v>65</v>
      </c>
      <c r="J34" s="103">
        <f t="shared" si="2"/>
        <v>7830</v>
      </c>
      <c r="K34" s="106"/>
      <c r="L34" s="130">
        <v>45292</v>
      </c>
      <c r="M34" s="130">
        <v>48213</v>
      </c>
      <c r="N34" s="32" t="s">
        <v>187</v>
      </c>
      <c r="O34" s="256"/>
      <c r="P34" s="253"/>
      <c r="Q34" s="253"/>
      <c r="R34" s="253"/>
      <c r="S34" s="253"/>
      <c r="T34" s="313">
        <v>1350</v>
      </c>
      <c r="U34" s="313"/>
      <c r="V34" s="313"/>
      <c r="W34" s="313"/>
      <c r="X34" s="313"/>
      <c r="Y34" s="313"/>
      <c r="Z34" s="313">
        <v>5850</v>
      </c>
      <c r="AA34" s="313">
        <v>630</v>
      </c>
      <c r="AB34" s="313"/>
      <c r="AC34" s="314"/>
    </row>
    <row r="35" spans="1:29" s="125" customFormat="1" ht="60" x14ac:dyDescent="0.25">
      <c r="A35" s="101"/>
      <c r="B35" s="102"/>
      <c r="C35" s="103" t="s">
        <v>65</v>
      </c>
      <c r="D35" s="136" t="s">
        <v>230</v>
      </c>
      <c r="E35" s="105" t="s">
        <v>14</v>
      </c>
      <c r="F35" s="104" t="s">
        <v>29</v>
      </c>
      <c r="G35" s="105" t="s">
        <v>28</v>
      </c>
      <c r="H35" s="106"/>
      <c r="I35" s="129" t="s">
        <v>65</v>
      </c>
      <c r="J35" s="103">
        <f t="shared" ref="J35:J41" si="5">SUM(O35:AC35)</f>
        <v>120</v>
      </c>
      <c r="K35" s="106"/>
      <c r="L35" s="130">
        <v>43831</v>
      </c>
      <c r="M35" s="130">
        <v>44926</v>
      </c>
      <c r="N35" s="32" t="s">
        <v>186</v>
      </c>
      <c r="O35" s="256"/>
      <c r="P35" s="253">
        <v>60</v>
      </c>
      <c r="Q35" s="253"/>
      <c r="R35" s="253">
        <v>60</v>
      </c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02"/>
      <c r="C36" s="103" t="s">
        <v>65</v>
      </c>
      <c r="D36" s="136" t="s">
        <v>230</v>
      </c>
      <c r="E36" s="105" t="s">
        <v>14</v>
      </c>
      <c r="F36" s="104" t="s">
        <v>29</v>
      </c>
      <c r="G36" s="105" t="s">
        <v>28</v>
      </c>
      <c r="H36" s="106"/>
      <c r="I36" s="129" t="s">
        <v>65</v>
      </c>
      <c r="J36" s="103">
        <f t="shared" si="5"/>
        <v>300</v>
      </c>
      <c r="K36" s="106"/>
      <c r="L36" s="130">
        <v>45292</v>
      </c>
      <c r="M36" s="130">
        <v>48579</v>
      </c>
      <c r="N36" s="32" t="s">
        <v>187</v>
      </c>
      <c r="O36" s="256"/>
      <c r="P36" s="253"/>
      <c r="Q36" s="253"/>
      <c r="R36" s="253"/>
      <c r="S36" s="253"/>
      <c r="T36" s="313">
        <v>60</v>
      </c>
      <c r="U36" s="313"/>
      <c r="V36" s="313">
        <v>60</v>
      </c>
      <c r="W36" s="313"/>
      <c r="X36" s="313">
        <v>60</v>
      </c>
      <c r="Y36" s="313"/>
      <c r="Z36" s="313">
        <v>60</v>
      </c>
      <c r="AA36" s="313"/>
      <c r="AB36" s="313">
        <v>60</v>
      </c>
      <c r="AC36" s="314"/>
    </row>
    <row r="37" spans="1:29" s="125" customFormat="1" x14ac:dyDescent="0.25">
      <c r="A37" s="8"/>
      <c r="B37" s="146" t="s">
        <v>88</v>
      </c>
      <c r="C37" s="131"/>
      <c r="D37" s="131"/>
      <c r="E37" s="132"/>
      <c r="F37" s="132"/>
      <c r="G37" s="132"/>
      <c r="H37" s="133"/>
      <c r="I37" s="133"/>
      <c r="J37" s="267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25" customFormat="1" ht="60" x14ac:dyDescent="0.25">
      <c r="A38" s="101"/>
      <c r="B38" s="102"/>
      <c r="C38" s="103" t="s">
        <v>65</v>
      </c>
      <c r="D38" s="138" t="s">
        <v>339</v>
      </c>
      <c r="E38" s="104" t="s">
        <v>15</v>
      </c>
      <c r="F38" s="104" t="s">
        <v>31</v>
      </c>
      <c r="G38" s="105" t="s">
        <v>27</v>
      </c>
      <c r="H38" s="106"/>
      <c r="I38" s="129" t="s">
        <v>65</v>
      </c>
      <c r="J38" s="103">
        <f t="shared" ref="J38" si="6">SUM(O38:AC38)</f>
        <v>1100</v>
      </c>
      <c r="K38" s="106"/>
      <c r="L38" s="130">
        <v>43466</v>
      </c>
      <c r="M38" s="130">
        <v>43830</v>
      </c>
      <c r="N38" s="17" t="s">
        <v>185</v>
      </c>
      <c r="O38" s="256">
        <v>1100</v>
      </c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103" t="s">
        <v>65</v>
      </c>
      <c r="D39" s="108" t="s">
        <v>447</v>
      </c>
      <c r="E39" s="104" t="s">
        <v>15</v>
      </c>
      <c r="F39" s="104" t="s">
        <v>31</v>
      </c>
      <c r="G39" s="105" t="s">
        <v>27</v>
      </c>
      <c r="H39" s="106"/>
      <c r="I39" s="129" t="s">
        <v>65</v>
      </c>
      <c r="J39" s="103">
        <f t="shared" ref="J39" si="7">SUM(O39:AC39)</f>
        <v>1800</v>
      </c>
      <c r="K39" s="106"/>
      <c r="L39" s="130">
        <v>43466</v>
      </c>
      <c r="M39" s="130">
        <v>43830</v>
      </c>
      <c r="N39" s="17" t="s">
        <v>185</v>
      </c>
      <c r="O39" s="256">
        <v>1800</v>
      </c>
      <c r="P39" s="253"/>
      <c r="Q39" s="253"/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02"/>
      <c r="C40" s="103" t="s">
        <v>65</v>
      </c>
      <c r="D40" s="75" t="s">
        <v>225</v>
      </c>
      <c r="E40" s="104" t="s">
        <v>15</v>
      </c>
      <c r="F40" s="104" t="s">
        <v>29</v>
      </c>
      <c r="G40" s="105" t="s">
        <v>27</v>
      </c>
      <c r="H40" s="106"/>
      <c r="I40" s="129" t="s">
        <v>65</v>
      </c>
      <c r="J40" s="103">
        <f t="shared" si="5"/>
        <v>20655</v>
      </c>
      <c r="K40" s="106"/>
      <c r="L40" s="130">
        <v>43831</v>
      </c>
      <c r="M40" s="130">
        <v>45291</v>
      </c>
      <c r="N40" s="17" t="s">
        <v>186</v>
      </c>
      <c r="O40" s="256"/>
      <c r="P40" s="253">
        <v>2605</v>
      </c>
      <c r="Q40" s="253">
        <v>300</v>
      </c>
      <c r="R40" s="253">
        <v>14000</v>
      </c>
      <c r="S40" s="253">
        <v>3750</v>
      </c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25" customFormat="1" ht="60" x14ac:dyDescent="0.25">
      <c r="A41" s="101"/>
      <c r="B41" s="102"/>
      <c r="C41" s="103" t="s">
        <v>65</v>
      </c>
      <c r="D41" s="75" t="s">
        <v>225</v>
      </c>
      <c r="E41" s="104" t="s">
        <v>15</v>
      </c>
      <c r="F41" s="104" t="s">
        <v>29</v>
      </c>
      <c r="G41" s="105" t="s">
        <v>27</v>
      </c>
      <c r="H41" s="106"/>
      <c r="I41" s="129" t="s">
        <v>65</v>
      </c>
      <c r="J41" s="103">
        <f t="shared" si="5"/>
        <v>23500</v>
      </c>
      <c r="K41" s="106"/>
      <c r="L41" s="130">
        <v>45292</v>
      </c>
      <c r="M41" s="130">
        <v>48944</v>
      </c>
      <c r="N41" s="32" t="s">
        <v>187</v>
      </c>
      <c r="O41" s="256"/>
      <c r="P41" s="253"/>
      <c r="Q41" s="253"/>
      <c r="R41" s="253"/>
      <c r="S41" s="253"/>
      <c r="T41" s="313">
        <v>3800</v>
      </c>
      <c r="U41" s="313">
        <v>450</v>
      </c>
      <c r="V41" s="313">
        <v>600</v>
      </c>
      <c r="W41" s="313">
        <v>450</v>
      </c>
      <c r="X41" s="313">
        <v>600</v>
      </c>
      <c r="Y41" s="313">
        <v>450</v>
      </c>
      <c r="Z41" s="313">
        <v>3800</v>
      </c>
      <c r="AA41" s="313">
        <v>12350</v>
      </c>
      <c r="AB41" s="313">
        <v>600</v>
      </c>
      <c r="AC41" s="314">
        <v>400</v>
      </c>
    </row>
    <row r="42" spans="1:29" s="125" customFormat="1" ht="60" x14ac:dyDescent="0.25">
      <c r="A42" s="101"/>
      <c r="B42" s="102"/>
      <c r="C42" s="103" t="s">
        <v>65</v>
      </c>
      <c r="D42" s="75" t="s">
        <v>231</v>
      </c>
      <c r="E42" s="104" t="s">
        <v>15</v>
      </c>
      <c r="F42" s="104" t="s">
        <v>29</v>
      </c>
      <c r="G42" s="105" t="s">
        <v>27</v>
      </c>
      <c r="H42" s="106"/>
      <c r="I42" s="129" t="s">
        <v>65</v>
      </c>
      <c r="J42" s="103">
        <f t="shared" ref="J42:J46" si="8">SUM(O42:AC42)</f>
        <v>2500</v>
      </c>
      <c r="K42" s="106"/>
      <c r="L42" s="130">
        <v>43831</v>
      </c>
      <c r="M42" s="130">
        <v>45291</v>
      </c>
      <c r="N42" s="32" t="s">
        <v>186</v>
      </c>
      <c r="O42" s="256"/>
      <c r="P42" s="253">
        <v>565</v>
      </c>
      <c r="Q42" s="253">
        <v>685</v>
      </c>
      <c r="R42" s="253">
        <v>565</v>
      </c>
      <c r="S42" s="253">
        <v>685</v>
      </c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25" customFormat="1" ht="60" x14ac:dyDescent="0.25">
      <c r="A43" s="101"/>
      <c r="B43" s="102"/>
      <c r="C43" s="103" t="s">
        <v>65</v>
      </c>
      <c r="D43" s="75" t="s">
        <v>231</v>
      </c>
      <c r="E43" s="104" t="s">
        <v>15</v>
      </c>
      <c r="F43" s="104" t="s">
        <v>29</v>
      </c>
      <c r="G43" s="105" t="s">
        <v>27</v>
      </c>
      <c r="H43" s="106"/>
      <c r="I43" s="129" t="s">
        <v>65</v>
      </c>
      <c r="J43" s="103">
        <f t="shared" si="8"/>
        <v>2630</v>
      </c>
      <c r="K43" s="106"/>
      <c r="L43" s="130">
        <v>45292</v>
      </c>
      <c r="M43" s="130">
        <v>48944</v>
      </c>
      <c r="N43" s="32" t="s">
        <v>187</v>
      </c>
      <c r="O43" s="256"/>
      <c r="P43" s="253"/>
      <c r="Q43" s="253"/>
      <c r="R43" s="253"/>
      <c r="S43" s="253"/>
      <c r="T43" s="313">
        <v>565</v>
      </c>
      <c r="U43" s="313">
        <v>685</v>
      </c>
      <c r="V43" s="313">
        <v>65</v>
      </c>
      <c r="W43" s="313">
        <v>185</v>
      </c>
      <c r="X43" s="313">
        <v>65</v>
      </c>
      <c r="Y43" s="313">
        <v>65</v>
      </c>
      <c r="Z43" s="313">
        <v>65</v>
      </c>
      <c r="AA43" s="313">
        <v>685</v>
      </c>
      <c r="AB43" s="313">
        <v>65</v>
      </c>
      <c r="AC43" s="314">
        <v>185</v>
      </c>
    </row>
    <row r="44" spans="1:29" s="125" customFormat="1" x14ac:dyDescent="0.25">
      <c r="A44" s="8"/>
      <c r="B44" s="146" t="s">
        <v>89</v>
      </c>
      <c r="C44" s="131"/>
      <c r="D44" s="131"/>
      <c r="E44" s="132"/>
      <c r="F44" s="132"/>
      <c r="G44" s="132"/>
      <c r="H44" s="133"/>
      <c r="I44" s="133"/>
      <c r="J44" s="267"/>
      <c r="K44" s="133"/>
      <c r="L44" s="134"/>
      <c r="M44" s="134"/>
      <c r="N44" s="133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</row>
    <row r="45" spans="1:29" s="139" customFormat="1" ht="60" x14ac:dyDescent="0.25">
      <c r="A45" s="101"/>
      <c r="B45" s="102"/>
      <c r="C45" s="136" t="s">
        <v>65</v>
      </c>
      <c r="D45" s="75" t="s">
        <v>226</v>
      </c>
      <c r="E45" s="105" t="s">
        <v>25</v>
      </c>
      <c r="F45" s="62" t="s">
        <v>26</v>
      </c>
      <c r="G45" s="105" t="s">
        <v>27</v>
      </c>
      <c r="H45" s="106"/>
      <c r="I45" s="129" t="s">
        <v>65</v>
      </c>
      <c r="J45" s="103">
        <f t="shared" si="8"/>
        <v>23000</v>
      </c>
      <c r="K45" s="106"/>
      <c r="L45" s="130">
        <v>44197</v>
      </c>
      <c r="M45" s="130">
        <v>44561</v>
      </c>
      <c r="N45" s="32" t="s">
        <v>186</v>
      </c>
      <c r="O45" s="256"/>
      <c r="P45" s="253"/>
      <c r="Q45" s="253">
        <v>23000</v>
      </c>
      <c r="R45" s="253"/>
      <c r="S45" s="253"/>
      <c r="T45" s="313"/>
      <c r="U45" s="313"/>
      <c r="V45" s="313"/>
      <c r="W45" s="313"/>
      <c r="X45" s="313"/>
      <c r="Y45" s="313"/>
      <c r="Z45" s="313"/>
      <c r="AA45" s="313"/>
      <c r="AB45" s="313"/>
      <c r="AC45" s="314"/>
    </row>
    <row r="46" spans="1:29" s="139" customFormat="1" ht="60" x14ac:dyDescent="0.25">
      <c r="A46" s="101"/>
      <c r="B46" s="102"/>
      <c r="C46" s="136" t="s">
        <v>65</v>
      </c>
      <c r="D46" s="75" t="s">
        <v>247</v>
      </c>
      <c r="E46" s="105" t="s">
        <v>25</v>
      </c>
      <c r="F46" s="62" t="s">
        <v>26</v>
      </c>
      <c r="G46" s="105" t="s">
        <v>27</v>
      </c>
      <c r="H46" s="106"/>
      <c r="I46" s="129" t="s">
        <v>65</v>
      </c>
      <c r="J46" s="103">
        <f t="shared" si="8"/>
        <v>720</v>
      </c>
      <c r="K46" s="106"/>
      <c r="L46" s="130">
        <v>43831</v>
      </c>
      <c r="M46" s="130">
        <v>45291</v>
      </c>
      <c r="N46" s="32" t="s">
        <v>186</v>
      </c>
      <c r="O46" s="256"/>
      <c r="P46" s="253">
        <v>120</v>
      </c>
      <c r="Q46" s="253">
        <v>120</v>
      </c>
      <c r="R46" s="253">
        <v>240</v>
      </c>
      <c r="S46" s="253">
        <v>240</v>
      </c>
      <c r="T46" s="313"/>
      <c r="U46" s="313"/>
      <c r="V46" s="313"/>
      <c r="W46" s="313"/>
      <c r="X46" s="313"/>
      <c r="Y46" s="313"/>
      <c r="Z46" s="313"/>
      <c r="AA46" s="313"/>
      <c r="AB46" s="313"/>
      <c r="AC46" s="314"/>
    </row>
    <row r="47" spans="1:29" s="125" customFormat="1" ht="60.75" thickBot="1" x14ac:dyDescent="0.3">
      <c r="A47" s="101"/>
      <c r="B47" s="102"/>
      <c r="C47" s="136" t="s">
        <v>65</v>
      </c>
      <c r="D47" s="75" t="s">
        <v>247</v>
      </c>
      <c r="E47" s="105" t="s">
        <v>25</v>
      </c>
      <c r="F47" s="62" t="s">
        <v>26</v>
      </c>
      <c r="G47" s="105" t="s">
        <v>27</v>
      </c>
      <c r="H47" s="106"/>
      <c r="I47" s="129" t="s">
        <v>65</v>
      </c>
      <c r="J47" s="103">
        <f>SUM(O47:AC47)</f>
        <v>120</v>
      </c>
      <c r="K47" s="106"/>
      <c r="L47" s="130">
        <v>47119</v>
      </c>
      <c r="M47" s="130">
        <v>47848</v>
      </c>
      <c r="N47" s="32" t="s">
        <v>187</v>
      </c>
      <c r="O47" s="256"/>
      <c r="P47" s="253"/>
      <c r="Q47" s="253"/>
      <c r="R47" s="253"/>
      <c r="S47" s="253"/>
      <c r="T47" s="313"/>
      <c r="U47" s="313"/>
      <c r="V47" s="313"/>
      <c r="W47" s="313"/>
      <c r="X47" s="313"/>
      <c r="Y47" s="313">
        <v>60</v>
      </c>
      <c r="Z47" s="313">
        <v>60</v>
      </c>
      <c r="AA47" s="313"/>
      <c r="AB47" s="313"/>
      <c r="AC47" s="314"/>
    </row>
    <row r="48" spans="1:29" s="37" customFormat="1" ht="15.75" thickBot="1" x14ac:dyDescent="0.25">
      <c r="A48" s="39"/>
      <c r="B48" s="40" t="s">
        <v>86</v>
      </c>
      <c r="C48" s="40"/>
      <c r="D48" s="40"/>
      <c r="E48" s="66"/>
      <c r="F48" s="66"/>
      <c r="G48" s="66"/>
      <c r="H48" s="40"/>
      <c r="I48" s="40"/>
      <c r="J48" s="40">
        <f>SUM(J12:J47)</f>
        <v>194053.8</v>
      </c>
      <c r="K48" s="40">
        <f>C52+C53</f>
        <v>12248</v>
      </c>
      <c r="L48" s="90"/>
      <c r="M48" s="90"/>
      <c r="N48" s="41"/>
      <c r="O48" s="257">
        <f t="shared" ref="O48:AC48" si="9">SUM(O12:O47)</f>
        <v>12248</v>
      </c>
      <c r="P48" s="254">
        <f t="shared" si="9"/>
        <v>20239.2</v>
      </c>
      <c r="Q48" s="254">
        <f t="shared" si="9"/>
        <v>30044.2</v>
      </c>
      <c r="R48" s="254">
        <f t="shared" si="9"/>
        <v>17656.2</v>
      </c>
      <c r="S48" s="254">
        <f t="shared" si="9"/>
        <v>19724.2</v>
      </c>
      <c r="T48" s="318">
        <f t="shared" si="9"/>
        <v>7714.2</v>
      </c>
      <c r="U48" s="318">
        <f t="shared" si="9"/>
        <v>10074.200000000001</v>
      </c>
      <c r="V48" s="318">
        <f t="shared" si="9"/>
        <v>7364.2</v>
      </c>
      <c r="W48" s="318">
        <f t="shared" si="9"/>
        <v>7274.2</v>
      </c>
      <c r="X48" s="318">
        <f t="shared" si="9"/>
        <v>4964.2</v>
      </c>
      <c r="Y48" s="318">
        <f t="shared" si="9"/>
        <v>10984.2</v>
      </c>
      <c r="Z48" s="318">
        <f t="shared" si="9"/>
        <v>20274.2</v>
      </c>
      <c r="AA48" s="318">
        <f t="shared" si="9"/>
        <v>20304.2</v>
      </c>
      <c r="AB48" s="318">
        <f t="shared" si="9"/>
        <v>2664.2</v>
      </c>
      <c r="AC48" s="319">
        <f t="shared" si="9"/>
        <v>2524.1999999999998</v>
      </c>
    </row>
    <row r="49" spans="1:13" ht="15.75" x14ac:dyDescent="0.25">
      <c r="A49" s="23"/>
      <c r="B49" s="24"/>
      <c r="C49" s="24"/>
      <c r="D49" s="24"/>
      <c r="E49" s="67"/>
      <c r="F49" s="67"/>
      <c r="G49" s="67"/>
      <c r="H49" s="24"/>
      <c r="I49" s="25"/>
      <c r="K49" s="33" t="s">
        <v>330</v>
      </c>
    </row>
    <row r="50" spans="1:13" s="34" customFormat="1" ht="15.75" x14ac:dyDescent="0.25">
      <c r="E50" s="60"/>
      <c r="F50" s="60"/>
      <c r="G50" s="60"/>
      <c r="K50" s="36"/>
      <c r="L50" s="91"/>
      <c r="M50" s="91"/>
    </row>
    <row r="51" spans="1:13" s="34" customFormat="1" ht="60" x14ac:dyDescent="0.25">
      <c r="A51" s="42"/>
      <c r="B51" s="43" t="s">
        <v>193</v>
      </c>
      <c r="C51" s="44" t="s">
        <v>194</v>
      </c>
      <c r="E51" s="60"/>
      <c r="F51" s="60"/>
      <c r="G51" s="60"/>
      <c r="K51" s="36"/>
      <c r="L51" s="91"/>
      <c r="M51" s="91"/>
    </row>
    <row r="52" spans="1:13" s="34" customFormat="1" ht="15.75" x14ac:dyDescent="0.25">
      <c r="A52" s="45" t="s">
        <v>195</v>
      </c>
      <c r="B52" s="83" t="s">
        <v>331</v>
      </c>
      <c r="C52" s="46">
        <v>2728</v>
      </c>
      <c r="E52" s="60"/>
      <c r="F52" s="60"/>
      <c r="G52" s="60"/>
      <c r="K52" s="36"/>
      <c r="L52" s="91"/>
      <c r="M52" s="91"/>
    </row>
    <row r="53" spans="1:13" s="34" customFormat="1" ht="15.75" x14ac:dyDescent="0.25">
      <c r="A53" s="248"/>
      <c r="B53" s="83" t="s">
        <v>404</v>
      </c>
      <c r="C53" s="46">
        <v>9520</v>
      </c>
      <c r="E53" s="60"/>
      <c r="F53" s="60"/>
      <c r="G53" s="60"/>
      <c r="K53" s="36"/>
      <c r="L53" s="91"/>
      <c r="M53" s="91"/>
    </row>
    <row r="54" spans="1:13" s="34" customFormat="1" ht="15.75" x14ac:dyDescent="0.25">
      <c r="A54" s="45" t="s">
        <v>196</v>
      </c>
      <c r="B54" s="83" t="s">
        <v>332</v>
      </c>
      <c r="C54" s="46">
        <f>C52*4</f>
        <v>10912</v>
      </c>
      <c r="E54" s="60"/>
      <c r="F54" s="60"/>
      <c r="G54" s="60"/>
      <c r="K54" s="36"/>
      <c r="L54" s="91"/>
      <c r="M54" s="91"/>
    </row>
    <row r="55" spans="1:13" s="34" customFormat="1" ht="15.75" thickBot="1" x14ac:dyDescent="0.3">
      <c r="A55" s="47" t="s">
        <v>197</v>
      </c>
      <c r="B55" s="84" t="s">
        <v>333</v>
      </c>
      <c r="C55" s="48">
        <f>C52*10</f>
        <v>27280</v>
      </c>
      <c r="E55" s="60"/>
      <c r="F55" s="60"/>
      <c r="G55" s="60"/>
      <c r="L55" s="91"/>
      <c r="M55" s="91"/>
    </row>
    <row r="56" spans="1:13" s="34" customFormat="1" x14ac:dyDescent="0.25">
      <c r="A56" s="49"/>
      <c r="B56" s="50"/>
      <c r="C56" s="50"/>
      <c r="E56" s="60"/>
      <c r="F56" s="60"/>
      <c r="G56" s="60"/>
      <c r="L56" s="91"/>
      <c r="M56" s="91"/>
    </row>
    <row r="58" spans="1:13" x14ac:dyDescent="0.25">
      <c r="B58" s="26" t="s">
        <v>99</v>
      </c>
    </row>
    <row r="59" spans="1:13" ht="45" x14ac:dyDescent="0.25">
      <c r="B59" s="27" t="s">
        <v>97</v>
      </c>
    </row>
    <row r="60" spans="1:13" ht="45" x14ac:dyDescent="0.25">
      <c r="B60" s="27" t="s">
        <v>102</v>
      </c>
    </row>
    <row r="61" spans="1:13" ht="45" x14ac:dyDescent="0.25">
      <c r="B61" s="27" t="s">
        <v>100</v>
      </c>
    </row>
    <row r="62" spans="1:13" ht="30" x14ac:dyDescent="0.25">
      <c r="B62" s="27" t="s">
        <v>101</v>
      </c>
    </row>
    <row r="64" spans="1:13" x14ac:dyDescent="0.25">
      <c r="B64" s="28" t="s">
        <v>108</v>
      </c>
    </row>
    <row r="65" spans="2:2" x14ac:dyDescent="0.25">
      <c r="B65" s="6" t="s">
        <v>109</v>
      </c>
    </row>
    <row r="66" spans="2:2" x14ac:dyDescent="0.25">
      <c r="B66" s="6" t="s">
        <v>110</v>
      </c>
    </row>
    <row r="67" spans="2:2" x14ac:dyDescent="0.25">
      <c r="B67" s="6" t="s">
        <v>111</v>
      </c>
    </row>
    <row r="68" spans="2:2" x14ac:dyDescent="0.25">
      <c r="B68" s="6" t="s">
        <v>112</v>
      </c>
    </row>
    <row r="69" spans="2:2" x14ac:dyDescent="0.25">
      <c r="B69" s="6" t="s">
        <v>113</v>
      </c>
    </row>
    <row r="70" spans="2:2" x14ac:dyDescent="0.25">
      <c r="B70" s="6" t="s">
        <v>114</v>
      </c>
    </row>
    <row r="72" spans="2:2" x14ac:dyDescent="0.25">
      <c r="B72" s="28" t="s">
        <v>115</v>
      </c>
    </row>
    <row r="73" spans="2:2" x14ac:dyDescent="0.25">
      <c r="B73" s="6" t="s">
        <v>105</v>
      </c>
    </row>
    <row r="74" spans="2:2" x14ac:dyDescent="0.25">
      <c r="B74" s="6" t="s">
        <v>106</v>
      </c>
    </row>
    <row r="75" spans="2:2" x14ac:dyDescent="0.25">
      <c r="B75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zoomScale="60" zoomScaleNormal="60" workbookViewId="0">
      <selection activeCell="D13" sqref="D13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.285156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169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.75" thickBot="1" x14ac:dyDescent="0.3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66</v>
      </c>
      <c r="J12" s="94">
        <f>SUM(O12:AC12)</f>
        <v>5383.2000000000016</v>
      </c>
      <c r="K12" s="98"/>
      <c r="L12" s="99">
        <v>43466</v>
      </c>
      <c r="M12" s="99">
        <v>48944</v>
      </c>
      <c r="N12" s="38"/>
      <c r="O12" s="255">
        <v>297</v>
      </c>
      <c r="P12" s="252">
        <f t="shared" ref="P12:AC12" si="0">$K$39*0.15</f>
        <v>363.3</v>
      </c>
      <c r="Q12" s="252">
        <f t="shared" si="0"/>
        <v>363.3</v>
      </c>
      <c r="R12" s="252">
        <f t="shared" si="0"/>
        <v>363.3</v>
      </c>
      <c r="S12" s="252">
        <f t="shared" si="0"/>
        <v>363.3</v>
      </c>
      <c r="T12" s="324">
        <f t="shared" si="0"/>
        <v>363.3</v>
      </c>
      <c r="U12" s="324">
        <f t="shared" si="0"/>
        <v>363.3</v>
      </c>
      <c r="V12" s="324">
        <f t="shared" si="0"/>
        <v>363.3</v>
      </c>
      <c r="W12" s="324">
        <f t="shared" si="0"/>
        <v>363.3</v>
      </c>
      <c r="X12" s="324">
        <f t="shared" si="0"/>
        <v>363.3</v>
      </c>
      <c r="Y12" s="324">
        <f t="shared" si="0"/>
        <v>363.3</v>
      </c>
      <c r="Z12" s="324">
        <f t="shared" si="0"/>
        <v>363.3</v>
      </c>
      <c r="AA12" s="324">
        <f t="shared" si="0"/>
        <v>363.3</v>
      </c>
      <c r="AB12" s="324">
        <f t="shared" si="0"/>
        <v>363.3</v>
      </c>
      <c r="AC12" s="325">
        <f t="shared" si="0"/>
        <v>363.3</v>
      </c>
    </row>
    <row r="13" spans="1:29" s="125" customFormat="1" ht="30" x14ac:dyDescent="0.25">
      <c r="A13" s="92"/>
      <c r="B13" s="93"/>
      <c r="C13" s="94" t="s">
        <v>66</v>
      </c>
      <c r="D13" s="82" t="s">
        <v>445</v>
      </c>
      <c r="E13" s="95"/>
      <c r="F13" s="96" t="s">
        <v>26</v>
      </c>
      <c r="G13" s="97"/>
      <c r="H13" s="98"/>
      <c r="I13" s="98" t="s">
        <v>66</v>
      </c>
      <c r="J13" s="94">
        <f>SUM(O13:AC13)</f>
        <v>442</v>
      </c>
      <c r="K13" s="98"/>
      <c r="L13" s="99">
        <v>43466</v>
      </c>
      <c r="M13" s="99">
        <v>43830</v>
      </c>
      <c r="N13" s="38" t="s">
        <v>185</v>
      </c>
      <c r="O13" s="255">
        <v>442</v>
      </c>
      <c r="P13" s="252"/>
      <c r="Q13" s="252"/>
      <c r="R13" s="252"/>
      <c r="S13" s="252"/>
      <c r="T13" s="324"/>
      <c r="U13" s="324"/>
      <c r="V13" s="324"/>
      <c r="W13" s="324"/>
      <c r="X13" s="324"/>
      <c r="Y13" s="324"/>
      <c r="Z13" s="324"/>
      <c r="AA13" s="324"/>
      <c r="AB13" s="324"/>
      <c r="AC13" s="325"/>
    </row>
    <row r="14" spans="1:29" s="125" customFormat="1" x14ac:dyDescent="0.25">
      <c r="A14" s="8"/>
      <c r="B14" s="9" t="s">
        <v>90</v>
      </c>
      <c r="C14" s="10"/>
      <c r="D14" s="10"/>
      <c r="E14" s="65"/>
      <c r="F14" s="65"/>
      <c r="G14" s="65"/>
      <c r="H14" s="11"/>
      <c r="I14" s="131"/>
      <c r="J14" s="11"/>
      <c r="K14" s="131"/>
      <c r="L14" s="86"/>
      <c r="M14" s="149"/>
      <c r="N14" s="131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67"/>
    </row>
    <row r="15" spans="1:29" s="125" customFormat="1" x14ac:dyDescent="0.25">
      <c r="A15" s="8"/>
      <c r="B15" s="146" t="s">
        <v>87</v>
      </c>
      <c r="C15" s="131"/>
      <c r="D15" s="131"/>
      <c r="E15" s="132"/>
      <c r="F15" s="132"/>
      <c r="G15" s="132"/>
      <c r="H15" s="11"/>
      <c r="I15" s="133"/>
      <c r="J15" s="11"/>
      <c r="K15" s="133"/>
      <c r="L15" s="86"/>
      <c r="M15" s="134"/>
      <c r="N15" s="133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</row>
    <row r="16" spans="1:29" s="125" customFormat="1" ht="60" x14ac:dyDescent="0.25">
      <c r="A16" s="101"/>
      <c r="B16" s="102"/>
      <c r="C16" s="103" t="s">
        <v>66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66</v>
      </c>
      <c r="J16" s="103">
        <f t="shared" ref="J16:J33" si="1">SUM(O16:AC16)</f>
        <v>1794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545</v>
      </c>
      <c r="Q16" s="253">
        <v>545</v>
      </c>
      <c r="R16" s="253">
        <v>352</v>
      </c>
      <c r="S16" s="253">
        <v>352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66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66</v>
      </c>
      <c r="J17" s="103">
        <f t="shared" si="1"/>
        <v>3520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352</v>
      </c>
      <c r="U17" s="313">
        <v>352</v>
      </c>
      <c r="V17" s="313">
        <v>352</v>
      </c>
      <c r="W17" s="313">
        <v>352</v>
      </c>
      <c r="X17" s="313">
        <v>352</v>
      </c>
      <c r="Y17" s="313">
        <v>352</v>
      </c>
      <c r="Z17" s="313">
        <v>352</v>
      </c>
      <c r="AA17" s="313">
        <v>352</v>
      </c>
      <c r="AB17" s="313">
        <v>352</v>
      </c>
      <c r="AC17" s="314">
        <v>352</v>
      </c>
    </row>
    <row r="18" spans="1:29" s="125" customFormat="1" ht="60" x14ac:dyDescent="0.25">
      <c r="A18" s="101"/>
      <c r="B18" s="102"/>
      <c r="C18" s="103" t="s">
        <v>66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66</v>
      </c>
      <c r="J18" s="103">
        <f t="shared" si="1"/>
        <v>2100</v>
      </c>
      <c r="K18" s="129"/>
      <c r="L18" s="88">
        <v>44197</v>
      </c>
      <c r="M18" s="150">
        <v>44561</v>
      </c>
      <c r="N18" s="32" t="s">
        <v>186</v>
      </c>
      <c r="O18" s="256"/>
      <c r="P18" s="253"/>
      <c r="Q18" s="253">
        <v>2100</v>
      </c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66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66</v>
      </c>
      <c r="J19" s="103">
        <f t="shared" si="1"/>
        <v>6300</v>
      </c>
      <c r="K19" s="129"/>
      <c r="L19" s="88">
        <v>45292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>
        <v>2100</v>
      </c>
      <c r="U19" s="313"/>
      <c r="V19" s="313"/>
      <c r="W19" s="313">
        <v>2100</v>
      </c>
      <c r="X19" s="313"/>
      <c r="Y19" s="313"/>
      <c r="Z19" s="313">
        <v>2100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66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66</v>
      </c>
      <c r="J20" s="103">
        <f t="shared" si="1"/>
        <v>9200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4600</v>
      </c>
      <c r="Q20" s="253"/>
      <c r="R20" s="253">
        <v>4600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66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66</v>
      </c>
      <c r="J21" s="103">
        <f t="shared" si="1"/>
        <v>23000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4600</v>
      </c>
      <c r="U21" s="313"/>
      <c r="V21" s="313">
        <v>4600</v>
      </c>
      <c r="W21" s="313"/>
      <c r="X21" s="313">
        <v>4600</v>
      </c>
      <c r="Y21" s="313"/>
      <c r="Z21" s="313">
        <v>4600</v>
      </c>
      <c r="AA21" s="313"/>
      <c r="AB21" s="313">
        <v>4600</v>
      </c>
      <c r="AC21" s="314"/>
    </row>
    <row r="22" spans="1:29" s="125" customFormat="1" x14ac:dyDescent="0.25">
      <c r="A22" s="8"/>
      <c r="B22" s="133" t="s">
        <v>91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66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66</v>
      </c>
      <c r="J23" s="103">
        <f t="shared" si="1"/>
        <v>8100</v>
      </c>
      <c r="K23" s="106"/>
      <c r="L23" s="130">
        <v>43831</v>
      </c>
      <c r="M23" s="130">
        <v>45291</v>
      </c>
      <c r="N23" s="32" t="s">
        <v>186</v>
      </c>
      <c r="O23" s="256"/>
      <c r="P23" s="253">
        <v>2700</v>
      </c>
      <c r="Q23" s="253">
        <v>2700</v>
      </c>
      <c r="R23" s="253"/>
      <c r="S23" s="253">
        <v>2700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66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66</v>
      </c>
      <c r="J24" s="103">
        <f t="shared" si="1"/>
        <v>10800</v>
      </c>
      <c r="K24" s="106"/>
      <c r="L24" s="130">
        <v>45658</v>
      </c>
      <c r="M24" s="130">
        <v>48213</v>
      </c>
      <c r="N24" s="32" t="s">
        <v>187</v>
      </c>
      <c r="O24" s="256"/>
      <c r="P24" s="253"/>
      <c r="Q24" s="253"/>
      <c r="R24" s="253"/>
      <c r="S24" s="253"/>
      <c r="T24" s="313"/>
      <c r="U24" s="313">
        <v>2700</v>
      </c>
      <c r="V24" s="313"/>
      <c r="W24" s="313">
        <v>2700</v>
      </c>
      <c r="X24" s="313"/>
      <c r="Y24" s="313">
        <v>2700</v>
      </c>
      <c r="Z24" s="313"/>
      <c r="AA24" s="313">
        <v>2700</v>
      </c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66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66</v>
      </c>
      <c r="J27" s="103">
        <f t="shared" si="1"/>
        <v>1300</v>
      </c>
      <c r="K27" s="106"/>
      <c r="L27" s="130">
        <v>43831</v>
      </c>
      <c r="M27" s="130">
        <v>44561</v>
      </c>
      <c r="N27" s="32" t="s">
        <v>186</v>
      </c>
      <c r="O27" s="256"/>
      <c r="P27" s="253">
        <v>700</v>
      </c>
      <c r="Q27" s="253">
        <v>600</v>
      </c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66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66</v>
      </c>
      <c r="J28" s="103">
        <f t="shared" si="1"/>
        <v>8280</v>
      </c>
      <c r="K28" s="106"/>
      <c r="L28" s="130">
        <v>45658</v>
      </c>
      <c r="M28" s="130">
        <v>48944</v>
      </c>
      <c r="N28" s="32" t="s">
        <v>187</v>
      </c>
      <c r="O28" s="256"/>
      <c r="P28" s="253"/>
      <c r="Q28" s="253"/>
      <c r="R28" s="253"/>
      <c r="S28" s="253"/>
      <c r="T28" s="313"/>
      <c r="U28" s="313">
        <v>1750</v>
      </c>
      <c r="V28" s="313">
        <v>1350</v>
      </c>
      <c r="W28" s="313">
        <v>1470</v>
      </c>
      <c r="X28" s="313">
        <v>760</v>
      </c>
      <c r="Y28" s="313">
        <v>1050</v>
      </c>
      <c r="Z28" s="313">
        <v>200</v>
      </c>
      <c r="AA28" s="313">
        <v>750</v>
      </c>
      <c r="AB28" s="313">
        <v>200</v>
      </c>
      <c r="AC28" s="314">
        <v>750</v>
      </c>
    </row>
    <row r="29" spans="1:29" s="125" customFormat="1" ht="60" x14ac:dyDescent="0.25">
      <c r="A29" s="101"/>
      <c r="B29" s="102"/>
      <c r="C29" s="103" t="s">
        <v>66</v>
      </c>
      <c r="D29" s="136" t="s">
        <v>230</v>
      </c>
      <c r="E29" s="105" t="s">
        <v>14</v>
      </c>
      <c r="F29" s="104" t="s">
        <v>29</v>
      </c>
      <c r="G29" s="105" t="s">
        <v>28</v>
      </c>
      <c r="H29" s="106"/>
      <c r="I29" s="129" t="s">
        <v>66</v>
      </c>
      <c r="J29" s="103">
        <f t="shared" si="1"/>
        <v>100</v>
      </c>
      <c r="K29" s="106"/>
      <c r="L29" s="130">
        <v>46023</v>
      </c>
      <c r="M29" s="130">
        <v>46387</v>
      </c>
      <c r="N29" s="32" t="s">
        <v>187</v>
      </c>
      <c r="O29" s="256"/>
      <c r="P29" s="253"/>
      <c r="Q29" s="253"/>
      <c r="R29" s="253"/>
      <c r="S29" s="253"/>
      <c r="T29" s="313"/>
      <c r="U29" s="313"/>
      <c r="V29" s="313">
        <v>100</v>
      </c>
      <c r="W29" s="313"/>
      <c r="X29" s="313"/>
      <c r="Y29" s="313"/>
      <c r="Z29" s="313"/>
      <c r="AA29" s="313"/>
      <c r="AB29" s="313"/>
      <c r="AC29" s="314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3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37"/>
      <c r="C31" s="103" t="s">
        <v>66</v>
      </c>
      <c r="D31" s="75" t="s">
        <v>339</v>
      </c>
      <c r="E31" s="104" t="s">
        <v>15</v>
      </c>
      <c r="F31" s="104" t="s">
        <v>29</v>
      </c>
      <c r="G31" s="105" t="s">
        <v>27</v>
      </c>
      <c r="H31" s="106"/>
      <c r="I31" s="129" t="s">
        <v>66</v>
      </c>
      <c r="J31" s="103">
        <f t="shared" ref="J31" si="2">SUM(O31:AC31)</f>
        <v>1016</v>
      </c>
      <c r="K31" s="106"/>
      <c r="L31" s="130">
        <v>43466</v>
      </c>
      <c r="M31" s="130">
        <v>43830</v>
      </c>
      <c r="N31" s="17" t="s">
        <v>185</v>
      </c>
      <c r="O31" s="256">
        <v>1016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66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66</v>
      </c>
      <c r="J32" s="103">
        <f t="shared" si="1"/>
        <v>7750</v>
      </c>
      <c r="K32" s="106"/>
      <c r="L32" s="130">
        <v>43831</v>
      </c>
      <c r="M32" s="130">
        <v>45291</v>
      </c>
      <c r="N32" s="17" t="s">
        <v>186</v>
      </c>
      <c r="O32" s="256"/>
      <c r="P32" s="253">
        <v>3800</v>
      </c>
      <c r="Q32" s="253">
        <v>1800</v>
      </c>
      <c r="R32" s="253">
        <v>2000</v>
      </c>
      <c r="S32" s="253">
        <v>150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66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66</v>
      </c>
      <c r="J33" s="103">
        <f t="shared" si="1"/>
        <v>13950</v>
      </c>
      <c r="K33" s="106"/>
      <c r="L33" s="130">
        <v>45292</v>
      </c>
      <c r="M33" s="130">
        <v>48944</v>
      </c>
      <c r="N33" s="32" t="s">
        <v>187</v>
      </c>
      <c r="O33" s="256"/>
      <c r="P33" s="253"/>
      <c r="Q33" s="253"/>
      <c r="R33" s="253"/>
      <c r="S33" s="253"/>
      <c r="T33" s="313">
        <v>2200</v>
      </c>
      <c r="U33" s="313">
        <v>950</v>
      </c>
      <c r="V33" s="313">
        <v>1000</v>
      </c>
      <c r="W33" s="313">
        <v>800</v>
      </c>
      <c r="X33" s="313">
        <v>400</v>
      </c>
      <c r="Y33" s="313">
        <v>3650</v>
      </c>
      <c r="Z33" s="313">
        <v>2000</v>
      </c>
      <c r="AA33" s="313">
        <v>1750</v>
      </c>
      <c r="AB33" s="313">
        <v>800</v>
      </c>
      <c r="AC33" s="314">
        <v>400</v>
      </c>
    </row>
    <row r="34" spans="1:29" s="125" customFormat="1" ht="60" x14ac:dyDescent="0.25">
      <c r="A34" s="101"/>
      <c r="B34" s="137"/>
      <c r="C34" s="103" t="s">
        <v>66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66</v>
      </c>
      <c r="J34" s="103">
        <f t="shared" ref="J34:J38" si="3">SUM(O34:AC34)</f>
        <v>235</v>
      </c>
      <c r="K34" s="106"/>
      <c r="L34" s="130">
        <v>43831</v>
      </c>
      <c r="M34" s="130">
        <v>45291</v>
      </c>
      <c r="N34" s="32" t="s">
        <v>186</v>
      </c>
      <c r="O34" s="256"/>
      <c r="P34" s="253">
        <v>35</v>
      </c>
      <c r="Q34" s="253"/>
      <c r="R34" s="253">
        <v>135</v>
      </c>
      <c r="S34" s="253">
        <v>65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66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66</v>
      </c>
      <c r="J35" s="103">
        <f t="shared" si="3"/>
        <v>425</v>
      </c>
      <c r="K35" s="106"/>
      <c r="L35" s="130">
        <v>45292</v>
      </c>
      <c r="M35" s="130">
        <v>48579</v>
      </c>
      <c r="N35" s="32" t="s">
        <v>187</v>
      </c>
      <c r="O35" s="256"/>
      <c r="P35" s="253"/>
      <c r="Q35" s="253"/>
      <c r="R35" s="253"/>
      <c r="S35" s="253"/>
      <c r="T35" s="313">
        <v>35</v>
      </c>
      <c r="U35" s="313"/>
      <c r="V35" s="313">
        <v>35</v>
      </c>
      <c r="W35" s="313">
        <v>65</v>
      </c>
      <c r="X35" s="313">
        <v>135</v>
      </c>
      <c r="Y35" s="313"/>
      <c r="Z35" s="313">
        <v>90</v>
      </c>
      <c r="AA35" s="313"/>
      <c r="AB35" s="313">
        <v>65</v>
      </c>
      <c r="AC35" s="314"/>
    </row>
    <row r="36" spans="1:29" s="125" customFormat="1" x14ac:dyDescent="0.25">
      <c r="A36" s="8"/>
      <c r="B36" s="146" t="s">
        <v>89</v>
      </c>
      <c r="C36" s="131"/>
      <c r="D36" s="131"/>
      <c r="E36" s="132"/>
      <c r="F36" s="132"/>
      <c r="G36" s="132"/>
      <c r="H36" s="133"/>
      <c r="I36" s="133"/>
      <c r="J36" s="133"/>
      <c r="K36" s="133"/>
      <c r="L36" s="134"/>
      <c r="M36" s="134"/>
      <c r="N36" s="133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" x14ac:dyDescent="0.25">
      <c r="A37" s="101"/>
      <c r="B37" s="102"/>
      <c r="C37" s="103" t="s">
        <v>378</v>
      </c>
      <c r="D37" s="75" t="s">
        <v>379</v>
      </c>
      <c r="E37" s="105" t="s">
        <v>25</v>
      </c>
      <c r="F37" s="62" t="s">
        <v>26</v>
      </c>
      <c r="G37" s="105" t="s">
        <v>27</v>
      </c>
      <c r="H37" s="106"/>
      <c r="I37" s="129" t="s">
        <v>66</v>
      </c>
      <c r="J37" s="103">
        <f t="shared" ref="J37" si="4">SUM(O37:AC37)</f>
        <v>406</v>
      </c>
      <c r="K37" s="106"/>
      <c r="L37" s="130">
        <v>43466</v>
      </c>
      <c r="M37" s="130">
        <v>43830</v>
      </c>
      <c r="N37" s="32" t="s">
        <v>185</v>
      </c>
      <c r="O37" s="256">
        <v>406</v>
      </c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39" customFormat="1" ht="60.75" thickBot="1" x14ac:dyDescent="0.3">
      <c r="A38" s="101"/>
      <c r="B38" s="102"/>
      <c r="C38" s="103" t="s">
        <v>66</v>
      </c>
      <c r="D38" s="75" t="s">
        <v>226</v>
      </c>
      <c r="E38" s="105" t="s">
        <v>25</v>
      </c>
      <c r="F38" s="62" t="s">
        <v>26</v>
      </c>
      <c r="G38" s="105" t="s">
        <v>27</v>
      </c>
      <c r="H38" s="106"/>
      <c r="I38" s="129" t="s">
        <v>66</v>
      </c>
      <c r="J38" s="103">
        <f t="shared" si="3"/>
        <v>12500</v>
      </c>
      <c r="K38" s="106"/>
      <c r="L38" s="130">
        <v>44197</v>
      </c>
      <c r="M38" s="130">
        <v>44561</v>
      </c>
      <c r="N38" s="32" t="s">
        <v>186</v>
      </c>
      <c r="O38" s="256"/>
      <c r="P38" s="253"/>
      <c r="Q38" s="253">
        <v>12500</v>
      </c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86</v>
      </c>
      <c r="C39" s="40"/>
      <c r="D39" s="40"/>
      <c r="E39" s="66"/>
      <c r="F39" s="66"/>
      <c r="G39" s="66"/>
      <c r="H39" s="40"/>
      <c r="I39" s="40"/>
      <c r="J39" s="40">
        <f>SUM(J12:J38)</f>
        <v>116601.2</v>
      </c>
      <c r="K39" s="40">
        <f>C43+C44</f>
        <v>2422</v>
      </c>
      <c r="L39" s="90"/>
      <c r="M39" s="90"/>
      <c r="N39" s="41"/>
      <c r="O39" s="257">
        <f t="shared" ref="O39:AC39" si="5">SUM(O12:O38)</f>
        <v>2161</v>
      </c>
      <c r="P39" s="254">
        <f t="shared" si="5"/>
        <v>12743.3</v>
      </c>
      <c r="Q39" s="254">
        <f t="shared" si="5"/>
        <v>20608.3</v>
      </c>
      <c r="R39" s="254">
        <f t="shared" si="5"/>
        <v>7450.3</v>
      </c>
      <c r="S39" s="254">
        <f t="shared" si="5"/>
        <v>3630.3</v>
      </c>
      <c r="T39" s="318">
        <f t="shared" si="5"/>
        <v>9650.2999999999993</v>
      </c>
      <c r="U39" s="318">
        <f t="shared" si="5"/>
        <v>6115.3</v>
      </c>
      <c r="V39" s="318">
        <f t="shared" si="5"/>
        <v>7800.3</v>
      </c>
      <c r="W39" s="318">
        <f t="shared" si="5"/>
        <v>7850.3</v>
      </c>
      <c r="X39" s="318">
        <f t="shared" si="5"/>
        <v>6610.3</v>
      </c>
      <c r="Y39" s="318">
        <f t="shared" si="5"/>
        <v>8115.3</v>
      </c>
      <c r="Z39" s="318">
        <f t="shared" si="5"/>
        <v>9705.2999999999993</v>
      </c>
      <c r="AA39" s="318">
        <f t="shared" si="5"/>
        <v>5915.3</v>
      </c>
      <c r="AB39" s="318">
        <f t="shared" si="5"/>
        <v>6380.3</v>
      </c>
      <c r="AC39" s="319">
        <f t="shared" si="5"/>
        <v>1865.3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330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193</v>
      </c>
      <c r="C42" s="44" t="s">
        <v>194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195</v>
      </c>
      <c r="B43" s="83" t="s">
        <v>331</v>
      </c>
      <c r="C43" s="46">
        <v>1980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404</v>
      </c>
      <c r="C44" s="46">
        <v>442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f>C43*4</f>
        <v>7920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197</v>
      </c>
      <c r="B46" s="84" t="s">
        <v>333</v>
      </c>
      <c r="C46" s="48">
        <f>C43*10</f>
        <v>19800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99</v>
      </c>
    </row>
    <row r="50" spans="2:2" ht="45" x14ac:dyDescent="0.25">
      <c r="B50" s="27" t="s">
        <v>97</v>
      </c>
    </row>
    <row r="51" spans="2:2" ht="45" x14ac:dyDescent="0.25">
      <c r="B51" s="27" t="s">
        <v>102</v>
      </c>
    </row>
    <row r="52" spans="2:2" ht="45" x14ac:dyDescent="0.25">
      <c r="B52" s="27" t="s">
        <v>100</v>
      </c>
    </row>
    <row r="53" spans="2:2" ht="30" x14ac:dyDescent="0.25">
      <c r="B53" s="27" t="s">
        <v>101</v>
      </c>
    </row>
    <row r="55" spans="2:2" x14ac:dyDescent="0.25">
      <c r="B55" s="28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3" spans="2:2" x14ac:dyDescent="0.25">
      <c r="B63" s="28" t="s">
        <v>115</v>
      </c>
    </row>
    <row r="64" spans="2:2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4"/>
  <sheetViews>
    <sheetView topLeftCell="A22" zoomScale="60" zoomScaleNormal="60" workbookViewId="0">
      <selection activeCell="E38" sqref="E38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155</v>
      </c>
      <c r="L3" s="349"/>
      <c r="M3" s="349"/>
      <c r="N3" s="349"/>
      <c r="O3" s="349"/>
      <c r="P3" s="349"/>
      <c r="Q3" s="349"/>
      <c r="R3" s="349" t="s">
        <v>118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67</v>
      </c>
      <c r="J12" s="94">
        <f>SUM(O12:AC12)</f>
        <v>5570.0999999999995</v>
      </c>
      <c r="K12" s="98"/>
      <c r="L12" s="99">
        <v>43466</v>
      </c>
      <c r="M12" s="99">
        <v>48944</v>
      </c>
      <c r="N12" s="38"/>
      <c r="O12" s="255">
        <v>276</v>
      </c>
      <c r="P12" s="252">
        <f t="shared" ref="P12:AC12" si="0">$K$36*0.15</f>
        <v>378.15</v>
      </c>
      <c r="Q12" s="252">
        <f t="shared" si="0"/>
        <v>378.15</v>
      </c>
      <c r="R12" s="252">
        <f t="shared" si="0"/>
        <v>378.15</v>
      </c>
      <c r="S12" s="252">
        <f t="shared" si="0"/>
        <v>378.15</v>
      </c>
      <c r="T12" s="324">
        <f t="shared" si="0"/>
        <v>378.15</v>
      </c>
      <c r="U12" s="324">
        <f t="shared" si="0"/>
        <v>378.15</v>
      </c>
      <c r="V12" s="324">
        <f t="shared" si="0"/>
        <v>378.15</v>
      </c>
      <c r="W12" s="324">
        <f t="shared" si="0"/>
        <v>378.15</v>
      </c>
      <c r="X12" s="324">
        <f t="shared" si="0"/>
        <v>378.15</v>
      </c>
      <c r="Y12" s="324">
        <f t="shared" si="0"/>
        <v>378.15</v>
      </c>
      <c r="Z12" s="324">
        <f t="shared" si="0"/>
        <v>378.15</v>
      </c>
      <c r="AA12" s="324">
        <f t="shared" si="0"/>
        <v>378.15</v>
      </c>
      <c r="AB12" s="324">
        <f t="shared" si="0"/>
        <v>378.15</v>
      </c>
      <c r="AC12" s="325">
        <f t="shared" si="0"/>
        <v>378.15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67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67</v>
      </c>
      <c r="J15" s="103">
        <f t="shared" ref="J15:J33" si="1">SUM(O15:AC15)</f>
        <v>1210</v>
      </c>
      <c r="K15" s="129"/>
      <c r="L15" s="88">
        <v>43831</v>
      </c>
      <c r="M15" s="150">
        <v>45291</v>
      </c>
      <c r="N15" s="169" t="s">
        <v>186</v>
      </c>
      <c r="O15" s="256"/>
      <c r="P15" s="253">
        <v>320</v>
      </c>
      <c r="Q15" s="253">
        <v>320</v>
      </c>
      <c r="R15" s="253">
        <v>320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67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67</v>
      </c>
      <c r="J16" s="103">
        <f t="shared" si="1"/>
        <v>2500</v>
      </c>
      <c r="K16" s="129"/>
      <c r="L16" s="88">
        <v>45292</v>
      </c>
      <c r="M16" s="150">
        <v>48944</v>
      </c>
      <c r="N16" s="169" t="s">
        <v>187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250</v>
      </c>
      <c r="X16" s="313">
        <v>250</v>
      </c>
      <c r="Y16" s="313">
        <v>250</v>
      </c>
      <c r="Z16" s="313">
        <v>250</v>
      </c>
      <c r="AA16" s="313">
        <v>250</v>
      </c>
      <c r="AB16" s="313">
        <v>250</v>
      </c>
      <c r="AC16" s="314">
        <v>250</v>
      </c>
    </row>
    <row r="17" spans="1:29" s="125" customFormat="1" ht="60" x14ac:dyDescent="0.25">
      <c r="A17" s="101"/>
      <c r="B17" s="102"/>
      <c r="C17" s="103" t="s">
        <v>67</v>
      </c>
      <c r="D17" s="16" t="s">
        <v>221</v>
      </c>
      <c r="E17" s="105" t="s">
        <v>14</v>
      </c>
      <c r="F17" s="108" t="s">
        <v>31</v>
      </c>
      <c r="G17" s="75" t="s">
        <v>27</v>
      </c>
      <c r="H17" s="4"/>
      <c r="I17" s="129" t="s">
        <v>67</v>
      </c>
      <c r="J17" s="103">
        <f t="shared" si="1"/>
        <v>2300</v>
      </c>
      <c r="K17" s="129"/>
      <c r="L17" s="88" t="s">
        <v>249</v>
      </c>
      <c r="M17" s="150">
        <v>44926</v>
      </c>
      <c r="N17" s="32" t="s">
        <v>186</v>
      </c>
      <c r="O17" s="256"/>
      <c r="P17" s="253"/>
      <c r="Q17" s="253">
        <v>2300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67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67</v>
      </c>
      <c r="J18" s="103">
        <f t="shared" si="1"/>
        <v>6900</v>
      </c>
      <c r="K18" s="129"/>
      <c r="L18" s="88">
        <v>45292</v>
      </c>
      <c r="M18" s="150">
        <v>47848</v>
      </c>
      <c r="N18" s="32" t="s">
        <v>187</v>
      </c>
      <c r="O18" s="256"/>
      <c r="P18" s="253"/>
      <c r="Q18" s="253"/>
      <c r="R18" s="253"/>
      <c r="S18" s="253"/>
      <c r="T18" s="313">
        <v>2300</v>
      </c>
      <c r="U18" s="313"/>
      <c r="V18" s="313"/>
      <c r="W18" s="313">
        <v>2300</v>
      </c>
      <c r="X18" s="313"/>
      <c r="Y18" s="313"/>
      <c r="Z18" s="313">
        <v>2300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67</v>
      </c>
      <c r="D19" s="16" t="s">
        <v>222</v>
      </c>
      <c r="E19" s="105" t="s">
        <v>14</v>
      </c>
      <c r="F19" s="108" t="s">
        <v>31</v>
      </c>
      <c r="G19" s="75" t="s">
        <v>27</v>
      </c>
      <c r="H19" s="4"/>
      <c r="I19" s="129" t="s">
        <v>67</v>
      </c>
      <c r="J19" s="103">
        <f t="shared" si="1"/>
        <v>8800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4400</v>
      </c>
      <c r="Q19" s="253"/>
      <c r="R19" s="253">
        <v>4400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67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67</v>
      </c>
      <c r="J20" s="103">
        <f t="shared" si="1"/>
        <v>17600</v>
      </c>
      <c r="K20" s="129"/>
      <c r="L20" s="88">
        <v>45292</v>
      </c>
      <c r="M20" s="150">
        <v>47483</v>
      </c>
      <c r="N20" s="32" t="s">
        <v>187</v>
      </c>
      <c r="O20" s="256"/>
      <c r="P20" s="253"/>
      <c r="Q20" s="253"/>
      <c r="R20" s="253"/>
      <c r="S20" s="253"/>
      <c r="T20" s="313">
        <v>4400</v>
      </c>
      <c r="U20" s="313"/>
      <c r="V20" s="313">
        <v>4400</v>
      </c>
      <c r="W20" s="313"/>
      <c r="X20" s="313">
        <v>4400</v>
      </c>
      <c r="Y20" s="313"/>
      <c r="Z20" s="313">
        <v>4400</v>
      </c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67</v>
      </c>
      <c r="D22" s="16" t="s">
        <v>223</v>
      </c>
      <c r="E22" s="105" t="s">
        <v>14</v>
      </c>
      <c r="F22" s="104" t="s">
        <v>29</v>
      </c>
      <c r="G22" s="105" t="s">
        <v>28</v>
      </c>
      <c r="H22" s="106"/>
      <c r="I22" s="129" t="s">
        <v>67</v>
      </c>
      <c r="J22" s="103">
        <f t="shared" si="1"/>
        <v>2100</v>
      </c>
      <c r="K22" s="106"/>
      <c r="L22" s="130">
        <v>45292</v>
      </c>
      <c r="M22" s="130">
        <v>45657</v>
      </c>
      <c r="N22" s="32" t="s">
        <v>187</v>
      </c>
      <c r="O22" s="256"/>
      <c r="P22" s="253"/>
      <c r="Q22" s="253"/>
      <c r="R22" s="253"/>
      <c r="S22" s="253"/>
      <c r="T22" s="313">
        <v>2100</v>
      </c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67</v>
      </c>
      <c r="D23" s="16" t="s">
        <v>229</v>
      </c>
      <c r="E23" s="105" t="s">
        <v>14</v>
      </c>
      <c r="F23" s="104" t="s">
        <v>29</v>
      </c>
      <c r="G23" s="105" t="s">
        <v>28</v>
      </c>
      <c r="H23" s="106"/>
      <c r="I23" s="129" t="s">
        <v>67</v>
      </c>
      <c r="J23" s="103">
        <f t="shared" si="1"/>
        <v>2000</v>
      </c>
      <c r="K23" s="106"/>
      <c r="L23" s="130">
        <v>43831</v>
      </c>
      <c r="M23" s="130">
        <v>44196</v>
      </c>
      <c r="N23" s="32" t="s">
        <v>186</v>
      </c>
      <c r="O23" s="256"/>
      <c r="P23" s="253">
        <v>2000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67</v>
      </c>
      <c r="D24" s="16" t="s">
        <v>229</v>
      </c>
      <c r="E24" s="105" t="s">
        <v>14</v>
      </c>
      <c r="F24" s="104" t="s">
        <v>29</v>
      </c>
      <c r="G24" s="105" t="s">
        <v>28</v>
      </c>
      <c r="H24" s="106"/>
      <c r="I24" s="129" t="s">
        <v>67</v>
      </c>
      <c r="J24" s="103">
        <f t="shared" si="1"/>
        <v>4000</v>
      </c>
      <c r="K24" s="106"/>
      <c r="L24" s="130">
        <v>45658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>
        <v>2000</v>
      </c>
      <c r="V24" s="313"/>
      <c r="W24" s="313"/>
      <c r="X24" s="313"/>
      <c r="Y24" s="313"/>
      <c r="Z24" s="313">
        <v>2000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250</v>
      </c>
      <c r="D27" s="105" t="s">
        <v>444</v>
      </c>
      <c r="E27" s="108" t="s">
        <v>30</v>
      </c>
      <c r="F27" s="104" t="s">
        <v>198</v>
      </c>
      <c r="G27" s="105" t="s">
        <v>28</v>
      </c>
      <c r="H27" s="106"/>
      <c r="I27" s="129" t="s">
        <v>67</v>
      </c>
      <c r="J27" s="103">
        <f t="shared" ref="J27" si="2">SUM(O27:AC27)</f>
        <v>680</v>
      </c>
      <c r="K27" s="106"/>
      <c r="L27" s="130">
        <v>43466</v>
      </c>
      <c r="M27" s="130">
        <v>43830</v>
      </c>
      <c r="N27" s="32" t="s">
        <v>185</v>
      </c>
      <c r="O27" s="256">
        <v>680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67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67</v>
      </c>
      <c r="J28" s="103">
        <f t="shared" si="1"/>
        <v>750</v>
      </c>
      <c r="K28" s="106"/>
      <c r="L28" s="130">
        <v>43831</v>
      </c>
      <c r="M28" s="130">
        <v>44561</v>
      </c>
      <c r="N28" s="32" t="s">
        <v>186</v>
      </c>
      <c r="O28" s="256"/>
      <c r="P28" s="253">
        <v>250</v>
      </c>
      <c r="Q28" s="253">
        <v>500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67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67</v>
      </c>
      <c r="J29" s="103">
        <f t="shared" si="1"/>
        <v>2960</v>
      </c>
      <c r="K29" s="106"/>
      <c r="L29" s="130">
        <v>45292</v>
      </c>
      <c r="M29" s="130">
        <v>47848</v>
      </c>
      <c r="N29" s="32" t="s">
        <v>187</v>
      </c>
      <c r="O29" s="256"/>
      <c r="P29" s="253"/>
      <c r="Q29" s="253"/>
      <c r="R29" s="253"/>
      <c r="S29" s="253"/>
      <c r="T29" s="313">
        <v>1400</v>
      </c>
      <c r="U29" s="313"/>
      <c r="V29" s="313"/>
      <c r="W29" s="313"/>
      <c r="X29" s="313">
        <v>210</v>
      </c>
      <c r="Y29" s="313">
        <v>350</v>
      </c>
      <c r="Z29" s="313">
        <v>1000</v>
      </c>
      <c r="AA29" s="313"/>
      <c r="AB29" s="313"/>
      <c r="AC29" s="314"/>
    </row>
    <row r="30" spans="1:29" s="125" customFormat="1" x14ac:dyDescent="0.25">
      <c r="A30" s="8"/>
      <c r="B30" s="146" t="s">
        <v>88</v>
      </c>
      <c r="C30" s="131"/>
      <c r="D30" s="131"/>
      <c r="E30" s="132"/>
      <c r="F30" s="132"/>
      <c r="G30" s="132"/>
      <c r="H30" s="133"/>
      <c r="I30" s="132"/>
      <c r="J30" s="133"/>
      <c r="K30" s="133"/>
      <c r="L30" s="134"/>
      <c r="M30" s="134"/>
      <c r="N30" s="133"/>
      <c r="O30" s="268"/>
      <c r="P30" s="268"/>
      <c r="Q30" s="268"/>
      <c r="R30" s="268"/>
      <c r="S30" s="268"/>
      <c r="T30" s="268"/>
      <c r="U30" s="268"/>
      <c r="V30" s="268"/>
      <c r="W30" s="268"/>
      <c r="X30" s="268"/>
      <c r="Y30" s="268"/>
      <c r="Z30" s="268"/>
      <c r="AA30" s="268"/>
      <c r="AB30" s="268"/>
      <c r="AC30" s="268"/>
    </row>
    <row r="31" spans="1:29" s="125" customFormat="1" ht="60" x14ac:dyDescent="0.25">
      <c r="A31" s="101"/>
      <c r="B31" s="102"/>
      <c r="C31" s="103" t="s">
        <v>250</v>
      </c>
      <c r="D31" s="75" t="s">
        <v>362</v>
      </c>
      <c r="E31" s="104" t="s">
        <v>15</v>
      </c>
      <c r="F31" s="104" t="s">
        <v>29</v>
      </c>
      <c r="G31" s="105" t="s">
        <v>27</v>
      </c>
      <c r="H31" s="106"/>
      <c r="I31" s="129" t="s">
        <v>67</v>
      </c>
      <c r="J31" s="103">
        <f t="shared" ref="J31" si="3">SUM(O31:AC31)</f>
        <v>1565</v>
      </c>
      <c r="K31" s="106"/>
      <c r="L31" s="130">
        <v>43466</v>
      </c>
      <c r="M31" s="130">
        <v>43830</v>
      </c>
      <c r="N31" s="17" t="s">
        <v>185</v>
      </c>
      <c r="O31" s="256">
        <v>1565</v>
      </c>
      <c r="P31" s="253"/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67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67</v>
      </c>
      <c r="J32" s="103">
        <f t="shared" si="1"/>
        <v>9000</v>
      </c>
      <c r="K32" s="106"/>
      <c r="L32" s="130">
        <v>43831</v>
      </c>
      <c r="M32" s="130">
        <v>45291</v>
      </c>
      <c r="N32" s="17" t="s">
        <v>186</v>
      </c>
      <c r="O32" s="256"/>
      <c r="P32" s="253">
        <v>4500</v>
      </c>
      <c r="Q32" s="253"/>
      <c r="R32" s="253">
        <v>4200</v>
      </c>
      <c r="S32" s="253">
        <v>300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67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67</v>
      </c>
      <c r="J33" s="103">
        <f t="shared" si="1"/>
        <v>6850</v>
      </c>
      <c r="K33" s="106"/>
      <c r="L33" s="130">
        <v>45658</v>
      </c>
      <c r="M33" s="130">
        <v>48944</v>
      </c>
      <c r="N33" s="32" t="s">
        <v>187</v>
      </c>
      <c r="O33" s="256"/>
      <c r="P33" s="253"/>
      <c r="Q33" s="253"/>
      <c r="R33" s="253"/>
      <c r="S33" s="253"/>
      <c r="T33" s="313"/>
      <c r="U33" s="313">
        <v>1100</v>
      </c>
      <c r="V33" s="313"/>
      <c r="W33" s="313">
        <v>300</v>
      </c>
      <c r="X33" s="313"/>
      <c r="Y33" s="313">
        <v>300</v>
      </c>
      <c r="Z33" s="313"/>
      <c r="AA33" s="313">
        <v>4350</v>
      </c>
      <c r="AB33" s="313"/>
      <c r="AC33" s="314">
        <v>800</v>
      </c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.75" thickBot="1" x14ac:dyDescent="0.3">
      <c r="A35" s="101"/>
      <c r="B35" s="102"/>
      <c r="C35" s="103" t="s">
        <v>67</v>
      </c>
      <c r="D35" s="75" t="s">
        <v>226</v>
      </c>
      <c r="E35" s="105" t="s">
        <v>25</v>
      </c>
      <c r="F35" s="62" t="s">
        <v>26</v>
      </c>
      <c r="G35" s="105" t="s">
        <v>27</v>
      </c>
      <c r="H35" s="106"/>
      <c r="I35" s="129" t="s">
        <v>67</v>
      </c>
      <c r="J35" s="103">
        <f>SUM(O35:AC35)</f>
        <v>5500</v>
      </c>
      <c r="K35" s="106"/>
      <c r="L35" s="130">
        <v>44197</v>
      </c>
      <c r="M35" s="130">
        <v>44561</v>
      </c>
      <c r="N35" s="32" t="s">
        <v>186</v>
      </c>
      <c r="O35" s="256"/>
      <c r="P35" s="253"/>
      <c r="Q35" s="253">
        <v>5500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80285.100000000006</v>
      </c>
      <c r="K36" s="40">
        <f>C40+C41</f>
        <v>2521</v>
      </c>
      <c r="L36" s="90"/>
      <c r="M36" s="90"/>
      <c r="N36" s="41"/>
      <c r="O36" s="257">
        <f t="shared" ref="O36:AC36" si="4">SUM(O12:O35)</f>
        <v>2521</v>
      </c>
      <c r="P36" s="254">
        <f t="shared" si="4"/>
        <v>11848.15</v>
      </c>
      <c r="Q36" s="254">
        <f t="shared" si="4"/>
        <v>8998.15</v>
      </c>
      <c r="R36" s="254">
        <f t="shared" si="4"/>
        <v>9298.15</v>
      </c>
      <c r="S36" s="254">
        <f t="shared" si="4"/>
        <v>928.15</v>
      </c>
      <c r="T36" s="318">
        <f t="shared" si="4"/>
        <v>10828.15</v>
      </c>
      <c r="U36" s="318">
        <f t="shared" si="4"/>
        <v>3728.15</v>
      </c>
      <c r="V36" s="318">
        <f t="shared" si="4"/>
        <v>5028.1499999999996</v>
      </c>
      <c r="W36" s="318">
        <f t="shared" si="4"/>
        <v>3228.15</v>
      </c>
      <c r="X36" s="318">
        <f t="shared" si="4"/>
        <v>5238.1499999999996</v>
      </c>
      <c r="Y36" s="318">
        <f t="shared" si="4"/>
        <v>1278.1500000000001</v>
      </c>
      <c r="Z36" s="318">
        <f t="shared" si="4"/>
        <v>10328.15</v>
      </c>
      <c r="AA36" s="318">
        <f t="shared" si="4"/>
        <v>4978.1499999999996</v>
      </c>
      <c r="AB36" s="318">
        <f t="shared" si="4"/>
        <v>628.15</v>
      </c>
      <c r="AC36" s="319">
        <f t="shared" si="4"/>
        <v>1428.15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v>1841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404</v>
      </c>
      <c r="C41" s="46">
        <v>680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C40*4</f>
        <v>7364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C40*10</f>
        <v>18410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45" x14ac:dyDescent="0.25">
      <c r="B49" s="27" t="s">
        <v>102</v>
      </c>
    </row>
    <row r="50" spans="2:2" ht="45" x14ac:dyDescent="0.25">
      <c r="B50" s="27" t="s">
        <v>100</v>
      </c>
    </row>
    <row r="51" spans="2:2" ht="30" x14ac:dyDescent="0.25">
      <c r="B51" s="27" t="s">
        <v>101</v>
      </c>
    </row>
    <row r="53" spans="2:2" x14ac:dyDescent="0.25">
      <c r="B53" s="28" t="s">
        <v>108</v>
      </c>
    </row>
    <row r="54" spans="2:2" x14ac:dyDescent="0.25">
      <c r="B54" s="6" t="s">
        <v>109</v>
      </c>
    </row>
    <row r="55" spans="2:2" x14ac:dyDescent="0.25">
      <c r="B55" s="6" t="s">
        <v>110</v>
      </c>
    </row>
    <row r="56" spans="2:2" x14ac:dyDescent="0.25">
      <c r="B56" s="6" t="s">
        <v>111</v>
      </c>
    </row>
    <row r="57" spans="2:2" x14ac:dyDescent="0.25">
      <c r="B57" s="6" t="s">
        <v>112</v>
      </c>
    </row>
    <row r="58" spans="2:2" x14ac:dyDescent="0.25">
      <c r="B58" s="6" t="s">
        <v>113</v>
      </c>
    </row>
    <row r="59" spans="2:2" x14ac:dyDescent="0.25">
      <c r="B59" s="6" t="s">
        <v>114</v>
      </c>
    </row>
    <row r="61" spans="2:2" x14ac:dyDescent="0.25">
      <c r="B61" s="28" t="s">
        <v>115</v>
      </c>
    </row>
    <row r="62" spans="2:2" x14ac:dyDescent="0.25">
      <c r="B62" s="6" t="s">
        <v>105</v>
      </c>
    </row>
    <row r="63" spans="2:2" x14ac:dyDescent="0.25">
      <c r="B63" s="6" t="s">
        <v>106</v>
      </c>
    </row>
    <row r="64" spans="2:2" x14ac:dyDescent="0.25">
      <c r="B64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4" zoomScale="60" zoomScaleNormal="60" workbookViewId="0">
      <selection activeCell="E24" sqref="E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9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157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68</v>
      </c>
      <c r="J12" s="94">
        <f>SUM(O12:AC12)</f>
        <v>47156.5</v>
      </c>
      <c r="K12" s="98"/>
      <c r="L12" s="99">
        <v>43466</v>
      </c>
      <c r="M12" s="99">
        <v>48944</v>
      </c>
      <c r="N12" s="38"/>
      <c r="O12" s="255">
        <v>715</v>
      </c>
      <c r="P12" s="252">
        <f t="shared" ref="P12:AC12" si="0">$K$44*0.15</f>
        <v>3317.25</v>
      </c>
      <c r="Q12" s="252">
        <f t="shared" si="0"/>
        <v>3317.25</v>
      </c>
      <c r="R12" s="252">
        <f t="shared" si="0"/>
        <v>3317.25</v>
      </c>
      <c r="S12" s="252">
        <f t="shared" si="0"/>
        <v>3317.25</v>
      </c>
      <c r="T12" s="324">
        <f t="shared" si="0"/>
        <v>3317.25</v>
      </c>
      <c r="U12" s="324">
        <f t="shared" si="0"/>
        <v>3317.25</v>
      </c>
      <c r="V12" s="324">
        <f t="shared" si="0"/>
        <v>3317.25</v>
      </c>
      <c r="W12" s="324">
        <f t="shared" si="0"/>
        <v>3317.25</v>
      </c>
      <c r="X12" s="324">
        <f t="shared" si="0"/>
        <v>3317.25</v>
      </c>
      <c r="Y12" s="324">
        <f t="shared" si="0"/>
        <v>3317.25</v>
      </c>
      <c r="Z12" s="324">
        <f t="shared" si="0"/>
        <v>3317.25</v>
      </c>
      <c r="AA12" s="324">
        <f t="shared" si="0"/>
        <v>3317.25</v>
      </c>
      <c r="AB12" s="324">
        <f t="shared" si="0"/>
        <v>3317.25</v>
      </c>
      <c r="AC12" s="325">
        <f t="shared" si="0"/>
        <v>3317.25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68</v>
      </c>
      <c r="D15" s="75" t="s">
        <v>438</v>
      </c>
      <c r="E15" s="105" t="s">
        <v>14</v>
      </c>
      <c r="F15" s="108" t="s">
        <v>31</v>
      </c>
      <c r="G15" s="75" t="s">
        <v>27</v>
      </c>
      <c r="H15" s="4"/>
      <c r="I15" s="129" t="s">
        <v>68</v>
      </c>
      <c r="J15" s="103">
        <f t="shared" ref="J15" si="1">SUM(O15:AC15)</f>
        <v>7348</v>
      </c>
      <c r="K15" s="129"/>
      <c r="L15" s="88">
        <v>43466</v>
      </c>
      <c r="M15" s="150">
        <v>43830</v>
      </c>
      <c r="N15" s="32" t="s">
        <v>185</v>
      </c>
      <c r="O15" s="256">
        <v>7348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68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68</v>
      </c>
      <c r="J16" s="103">
        <f t="shared" ref="J16:J32" si="2">SUM(O16:AC16)</f>
        <v>1938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584</v>
      </c>
      <c r="Q16" s="253">
        <v>584</v>
      </c>
      <c r="R16" s="253">
        <v>385</v>
      </c>
      <c r="S16" s="253">
        <v>385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68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68</v>
      </c>
      <c r="J17" s="103">
        <f t="shared" si="2"/>
        <v>3850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385</v>
      </c>
      <c r="U17" s="313">
        <v>385</v>
      </c>
      <c r="V17" s="313">
        <v>385</v>
      </c>
      <c r="W17" s="313">
        <v>385</v>
      </c>
      <c r="X17" s="313">
        <v>385</v>
      </c>
      <c r="Y17" s="313">
        <v>385</v>
      </c>
      <c r="Z17" s="313">
        <v>385</v>
      </c>
      <c r="AA17" s="313">
        <v>385</v>
      </c>
      <c r="AB17" s="313">
        <v>385</v>
      </c>
      <c r="AC17" s="314">
        <v>385</v>
      </c>
    </row>
    <row r="18" spans="1:29" s="125" customFormat="1" ht="60" x14ac:dyDescent="0.25">
      <c r="A18" s="101"/>
      <c r="B18" s="102"/>
      <c r="C18" s="103" t="s">
        <v>68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68</v>
      </c>
      <c r="J18" s="103">
        <f t="shared" si="2"/>
        <v>9600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3200</v>
      </c>
      <c r="Q18" s="253">
        <v>3200</v>
      </c>
      <c r="R18" s="253"/>
      <c r="S18" s="253">
        <v>3200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68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68</v>
      </c>
      <c r="J19" s="103">
        <f t="shared" si="2"/>
        <v>9600</v>
      </c>
      <c r="K19" s="129"/>
      <c r="L19" s="88">
        <v>45658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3200</v>
      </c>
      <c r="V19" s="313"/>
      <c r="W19" s="313"/>
      <c r="X19" s="313">
        <v>3200</v>
      </c>
      <c r="Y19" s="313"/>
      <c r="Z19" s="313">
        <v>3200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68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68</v>
      </c>
      <c r="J20" s="103">
        <f t="shared" si="2"/>
        <v>17600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8800</v>
      </c>
      <c r="Q20" s="253"/>
      <c r="R20" s="253">
        <v>8800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68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68</v>
      </c>
      <c r="J21" s="103">
        <f t="shared" si="2"/>
        <v>35200</v>
      </c>
      <c r="K21" s="129"/>
      <c r="L21" s="88">
        <v>45292</v>
      </c>
      <c r="M21" s="150">
        <v>48579</v>
      </c>
      <c r="N21" s="32" t="s">
        <v>187</v>
      </c>
      <c r="O21" s="256"/>
      <c r="P21" s="253"/>
      <c r="Q21" s="253"/>
      <c r="R21" s="253"/>
      <c r="S21" s="253"/>
      <c r="T21" s="313">
        <v>8800</v>
      </c>
      <c r="U21" s="313"/>
      <c r="V21" s="313">
        <v>8800</v>
      </c>
      <c r="W21" s="313"/>
      <c r="X21" s="313"/>
      <c r="Y21" s="313">
        <v>8800</v>
      </c>
      <c r="Z21" s="313"/>
      <c r="AA21" s="313"/>
      <c r="AB21" s="313">
        <v>8800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68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68</v>
      </c>
      <c r="J23" s="103">
        <f t="shared" si="2"/>
        <v>2000</v>
      </c>
      <c r="K23" s="106"/>
      <c r="L23" s="130">
        <v>46023</v>
      </c>
      <c r="M23" s="130">
        <v>46387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>
        <v>2000</v>
      </c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68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68</v>
      </c>
      <c r="J24" s="103">
        <f t="shared" si="2"/>
        <v>9300</v>
      </c>
      <c r="K24" s="106"/>
      <c r="L24" s="130">
        <v>43831</v>
      </c>
      <c r="M24" s="130">
        <v>45291</v>
      </c>
      <c r="N24" s="32" t="s">
        <v>186</v>
      </c>
      <c r="O24" s="256"/>
      <c r="P24" s="253">
        <v>3100</v>
      </c>
      <c r="Q24" s="253">
        <v>3100</v>
      </c>
      <c r="R24" s="253"/>
      <c r="S24" s="253">
        <v>3100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68</v>
      </c>
      <c r="D25" s="16" t="s">
        <v>227</v>
      </c>
      <c r="E25" s="105" t="s">
        <v>14</v>
      </c>
      <c r="F25" s="104" t="s">
        <v>29</v>
      </c>
      <c r="G25" s="105" t="s">
        <v>28</v>
      </c>
      <c r="H25" s="106"/>
      <c r="I25" s="129" t="s">
        <v>68</v>
      </c>
      <c r="J25" s="103">
        <f t="shared" si="2"/>
        <v>9300</v>
      </c>
      <c r="K25" s="106"/>
      <c r="L25" s="130">
        <v>45658</v>
      </c>
      <c r="M25" s="130">
        <v>47848</v>
      </c>
      <c r="N25" s="32" t="s">
        <v>187</v>
      </c>
      <c r="O25" s="256"/>
      <c r="P25" s="253"/>
      <c r="Q25" s="253"/>
      <c r="R25" s="253"/>
      <c r="S25" s="253"/>
      <c r="T25" s="313"/>
      <c r="U25" s="313">
        <v>3100</v>
      </c>
      <c r="V25" s="313"/>
      <c r="W25" s="313">
        <v>3100</v>
      </c>
      <c r="X25" s="313"/>
      <c r="Y25" s="313"/>
      <c r="Z25" s="313">
        <v>3100</v>
      </c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68</v>
      </c>
      <c r="D26" s="16" t="s">
        <v>228</v>
      </c>
      <c r="E26" s="105" t="s">
        <v>14</v>
      </c>
      <c r="F26" s="104" t="s">
        <v>29</v>
      </c>
      <c r="G26" s="105" t="s">
        <v>28</v>
      </c>
      <c r="H26" s="106"/>
      <c r="I26" s="129" t="s">
        <v>68</v>
      </c>
      <c r="J26" s="103">
        <f t="shared" si="2"/>
        <v>7200</v>
      </c>
      <c r="K26" s="106"/>
      <c r="L26" s="130">
        <v>43831</v>
      </c>
      <c r="M26" s="130">
        <v>45291</v>
      </c>
      <c r="N26" s="32" t="s">
        <v>186</v>
      </c>
      <c r="O26" s="256"/>
      <c r="P26" s="253">
        <v>2400</v>
      </c>
      <c r="Q26" s="253">
        <v>2400</v>
      </c>
      <c r="R26" s="253"/>
      <c r="S26" s="253">
        <v>2400</v>
      </c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68</v>
      </c>
      <c r="D27" s="16" t="s">
        <v>228</v>
      </c>
      <c r="E27" s="105" t="s">
        <v>14</v>
      </c>
      <c r="F27" s="104" t="s">
        <v>29</v>
      </c>
      <c r="G27" s="105" t="s">
        <v>28</v>
      </c>
      <c r="H27" s="106"/>
      <c r="I27" s="129" t="s">
        <v>68</v>
      </c>
      <c r="J27" s="103">
        <f t="shared" si="2"/>
        <v>7200</v>
      </c>
      <c r="K27" s="106"/>
      <c r="L27" s="130">
        <v>46023</v>
      </c>
      <c r="M27" s="130">
        <v>48579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>
        <v>2400</v>
      </c>
      <c r="W27" s="313"/>
      <c r="X27" s="313"/>
      <c r="Y27" s="313">
        <v>2400</v>
      </c>
      <c r="Z27" s="313"/>
      <c r="AA27" s="313"/>
      <c r="AB27" s="313">
        <v>2400</v>
      </c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02"/>
      <c r="C30" s="103" t="s">
        <v>416</v>
      </c>
      <c r="D30" s="105" t="s">
        <v>417</v>
      </c>
      <c r="E30" s="108" t="s">
        <v>30</v>
      </c>
      <c r="F30" s="104" t="s">
        <v>198</v>
      </c>
      <c r="G30" s="105" t="s">
        <v>28</v>
      </c>
      <c r="H30" s="106"/>
      <c r="I30" s="129" t="s">
        <v>68</v>
      </c>
      <c r="J30" s="103">
        <f t="shared" ref="J30" si="3">SUM(O30:AC30)</f>
        <v>10000</v>
      </c>
      <c r="K30" s="106"/>
      <c r="L30" s="130">
        <v>43466</v>
      </c>
      <c r="M30" s="130">
        <v>43830</v>
      </c>
      <c r="N30" s="32" t="s">
        <v>185</v>
      </c>
      <c r="O30" s="256">
        <v>10000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68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68</v>
      </c>
      <c r="J31" s="103">
        <f t="shared" si="2"/>
        <v>9970</v>
      </c>
      <c r="K31" s="106"/>
      <c r="L31" s="130">
        <v>43831</v>
      </c>
      <c r="M31" s="130">
        <v>45291</v>
      </c>
      <c r="N31" s="32" t="s">
        <v>186</v>
      </c>
      <c r="O31" s="256"/>
      <c r="P31" s="253">
        <v>3590</v>
      </c>
      <c r="Q31" s="253">
        <v>730</v>
      </c>
      <c r="R31" s="253">
        <v>2840</v>
      </c>
      <c r="S31" s="253">
        <v>2810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90" x14ac:dyDescent="0.25">
      <c r="A32" s="101"/>
      <c r="B32" s="102"/>
      <c r="C32" s="103" t="s">
        <v>68</v>
      </c>
      <c r="D32" s="136" t="s">
        <v>224</v>
      </c>
      <c r="E32" s="108" t="s">
        <v>30</v>
      </c>
      <c r="F32" s="104" t="s">
        <v>198</v>
      </c>
      <c r="G32" s="105" t="s">
        <v>28</v>
      </c>
      <c r="H32" s="106"/>
      <c r="I32" s="129" t="s">
        <v>68</v>
      </c>
      <c r="J32" s="103">
        <f t="shared" si="2"/>
        <v>7160</v>
      </c>
      <c r="K32" s="106"/>
      <c r="L32" s="130">
        <v>46388</v>
      </c>
      <c r="M32" s="130">
        <v>47848</v>
      </c>
      <c r="N32" s="32" t="s">
        <v>187</v>
      </c>
      <c r="O32" s="256"/>
      <c r="P32" s="253"/>
      <c r="Q32" s="253"/>
      <c r="R32" s="253"/>
      <c r="S32" s="253"/>
      <c r="T32" s="313"/>
      <c r="U32" s="313"/>
      <c r="V32" s="313"/>
      <c r="W32" s="313">
        <v>480</v>
      </c>
      <c r="X32" s="313">
        <v>1160</v>
      </c>
      <c r="Y32" s="313">
        <v>3910</v>
      </c>
      <c r="Z32" s="313">
        <v>1610</v>
      </c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68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68</v>
      </c>
      <c r="J33" s="103">
        <f t="shared" ref="J33" si="4">SUM(O33:AC33)</f>
        <v>120</v>
      </c>
      <c r="K33" s="106"/>
      <c r="L33" s="130">
        <v>44562</v>
      </c>
      <c r="M33" s="130">
        <v>44926</v>
      </c>
      <c r="N33" s="32" t="s">
        <v>186</v>
      </c>
      <c r="O33" s="256"/>
      <c r="P33" s="253"/>
      <c r="Q33" s="253"/>
      <c r="R33" s="253">
        <v>120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02"/>
      <c r="C34" s="103" t="s">
        <v>68</v>
      </c>
      <c r="D34" s="136" t="s">
        <v>230</v>
      </c>
      <c r="E34" s="105" t="s">
        <v>14</v>
      </c>
      <c r="F34" s="104" t="s">
        <v>29</v>
      </c>
      <c r="G34" s="105" t="s">
        <v>28</v>
      </c>
      <c r="H34" s="106"/>
      <c r="I34" s="129" t="s">
        <v>68</v>
      </c>
      <c r="J34" s="103">
        <f t="shared" ref="J34:J38" si="5">SUM(O34:AC34)</f>
        <v>600</v>
      </c>
      <c r="K34" s="106"/>
      <c r="L34" s="130">
        <v>45292</v>
      </c>
      <c r="M34" s="130">
        <v>48579</v>
      </c>
      <c r="N34" s="32" t="s">
        <v>187</v>
      </c>
      <c r="O34" s="256"/>
      <c r="P34" s="253"/>
      <c r="Q34" s="253"/>
      <c r="R34" s="253"/>
      <c r="S34" s="253"/>
      <c r="T34" s="313">
        <v>120</v>
      </c>
      <c r="U34" s="313"/>
      <c r="V34" s="313">
        <v>120</v>
      </c>
      <c r="W34" s="313"/>
      <c r="X34" s="313">
        <v>120</v>
      </c>
      <c r="Y34" s="313"/>
      <c r="Z34" s="313">
        <v>120</v>
      </c>
      <c r="AA34" s="313"/>
      <c r="AB34" s="313">
        <v>120</v>
      </c>
      <c r="AC34" s="314"/>
    </row>
    <row r="35" spans="1:29" s="125" customFormat="1" x14ac:dyDescent="0.25">
      <c r="A35" s="8"/>
      <c r="B35" s="146" t="s">
        <v>88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25" customFormat="1" ht="60" x14ac:dyDescent="0.25">
      <c r="A36" s="101"/>
      <c r="B36" s="102"/>
      <c r="C36" s="103" t="s">
        <v>68</v>
      </c>
      <c r="D36" s="138" t="s">
        <v>339</v>
      </c>
      <c r="E36" s="104" t="s">
        <v>15</v>
      </c>
      <c r="F36" s="104" t="s">
        <v>31</v>
      </c>
      <c r="G36" s="105" t="s">
        <v>27</v>
      </c>
      <c r="H36" s="106"/>
      <c r="I36" s="129" t="s">
        <v>68</v>
      </c>
      <c r="J36" s="103">
        <f t="shared" si="5"/>
        <v>2000</v>
      </c>
      <c r="K36" s="106"/>
      <c r="L36" s="130">
        <v>43466</v>
      </c>
      <c r="M36" s="130">
        <v>43830</v>
      </c>
      <c r="N36" s="17" t="s">
        <v>185</v>
      </c>
      <c r="O36" s="256">
        <v>2000</v>
      </c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68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68</v>
      </c>
      <c r="J37" s="103">
        <f t="shared" si="5"/>
        <v>20050</v>
      </c>
      <c r="K37" s="106"/>
      <c r="L37" s="130">
        <v>43831</v>
      </c>
      <c r="M37" s="130">
        <v>45291</v>
      </c>
      <c r="N37" s="32" t="s">
        <v>186</v>
      </c>
      <c r="O37" s="256"/>
      <c r="P37" s="253">
        <v>8200</v>
      </c>
      <c r="Q37" s="253">
        <v>4900</v>
      </c>
      <c r="R37" s="253">
        <v>4500</v>
      </c>
      <c r="S37" s="253">
        <v>2450</v>
      </c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25" customFormat="1" ht="60" x14ac:dyDescent="0.25">
      <c r="A38" s="101"/>
      <c r="B38" s="102"/>
      <c r="C38" s="103" t="s">
        <v>68</v>
      </c>
      <c r="D38" s="75" t="s">
        <v>225</v>
      </c>
      <c r="E38" s="104" t="s">
        <v>15</v>
      </c>
      <c r="F38" s="104" t="s">
        <v>29</v>
      </c>
      <c r="G38" s="105" t="s">
        <v>27</v>
      </c>
      <c r="H38" s="106"/>
      <c r="I38" s="129" t="s">
        <v>68</v>
      </c>
      <c r="J38" s="103">
        <f t="shared" si="5"/>
        <v>26510</v>
      </c>
      <c r="K38" s="106"/>
      <c r="L38" s="130">
        <v>45292</v>
      </c>
      <c r="M38" s="130">
        <v>48944</v>
      </c>
      <c r="N38" s="32" t="s">
        <v>187</v>
      </c>
      <c r="O38" s="256"/>
      <c r="P38" s="253"/>
      <c r="Q38" s="253"/>
      <c r="R38" s="253"/>
      <c r="S38" s="253"/>
      <c r="T38" s="313">
        <v>750</v>
      </c>
      <c r="U38" s="313">
        <v>250</v>
      </c>
      <c r="V38" s="313">
        <v>750</v>
      </c>
      <c r="W38" s="313">
        <v>2750</v>
      </c>
      <c r="X38" s="313">
        <v>750</v>
      </c>
      <c r="Y38" s="313">
        <v>5050</v>
      </c>
      <c r="Z38" s="313">
        <v>5900</v>
      </c>
      <c r="AA38" s="313">
        <v>3450</v>
      </c>
      <c r="AB38" s="313">
        <v>3430</v>
      </c>
      <c r="AC38" s="314">
        <v>3430</v>
      </c>
    </row>
    <row r="39" spans="1:29" s="125" customFormat="1" ht="60" x14ac:dyDescent="0.25">
      <c r="A39" s="101"/>
      <c r="B39" s="102"/>
      <c r="C39" s="103" t="s">
        <v>68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68</v>
      </c>
      <c r="J39" s="103">
        <f t="shared" ref="J39:J43" si="6">SUM(O39:AC39)</f>
        <v>2410</v>
      </c>
      <c r="K39" s="106"/>
      <c r="L39" s="130">
        <v>43831</v>
      </c>
      <c r="M39" s="130">
        <v>45291</v>
      </c>
      <c r="N39" s="32" t="s">
        <v>186</v>
      </c>
      <c r="O39" s="256"/>
      <c r="P39" s="253">
        <v>330</v>
      </c>
      <c r="Q39" s="253">
        <v>750</v>
      </c>
      <c r="R39" s="253">
        <v>330</v>
      </c>
      <c r="S39" s="253">
        <v>1000</v>
      </c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125" customFormat="1" ht="60" x14ac:dyDescent="0.25">
      <c r="A40" s="101"/>
      <c r="B40" s="102"/>
      <c r="C40" s="103" t="s">
        <v>68</v>
      </c>
      <c r="D40" s="75" t="s">
        <v>231</v>
      </c>
      <c r="E40" s="104" t="s">
        <v>15</v>
      </c>
      <c r="F40" s="104" t="s">
        <v>29</v>
      </c>
      <c r="G40" s="105" t="s">
        <v>27</v>
      </c>
      <c r="H40" s="106"/>
      <c r="I40" s="129" t="s">
        <v>68</v>
      </c>
      <c r="J40" s="103">
        <f t="shared" si="6"/>
        <v>6650</v>
      </c>
      <c r="K40" s="106"/>
      <c r="L40" s="130">
        <v>45292</v>
      </c>
      <c r="M40" s="130">
        <v>48944</v>
      </c>
      <c r="N40" s="32" t="s">
        <v>187</v>
      </c>
      <c r="O40" s="256"/>
      <c r="P40" s="253"/>
      <c r="Q40" s="253"/>
      <c r="R40" s="253"/>
      <c r="S40" s="253"/>
      <c r="T40" s="313">
        <v>330</v>
      </c>
      <c r="U40" s="313">
        <v>1000</v>
      </c>
      <c r="V40" s="313">
        <v>330</v>
      </c>
      <c r="W40" s="313">
        <v>1000</v>
      </c>
      <c r="X40" s="313">
        <v>330</v>
      </c>
      <c r="Y40" s="313">
        <v>1000</v>
      </c>
      <c r="Z40" s="313">
        <v>330</v>
      </c>
      <c r="AA40" s="313">
        <v>1000</v>
      </c>
      <c r="AB40" s="313">
        <v>330</v>
      </c>
      <c r="AC40" s="314">
        <v>1000</v>
      </c>
    </row>
    <row r="41" spans="1:29" s="125" customFormat="1" x14ac:dyDescent="0.25">
      <c r="A41" s="8"/>
      <c r="B41" s="146" t="s">
        <v>89</v>
      </c>
      <c r="C41" s="131"/>
      <c r="D41" s="131"/>
      <c r="E41" s="132"/>
      <c r="F41" s="132"/>
      <c r="G41" s="132"/>
      <c r="H41" s="133"/>
      <c r="I41" s="133"/>
      <c r="J41" s="133"/>
      <c r="K41" s="133"/>
      <c r="L41" s="134"/>
      <c r="M41" s="134"/>
      <c r="N41" s="133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</row>
    <row r="42" spans="1:29" s="139" customFormat="1" ht="60" x14ac:dyDescent="0.25">
      <c r="A42" s="101"/>
      <c r="B42" s="102"/>
      <c r="C42" s="103" t="s">
        <v>68</v>
      </c>
      <c r="D42" s="75" t="s">
        <v>226</v>
      </c>
      <c r="E42" s="105" t="s">
        <v>25</v>
      </c>
      <c r="F42" s="62" t="s">
        <v>26</v>
      </c>
      <c r="G42" s="105" t="s">
        <v>27</v>
      </c>
      <c r="H42" s="106"/>
      <c r="I42" s="129" t="s">
        <v>68</v>
      </c>
      <c r="J42" s="103">
        <f t="shared" si="6"/>
        <v>25000</v>
      </c>
      <c r="K42" s="106"/>
      <c r="L42" s="130">
        <v>44197</v>
      </c>
      <c r="M42" s="130">
        <v>44561</v>
      </c>
      <c r="N42" s="32" t="s">
        <v>186</v>
      </c>
      <c r="O42" s="256"/>
      <c r="P42" s="253"/>
      <c r="Q42" s="253">
        <v>25000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39" customFormat="1" ht="60.75" thickBot="1" x14ac:dyDescent="0.3">
      <c r="A43" s="101"/>
      <c r="B43" s="102"/>
      <c r="C43" s="103" t="s">
        <v>68</v>
      </c>
      <c r="D43" s="75" t="s">
        <v>247</v>
      </c>
      <c r="E43" s="105" t="s">
        <v>25</v>
      </c>
      <c r="F43" s="62" t="s">
        <v>26</v>
      </c>
      <c r="G43" s="105" t="s">
        <v>27</v>
      </c>
      <c r="H43" s="106"/>
      <c r="I43" s="129" t="s">
        <v>68</v>
      </c>
      <c r="J43" s="103">
        <f t="shared" si="6"/>
        <v>1800</v>
      </c>
      <c r="K43" s="106"/>
      <c r="L43" s="130">
        <v>43831</v>
      </c>
      <c r="M43" s="130">
        <v>45291</v>
      </c>
      <c r="N43" s="17" t="s">
        <v>186</v>
      </c>
      <c r="O43" s="256"/>
      <c r="P43" s="253">
        <v>400</v>
      </c>
      <c r="Q43" s="253">
        <v>400</v>
      </c>
      <c r="R43" s="253">
        <v>500</v>
      </c>
      <c r="S43" s="253">
        <v>500</v>
      </c>
      <c r="T43" s="313"/>
      <c r="U43" s="313"/>
      <c r="V43" s="313"/>
      <c r="W43" s="313"/>
      <c r="X43" s="313"/>
      <c r="Y43" s="313"/>
      <c r="Z43" s="313"/>
      <c r="AA43" s="313"/>
      <c r="AB43" s="313"/>
      <c r="AC43" s="314"/>
    </row>
    <row r="44" spans="1:29" s="37" customFormat="1" ht="15.75" thickBot="1" x14ac:dyDescent="0.25">
      <c r="A44" s="39"/>
      <c r="B44" s="40" t="s">
        <v>86</v>
      </c>
      <c r="C44" s="40"/>
      <c r="D44" s="40"/>
      <c r="E44" s="66"/>
      <c r="F44" s="66"/>
      <c r="G44" s="66"/>
      <c r="H44" s="40"/>
      <c r="I44" s="40"/>
      <c r="J44" s="40">
        <f>SUM(J12:J43)</f>
        <v>279562.5</v>
      </c>
      <c r="K44" s="40">
        <f>C48+C49</f>
        <v>22115</v>
      </c>
      <c r="L44" s="90"/>
      <c r="M44" s="90"/>
      <c r="N44" s="41"/>
      <c r="O44" s="257">
        <f t="shared" ref="O44:AC44" si="7">SUM(O12:O43)</f>
        <v>20063</v>
      </c>
      <c r="P44" s="254">
        <f t="shared" si="7"/>
        <v>33921.25</v>
      </c>
      <c r="Q44" s="254">
        <f t="shared" si="7"/>
        <v>44381.25</v>
      </c>
      <c r="R44" s="254">
        <f t="shared" si="7"/>
        <v>20792.25</v>
      </c>
      <c r="S44" s="254">
        <f t="shared" si="7"/>
        <v>19162.25</v>
      </c>
      <c r="T44" s="318">
        <f t="shared" si="7"/>
        <v>13702.25</v>
      </c>
      <c r="U44" s="318">
        <f t="shared" si="7"/>
        <v>11252.25</v>
      </c>
      <c r="V44" s="318">
        <f t="shared" si="7"/>
        <v>18102.25</v>
      </c>
      <c r="W44" s="318">
        <f t="shared" si="7"/>
        <v>11032.25</v>
      </c>
      <c r="X44" s="318">
        <f t="shared" si="7"/>
        <v>9262.25</v>
      </c>
      <c r="Y44" s="318">
        <f t="shared" si="7"/>
        <v>24862.25</v>
      </c>
      <c r="Z44" s="318">
        <f t="shared" si="7"/>
        <v>17962.25</v>
      </c>
      <c r="AA44" s="318">
        <f t="shared" si="7"/>
        <v>8152.25</v>
      </c>
      <c r="AB44" s="318">
        <f t="shared" si="7"/>
        <v>18782.25</v>
      </c>
      <c r="AC44" s="319">
        <f t="shared" si="7"/>
        <v>8132.25</v>
      </c>
    </row>
    <row r="45" spans="1:29" ht="15.75" x14ac:dyDescent="0.25">
      <c r="A45" s="23"/>
      <c r="B45" s="24"/>
      <c r="C45" s="24"/>
      <c r="D45" s="24"/>
      <c r="E45" s="67"/>
      <c r="F45" s="67"/>
      <c r="G45" s="67"/>
      <c r="H45" s="24"/>
      <c r="I45" s="25"/>
      <c r="K45" s="33" t="s">
        <v>330</v>
      </c>
    </row>
    <row r="46" spans="1:29" s="34" customFormat="1" ht="15.75" x14ac:dyDescent="0.25">
      <c r="E46" s="60"/>
      <c r="F46" s="60"/>
      <c r="G46" s="60"/>
      <c r="K46" s="36"/>
      <c r="L46" s="91"/>
      <c r="M46" s="91"/>
    </row>
    <row r="47" spans="1:29" s="34" customFormat="1" ht="60" x14ac:dyDescent="0.25">
      <c r="A47" s="42"/>
      <c r="B47" s="43" t="s">
        <v>193</v>
      </c>
      <c r="C47" s="44" t="s">
        <v>194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195</v>
      </c>
      <c r="B48" s="83" t="s">
        <v>331</v>
      </c>
      <c r="C48" s="46">
        <v>4767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248"/>
      <c r="B49" s="83" t="s">
        <v>415</v>
      </c>
      <c r="C49" s="46">
        <v>17348</v>
      </c>
      <c r="E49" s="60"/>
      <c r="F49" s="60"/>
      <c r="G49" s="60"/>
      <c r="K49" s="36"/>
      <c r="L49" s="91"/>
      <c r="M49" s="91"/>
    </row>
    <row r="50" spans="1:13" s="34" customFormat="1" ht="15.75" x14ac:dyDescent="0.25">
      <c r="A50" s="45" t="s">
        <v>196</v>
      </c>
      <c r="B50" s="83" t="s">
        <v>332</v>
      </c>
      <c r="C50" s="46">
        <f>C48*4</f>
        <v>19068</v>
      </c>
      <c r="E50" s="60"/>
      <c r="F50" s="60"/>
      <c r="G50" s="60"/>
      <c r="K50" s="36"/>
      <c r="L50" s="91"/>
      <c r="M50" s="91"/>
    </row>
    <row r="51" spans="1:13" s="34" customFormat="1" ht="15.75" thickBot="1" x14ac:dyDescent="0.3">
      <c r="A51" s="47" t="s">
        <v>197</v>
      </c>
      <c r="B51" s="84" t="s">
        <v>333</v>
      </c>
      <c r="C51" s="48">
        <f>C48*10</f>
        <v>47670</v>
      </c>
      <c r="E51" s="60"/>
      <c r="F51" s="60"/>
      <c r="G51" s="60"/>
      <c r="L51" s="91"/>
      <c r="M51" s="91"/>
    </row>
    <row r="52" spans="1:13" s="34" customFormat="1" x14ac:dyDescent="0.25">
      <c r="A52" s="49"/>
      <c r="B52" s="50"/>
      <c r="C52" s="50"/>
      <c r="E52" s="60"/>
      <c r="F52" s="60"/>
      <c r="G52" s="60"/>
      <c r="L52" s="91"/>
      <c r="M52" s="91"/>
    </row>
    <row r="54" spans="1:13" x14ac:dyDescent="0.25">
      <c r="B54" s="26" t="s">
        <v>99</v>
      </c>
    </row>
    <row r="55" spans="1:13" ht="45" x14ac:dyDescent="0.25">
      <c r="B55" s="27" t="s">
        <v>97</v>
      </c>
    </row>
    <row r="56" spans="1:13" ht="30" x14ac:dyDescent="0.25">
      <c r="B56" s="27" t="s">
        <v>102</v>
      </c>
    </row>
    <row r="57" spans="1:13" ht="45" x14ac:dyDescent="0.25">
      <c r="B57" s="27" t="s">
        <v>100</v>
      </c>
    </row>
    <row r="58" spans="1:13" ht="30" x14ac:dyDescent="0.25">
      <c r="B58" s="27" t="s">
        <v>101</v>
      </c>
    </row>
    <row r="60" spans="1:13" x14ac:dyDescent="0.25">
      <c r="B60" s="28" t="s">
        <v>108</v>
      </c>
    </row>
    <row r="61" spans="1:13" x14ac:dyDescent="0.25">
      <c r="B61" s="6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6" spans="2:2" x14ac:dyDescent="0.25">
      <c r="B66" s="6" t="s">
        <v>114</v>
      </c>
    </row>
    <row r="68" spans="2:2" x14ac:dyDescent="0.25">
      <c r="B68" s="28" t="s">
        <v>115</v>
      </c>
    </row>
    <row r="69" spans="2:2" x14ac:dyDescent="0.25">
      <c r="B69" s="6" t="s">
        <v>105</v>
      </c>
    </row>
    <row r="70" spans="2:2" x14ac:dyDescent="0.25">
      <c r="B70" s="6" t="s">
        <v>106</v>
      </c>
    </row>
    <row r="71" spans="2:2" x14ac:dyDescent="0.25">
      <c r="B71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1"/>
  <sheetViews>
    <sheetView topLeftCell="A34" zoomScale="60" zoomScaleNormal="60" workbookViewId="0">
      <selection activeCell="D29" sqref="D29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28515625" style="6" customWidth="1"/>
    <col min="15" max="15" width="13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159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69</v>
      </c>
      <c r="J12" s="94">
        <f>SUM(O12:AC12)</f>
        <v>28174.5</v>
      </c>
      <c r="K12" s="98"/>
      <c r="L12" s="99">
        <v>43466</v>
      </c>
      <c r="M12" s="99">
        <v>48944</v>
      </c>
      <c r="N12" s="38"/>
      <c r="O12" s="255">
        <v>1704</v>
      </c>
      <c r="P12" s="252">
        <f t="shared" ref="P12:AC12" si="0">$K$43*0.15</f>
        <v>1890.75</v>
      </c>
      <c r="Q12" s="252">
        <f t="shared" si="0"/>
        <v>1890.75</v>
      </c>
      <c r="R12" s="252">
        <f t="shared" si="0"/>
        <v>1890.75</v>
      </c>
      <c r="S12" s="252">
        <f t="shared" si="0"/>
        <v>1890.75</v>
      </c>
      <c r="T12" s="324">
        <f t="shared" si="0"/>
        <v>1890.75</v>
      </c>
      <c r="U12" s="324">
        <f t="shared" si="0"/>
        <v>1890.75</v>
      </c>
      <c r="V12" s="324">
        <f t="shared" si="0"/>
        <v>1890.75</v>
      </c>
      <c r="W12" s="324">
        <f t="shared" si="0"/>
        <v>1890.75</v>
      </c>
      <c r="X12" s="324">
        <f t="shared" si="0"/>
        <v>1890.75</v>
      </c>
      <c r="Y12" s="324">
        <f t="shared" si="0"/>
        <v>1890.75</v>
      </c>
      <c r="Z12" s="324">
        <f t="shared" si="0"/>
        <v>1890.75</v>
      </c>
      <c r="AA12" s="324">
        <f t="shared" si="0"/>
        <v>1890.75</v>
      </c>
      <c r="AB12" s="324">
        <f t="shared" si="0"/>
        <v>1890.75</v>
      </c>
      <c r="AC12" s="325">
        <f t="shared" si="0"/>
        <v>1890.75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69</v>
      </c>
      <c r="D15" s="75" t="s">
        <v>409</v>
      </c>
      <c r="E15" s="105" t="s">
        <v>14</v>
      </c>
      <c r="F15" s="108" t="s">
        <v>31</v>
      </c>
      <c r="G15" s="75" t="s">
        <v>27</v>
      </c>
      <c r="H15" s="4"/>
      <c r="I15" s="129" t="s">
        <v>69</v>
      </c>
      <c r="J15" s="103">
        <f t="shared" ref="J15" si="1">SUM(O15:AC15)</f>
        <v>1247</v>
      </c>
      <c r="K15" s="129"/>
      <c r="L15" s="88">
        <v>43466</v>
      </c>
      <c r="M15" s="150">
        <v>43830</v>
      </c>
      <c r="N15" s="169" t="s">
        <v>185</v>
      </c>
      <c r="O15" s="256">
        <v>1247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69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69</v>
      </c>
      <c r="J16" s="103">
        <f t="shared" ref="J16:J39" si="2">SUM(O16:AC16)</f>
        <v>3200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800</v>
      </c>
      <c r="Q16" s="253">
        <v>800</v>
      </c>
      <c r="R16" s="253">
        <v>800</v>
      </c>
      <c r="S16" s="253">
        <v>800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69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69</v>
      </c>
      <c r="J17" s="103">
        <f t="shared" si="2"/>
        <v>3250</v>
      </c>
      <c r="K17" s="129"/>
      <c r="L17" s="88">
        <v>45292</v>
      </c>
      <c r="M17" s="150">
        <v>48944</v>
      </c>
      <c r="N17" s="169" t="s">
        <v>187</v>
      </c>
      <c r="O17" s="256"/>
      <c r="P17" s="253"/>
      <c r="Q17" s="253"/>
      <c r="R17" s="253"/>
      <c r="S17" s="253"/>
      <c r="T17" s="313">
        <v>500</v>
      </c>
      <c r="U17" s="313">
        <v>500</v>
      </c>
      <c r="V17" s="313">
        <v>500</v>
      </c>
      <c r="W17" s="313">
        <v>250</v>
      </c>
      <c r="X17" s="313">
        <v>250</v>
      </c>
      <c r="Y17" s="313">
        <v>250</v>
      </c>
      <c r="Z17" s="313">
        <v>250</v>
      </c>
      <c r="AA17" s="313">
        <v>250</v>
      </c>
      <c r="AB17" s="313">
        <v>250</v>
      </c>
      <c r="AC17" s="314">
        <v>250</v>
      </c>
    </row>
    <row r="18" spans="1:29" s="125" customFormat="1" ht="60" x14ac:dyDescent="0.25">
      <c r="A18" s="101"/>
      <c r="B18" s="102"/>
      <c r="C18" s="103" t="s">
        <v>69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69</v>
      </c>
      <c r="J18" s="103">
        <f t="shared" si="2"/>
        <v>3000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1000</v>
      </c>
      <c r="Q18" s="253">
        <v>1000</v>
      </c>
      <c r="R18" s="253">
        <v>1000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69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69</v>
      </c>
      <c r="J19" s="103">
        <f t="shared" si="2"/>
        <v>1500</v>
      </c>
      <c r="K19" s="129"/>
      <c r="L19" s="88">
        <v>46753</v>
      </c>
      <c r="M19" s="150">
        <v>47118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/>
      <c r="X19" s="313">
        <v>1500</v>
      </c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69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69</v>
      </c>
      <c r="J20" s="103">
        <f t="shared" si="2"/>
        <v>6000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1000</v>
      </c>
      <c r="Q20" s="253">
        <v>1000</v>
      </c>
      <c r="R20" s="253">
        <v>4000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69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69</v>
      </c>
      <c r="J21" s="103">
        <f t="shared" si="2"/>
        <v>5000</v>
      </c>
      <c r="K21" s="129"/>
      <c r="L21" s="88">
        <v>45658</v>
      </c>
      <c r="M21" s="150">
        <v>47848</v>
      </c>
      <c r="N21" s="32" t="s">
        <v>187</v>
      </c>
      <c r="O21" s="256"/>
      <c r="P21" s="253"/>
      <c r="Q21" s="253"/>
      <c r="R21" s="253"/>
      <c r="S21" s="253"/>
      <c r="T21" s="313"/>
      <c r="U21" s="313">
        <v>2500</v>
      </c>
      <c r="V21" s="313"/>
      <c r="W21" s="313"/>
      <c r="X21" s="313"/>
      <c r="Y21" s="313"/>
      <c r="Z21" s="313">
        <v>2500</v>
      </c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69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6"/>
      <c r="I23" s="129" t="s">
        <v>69</v>
      </c>
      <c r="J23" s="103">
        <f t="shared" si="2"/>
        <v>2200</v>
      </c>
      <c r="K23" s="106"/>
      <c r="L23" s="130">
        <v>44197</v>
      </c>
      <c r="M23" s="130">
        <v>44561</v>
      </c>
      <c r="N23" s="32" t="s">
        <v>186</v>
      </c>
      <c r="O23" s="256"/>
      <c r="P23" s="253"/>
      <c r="Q23" s="253">
        <v>2200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69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69</v>
      </c>
      <c r="J24" s="103">
        <f t="shared" si="2"/>
        <v>2200</v>
      </c>
      <c r="K24" s="106"/>
      <c r="L24" s="130">
        <v>46388</v>
      </c>
      <c r="M24" s="130">
        <v>46752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2200</v>
      </c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69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69</v>
      </c>
      <c r="J25" s="103">
        <f t="shared" si="2"/>
        <v>4000</v>
      </c>
      <c r="K25" s="106"/>
      <c r="L25" s="130">
        <v>43831</v>
      </c>
      <c r="M25" s="130">
        <v>45291</v>
      </c>
      <c r="N25" s="32" t="s">
        <v>186</v>
      </c>
      <c r="O25" s="256"/>
      <c r="P25" s="253">
        <v>2000</v>
      </c>
      <c r="Q25" s="253"/>
      <c r="R25" s="253"/>
      <c r="S25" s="253">
        <v>2000</v>
      </c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69</v>
      </c>
      <c r="D26" s="16" t="s">
        <v>223</v>
      </c>
      <c r="E26" s="105" t="s">
        <v>14</v>
      </c>
      <c r="F26" s="104" t="s">
        <v>29</v>
      </c>
      <c r="G26" s="105" t="s">
        <v>28</v>
      </c>
      <c r="H26" s="106"/>
      <c r="I26" s="129" t="s">
        <v>69</v>
      </c>
      <c r="J26" s="103">
        <f t="shared" si="2"/>
        <v>2000</v>
      </c>
      <c r="K26" s="106"/>
      <c r="L26" s="130">
        <v>46388</v>
      </c>
      <c r="M26" s="130">
        <v>46752</v>
      </c>
      <c r="N26" s="32" t="s">
        <v>187</v>
      </c>
      <c r="O26" s="256"/>
      <c r="P26" s="253"/>
      <c r="Q26" s="253"/>
      <c r="R26" s="253"/>
      <c r="S26" s="253"/>
      <c r="T26" s="313"/>
      <c r="U26" s="313"/>
      <c r="V26" s="313"/>
      <c r="W26" s="313">
        <v>2000</v>
      </c>
      <c r="X26" s="313"/>
      <c r="Y26" s="313"/>
      <c r="Z26" s="313"/>
      <c r="AA26" s="313"/>
      <c r="AB26" s="313"/>
      <c r="AC26" s="314"/>
    </row>
    <row r="27" spans="1:29" s="125" customFormat="1" x14ac:dyDescent="0.25">
      <c r="A27" s="8"/>
      <c r="B27" s="133" t="s">
        <v>92</v>
      </c>
      <c r="C27" s="131"/>
      <c r="D27" s="131"/>
      <c r="E27" s="132"/>
      <c r="F27" s="132"/>
      <c r="G27" s="132"/>
      <c r="H27" s="133"/>
      <c r="I27" s="133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x14ac:dyDescent="0.25">
      <c r="A28" s="8"/>
      <c r="B28" s="146" t="s">
        <v>87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90" x14ac:dyDescent="0.25">
      <c r="A29" s="101"/>
      <c r="B29" s="102"/>
      <c r="C29" s="103" t="s">
        <v>363</v>
      </c>
      <c r="D29" s="136" t="s">
        <v>450</v>
      </c>
      <c r="E29" s="108" t="s">
        <v>30</v>
      </c>
      <c r="F29" s="104" t="s">
        <v>198</v>
      </c>
      <c r="G29" s="105" t="s">
        <v>28</v>
      </c>
      <c r="H29" s="106"/>
      <c r="I29" s="129" t="s">
        <v>69</v>
      </c>
      <c r="J29" s="103">
        <f t="shared" ref="J29" si="3">SUM(O29:AC29)</f>
        <v>1000</v>
      </c>
      <c r="K29" s="106"/>
      <c r="L29" s="130">
        <v>43466</v>
      </c>
      <c r="M29" s="130">
        <v>43830</v>
      </c>
      <c r="N29" s="32" t="s">
        <v>185</v>
      </c>
      <c r="O29" s="256">
        <v>1000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69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69</v>
      </c>
      <c r="J30" s="103">
        <f t="shared" si="2"/>
        <v>1950</v>
      </c>
      <c r="K30" s="106"/>
      <c r="L30" s="130">
        <v>43831</v>
      </c>
      <c r="M30" s="130">
        <v>45291</v>
      </c>
      <c r="N30" s="32" t="s">
        <v>186</v>
      </c>
      <c r="O30" s="256"/>
      <c r="P30" s="253">
        <v>400</v>
      </c>
      <c r="Q30" s="253"/>
      <c r="R30" s="253"/>
      <c r="S30" s="253">
        <v>1550</v>
      </c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02"/>
      <c r="C31" s="103" t="s">
        <v>69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69</v>
      </c>
      <c r="J31" s="103">
        <f t="shared" si="2"/>
        <v>5170</v>
      </c>
      <c r="K31" s="106"/>
      <c r="L31" s="130">
        <v>45292</v>
      </c>
      <c r="M31" s="130">
        <v>48944</v>
      </c>
      <c r="N31" s="32" t="s">
        <v>187</v>
      </c>
      <c r="O31" s="256"/>
      <c r="P31" s="253"/>
      <c r="Q31" s="253"/>
      <c r="R31" s="253"/>
      <c r="S31" s="253"/>
      <c r="T31" s="313">
        <v>1350</v>
      </c>
      <c r="U31" s="313">
        <v>120</v>
      </c>
      <c r="V31" s="313"/>
      <c r="W31" s="313"/>
      <c r="X31" s="313">
        <v>700</v>
      </c>
      <c r="Y31" s="313">
        <v>1500</v>
      </c>
      <c r="Z31" s="313">
        <v>600</v>
      </c>
      <c r="AA31" s="313">
        <v>150</v>
      </c>
      <c r="AB31" s="313">
        <v>600</v>
      </c>
      <c r="AC31" s="314">
        <v>150</v>
      </c>
    </row>
    <row r="32" spans="1:29" s="125" customFormat="1" ht="60" x14ac:dyDescent="0.25">
      <c r="A32" s="101"/>
      <c r="B32" s="102"/>
      <c r="C32" s="103" t="s">
        <v>69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69</v>
      </c>
      <c r="J32" s="103">
        <f t="shared" si="2"/>
        <v>480</v>
      </c>
      <c r="K32" s="106"/>
      <c r="L32" s="130">
        <v>43831</v>
      </c>
      <c r="M32" s="130">
        <v>45291</v>
      </c>
      <c r="N32" s="32" t="s">
        <v>186</v>
      </c>
      <c r="O32" s="256"/>
      <c r="P32" s="253">
        <v>160</v>
      </c>
      <c r="Q32" s="253">
        <v>160</v>
      </c>
      <c r="R32" s="253"/>
      <c r="S32" s="253">
        <v>160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69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69</v>
      </c>
      <c r="J33" s="103">
        <f t="shared" si="2"/>
        <v>480</v>
      </c>
      <c r="K33" s="106"/>
      <c r="L33" s="130">
        <v>45658</v>
      </c>
      <c r="M33" s="130">
        <v>48213</v>
      </c>
      <c r="N33" s="32" t="s">
        <v>187</v>
      </c>
      <c r="O33" s="256"/>
      <c r="P33" s="253"/>
      <c r="Q33" s="253"/>
      <c r="R33" s="253"/>
      <c r="S33" s="253"/>
      <c r="T33" s="313"/>
      <c r="U33" s="313">
        <v>160</v>
      </c>
      <c r="V33" s="313"/>
      <c r="W33" s="313"/>
      <c r="X33" s="313">
        <v>160</v>
      </c>
      <c r="Y33" s="313"/>
      <c r="Z33" s="313"/>
      <c r="AA33" s="313">
        <v>160</v>
      </c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34" customFormat="1" ht="90" x14ac:dyDescent="0.25">
      <c r="A35" s="243"/>
      <c r="B35" s="18"/>
      <c r="C35" s="103" t="s">
        <v>69</v>
      </c>
      <c r="D35" s="138" t="s">
        <v>339</v>
      </c>
      <c r="E35" s="108" t="s">
        <v>324</v>
      </c>
      <c r="F35" s="104" t="s">
        <v>325</v>
      </c>
      <c r="G35" s="105" t="s">
        <v>326</v>
      </c>
      <c r="H35" s="19"/>
      <c r="I35" s="129" t="s">
        <v>69</v>
      </c>
      <c r="J35" s="137">
        <f>SUM(O35:AC35)</f>
        <v>2500</v>
      </c>
      <c r="K35" s="19"/>
      <c r="L35" s="237">
        <v>43466</v>
      </c>
      <c r="M35" s="237">
        <v>43830</v>
      </c>
      <c r="N35" s="238" t="s">
        <v>185</v>
      </c>
      <c r="O35" s="256">
        <v>2500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</row>
    <row r="36" spans="1:29" s="125" customFormat="1" ht="60" x14ac:dyDescent="0.25">
      <c r="A36" s="101"/>
      <c r="B36" s="102"/>
      <c r="C36" s="103" t="s">
        <v>69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69</v>
      </c>
      <c r="J36" s="103">
        <f t="shared" si="2"/>
        <v>6650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v>300</v>
      </c>
      <c r="Q36" s="253">
        <v>2500</v>
      </c>
      <c r="R36" s="253">
        <v>350</v>
      </c>
      <c r="S36" s="253">
        <v>3500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02"/>
      <c r="C37" s="103" t="s">
        <v>69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69</v>
      </c>
      <c r="J37" s="103">
        <f t="shared" si="2"/>
        <v>10500</v>
      </c>
      <c r="K37" s="106"/>
      <c r="L37" s="130">
        <v>45292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>
        <v>1000</v>
      </c>
      <c r="U37" s="313"/>
      <c r="V37" s="313">
        <v>350</v>
      </c>
      <c r="W37" s="313"/>
      <c r="X37" s="313">
        <v>350</v>
      </c>
      <c r="Y37" s="313">
        <v>2500</v>
      </c>
      <c r="Z37" s="313">
        <v>350</v>
      </c>
      <c r="AA37" s="313">
        <v>2800</v>
      </c>
      <c r="AB37" s="313">
        <v>350</v>
      </c>
      <c r="AC37" s="314">
        <v>2800</v>
      </c>
    </row>
    <row r="38" spans="1:29" s="125" customFormat="1" ht="60" x14ac:dyDescent="0.25">
      <c r="A38" s="101"/>
      <c r="B38" s="102"/>
      <c r="C38" s="103" t="s">
        <v>69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69</v>
      </c>
      <c r="J38" s="103">
        <f t="shared" si="2"/>
        <v>1880</v>
      </c>
      <c r="K38" s="106"/>
      <c r="L38" s="130">
        <v>43831</v>
      </c>
      <c r="M38" s="130">
        <v>45291</v>
      </c>
      <c r="N38" s="32" t="s">
        <v>186</v>
      </c>
      <c r="O38" s="256"/>
      <c r="P38" s="253">
        <v>315</v>
      </c>
      <c r="Q38" s="253">
        <v>375</v>
      </c>
      <c r="R38" s="253">
        <v>565</v>
      </c>
      <c r="S38" s="253">
        <v>625</v>
      </c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02"/>
      <c r="C39" s="103" t="s">
        <v>69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69</v>
      </c>
      <c r="J39" s="103">
        <f t="shared" si="2"/>
        <v>1950</v>
      </c>
      <c r="K39" s="106"/>
      <c r="L39" s="130">
        <v>45292</v>
      </c>
      <c r="M39" s="130">
        <v>48944</v>
      </c>
      <c r="N39" s="32" t="s">
        <v>187</v>
      </c>
      <c r="O39" s="256"/>
      <c r="P39" s="253"/>
      <c r="Q39" s="253"/>
      <c r="R39" s="253"/>
      <c r="S39" s="253"/>
      <c r="T39" s="313">
        <v>315</v>
      </c>
      <c r="U39" s="313">
        <v>125</v>
      </c>
      <c r="V39" s="313">
        <v>65</v>
      </c>
      <c r="W39" s="313">
        <v>125</v>
      </c>
      <c r="X39" s="313">
        <v>65</v>
      </c>
      <c r="Y39" s="313">
        <v>375</v>
      </c>
      <c r="Z39" s="313">
        <v>65</v>
      </c>
      <c r="AA39" s="313">
        <v>375</v>
      </c>
      <c r="AB39" s="313">
        <v>65</v>
      </c>
      <c r="AC39" s="314">
        <v>375</v>
      </c>
    </row>
    <row r="40" spans="1:29" s="125" customFormat="1" x14ac:dyDescent="0.25">
      <c r="A40" s="8"/>
      <c r="B40" s="146" t="s">
        <v>89</v>
      </c>
      <c r="C40" s="131"/>
      <c r="D40" s="131"/>
      <c r="E40" s="132"/>
      <c r="F40" s="132"/>
      <c r="G40" s="132"/>
      <c r="H40" s="133"/>
      <c r="I40" s="133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" x14ac:dyDescent="0.25">
      <c r="A41" s="101"/>
      <c r="B41" s="102"/>
      <c r="C41" s="103" t="s">
        <v>380</v>
      </c>
      <c r="D41" s="75" t="s">
        <v>381</v>
      </c>
      <c r="E41" s="105" t="s">
        <v>25</v>
      </c>
      <c r="F41" s="62" t="s">
        <v>26</v>
      </c>
      <c r="G41" s="105" t="s">
        <v>27</v>
      </c>
      <c r="H41" s="106"/>
      <c r="I41" s="129" t="s">
        <v>69</v>
      </c>
      <c r="J41" s="103">
        <f>SUM(O41:AC41)</f>
        <v>890</v>
      </c>
      <c r="K41" s="106"/>
      <c r="L41" s="130">
        <v>43466</v>
      </c>
      <c r="M41" s="130">
        <v>43830</v>
      </c>
      <c r="N41" s="32" t="s">
        <v>185</v>
      </c>
      <c r="O41" s="256">
        <v>890</v>
      </c>
      <c r="P41" s="253"/>
      <c r="Q41" s="253"/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39" customFormat="1" ht="60.75" thickBot="1" x14ac:dyDescent="0.3">
      <c r="A42" s="101"/>
      <c r="B42" s="102"/>
      <c r="C42" s="103" t="s">
        <v>69</v>
      </c>
      <c r="D42" s="75" t="s">
        <v>247</v>
      </c>
      <c r="E42" s="105" t="s">
        <v>25</v>
      </c>
      <c r="F42" s="62" t="s">
        <v>26</v>
      </c>
      <c r="G42" s="105" t="s">
        <v>27</v>
      </c>
      <c r="H42" s="106"/>
      <c r="I42" s="129" t="s">
        <v>69</v>
      </c>
      <c r="J42" s="103">
        <f>SUM(O42:AC42)</f>
        <v>540</v>
      </c>
      <c r="K42" s="106"/>
      <c r="L42" s="130">
        <v>43831</v>
      </c>
      <c r="M42" s="130">
        <v>44926</v>
      </c>
      <c r="N42" s="32" t="s">
        <v>186</v>
      </c>
      <c r="O42" s="256"/>
      <c r="P42" s="253">
        <v>180</v>
      </c>
      <c r="Q42" s="253">
        <v>180</v>
      </c>
      <c r="R42" s="253">
        <v>180</v>
      </c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95761.5</v>
      </c>
      <c r="K43" s="40">
        <f>C47+C48</f>
        <v>12605</v>
      </c>
      <c r="L43" s="90"/>
      <c r="M43" s="90"/>
      <c r="N43" s="41"/>
      <c r="O43" s="257">
        <f t="shared" ref="O43:AC43" si="4">SUM(O12:O42)</f>
        <v>7341</v>
      </c>
      <c r="P43" s="254">
        <f t="shared" si="4"/>
        <v>8045.75</v>
      </c>
      <c r="Q43" s="254">
        <f t="shared" si="4"/>
        <v>10105.75</v>
      </c>
      <c r="R43" s="254">
        <f t="shared" si="4"/>
        <v>8785.75</v>
      </c>
      <c r="S43" s="254">
        <f t="shared" si="4"/>
        <v>10525.75</v>
      </c>
      <c r="T43" s="318">
        <f t="shared" si="4"/>
        <v>5055.75</v>
      </c>
      <c r="U43" s="318">
        <f t="shared" si="4"/>
        <v>5295.75</v>
      </c>
      <c r="V43" s="318">
        <f t="shared" si="4"/>
        <v>2805.75</v>
      </c>
      <c r="W43" s="318">
        <f t="shared" si="4"/>
        <v>6465.75</v>
      </c>
      <c r="X43" s="318">
        <f t="shared" si="4"/>
        <v>4915.75</v>
      </c>
      <c r="Y43" s="318">
        <f t="shared" si="4"/>
        <v>6515.75</v>
      </c>
      <c r="Z43" s="318">
        <f t="shared" si="4"/>
        <v>5655.75</v>
      </c>
      <c r="AA43" s="318">
        <f t="shared" si="4"/>
        <v>5625.75</v>
      </c>
      <c r="AB43" s="318">
        <f t="shared" si="4"/>
        <v>3155.75</v>
      </c>
      <c r="AC43" s="319">
        <f t="shared" si="4"/>
        <v>5465.75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2" t="s">
        <v>195</v>
      </c>
      <c r="B47" s="83" t="s">
        <v>331</v>
      </c>
      <c r="C47" s="46">
        <v>11358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1247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45432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113580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4" spans="1:13" x14ac:dyDescent="0.25">
      <c r="B54" s="26" t="s">
        <v>99</v>
      </c>
    </row>
    <row r="55" spans="1:13" ht="45" x14ac:dyDescent="0.25">
      <c r="B55" s="27" t="s">
        <v>97</v>
      </c>
    </row>
    <row r="56" spans="1:13" ht="30" x14ac:dyDescent="0.25">
      <c r="B56" s="27" t="s">
        <v>102</v>
      </c>
    </row>
    <row r="57" spans="1:13" ht="45" x14ac:dyDescent="0.25">
      <c r="B57" s="27" t="s">
        <v>100</v>
      </c>
    </row>
    <row r="58" spans="1:13" ht="30" x14ac:dyDescent="0.25">
      <c r="B58" s="27" t="s">
        <v>101</v>
      </c>
    </row>
    <row r="60" spans="1:13" x14ac:dyDescent="0.25">
      <c r="B60" s="28" t="s">
        <v>108</v>
      </c>
    </row>
    <row r="61" spans="1:13" x14ac:dyDescent="0.25">
      <c r="B61" s="6" t="s">
        <v>109</v>
      </c>
    </row>
    <row r="62" spans="1:13" x14ac:dyDescent="0.25">
      <c r="B62" s="6" t="s">
        <v>110</v>
      </c>
    </row>
    <row r="63" spans="1:13" x14ac:dyDescent="0.25">
      <c r="B63" s="6" t="s">
        <v>111</v>
      </c>
    </row>
    <row r="64" spans="1:13" x14ac:dyDescent="0.25">
      <c r="B64" s="6" t="s">
        <v>112</v>
      </c>
    </row>
    <row r="65" spans="2:2" x14ac:dyDescent="0.25">
      <c r="B65" s="6" t="s">
        <v>113</v>
      </c>
    </row>
    <row r="66" spans="2:2" x14ac:dyDescent="0.25">
      <c r="B66" s="6" t="s">
        <v>114</v>
      </c>
    </row>
    <row r="68" spans="2:2" x14ac:dyDescent="0.25">
      <c r="B68" s="28" t="s">
        <v>115</v>
      </c>
    </row>
    <row r="69" spans="2:2" x14ac:dyDescent="0.25">
      <c r="B69" s="6" t="s">
        <v>105</v>
      </c>
    </row>
    <row r="70" spans="2:2" x14ac:dyDescent="0.25">
      <c r="B70" s="6" t="s">
        <v>106</v>
      </c>
    </row>
    <row r="71" spans="2:2" x14ac:dyDescent="0.25">
      <c r="B71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F10:F11"/>
    <mergeCell ref="G10:G11"/>
    <mergeCell ref="K9:K11"/>
    <mergeCell ref="L9:M9"/>
    <mergeCell ref="B9:D10"/>
    <mergeCell ref="E9:G9"/>
    <mergeCell ref="I9:I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25" zoomScale="60" zoomScaleNormal="60" workbookViewId="0">
      <selection activeCell="E23" sqref="E23"/>
    </sheetView>
  </sheetViews>
  <sheetFormatPr defaultRowHeight="15" x14ac:dyDescent="0.25"/>
  <cols>
    <col min="1" max="1" width="8.7109375" style="6" customWidth="1"/>
    <col min="2" max="2" width="43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" style="6" bestFit="1" customWidth="1"/>
    <col min="15" max="15" width="9.140625" style="6"/>
    <col min="16" max="16" width="9.5703125" style="6" bestFit="1" customWidth="1"/>
    <col min="17" max="28" width="9.140625" style="6"/>
    <col min="29" max="29" width="9.5703125" style="6" bestFit="1" customWidth="1"/>
    <col min="30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145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70</v>
      </c>
      <c r="J12" s="94">
        <f>SUM(O12:AC12)</f>
        <v>5155.9000000000005</v>
      </c>
      <c r="K12" s="98"/>
      <c r="L12" s="99">
        <v>43466</v>
      </c>
      <c r="M12" s="99">
        <v>48944</v>
      </c>
      <c r="N12" s="38"/>
      <c r="O12" s="255">
        <v>286</v>
      </c>
      <c r="P12" s="252">
        <f t="shared" ref="P12:AC12" si="0">$K$39*0.15</f>
        <v>347.84999999999997</v>
      </c>
      <c r="Q12" s="252">
        <f t="shared" si="0"/>
        <v>347.84999999999997</v>
      </c>
      <c r="R12" s="252">
        <f t="shared" si="0"/>
        <v>347.84999999999997</v>
      </c>
      <c r="S12" s="252">
        <f t="shared" si="0"/>
        <v>347.84999999999997</v>
      </c>
      <c r="T12" s="324">
        <f t="shared" si="0"/>
        <v>347.84999999999997</v>
      </c>
      <c r="U12" s="324">
        <f t="shared" si="0"/>
        <v>347.84999999999997</v>
      </c>
      <c r="V12" s="324">
        <f t="shared" si="0"/>
        <v>347.84999999999997</v>
      </c>
      <c r="W12" s="324">
        <f t="shared" si="0"/>
        <v>347.84999999999997</v>
      </c>
      <c r="X12" s="324">
        <f t="shared" si="0"/>
        <v>347.84999999999997</v>
      </c>
      <c r="Y12" s="324">
        <f t="shared" si="0"/>
        <v>347.84999999999997</v>
      </c>
      <c r="Z12" s="324">
        <f t="shared" si="0"/>
        <v>347.84999999999997</v>
      </c>
      <c r="AA12" s="324">
        <f t="shared" si="0"/>
        <v>347.84999999999997</v>
      </c>
      <c r="AB12" s="324">
        <f t="shared" si="0"/>
        <v>347.84999999999997</v>
      </c>
      <c r="AC12" s="325">
        <f t="shared" si="0"/>
        <v>347.84999999999997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70</v>
      </c>
      <c r="D15" s="75" t="s">
        <v>437</v>
      </c>
      <c r="E15" s="105" t="s">
        <v>14</v>
      </c>
      <c r="F15" s="108" t="s">
        <v>31</v>
      </c>
      <c r="G15" s="75" t="s">
        <v>27</v>
      </c>
      <c r="H15" s="4"/>
      <c r="I15" s="129" t="s">
        <v>70</v>
      </c>
      <c r="J15" s="103">
        <f t="shared" ref="J15" si="1">SUM(O15:AC15)</f>
        <v>414</v>
      </c>
      <c r="K15" s="129"/>
      <c r="L15" s="88">
        <v>43466</v>
      </c>
      <c r="M15" s="150">
        <v>43830</v>
      </c>
      <c r="N15" s="169" t="s">
        <v>185</v>
      </c>
      <c r="O15" s="256">
        <v>414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70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70</v>
      </c>
      <c r="J16" s="103">
        <f t="shared" ref="J16:J34" si="2">SUM(O16:AC16)</f>
        <v>1588</v>
      </c>
      <c r="K16" s="129"/>
      <c r="L16" s="88">
        <v>43831</v>
      </c>
      <c r="M16" s="150">
        <v>45291</v>
      </c>
      <c r="N16" s="169" t="s">
        <v>186</v>
      </c>
      <c r="O16" s="256"/>
      <c r="P16" s="253">
        <v>497</v>
      </c>
      <c r="Q16" s="253">
        <v>497</v>
      </c>
      <c r="R16" s="253">
        <v>297</v>
      </c>
      <c r="S16" s="253">
        <v>297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70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70</v>
      </c>
      <c r="J17" s="103">
        <f t="shared" si="2"/>
        <v>1941</v>
      </c>
      <c r="K17" s="129"/>
      <c r="L17" s="88">
        <v>45292</v>
      </c>
      <c r="M17" s="150">
        <v>48944</v>
      </c>
      <c r="N17" s="169" t="s">
        <v>187</v>
      </c>
      <c r="O17" s="256"/>
      <c r="P17" s="253"/>
      <c r="Q17" s="253"/>
      <c r="R17" s="253"/>
      <c r="S17" s="253"/>
      <c r="T17" s="313">
        <v>297</v>
      </c>
      <c r="U17" s="313">
        <v>297</v>
      </c>
      <c r="V17" s="313">
        <v>297</v>
      </c>
      <c r="W17" s="313">
        <v>150</v>
      </c>
      <c r="X17" s="313">
        <v>150</v>
      </c>
      <c r="Y17" s="313">
        <v>150</v>
      </c>
      <c r="Z17" s="313">
        <v>150</v>
      </c>
      <c r="AA17" s="313">
        <v>150</v>
      </c>
      <c r="AB17" s="313">
        <v>150</v>
      </c>
      <c r="AC17" s="314">
        <v>150</v>
      </c>
    </row>
    <row r="18" spans="1:29" s="125" customFormat="1" ht="60" x14ac:dyDescent="0.25">
      <c r="A18" s="101"/>
      <c r="B18" s="102"/>
      <c r="C18" s="103" t="s">
        <v>70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70</v>
      </c>
      <c r="J18" s="103">
        <f t="shared" si="2"/>
        <v>1940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390</v>
      </c>
      <c r="Q18" s="253">
        <v>1000</v>
      </c>
      <c r="R18" s="253">
        <v>550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70</v>
      </c>
      <c r="D19" s="16" t="s">
        <v>221</v>
      </c>
      <c r="E19" s="105" t="s">
        <v>14</v>
      </c>
      <c r="F19" s="108" t="s">
        <v>31</v>
      </c>
      <c r="G19" s="75" t="s">
        <v>27</v>
      </c>
      <c r="H19" s="106"/>
      <c r="I19" s="129" t="s">
        <v>70</v>
      </c>
      <c r="J19" s="103">
        <f t="shared" si="2"/>
        <v>4500</v>
      </c>
      <c r="K19" s="106"/>
      <c r="L19" s="130">
        <v>44927</v>
      </c>
      <c r="M19" s="130">
        <v>48579</v>
      </c>
      <c r="N19" s="32" t="s">
        <v>187</v>
      </c>
      <c r="O19" s="256"/>
      <c r="P19" s="253"/>
      <c r="Q19" s="253"/>
      <c r="R19" s="253"/>
      <c r="S19" s="253"/>
      <c r="T19" s="313">
        <v>1500</v>
      </c>
      <c r="U19" s="313"/>
      <c r="V19" s="313"/>
      <c r="W19" s="313"/>
      <c r="X19" s="313">
        <v>1500</v>
      </c>
      <c r="Y19" s="313"/>
      <c r="Z19" s="313"/>
      <c r="AA19" s="313"/>
      <c r="AB19" s="313">
        <v>1500</v>
      </c>
      <c r="AC19" s="314"/>
    </row>
    <row r="20" spans="1:29" s="125" customFormat="1" ht="60" x14ac:dyDescent="0.25">
      <c r="A20" s="101"/>
      <c r="B20" s="102"/>
      <c r="C20" s="103" t="s">
        <v>70</v>
      </c>
      <c r="D20" s="16" t="s">
        <v>222</v>
      </c>
      <c r="E20" s="105" t="s">
        <v>14</v>
      </c>
      <c r="F20" s="108" t="s">
        <v>31</v>
      </c>
      <c r="G20" s="75" t="s">
        <v>27</v>
      </c>
      <c r="H20" s="106"/>
      <c r="I20" s="129" t="s">
        <v>70</v>
      </c>
      <c r="J20" s="103">
        <f t="shared" si="2"/>
        <v>2900</v>
      </c>
      <c r="K20" s="106"/>
      <c r="L20" s="130">
        <v>43831</v>
      </c>
      <c r="M20" s="130">
        <v>44926</v>
      </c>
      <c r="N20" s="32" t="s">
        <v>186</v>
      </c>
      <c r="O20" s="256"/>
      <c r="P20" s="253">
        <v>700</v>
      </c>
      <c r="Q20" s="253">
        <v>1200</v>
      </c>
      <c r="R20" s="253">
        <v>1000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70</v>
      </c>
      <c r="D21" s="16" t="s">
        <v>222</v>
      </c>
      <c r="E21" s="105" t="s">
        <v>14</v>
      </c>
      <c r="F21" s="108" t="s">
        <v>31</v>
      </c>
      <c r="G21" s="75" t="s">
        <v>27</v>
      </c>
      <c r="H21" s="106"/>
      <c r="I21" s="129" t="s">
        <v>70</v>
      </c>
      <c r="J21" s="103">
        <f t="shared" si="2"/>
        <v>2200</v>
      </c>
      <c r="K21" s="106"/>
      <c r="L21" s="130">
        <v>45658</v>
      </c>
      <c r="M21" s="130">
        <v>46022</v>
      </c>
      <c r="N21" s="32" t="s">
        <v>187</v>
      </c>
      <c r="O21" s="256"/>
      <c r="P21" s="253"/>
      <c r="Q21" s="253"/>
      <c r="R21" s="253"/>
      <c r="S21" s="253"/>
      <c r="T21" s="313"/>
      <c r="U21" s="313">
        <v>2200</v>
      </c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70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70</v>
      </c>
      <c r="J23" s="103">
        <f t="shared" si="2"/>
        <v>1800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1800</v>
      </c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70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70</v>
      </c>
      <c r="J24" s="103">
        <f t="shared" si="2"/>
        <v>1600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1600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70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70</v>
      </c>
      <c r="J27" s="103">
        <f t="shared" si="2"/>
        <v>910</v>
      </c>
      <c r="K27" s="106"/>
      <c r="L27" s="130">
        <v>46388</v>
      </c>
      <c r="M27" s="130">
        <v>47118</v>
      </c>
      <c r="N27" s="17" t="s">
        <v>187</v>
      </c>
      <c r="O27" s="256"/>
      <c r="P27" s="253"/>
      <c r="Q27" s="253"/>
      <c r="R27" s="253"/>
      <c r="S27" s="253"/>
      <c r="T27" s="313"/>
      <c r="U27" s="313"/>
      <c r="V27" s="313"/>
      <c r="W27" s="313">
        <v>210</v>
      </c>
      <c r="X27" s="313">
        <v>700</v>
      </c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70</v>
      </c>
      <c r="D28" s="136" t="s">
        <v>230</v>
      </c>
      <c r="E28" s="105" t="s">
        <v>14</v>
      </c>
      <c r="F28" s="104" t="s">
        <v>29</v>
      </c>
      <c r="G28" s="105" t="s">
        <v>28</v>
      </c>
      <c r="H28" s="106"/>
      <c r="I28" s="129" t="s">
        <v>70</v>
      </c>
      <c r="J28" s="103">
        <f t="shared" si="2"/>
        <v>100</v>
      </c>
      <c r="K28" s="106"/>
      <c r="L28" s="130">
        <v>47119</v>
      </c>
      <c r="M28" s="130">
        <v>47483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/>
      <c r="W28" s="313"/>
      <c r="X28" s="313"/>
      <c r="Y28" s="313">
        <v>100</v>
      </c>
      <c r="Z28" s="313"/>
      <c r="AA28" s="313"/>
      <c r="AB28" s="313"/>
      <c r="AC28" s="31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70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70</v>
      </c>
      <c r="J30" s="103">
        <f t="shared" ref="J30" si="3">SUM(O30:AC30)</f>
        <v>800</v>
      </c>
      <c r="K30" s="106"/>
      <c r="L30" s="130">
        <v>43466</v>
      </c>
      <c r="M30" s="282">
        <v>43830</v>
      </c>
      <c r="N30" s="17" t="s">
        <v>185</v>
      </c>
      <c r="O30" s="256">
        <v>800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70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70</v>
      </c>
      <c r="J31" s="103">
        <f t="shared" si="2"/>
        <v>1250</v>
      </c>
      <c r="K31" s="106"/>
      <c r="L31" s="130">
        <v>43831</v>
      </c>
      <c r="M31" s="282">
        <v>44926</v>
      </c>
      <c r="N31" s="17" t="s">
        <v>186</v>
      </c>
      <c r="O31" s="256"/>
      <c r="P31" s="253">
        <v>800</v>
      </c>
      <c r="Q31" s="253">
        <v>200</v>
      </c>
      <c r="R31" s="253">
        <v>250</v>
      </c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70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70</v>
      </c>
      <c r="J32" s="103">
        <f t="shared" si="2"/>
        <v>3450</v>
      </c>
      <c r="K32" s="106"/>
      <c r="L32" s="130">
        <v>45292</v>
      </c>
      <c r="M32" s="282">
        <v>47848</v>
      </c>
      <c r="N32" s="32" t="s">
        <v>187</v>
      </c>
      <c r="O32" s="256"/>
      <c r="P32" s="253"/>
      <c r="Q32" s="253"/>
      <c r="R32" s="253"/>
      <c r="S32" s="253"/>
      <c r="T32" s="313">
        <v>250</v>
      </c>
      <c r="U32" s="313"/>
      <c r="V32" s="313">
        <v>250</v>
      </c>
      <c r="W32" s="313">
        <v>2450</v>
      </c>
      <c r="X32" s="313">
        <v>250</v>
      </c>
      <c r="Y32" s="313"/>
      <c r="Z32" s="313">
        <v>250</v>
      </c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70</v>
      </c>
      <c r="D33" s="75" t="s">
        <v>231</v>
      </c>
      <c r="E33" s="104" t="s">
        <v>15</v>
      </c>
      <c r="F33" s="104" t="s">
        <v>29</v>
      </c>
      <c r="G33" s="105" t="s">
        <v>27</v>
      </c>
      <c r="H33" s="106"/>
      <c r="I33" s="129" t="s">
        <v>70</v>
      </c>
      <c r="J33" s="103">
        <f t="shared" si="2"/>
        <v>210</v>
      </c>
      <c r="K33" s="106"/>
      <c r="L33" s="130">
        <v>43831</v>
      </c>
      <c r="M33" s="282">
        <v>44926</v>
      </c>
      <c r="N33" s="32" t="s">
        <v>186</v>
      </c>
      <c r="O33" s="256"/>
      <c r="P33" s="253">
        <v>140</v>
      </c>
      <c r="Q33" s="253">
        <v>35</v>
      </c>
      <c r="R33" s="253">
        <v>35</v>
      </c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70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70</v>
      </c>
      <c r="J34" s="103">
        <f t="shared" si="2"/>
        <v>315</v>
      </c>
      <c r="K34" s="106"/>
      <c r="L34" s="130">
        <v>45658</v>
      </c>
      <c r="M34" s="130">
        <v>48579</v>
      </c>
      <c r="N34" s="32" t="s">
        <v>187</v>
      </c>
      <c r="O34" s="256"/>
      <c r="P34" s="253"/>
      <c r="Q34" s="253"/>
      <c r="R34" s="253"/>
      <c r="S34" s="253"/>
      <c r="T34" s="313"/>
      <c r="U34" s="313">
        <v>35</v>
      </c>
      <c r="V34" s="313">
        <v>70</v>
      </c>
      <c r="W34" s="313"/>
      <c r="X34" s="313">
        <v>105</v>
      </c>
      <c r="Y34" s="313"/>
      <c r="Z34" s="313"/>
      <c r="AA34" s="313">
        <v>35</v>
      </c>
      <c r="AB34" s="313">
        <v>70</v>
      </c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39" customFormat="1" x14ac:dyDescent="0.25">
      <c r="A36" s="101"/>
      <c r="B36" s="102"/>
      <c r="C36" s="103"/>
      <c r="D36" s="138"/>
      <c r="E36" s="108"/>
      <c r="F36" s="108"/>
      <c r="G36" s="108"/>
      <c r="H36" s="106"/>
      <c r="I36" s="129"/>
      <c r="J36" s="106"/>
      <c r="K36" s="106"/>
      <c r="L36" s="130"/>
      <c r="M36" s="130"/>
      <c r="N36" s="166"/>
      <c r="O36" s="256"/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x14ac:dyDescent="0.25">
      <c r="A37" s="8"/>
      <c r="B37" s="146"/>
      <c r="C37" s="131"/>
      <c r="D37" s="131"/>
      <c r="E37" s="132"/>
      <c r="F37" s="132"/>
      <c r="G37" s="132"/>
      <c r="H37" s="133"/>
      <c r="I37" s="133"/>
      <c r="J37" s="147"/>
      <c r="K37" s="133"/>
      <c r="L37" s="134"/>
      <c r="M37" s="134"/>
      <c r="N37" s="133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</row>
    <row r="38" spans="1:29" s="139" customFormat="1" ht="15.75" thickBot="1" x14ac:dyDescent="0.3">
      <c r="A38" s="101"/>
      <c r="B38" s="102"/>
      <c r="C38" s="136"/>
      <c r="D38" s="138"/>
      <c r="E38" s="108"/>
      <c r="F38" s="108"/>
      <c r="G38" s="108"/>
      <c r="H38" s="106"/>
      <c r="I38" s="106"/>
      <c r="J38" s="103"/>
      <c r="K38" s="106"/>
      <c r="L38" s="130"/>
      <c r="M38" s="130"/>
      <c r="N38" s="17"/>
      <c r="O38" s="256"/>
      <c r="P38" s="253"/>
      <c r="Q38" s="253"/>
      <c r="R38" s="253"/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37" customFormat="1" ht="15.75" thickBot="1" x14ac:dyDescent="0.25">
      <c r="A39" s="39"/>
      <c r="B39" s="40" t="s">
        <v>86</v>
      </c>
      <c r="C39" s="40"/>
      <c r="D39" s="40"/>
      <c r="E39" s="66"/>
      <c r="F39" s="66"/>
      <c r="G39" s="66"/>
      <c r="H39" s="40"/>
      <c r="I39" s="40"/>
      <c r="J39" s="40">
        <f>SUM(J12:J38)</f>
        <v>31073.9</v>
      </c>
      <c r="K39" s="40">
        <f>C43+C44</f>
        <v>2319</v>
      </c>
      <c r="L39" s="90"/>
      <c r="M39" s="90"/>
      <c r="N39" s="41"/>
      <c r="O39" s="257">
        <f t="shared" ref="O39:AC39" si="4">SUM(O12:O38)</f>
        <v>1500</v>
      </c>
      <c r="P39" s="254">
        <f t="shared" si="4"/>
        <v>2874.85</v>
      </c>
      <c r="Q39" s="254">
        <f t="shared" si="4"/>
        <v>3279.85</v>
      </c>
      <c r="R39" s="254">
        <f t="shared" si="4"/>
        <v>2479.85</v>
      </c>
      <c r="S39" s="254">
        <f t="shared" si="4"/>
        <v>644.84999999999991</v>
      </c>
      <c r="T39" s="318">
        <f t="shared" si="4"/>
        <v>2394.85</v>
      </c>
      <c r="U39" s="318">
        <f t="shared" si="4"/>
        <v>2879.85</v>
      </c>
      <c r="V39" s="318">
        <f t="shared" si="4"/>
        <v>964.84999999999991</v>
      </c>
      <c r="W39" s="318">
        <f t="shared" si="4"/>
        <v>3157.85</v>
      </c>
      <c r="X39" s="318">
        <f t="shared" si="4"/>
        <v>3052.85</v>
      </c>
      <c r="Y39" s="318">
        <f t="shared" si="4"/>
        <v>597.84999999999991</v>
      </c>
      <c r="Z39" s="318">
        <f t="shared" si="4"/>
        <v>4147.8500000000004</v>
      </c>
      <c r="AA39" s="318">
        <f t="shared" si="4"/>
        <v>532.84999999999991</v>
      </c>
      <c r="AB39" s="318">
        <f t="shared" si="4"/>
        <v>2067.85</v>
      </c>
      <c r="AC39" s="319">
        <f t="shared" si="4"/>
        <v>497.84999999999997</v>
      </c>
    </row>
    <row r="40" spans="1:29" ht="15.75" x14ac:dyDescent="0.25">
      <c r="A40" s="23"/>
      <c r="B40" s="24"/>
      <c r="C40" s="24"/>
      <c r="D40" s="24"/>
      <c r="E40" s="67"/>
      <c r="F40" s="67"/>
      <c r="G40" s="67"/>
      <c r="H40" s="24"/>
      <c r="I40" s="25"/>
      <c r="K40" s="33" t="s">
        <v>330</v>
      </c>
    </row>
    <row r="41" spans="1:29" s="34" customFormat="1" ht="15.75" x14ac:dyDescent="0.25">
      <c r="E41" s="60"/>
      <c r="F41" s="60"/>
      <c r="G41" s="60"/>
      <c r="K41" s="36"/>
      <c r="L41" s="91"/>
      <c r="M41" s="91"/>
    </row>
    <row r="42" spans="1:29" s="34" customFormat="1" ht="60" x14ac:dyDescent="0.25">
      <c r="A42" s="42"/>
      <c r="B42" s="43" t="s">
        <v>193</v>
      </c>
      <c r="C42" s="44" t="s">
        <v>194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195</v>
      </c>
      <c r="B43" s="83" t="s">
        <v>331</v>
      </c>
      <c r="C43" s="46">
        <v>1905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248"/>
      <c r="B44" s="83" t="s">
        <v>404</v>
      </c>
      <c r="C44" s="46">
        <v>414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f>C43*4</f>
        <v>7620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197</v>
      </c>
      <c r="B46" s="84" t="s">
        <v>333</v>
      </c>
      <c r="C46" s="48">
        <f>C43*10</f>
        <v>19050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99</v>
      </c>
    </row>
    <row r="50" spans="2:2" ht="45" x14ac:dyDescent="0.25">
      <c r="B50" s="27" t="s">
        <v>97</v>
      </c>
    </row>
    <row r="51" spans="2:2" ht="30" x14ac:dyDescent="0.25">
      <c r="B51" s="27" t="s">
        <v>102</v>
      </c>
    </row>
    <row r="52" spans="2:2" ht="45" x14ac:dyDescent="0.25">
      <c r="B52" s="27" t="s">
        <v>100</v>
      </c>
    </row>
    <row r="53" spans="2:2" ht="30" x14ac:dyDescent="0.25">
      <c r="B53" s="27" t="s">
        <v>101</v>
      </c>
    </row>
    <row r="55" spans="2:2" x14ac:dyDescent="0.25">
      <c r="B55" s="28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3" spans="2:2" x14ac:dyDescent="0.25">
      <c r="B63" s="28" t="s">
        <v>115</v>
      </c>
    </row>
    <row r="64" spans="2:2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topLeftCell="A19" zoomScale="60" zoomScaleNormal="60" workbookViewId="0">
      <selection activeCell="M17" sqref="M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425781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149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71</v>
      </c>
      <c r="J12" s="94">
        <f>SUM(O12:AC12)</f>
        <v>7683.75</v>
      </c>
      <c r="K12" s="98"/>
      <c r="L12" s="99">
        <v>43466</v>
      </c>
      <c r="M12" s="99">
        <v>48944</v>
      </c>
      <c r="N12" s="38"/>
      <c r="O12" s="255">
        <f t="shared" ref="O12:AC12" si="0">$K$36*0.15</f>
        <v>512.25</v>
      </c>
      <c r="P12" s="252">
        <f t="shared" si="0"/>
        <v>512.25</v>
      </c>
      <c r="Q12" s="252">
        <f t="shared" si="0"/>
        <v>512.25</v>
      </c>
      <c r="R12" s="252">
        <f t="shared" si="0"/>
        <v>512.25</v>
      </c>
      <c r="S12" s="252">
        <f t="shared" si="0"/>
        <v>512.25</v>
      </c>
      <c r="T12" s="324">
        <f t="shared" si="0"/>
        <v>512.25</v>
      </c>
      <c r="U12" s="324">
        <f t="shared" si="0"/>
        <v>512.25</v>
      </c>
      <c r="V12" s="324">
        <f t="shared" si="0"/>
        <v>512.25</v>
      </c>
      <c r="W12" s="324">
        <f t="shared" si="0"/>
        <v>512.25</v>
      </c>
      <c r="X12" s="324">
        <f t="shared" si="0"/>
        <v>512.25</v>
      </c>
      <c r="Y12" s="324">
        <f t="shared" si="0"/>
        <v>512.25</v>
      </c>
      <c r="Z12" s="324">
        <f t="shared" si="0"/>
        <v>512.25</v>
      </c>
      <c r="AA12" s="324">
        <f t="shared" si="0"/>
        <v>512.25</v>
      </c>
      <c r="AB12" s="324">
        <f t="shared" si="0"/>
        <v>512.25</v>
      </c>
      <c r="AC12" s="325">
        <f t="shared" si="0"/>
        <v>512.25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0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3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71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71</v>
      </c>
      <c r="J15" s="103">
        <f t="shared" ref="J15:J35" si="1">SUM(O15:AC15)</f>
        <v>1000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250</v>
      </c>
      <c r="Q15" s="253">
        <v>250</v>
      </c>
      <c r="R15" s="253">
        <v>250</v>
      </c>
      <c r="S15" s="253">
        <v>250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71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71</v>
      </c>
      <c r="J16" s="103">
        <f t="shared" si="1"/>
        <v>1590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250</v>
      </c>
      <c r="U16" s="313">
        <v>250</v>
      </c>
      <c r="V16" s="313">
        <v>250</v>
      </c>
      <c r="W16" s="313">
        <v>120</v>
      </c>
      <c r="X16" s="313">
        <v>120</v>
      </c>
      <c r="Y16" s="313">
        <v>120</v>
      </c>
      <c r="Z16" s="313">
        <v>120</v>
      </c>
      <c r="AA16" s="313">
        <v>120</v>
      </c>
      <c r="AB16" s="313">
        <v>120</v>
      </c>
      <c r="AC16" s="314">
        <v>120</v>
      </c>
    </row>
    <row r="17" spans="1:29" s="125" customFormat="1" ht="60" x14ac:dyDescent="0.25">
      <c r="A17" s="101"/>
      <c r="B17" s="102"/>
      <c r="C17" s="103" t="s">
        <v>71</v>
      </c>
      <c r="D17" s="16" t="s">
        <v>221</v>
      </c>
      <c r="E17" s="105" t="s">
        <v>14</v>
      </c>
      <c r="F17" s="108" t="s">
        <v>31</v>
      </c>
      <c r="G17" s="75" t="s">
        <v>27</v>
      </c>
      <c r="H17" s="75"/>
      <c r="I17" s="129" t="s">
        <v>71</v>
      </c>
      <c r="J17" s="103">
        <f t="shared" si="1"/>
        <v>520</v>
      </c>
      <c r="K17" s="129"/>
      <c r="L17" s="88">
        <v>43831</v>
      </c>
      <c r="M17" s="150">
        <v>44561</v>
      </c>
      <c r="N17" s="32" t="s">
        <v>186</v>
      </c>
      <c r="O17" s="256"/>
      <c r="P17" s="253">
        <v>260</v>
      </c>
      <c r="Q17" s="253">
        <v>260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71</v>
      </c>
      <c r="D18" s="16" t="s">
        <v>221</v>
      </c>
      <c r="E18" s="105" t="s">
        <v>14</v>
      </c>
      <c r="F18" s="108" t="s">
        <v>31</v>
      </c>
      <c r="G18" s="75" t="s">
        <v>27</v>
      </c>
      <c r="H18" s="75"/>
      <c r="I18" s="129" t="s">
        <v>71</v>
      </c>
      <c r="J18" s="103">
        <f t="shared" si="1"/>
        <v>2900</v>
      </c>
      <c r="K18" s="129"/>
      <c r="L18" s="88">
        <v>46023</v>
      </c>
      <c r="M18" s="150">
        <v>47848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>
        <v>900</v>
      </c>
      <c r="W18" s="313"/>
      <c r="X18" s="313"/>
      <c r="Y18" s="313"/>
      <c r="Z18" s="313">
        <v>2000</v>
      </c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71</v>
      </c>
      <c r="D19" s="16" t="s">
        <v>222</v>
      </c>
      <c r="E19" s="105" t="s">
        <v>14</v>
      </c>
      <c r="F19" s="108" t="s">
        <v>31</v>
      </c>
      <c r="G19" s="75" t="s">
        <v>27</v>
      </c>
      <c r="H19" s="75"/>
      <c r="I19" s="129" t="s">
        <v>71</v>
      </c>
      <c r="J19" s="103">
        <f t="shared" si="1"/>
        <v>5500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4000</v>
      </c>
      <c r="Q19" s="253"/>
      <c r="R19" s="253">
        <v>1500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71</v>
      </c>
      <c r="D20" s="16" t="s">
        <v>222</v>
      </c>
      <c r="E20" s="105" t="s">
        <v>14</v>
      </c>
      <c r="F20" s="108" t="s">
        <v>31</v>
      </c>
      <c r="G20" s="75" t="s">
        <v>27</v>
      </c>
      <c r="H20" s="75"/>
      <c r="I20" s="129" t="s">
        <v>71</v>
      </c>
      <c r="J20" s="103">
        <f t="shared" si="1"/>
        <v>4400</v>
      </c>
      <c r="K20" s="129"/>
      <c r="L20" s="88">
        <v>46023</v>
      </c>
      <c r="M20" s="150">
        <v>47848</v>
      </c>
      <c r="N20" s="32" t="s">
        <v>187</v>
      </c>
      <c r="O20" s="256"/>
      <c r="P20" s="253"/>
      <c r="Q20" s="253"/>
      <c r="R20" s="253"/>
      <c r="S20" s="253"/>
      <c r="T20" s="313"/>
      <c r="U20" s="313"/>
      <c r="V20" s="313">
        <v>900</v>
      </c>
      <c r="W20" s="313"/>
      <c r="X20" s="313"/>
      <c r="Y20" s="313"/>
      <c r="Z20" s="313">
        <v>3500</v>
      </c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1"/>
      <c r="I21" s="132"/>
      <c r="J21" s="131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71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3"/>
      <c r="I22" s="129" t="s">
        <v>71</v>
      </c>
      <c r="J22" s="103">
        <f t="shared" si="1"/>
        <v>2100</v>
      </c>
      <c r="K22" s="106"/>
      <c r="L22" s="130">
        <v>47119</v>
      </c>
      <c r="M22" s="130">
        <v>47483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>
        <v>2100</v>
      </c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71</v>
      </c>
      <c r="D23" s="16" t="s">
        <v>227</v>
      </c>
      <c r="E23" s="105" t="s">
        <v>14</v>
      </c>
      <c r="F23" s="104" t="s">
        <v>29</v>
      </c>
      <c r="G23" s="105" t="s">
        <v>28</v>
      </c>
      <c r="H23" s="103"/>
      <c r="I23" s="129" t="s">
        <v>71</v>
      </c>
      <c r="J23" s="103">
        <f t="shared" si="1"/>
        <v>1400</v>
      </c>
      <c r="K23" s="106"/>
      <c r="L23" s="130">
        <v>47484</v>
      </c>
      <c r="M23" s="130">
        <v>47848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/>
      <c r="X23" s="313"/>
      <c r="Y23" s="313"/>
      <c r="Z23" s="313">
        <v>1400</v>
      </c>
      <c r="AA23" s="313"/>
      <c r="AB23" s="313"/>
      <c r="AC23" s="314"/>
    </row>
    <row r="24" spans="1:29" s="125" customFormat="1" x14ac:dyDescent="0.25">
      <c r="A24" s="8"/>
      <c r="B24" s="133" t="s">
        <v>92</v>
      </c>
      <c r="C24" s="131"/>
      <c r="D24" s="131"/>
      <c r="E24" s="132"/>
      <c r="F24" s="132"/>
      <c r="G24" s="132"/>
      <c r="H24" s="131"/>
      <c r="I24" s="132"/>
      <c r="J24" s="131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x14ac:dyDescent="0.25">
      <c r="A25" s="8"/>
      <c r="B25" s="146" t="s">
        <v>87</v>
      </c>
      <c r="C25" s="131"/>
      <c r="D25" s="131"/>
      <c r="E25" s="132"/>
      <c r="F25" s="132"/>
      <c r="G25" s="132"/>
      <c r="H25" s="131"/>
      <c r="I25" s="132"/>
      <c r="J25" s="131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ht="90" x14ac:dyDescent="0.25">
      <c r="A26" s="101"/>
      <c r="B26" s="102"/>
      <c r="C26" s="103" t="s">
        <v>365</v>
      </c>
      <c r="D26" s="105" t="s">
        <v>366</v>
      </c>
      <c r="E26" s="108" t="s">
        <v>30</v>
      </c>
      <c r="F26" s="104" t="s">
        <v>198</v>
      </c>
      <c r="G26" s="105" t="s">
        <v>28</v>
      </c>
      <c r="H26" s="136"/>
      <c r="I26" s="129" t="s">
        <v>71</v>
      </c>
      <c r="J26" s="103">
        <f t="shared" ref="J26" si="2">SUM(O26:AC26)</f>
        <v>250</v>
      </c>
      <c r="K26" s="106"/>
      <c r="L26" s="130">
        <v>43466</v>
      </c>
      <c r="M26" s="130">
        <v>43830</v>
      </c>
      <c r="N26" s="32" t="s">
        <v>185</v>
      </c>
      <c r="O26" s="256">
        <v>250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25" customFormat="1" ht="90" x14ac:dyDescent="0.25">
      <c r="A27" s="101"/>
      <c r="B27" s="102"/>
      <c r="C27" s="103" t="s">
        <v>71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36"/>
      <c r="I27" s="129" t="s">
        <v>71</v>
      </c>
      <c r="J27" s="103">
        <f t="shared" si="1"/>
        <v>5780</v>
      </c>
      <c r="K27" s="106"/>
      <c r="L27" s="130">
        <v>45292</v>
      </c>
      <c r="M27" s="130">
        <v>46752</v>
      </c>
      <c r="N27" s="32" t="s">
        <v>187</v>
      </c>
      <c r="O27" s="256"/>
      <c r="P27" s="253"/>
      <c r="Q27" s="253"/>
      <c r="R27" s="253"/>
      <c r="S27" s="253"/>
      <c r="T27" s="313">
        <v>750</v>
      </c>
      <c r="U27" s="313">
        <v>1760</v>
      </c>
      <c r="V27" s="313">
        <v>1860</v>
      </c>
      <c r="W27" s="313">
        <v>1410</v>
      </c>
      <c r="X27" s="313"/>
      <c r="Y27" s="313"/>
      <c r="Z27" s="313"/>
      <c r="AA27" s="313"/>
      <c r="AB27" s="313"/>
      <c r="AC27" s="314"/>
    </row>
    <row r="28" spans="1:29" s="125" customFormat="1" x14ac:dyDescent="0.25">
      <c r="A28" s="8"/>
      <c r="B28" s="146" t="s">
        <v>88</v>
      </c>
      <c r="C28" s="131"/>
      <c r="D28" s="131"/>
      <c r="E28" s="132"/>
      <c r="F28" s="132"/>
      <c r="G28" s="132"/>
      <c r="H28" s="131"/>
      <c r="I28" s="132"/>
      <c r="J28" s="131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ht="60" x14ac:dyDescent="0.25">
      <c r="A29" s="101"/>
      <c r="B29" s="102"/>
      <c r="C29" s="103" t="s">
        <v>71</v>
      </c>
      <c r="D29" s="75" t="s">
        <v>225</v>
      </c>
      <c r="E29" s="104" t="s">
        <v>15</v>
      </c>
      <c r="F29" s="104" t="s">
        <v>29</v>
      </c>
      <c r="G29" s="105" t="s">
        <v>27</v>
      </c>
      <c r="H29" s="106"/>
      <c r="I29" s="129" t="s">
        <v>71</v>
      </c>
      <c r="J29" s="103">
        <f t="shared" si="1"/>
        <v>700</v>
      </c>
      <c r="K29" s="106"/>
      <c r="L29" s="130">
        <v>43831</v>
      </c>
      <c r="M29" s="130">
        <v>44926</v>
      </c>
      <c r="N29" s="17" t="s">
        <v>186</v>
      </c>
      <c r="O29" s="256"/>
      <c r="P29" s="253">
        <v>350</v>
      </c>
      <c r="Q29" s="253"/>
      <c r="R29" s="253">
        <v>350</v>
      </c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71</v>
      </c>
      <c r="D30" s="75" t="s">
        <v>225</v>
      </c>
      <c r="E30" s="104" t="s">
        <v>15</v>
      </c>
      <c r="F30" s="104" t="s">
        <v>29</v>
      </c>
      <c r="G30" s="105" t="s">
        <v>27</v>
      </c>
      <c r="H30" s="106"/>
      <c r="I30" s="129" t="s">
        <v>71</v>
      </c>
      <c r="J30" s="103">
        <f t="shared" si="1"/>
        <v>10800</v>
      </c>
      <c r="K30" s="106"/>
      <c r="L30" s="130">
        <v>45292</v>
      </c>
      <c r="M30" s="130">
        <v>47848</v>
      </c>
      <c r="N30" s="32" t="s">
        <v>187</v>
      </c>
      <c r="O30" s="256"/>
      <c r="P30" s="253"/>
      <c r="Q30" s="253"/>
      <c r="R30" s="253"/>
      <c r="S30" s="253"/>
      <c r="T30" s="313">
        <v>2350</v>
      </c>
      <c r="U30" s="313">
        <v>3200</v>
      </c>
      <c r="V30" s="313">
        <v>2450</v>
      </c>
      <c r="W30" s="313">
        <v>2100</v>
      </c>
      <c r="X30" s="313">
        <v>350</v>
      </c>
      <c r="Y30" s="313"/>
      <c r="Z30" s="313">
        <v>350</v>
      </c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71</v>
      </c>
      <c r="D31" s="75" t="s">
        <v>231</v>
      </c>
      <c r="E31" s="104" t="s">
        <v>15</v>
      </c>
      <c r="F31" s="104" t="s">
        <v>29</v>
      </c>
      <c r="G31" s="105" t="s">
        <v>27</v>
      </c>
      <c r="H31" s="106"/>
      <c r="I31" s="129" t="s">
        <v>71</v>
      </c>
      <c r="J31" s="103">
        <f t="shared" si="1"/>
        <v>70</v>
      </c>
      <c r="K31" s="106"/>
      <c r="L31" s="130">
        <v>43831</v>
      </c>
      <c r="M31" s="130">
        <v>44926</v>
      </c>
      <c r="N31" s="32" t="s">
        <v>186</v>
      </c>
      <c r="O31" s="256"/>
      <c r="P31" s="253">
        <v>35</v>
      </c>
      <c r="Q31" s="253"/>
      <c r="R31" s="253">
        <v>35</v>
      </c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71</v>
      </c>
      <c r="D32" s="75" t="s">
        <v>231</v>
      </c>
      <c r="E32" s="104" t="s">
        <v>15</v>
      </c>
      <c r="F32" s="104" t="s">
        <v>29</v>
      </c>
      <c r="G32" s="105" t="s">
        <v>27</v>
      </c>
      <c r="H32" s="106"/>
      <c r="I32" s="129" t="s">
        <v>71</v>
      </c>
      <c r="J32" s="103">
        <f t="shared" si="1"/>
        <v>940</v>
      </c>
      <c r="K32" s="106"/>
      <c r="L32" s="130">
        <v>45292</v>
      </c>
      <c r="M32" s="130">
        <v>48579</v>
      </c>
      <c r="N32" s="32" t="s">
        <v>187</v>
      </c>
      <c r="O32" s="256"/>
      <c r="P32" s="253"/>
      <c r="Q32" s="253"/>
      <c r="R32" s="253"/>
      <c r="S32" s="253"/>
      <c r="T32" s="313">
        <v>80</v>
      </c>
      <c r="U32" s="313">
        <v>155</v>
      </c>
      <c r="V32" s="313"/>
      <c r="W32" s="313">
        <v>80</v>
      </c>
      <c r="X32" s="313">
        <v>155</v>
      </c>
      <c r="Y32" s="313">
        <v>80</v>
      </c>
      <c r="Z32" s="313">
        <v>155</v>
      </c>
      <c r="AA32" s="313">
        <v>80</v>
      </c>
      <c r="AB32" s="313">
        <v>155</v>
      </c>
      <c r="AC32" s="314"/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1"/>
      <c r="I33" s="132"/>
      <c r="J33" s="131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" x14ac:dyDescent="0.25">
      <c r="A34" s="101"/>
      <c r="B34" s="102"/>
      <c r="C34" s="103" t="s">
        <v>71</v>
      </c>
      <c r="D34" s="75" t="s">
        <v>226</v>
      </c>
      <c r="E34" s="105" t="s">
        <v>25</v>
      </c>
      <c r="F34" s="62" t="s">
        <v>26</v>
      </c>
      <c r="G34" s="105" t="s">
        <v>27</v>
      </c>
      <c r="H34" s="136"/>
      <c r="I34" s="129" t="s">
        <v>71</v>
      </c>
      <c r="J34" s="103">
        <f t="shared" si="1"/>
        <v>900</v>
      </c>
      <c r="K34" s="106"/>
      <c r="L34" s="130">
        <v>44197</v>
      </c>
      <c r="M34" s="130">
        <v>44561</v>
      </c>
      <c r="N34" s="32" t="s">
        <v>186</v>
      </c>
      <c r="O34" s="256"/>
      <c r="P34" s="253"/>
      <c r="Q34" s="253">
        <v>900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.75" thickBot="1" x14ac:dyDescent="0.3">
      <c r="A35" s="101"/>
      <c r="B35" s="102"/>
      <c r="C35" s="103" t="s">
        <v>71</v>
      </c>
      <c r="D35" s="75" t="s">
        <v>247</v>
      </c>
      <c r="E35" s="105" t="s">
        <v>25</v>
      </c>
      <c r="F35" s="62" t="s">
        <v>26</v>
      </c>
      <c r="G35" s="105" t="s">
        <v>27</v>
      </c>
      <c r="H35" s="103"/>
      <c r="I35" s="129" t="s">
        <v>71</v>
      </c>
      <c r="J35" s="103">
        <f t="shared" si="1"/>
        <v>180</v>
      </c>
      <c r="K35" s="106"/>
      <c r="L35" s="130">
        <v>46388</v>
      </c>
      <c r="M35" s="130">
        <v>47848</v>
      </c>
      <c r="N35" s="32" t="s">
        <v>187</v>
      </c>
      <c r="O35" s="256"/>
      <c r="P35" s="253"/>
      <c r="Q35" s="253"/>
      <c r="R35" s="253"/>
      <c r="S35" s="253"/>
      <c r="T35" s="313"/>
      <c r="U35" s="313"/>
      <c r="V35" s="313"/>
      <c r="W35" s="313">
        <v>120</v>
      </c>
      <c r="X35" s="313"/>
      <c r="Y35" s="313"/>
      <c r="Z35" s="313">
        <v>60</v>
      </c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46713.75</v>
      </c>
      <c r="K36" s="40">
        <v>3415</v>
      </c>
      <c r="L36" s="90"/>
      <c r="M36" s="90"/>
      <c r="N36" s="41"/>
      <c r="O36" s="257">
        <f t="shared" ref="O36:AC36" si="3">SUM(O12:O35)</f>
        <v>762.25</v>
      </c>
      <c r="P36" s="254">
        <f t="shared" si="3"/>
        <v>5407.25</v>
      </c>
      <c r="Q36" s="254">
        <f t="shared" si="3"/>
        <v>1922.25</v>
      </c>
      <c r="R36" s="254">
        <f t="shared" si="3"/>
        <v>2647.25</v>
      </c>
      <c r="S36" s="254">
        <f t="shared" si="3"/>
        <v>762.25</v>
      </c>
      <c r="T36" s="318">
        <f t="shared" si="3"/>
        <v>3942.25</v>
      </c>
      <c r="U36" s="318">
        <f t="shared" si="3"/>
        <v>5877.25</v>
      </c>
      <c r="V36" s="318">
        <f t="shared" si="3"/>
        <v>6872.25</v>
      </c>
      <c r="W36" s="318">
        <f t="shared" si="3"/>
        <v>4342.25</v>
      </c>
      <c r="X36" s="318">
        <f t="shared" si="3"/>
        <v>1137.25</v>
      </c>
      <c r="Y36" s="318">
        <f t="shared" si="3"/>
        <v>2812.25</v>
      </c>
      <c r="Z36" s="318">
        <f t="shared" si="3"/>
        <v>8097.25</v>
      </c>
      <c r="AA36" s="318">
        <f t="shared" si="3"/>
        <v>712.25</v>
      </c>
      <c r="AB36" s="318">
        <f t="shared" si="3"/>
        <v>787.25</v>
      </c>
      <c r="AC36" s="319">
        <f t="shared" si="3"/>
        <v>632.25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3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f>K36</f>
        <v>3415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196</v>
      </c>
      <c r="B41" s="83" t="s">
        <v>332</v>
      </c>
      <c r="C41" s="46">
        <f>C40*4</f>
        <v>13660</v>
      </c>
      <c r="E41" s="60"/>
      <c r="F41" s="60"/>
      <c r="G41" s="60"/>
      <c r="K41" s="36"/>
      <c r="L41" s="91"/>
      <c r="M41" s="91"/>
    </row>
    <row r="42" spans="1:29" s="34" customFormat="1" ht="15.75" thickBot="1" x14ac:dyDescent="0.3">
      <c r="A42" s="47" t="s">
        <v>197</v>
      </c>
      <c r="B42" s="84" t="s">
        <v>333</v>
      </c>
      <c r="C42" s="48">
        <f>C40*10</f>
        <v>34150</v>
      </c>
      <c r="E42" s="60"/>
      <c r="F42" s="60"/>
      <c r="G42" s="60"/>
      <c r="L42" s="91"/>
      <c r="M42" s="91"/>
    </row>
    <row r="43" spans="1:29" s="34" customFormat="1" x14ac:dyDescent="0.25">
      <c r="A43" s="49"/>
      <c r="B43" s="50"/>
      <c r="C43" s="50"/>
      <c r="E43" s="60"/>
      <c r="F43" s="60"/>
      <c r="G43" s="60"/>
      <c r="L43" s="91"/>
      <c r="M43" s="91"/>
    </row>
    <row r="46" spans="1:29" x14ac:dyDescent="0.25">
      <c r="B46" s="26" t="s">
        <v>99</v>
      </c>
    </row>
    <row r="47" spans="1:29" ht="45" x14ac:dyDescent="0.25">
      <c r="B47" s="27" t="s">
        <v>97</v>
      </c>
    </row>
    <row r="48" spans="1:29" ht="45" x14ac:dyDescent="0.25">
      <c r="B48" s="27" t="s">
        <v>102</v>
      </c>
    </row>
    <row r="49" spans="2:2" ht="45" x14ac:dyDescent="0.25">
      <c r="B49" s="27" t="s">
        <v>100</v>
      </c>
    </row>
    <row r="50" spans="2:2" ht="30" x14ac:dyDescent="0.25">
      <c r="B50" s="27" t="s">
        <v>101</v>
      </c>
    </row>
    <row r="52" spans="2:2" x14ac:dyDescent="0.25">
      <c r="B52" s="28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60" spans="2:2" x14ac:dyDescent="0.25">
      <c r="B60" s="28" t="s">
        <v>115</v>
      </c>
    </row>
    <row r="61" spans="2:2" x14ac:dyDescent="0.25">
      <c r="B61" s="6" t="s">
        <v>105</v>
      </c>
    </row>
    <row r="62" spans="2:2" x14ac:dyDescent="0.25">
      <c r="B62" s="6" t="s">
        <v>106</v>
      </c>
    </row>
    <row r="63" spans="2:2" x14ac:dyDescent="0.25">
      <c r="B63" s="6" t="s">
        <v>107</v>
      </c>
    </row>
  </sheetData>
  <mergeCells count="48">
    <mergeCell ref="AC10:AC11"/>
    <mergeCell ref="W10:W11"/>
    <mergeCell ref="R10:R11"/>
    <mergeCell ref="X10:X11"/>
    <mergeCell ref="Y10:Y11"/>
    <mergeCell ref="Z10:Z11"/>
    <mergeCell ref="AA10:AA11"/>
    <mergeCell ref="V10:V11"/>
    <mergeCell ref="T10:T11"/>
    <mergeCell ref="S10:S11"/>
    <mergeCell ref="U10:U11"/>
    <mergeCell ref="A9:A11"/>
    <mergeCell ref="E9:G9"/>
    <mergeCell ref="A7:J7"/>
    <mergeCell ref="K7:Q7"/>
    <mergeCell ref="F10:F11"/>
    <mergeCell ref="E10:E11"/>
    <mergeCell ref="M10:M11"/>
    <mergeCell ref="L10:L11"/>
    <mergeCell ref="O10:O11"/>
    <mergeCell ref="P10:P11"/>
    <mergeCell ref="J10:J11"/>
    <mergeCell ref="A8:AC8"/>
    <mergeCell ref="L9:M9"/>
    <mergeCell ref="R7:AC7"/>
    <mergeCell ref="AB10:AB11"/>
    <mergeCell ref="O9:AC9"/>
    <mergeCell ref="G10:G11"/>
    <mergeCell ref="B9:D10"/>
    <mergeCell ref="I9:I11"/>
    <mergeCell ref="H9:H11"/>
    <mergeCell ref="Q10:Q11"/>
    <mergeCell ref="N10:N11"/>
    <mergeCell ref="K9:K11"/>
    <mergeCell ref="R5:AC5"/>
    <mergeCell ref="A6:J6"/>
    <mergeCell ref="R4:AC4"/>
    <mergeCell ref="A1:AC1"/>
    <mergeCell ref="A2:AC2"/>
    <mergeCell ref="A3:J3"/>
    <mergeCell ref="K3:Q3"/>
    <mergeCell ref="R3:AC3"/>
    <mergeCell ref="A4:J4"/>
    <mergeCell ref="K4:Q4"/>
    <mergeCell ref="K5:Q5"/>
    <mergeCell ref="A5:J5"/>
    <mergeCell ref="K6:Q6"/>
    <mergeCell ref="R6:AC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22" zoomScale="60" zoomScaleNormal="60" workbookViewId="0">
      <selection activeCell="D25" sqref="D25"/>
    </sheetView>
  </sheetViews>
  <sheetFormatPr defaultRowHeight="15" x14ac:dyDescent="0.25"/>
  <cols>
    <col min="1" max="1" width="8.7109375" style="6" customWidth="1"/>
    <col min="2" max="2" width="58.85546875" style="6" bestFit="1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85546875" style="6" bestFit="1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146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72</v>
      </c>
      <c r="J12" s="94">
        <f>SUM(O12:AC12)</f>
        <v>868</v>
      </c>
      <c r="K12" s="98"/>
      <c r="L12" s="99">
        <v>43466</v>
      </c>
      <c r="M12" s="99">
        <v>48944</v>
      </c>
      <c r="N12" s="38"/>
      <c r="O12" s="255">
        <v>49</v>
      </c>
      <c r="P12" s="252">
        <f t="shared" ref="P12:AC12" si="0">$K$37*0.15</f>
        <v>58.5</v>
      </c>
      <c r="Q12" s="252">
        <f t="shared" si="0"/>
        <v>58.5</v>
      </c>
      <c r="R12" s="252">
        <f t="shared" si="0"/>
        <v>58.5</v>
      </c>
      <c r="S12" s="252">
        <f t="shared" si="0"/>
        <v>58.5</v>
      </c>
      <c r="T12" s="324">
        <f t="shared" si="0"/>
        <v>58.5</v>
      </c>
      <c r="U12" s="324">
        <f t="shared" si="0"/>
        <v>58.5</v>
      </c>
      <c r="V12" s="324">
        <f t="shared" si="0"/>
        <v>58.5</v>
      </c>
      <c r="W12" s="324">
        <f t="shared" si="0"/>
        <v>58.5</v>
      </c>
      <c r="X12" s="324">
        <f t="shared" si="0"/>
        <v>58.5</v>
      </c>
      <c r="Y12" s="324">
        <f t="shared" si="0"/>
        <v>58.5</v>
      </c>
      <c r="Z12" s="324">
        <f t="shared" si="0"/>
        <v>58.5</v>
      </c>
      <c r="AA12" s="324">
        <f t="shared" si="0"/>
        <v>58.5</v>
      </c>
      <c r="AB12" s="324">
        <f t="shared" si="0"/>
        <v>58.5</v>
      </c>
      <c r="AC12" s="325">
        <f t="shared" si="0"/>
        <v>58.5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72</v>
      </c>
      <c r="D15" s="75" t="s">
        <v>438</v>
      </c>
      <c r="E15" s="75" t="s">
        <v>13</v>
      </c>
      <c r="F15" s="108" t="s">
        <v>31</v>
      </c>
      <c r="G15" s="75" t="s">
        <v>27</v>
      </c>
      <c r="H15" s="4"/>
      <c r="I15" s="129" t="s">
        <v>72</v>
      </c>
      <c r="J15" s="103">
        <f t="shared" ref="J15" si="1">SUM(O15:AC15)</f>
        <v>66</v>
      </c>
      <c r="K15" s="129"/>
      <c r="L15" s="88">
        <v>43466</v>
      </c>
      <c r="M15" s="150">
        <v>43830</v>
      </c>
      <c r="N15" s="32" t="s">
        <v>185</v>
      </c>
      <c r="O15" s="256">
        <v>66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72</v>
      </c>
      <c r="D16" s="75" t="s">
        <v>98</v>
      </c>
      <c r="E16" s="75" t="s">
        <v>13</v>
      </c>
      <c r="F16" s="108" t="s">
        <v>31</v>
      </c>
      <c r="G16" s="75" t="s">
        <v>27</v>
      </c>
      <c r="H16" s="4"/>
      <c r="I16" s="129" t="s">
        <v>72</v>
      </c>
      <c r="J16" s="103">
        <f t="shared" ref="J16:J34" si="2">SUM(O16:AC16)</f>
        <v>856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250</v>
      </c>
      <c r="Q16" s="253">
        <v>250</v>
      </c>
      <c r="R16" s="253">
        <v>178</v>
      </c>
      <c r="S16" s="253">
        <v>178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72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72</v>
      </c>
      <c r="J17" s="103">
        <f t="shared" si="2"/>
        <v>1780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178</v>
      </c>
      <c r="U17" s="313">
        <v>178</v>
      </c>
      <c r="V17" s="313">
        <v>178</v>
      </c>
      <c r="W17" s="313">
        <v>178</v>
      </c>
      <c r="X17" s="313">
        <v>178</v>
      </c>
      <c r="Y17" s="313">
        <v>178</v>
      </c>
      <c r="Z17" s="313">
        <v>178</v>
      </c>
      <c r="AA17" s="313">
        <v>178</v>
      </c>
      <c r="AB17" s="313">
        <v>178</v>
      </c>
      <c r="AC17" s="314">
        <v>178</v>
      </c>
    </row>
    <row r="18" spans="1:29" s="125" customFormat="1" ht="60" x14ac:dyDescent="0.25">
      <c r="A18" s="101"/>
      <c r="B18" s="102"/>
      <c r="C18" s="103" t="s">
        <v>72</v>
      </c>
      <c r="D18" s="16" t="s">
        <v>221</v>
      </c>
      <c r="E18" s="75" t="s">
        <v>13</v>
      </c>
      <c r="F18" s="108" t="s">
        <v>31</v>
      </c>
      <c r="G18" s="75" t="s">
        <v>27</v>
      </c>
      <c r="H18" s="4"/>
      <c r="I18" s="129" t="s">
        <v>72</v>
      </c>
      <c r="J18" s="103">
        <f t="shared" si="2"/>
        <v>1040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260</v>
      </c>
      <c r="Q18" s="253">
        <v>260</v>
      </c>
      <c r="R18" s="253">
        <v>260</v>
      </c>
      <c r="S18" s="253">
        <v>260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72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72</v>
      </c>
      <c r="J19" s="103">
        <f t="shared" si="2"/>
        <v>2580</v>
      </c>
      <c r="K19" s="129"/>
      <c r="L19" s="88">
        <v>45292</v>
      </c>
      <c r="M19" s="150">
        <v>48213</v>
      </c>
      <c r="N19" s="32" t="s">
        <v>187</v>
      </c>
      <c r="O19" s="256"/>
      <c r="P19" s="253"/>
      <c r="Q19" s="253"/>
      <c r="R19" s="253"/>
      <c r="S19" s="253"/>
      <c r="T19" s="313">
        <v>260</v>
      </c>
      <c r="U19" s="313">
        <v>260</v>
      </c>
      <c r="V19" s="313">
        <v>260</v>
      </c>
      <c r="W19" s="313"/>
      <c r="X19" s="313"/>
      <c r="Y19" s="313"/>
      <c r="Z19" s="313"/>
      <c r="AA19" s="313">
        <v>1800</v>
      </c>
      <c r="AB19" s="313"/>
      <c r="AC19" s="314"/>
    </row>
    <row r="20" spans="1:29" s="125" customFormat="1" ht="60" x14ac:dyDescent="0.25">
      <c r="A20" s="101"/>
      <c r="B20" s="102"/>
      <c r="C20" s="103" t="s">
        <v>72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72</v>
      </c>
      <c r="J20" s="103">
        <f t="shared" si="2"/>
        <v>3300</v>
      </c>
      <c r="K20" s="129"/>
      <c r="L20" s="88">
        <v>43831</v>
      </c>
      <c r="M20" s="150">
        <v>45291</v>
      </c>
      <c r="N20" s="32" t="s">
        <v>186</v>
      </c>
      <c r="O20" s="256"/>
      <c r="P20" s="253">
        <v>1000</v>
      </c>
      <c r="Q20" s="253"/>
      <c r="R20" s="253"/>
      <c r="S20" s="253">
        <v>2300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72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72</v>
      </c>
      <c r="J22" s="103">
        <f t="shared" si="2"/>
        <v>2000</v>
      </c>
      <c r="K22" s="106"/>
      <c r="L22" s="130">
        <v>45658</v>
      </c>
      <c r="M22" s="130" t="s">
        <v>251</v>
      </c>
      <c r="N22" s="32" t="s">
        <v>187</v>
      </c>
      <c r="O22" s="256"/>
      <c r="P22" s="253"/>
      <c r="Q22" s="253"/>
      <c r="R22" s="253"/>
      <c r="S22" s="253"/>
      <c r="T22" s="313"/>
      <c r="U22" s="313">
        <v>2000</v>
      </c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x14ac:dyDescent="0.25">
      <c r="A23" s="8"/>
      <c r="B23" s="133" t="s">
        <v>92</v>
      </c>
      <c r="C23" s="131"/>
      <c r="D23" s="131"/>
      <c r="E23" s="132"/>
      <c r="F23" s="132"/>
      <c r="G23" s="132"/>
      <c r="H23" s="133"/>
      <c r="I23" s="133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x14ac:dyDescent="0.25">
      <c r="A24" s="8"/>
      <c r="B24" s="146" t="s">
        <v>87</v>
      </c>
      <c r="C24" s="131"/>
      <c r="D24" s="131"/>
      <c r="E24" s="132"/>
      <c r="F24" s="132"/>
      <c r="G24" s="132"/>
      <c r="H24" s="133"/>
      <c r="I24" s="133"/>
      <c r="J24" s="133"/>
      <c r="K24" s="133"/>
      <c r="L24" s="134"/>
      <c r="M24" s="134"/>
      <c r="N24" s="133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</row>
    <row r="25" spans="1:29" s="125" customFormat="1" ht="90" x14ac:dyDescent="0.25">
      <c r="A25" s="101"/>
      <c r="B25" s="102"/>
      <c r="C25" s="103" t="s">
        <v>72</v>
      </c>
      <c r="D25" s="136" t="s">
        <v>224</v>
      </c>
      <c r="E25" s="108" t="s">
        <v>30</v>
      </c>
      <c r="F25" s="104" t="s">
        <v>198</v>
      </c>
      <c r="G25" s="105" t="s">
        <v>28</v>
      </c>
      <c r="H25" s="106"/>
      <c r="I25" s="129" t="s">
        <v>72</v>
      </c>
      <c r="J25" s="103">
        <f t="shared" si="2"/>
        <v>1700</v>
      </c>
      <c r="K25" s="106"/>
      <c r="L25" s="130">
        <v>43831</v>
      </c>
      <c r="M25" s="130">
        <v>44196</v>
      </c>
      <c r="N25" s="32" t="s">
        <v>186</v>
      </c>
      <c r="O25" s="256"/>
      <c r="P25" s="253">
        <v>1700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90" x14ac:dyDescent="0.25">
      <c r="A26" s="101"/>
      <c r="B26" s="102"/>
      <c r="C26" s="103" t="s">
        <v>72</v>
      </c>
      <c r="D26" s="136" t="s">
        <v>224</v>
      </c>
      <c r="E26" s="108" t="s">
        <v>30</v>
      </c>
      <c r="F26" s="104" t="s">
        <v>198</v>
      </c>
      <c r="G26" s="105" t="s">
        <v>28</v>
      </c>
      <c r="H26" s="106"/>
      <c r="I26" s="129" t="s">
        <v>72</v>
      </c>
      <c r="J26" s="103">
        <f t="shared" si="2"/>
        <v>1120</v>
      </c>
      <c r="K26" s="106"/>
      <c r="L26" s="130">
        <v>46023</v>
      </c>
      <c r="M26" s="130">
        <v>47118</v>
      </c>
      <c r="N26" s="32" t="s">
        <v>187</v>
      </c>
      <c r="O26" s="256"/>
      <c r="P26" s="253"/>
      <c r="Q26" s="253"/>
      <c r="R26" s="253"/>
      <c r="S26" s="253"/>
      <c r="T26" s="313"/>
      <c r="U26" s="313"/>
      <c r="V26" s="313">
        <v>300</v>
      </c>
      <c r="W26" s="313">
        <v>400</v>
      </c>
      <c r="X26" s="313">
        <v>420</v>
      </c>
      <c r="Y26" s="313"/>
      <c r="Z26" s="313"/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72</v>
      </c>
      <c r="D27" s="136" t="s">
        <v>230</v>
      </c>
      <c r="E27" s="105" t="s">
        <v>14</v>
      </c>
      <c r="F27" s="104" t="s">
        <v>29</v>
      </c>
      <c r="G27" s="105" t="s">
        <v>28</v>
      </c>
      <c r="H27" s="106"/>
      <c r="I27" s="129" t="s">
        <v>72</v>
      </c>
      <c r="J27" s="103">
        <f t="shared" si="2"/>
        <v>100</v>
      </c>
      <c r="K27" s="106"/>
      <c r="L27" s="130">
        <v>43831</v>
      </c>
      <c r="M27" s="130">
        <v>44196</v>
      </c>
      <c r="N27" s="32" t="s">
        <v>186</v>
      </c>
      <c r="O27" s="256"/>
      <c r="P27" s="253">
        <v>100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60" x14ac:dyDescent="0.25">
      <c r="A28" s="101"/>
      <c r="B28" s="102"/>
      <c r="C28" s="103" t="s">
        <v>72</v>
      </c>
      <c r="D28" s="136" t="s">
        <v>230</v>
      </c>
      <c r="E28" s="105" t="s">
        <v>14</v>
      </c>
      <c r="F28" s="104" t="s">
        <v>29</v>
      </c>
      <c r="G28" s="105" t="s">
        <v>28</v>
      </c>
      <c r="H28" s="106"/>
      <c r="I28" s="129" t="s">
        <v>72</v>
      </c>
      <c r="J28" s="103">
        <f t="shared" si="2"/>
        <v>80</v>
      </c>
      <c r="K28" s="106"/>
      <c r="L28" s="130">
        <v>46023</v>
      </c>
      <c r="M28" s="130">
        <v>46387</v>
      </c>
      <c r="N28" s="32" t="s">
        <v>187</v>
      </c>
      <c r="O28" s="256"/>
      <c r="P28" s="253"/>
      <c r="Q28" s="253"/>
      <c r="R28" s="253"/>
      <c r="S28" s="253"/>
      <c r="T28" s="313"/>
      <c r="U28" s="313"/>
      <c r="V28" s="313">
        <v>80</v>
      </c>
      <c r="W28" s="313"/>
      <c r="X28" s="313"/>
      <c r="Y28" s="313"/>
      <c r="Z28" s="313"/>
      <c r="AA28" s="313"/>
      <c r="AB28" s="313"/>
      <c r="AC28" s="314"/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72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72</v>
      </c>
      <c r="J30" s="103">
        <f t="shared" ref="J30" si="3">SUM(O30:AC30)</f>
        <v>100</v>
      </c>
      <c r="K30" s="106"/>
      <c r="L30" s="130">
        <v>43466</v>
      </c>
      <c r="M30" s="282">
        <v>43830</v>
      </c>
      <c r="N30" s="17" t="s">
        <v>185</v>
      </c>
      <c r="O30" s="256">
        <v>100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72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72</v>
      </c>
      <c r="J31" s="103">
        <f t="shared" si="2"/>
        <v>5100</v>
      </c>
      <c r="K31" s="106"/>
      <c r="L31" s="130">
        <v>43831</v>
      </c>
      <c r="M31" s="282">
        <v>45291</v>
      </c>
      <c r="N31" s="17" t="s">
        <v>186</v>
      </c>
      <c r="O31" s="256"/>
      <c r="P31" s="253">
        <f>SUM(P20:P29)</f>
        <v>2800</v>
      </c>
      <c r="Q31" s="253"/>
      <c r="R31" s="253"/>
      <c r="S31" s="253">
        <f>SUM(S20:S29)</f>
        <v>2300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72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72</v>
      </c>
      <c r="J32" s="103">
        <f t="shared" si="2"/>
        <v>6500</v>
      </c>
      <c r="K32" s="106"/>
      <c r="L32" s="130">
        <v>45292</v>
      </c>
      <c r="M32" s="282">
        <v>48944</v>
      </c>
      <c r="N32" s="32" t="s">
        <v>187</v>
      </c>
      <c r="O32" s="256"/>
      <c r="P32" s="253"/>
      <c r="Q32" s="253"/>
      <c r="R32" s="253"/>
      <c r="S32" s="253"/>
      <c r="T32" s="313">
        <v>200</v>
      </c>
      <c r="U32" s="313">
        <v>200</v>
      </c>
      <c r="V32" s="313">
        <v>200</v>
      </c>
      <c r="W32" s="313">
        <v>200</v>
      </c>
      <c r="X32" s="313">
        <v>200</v>
      </c>
      <c r="Y32" s="313">
        <v>1700</v>
      </c>
      <c r="Z32" s="313">
        <v>1700</v>
      </c>
      <c r="AA32" s="313">
        <v>200</v>
      </c>
      <c r="AB32" s="313">
        <v>200</v>
      </c>
      <c r="AC32" s="314">
        <v>1700</v>
      </c>
    </row>
    <row r="33" spans="1:29" s="125" customFormat="1" ht="60" x14ac:dyDescent="0.25">
      <c r="A33" s="101"/>
      <c r="B33" s="137"/>
      <c r="C33" s="103" t="s">
        <v>72</v>
      </c>
      <c r="D33" s="75" t="s">
        <v>231</v>
      </c>
      <c r="E33" s="104" t="s">
        <v>15</v>
      </c>
      <c r="F33" s="104" t="s">
        <v>29</v>
      </c>
      <c r="G33" s="105" t="s">
        <v>27</v>
      </c>
      <c r="H33" s="106"/>
      <c r="I33" s="129" t="s">
        <v>72</v>
      </c>
      <c r="J33" s="103">
        <f t="shared" si="2"/>
        <v>210</v>
      </c>
      <c r="K33" s="106"/>
      <c r="L33" s="130">
        <v>43831</v>
      </c>
      <c r="M33" s="130">
        <v>45291</v>
      </c>
      <c r="N33" s="32" t="s">
        <v>186</v>
      </c>
      <c r="O33" s="256"/>
      <c r="P33" s="253">
        <v>70</v>
      </c>
      <c r="Q33" s="253">
        <v>35</v>
      </c>
      <c r="R33" s="253">
        <v>35</v>
      </c>
      <c r="S33" s="253">
        <v>70</v>
      </c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25" customFormat="1" ht="60" x14ac:dyDescent="0.25">
      <c r="A34" s="101"/>
      <c r="B34" s="137"/>
      <c r="C34" s="103" t="s">
        <v>72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72</v>
      </c>
      <c r="J34" s="103">
        <f t="shared" si="2"/>
        <v>450</v>
      </c>
      <c r="K34" s="106"/>
      <c r="L34" s="130">
        <v>45292</v>
      </c>
      <c r="M34" s="130">
        <v>48579</v>
      </c>
      <c r="N34" s="32" t="s">
        <v>187</v>
      </c>
      <c r="O34" s="256"/>
      <c r="P34" s="253"/>
      <c r="Q34" s="253"/>
      <c r="R34" s="253"/>
      <c r="S34" s="253"/>
      <c r="T34" s="313">
        <v>35</v>
      </c>
      <c r="U34" s="313">
        <v>100</v>
      </c>
      <c r="V34" s="313"/>
      <c r="W34" s="313">
        <v>35</v>
      </c>
      <c r="X34" s="313">
        <v>70</v>
      </c>
      <c r="Y34" s="313">
        <v>35</v>
      </c>
      <c r="Z34" s="313">
        <v>70</v>
      </c>
      <c r="AA34" s="313">
        <v>35</v>
      </c>
      <c r="AB34" s="313">
        <v>70</v>
      </c>
      <c r="AC34" s="314"/>
    </row>
    <row r="35" spans="1:29" s="125" customFormat="1" x14ac:dyDescent="0.25">
      <c r="A35" s="8"/>
      <c r="B35" s="146" t="s">
        <v>89</v>
      </c>
      <c r="C35" s="131"/>
      <c r="D35" s="131"/>
      <c r="E35" s="132"/>
      <c r="F35" s="132"/>
      <c r="G35" s="132"/>
      <c r="H35" s="133"/>
      <c r="I35" s="133"/>
      <c r="J35" s="133"/>
      <c r="K35" s="133"/>
      <c r="L35" s="134"/>
      <c r="M35" s="134"/>
      <c r="N35" s="133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</row>
    <row r="36" spans="1:29" s="125" customFormat="1" ht="15.75" thickBot="1" x14ac:dyDescent="0.3">
      <c r="A36" s="101"/>
      <c r="B36" s="102"/>
      <c r="C36" s="103"/>
      <c r="D36" s="103"/>
      <c r="E36" s="75"/>
      <c r="F36" s="75"/>
      <c r="G36" s="75"/>
      <c r="H36" s="106"/>
      <c r="I36" s="106"/>
      <c r="J36" s="106"/>
      <c r="K36" s="106"/>
      <c r="L36" s="130"/>
      <c r="M36" s="130"/>
      <c r="N36" s="166"/>
      <c r="O36" s="256"/>
      <c r="P36" s="253"/>
      <c r="Q36" s="253"/>
      <c r="R36" s="253"/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37" customFormat="1" ht="15.75" thickBot="1" x14ac:dyDescent="0.25">
      <c r="A37" s="39"/>
      <c r="B37" s="40" t="s">
        <v>86</v>
      </c>
      <c r="C37" s="40"/>
      <c r="D37" s="40"/>
      <c r="E37" s="66"/>
      <c r="F37" s="66"/>
      <c r="G37" s="66"/>
      <c r="H37" s="40"/>
      <c r="I37" s="40"/>
      <c r="J37" s="40">
        <f>SUM(J12:J36)</f>
        <v>27850</v>
      </c>
      <c r="K37" s="40">
        <f>C41+C42</f>
        <v>390</v>
      </c>
      <c r="L37" s="90"/>
      <c r="M37" s="90"/>
      <c r="N37" s="41"/>
      <c r="O37" s="257">
        <f t="shared" ref="O37:AC37" si="4">SUM(O12:O36)</f>
        <v>215</v>
      </c>
      <c r="P37" s="254">
        <f t="shared" si="4"/>
        <v>6238.5</v>
      </c>
      <c r="Q37" s="254">
        <f t="shared" si="4"/>
        <v>603.5</v>
      </c>
      <c r="R37" s="254">
        <f t="shared" si="4"/>
        <v>531.5</v>
      </c>
      <c r="S37" s="254">
        <f t="shared" si="4"/>
        <v>5166.5</v>
      </c>
      <c r="T37" s="318">
        <f t="shared" si="4"/>
        <v>731.5</v>
      </c>
      <c r="U37" s="318">
        <f t="shared" si="4"/>
        <v>2796.5</v>
      </c>
      <c r="V37" s="318">
        <f t="shared" si="4"/>
        <v>1076.5</v>
      </c>
      <c r="W37" s="318">
        <f t="shared" si="4"/>
        <v>871.5</v>
      </c>
      <c r="X37" s="318">
        <f t="shared" si="4"/>
        <v>926.5</v>
      </c>
      <c r="Y37" s="318">
        <f t="shared" si="4"/>
        <v>1971.5</v>
      </c>
      <c r="Z37" s="318">
        <f t="shared" si="4"/>
        <v>2006.5</v>
      </c>
      <c r="AA37" s="318">
        <f t="shared" si="4"/>
        <v>2271.5</v>
      </c>
      <c r="AB37" s="318">
        <f t="shared" si="4"/>
        <v>506.5</v>
      </c>
      <c r="AC37" s="319">
        <f t="shared" si="4"/>
        <v>1936.5</v>
      </c>
    </row>
    <row r="38" spans="1:29" ht="15.75" x14ac:dyDescent="0.25">
      <c r="A38" s="23"/>
      <c r="B38" s="24"/>
      <c r="C38" s="24"/>
      <c r="D38" s="24"/>
      <c r="E38" s="67"/>
      <c r="F38" s="67"/>
      <c r="G38" s="67"/>
      <c r="H38" s="24"/>
      <c r="I38" s="25"/>
      <c r="K38" s="33" t="s">
        <v>330</v>
      </c>
    </row>
    <row r="39" spans="1:29" s="34" customFormat="1" ht="15.75" x14ac:dyDescent="0.25">
      <c r="E39" s="60"/>
      <c r="F39" s="60"/>
      <c r="G39" s="60"/>
      <c r="K39" s="36"/>
      <c r="L39" s="91"/>
      <c r="M39" s="91"/>
    </row>
    <row r="40" spans="1:29" s="34" customFormat="1" ht="60" x14ac:dyDescent="0.25">
      <c r="A40" s="42"/>
      <c r="B40" s="43" t="s">
        <v>193</v>
      </c>
      <c r="C40" s="44" t="s">
        <v>194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45" t="s">
        <v>195</v>
      </c>
      <c r="B41" s="83" t="s">
        <v>331</v>
      </c>
      <c r="C41" s="46">
        <v>324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248"/>
      <c r="B42" s="83" t="s">
        <v>404</v>
      </c>
      <c r="C42" s="46">
        <v>66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45" t="s">
        <v>196</v>
      </c>
      <c r="B43" s="83" t="s">
        <v>332</v>
      </c>
      <c r="C43" s="46">
        <f>C41*4</f>
        <v>1296</v>
      </c>
      <c r="E43" s="60"/>
      <c r="F43" s="60"/>
      <c r="G43" s="60"/>
      <c r="K43" s="36"/>
      <c r="L43" s="91"/>
      <c r="M43" s="91"/>
    </row>
    <row r="44" spans="1:29" s="34" customFormat="1" ht="15.75" thickBot="1" x14ac:dyDescent="0.3">
      <c r="A44" s="47" t="s">
        <v>197</v>
      </c>
      <c r="B44" s="84" t="s">
        <v>333</v>
      </c>
      <c r="C44" s="48">
        <f>C41*10</f>
        <v>3240</v>
      </c>
      <c r="E44" s="60"/>
      <c r="F44" s="60"/>
      <c r="G44" s="60"/>
      <c r="L44" s="91"/>
      <c r="M44" s="91"/>
    </row>
    <row r="45" spans="1:29" s="34" customFormat="1" x14ac:dyDescent="0.25">
      <c r="A45" s="49"/>
      <c r="B45" s="50"/>
      <c r="C45" s="50"/>
      <c r="E45" s="60"/>
      <c r="F45" s="60"/>
      <c r="G45" s="60"/>
      <c r="L45" s="91"/>
      <c r="M45" s="91"/>
    </row>
    <row r="47" spans="1:29" x14ac:dyDescent="0.25">
      <c r="B47" s="26" t="s">
        <v>99</v>
      </c>
    </row>
    <row r="48" spans="1:29" ht="45" x14ac:dyDescent="0.25">
      <c r="B48" s="27" t="s">
        <v>97</v>
      </c>
    </row>
    <row r="49" spans="2:2" ht="30" x14ac:dyDescent="0.25">
      <c r="B49" s="27" t="s">
        <v>102</v>
      </c>
    </row>
    <row r="50" spans="2:2" ht="30" x14ac:dyDescent="0.25">
      <c r="B50" s="27" t="s">
        <v>100</v>
      </c>
    </row>
    <row r="51" spans="2:2" x14ac:dyDescent="0.25">
      <c r="B51" s="27" t="s">
        <v>101</v>
      </c>
    </row>
    <row r="54" spans="2:2" x14ac:dyDescent="0.25">
      <c r="B54" s="28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2" spans="2:2" x14ac:dyDescent="0.25">
      <c r="B62" s="28" t="s">
        <v>115</v>
      </c>
    </row>
    <row r="63" spans="2:2" x14ac:dyDescent="0.25">
      <c r="B63" s="6" t="s">
        <v>105</v>
      </c>
    </row>
    <row r="64" spans="2:2" x14ac:dyDescent="0.25">
      <c r="B64" s="6" t="s">
        <v>106</v>
      </c>
    </row>
    <row r="65" spans="2:2" x14ac:dyDescent="0.25">
      <c r="B65" s="6" t="s">
        <v>107</v>
      </c>
    </row>
  </sheetData>
  <mergeCells count="48">
    <mergeCell ref="A9:A11"/>
    <mergeCell ref="H9:H11"/>
    <mergeCell ref="M10:M11"/>
    <mergeCell ref="N10:N11"/>
    <mergeCell ref="K9:K11"/>
    <mergeCell ref="L9:M9"/>
    <mergeCell ref="O10:O11"/>
    <mergeCell ref="B9:D10"/>
    <mergeCell ref="W10:W11"/>
    <mergeCell ref="P10:P11"/>
    <mergeCell ref="I9:I11"/>
    <mergeCell ref="A5:J5"/>
    <mergeCell ref="R6:AC6"/>
    <mergeCell ref="Q10:Q11"/>
    <mergeCell ref="R10:R11"/>
    <mergeCell ref="U10:U11"/>
    <mergeCell ref="V10:V11"/>
    <mergeCell ref="T10:T11"/>
    <mergeCell ref="S10:S11"/>
    <mergeCell ref="A8:AC8"/>
    <mergeCell ref="O9:AC9"/>
    <mergeCell ref="AC10:AC11"/>
    <mergeCell ref="X10:X11"/>
    <mergeCell ref="Y10:Y11"/>
    <mergeCell ref="Z10:Z11"/>
    <mergeCell ref="AA10:AA11"/>
    <mergeCell ref="AB10:AB11"/>
    <mergeCell ref="A1:AC1"/>
    <mergeCell ref="A2:AC2"/>
    <mergeCell ref="A3:J3"/>
    <mergeCell ref="K3:Q3"/>
    <mergeCell ref="R3:AC3"/>
    <mergeCell ref="K4:Q4"/>
    <mergeCell ref="K5:Q5"/>
    <mergeCell ref="J10:J11"/>
    <mergeCell ref="E9:G9"/>
    <mergeCell ref="R4:AC4"/>
    <mergeCell ref="R5:AC5"/>
    <mergeCell ref="A4:J4"/>
    <mergeCell ref="A7:J7"/>
    <mergeCell ref="K7:Q7"/>
    <mergeCell ref="R7:AC7"/>
    <mergeCell ref="A6:J6"/>
    <mergeCell ref="K6:Q6"/>
    <mergeCell ref="E10:E11"/>
    <mergeCell ref="F10:F11"/>
    <mergeCell ref="G10:G11"/>
    <mergeCell ref="L10:L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60" zoomScaleNormal="60" workbookViewId="0">
      <selection activeCell="E24" sqref="E2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8554687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164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73</v>
      </c>
      <c r="J12" s="94">
        <f>SUM(O12:AC12)</f>
        <v>2298.8000000000002</v>
      </c>
      <c r="K12" s="98"/>
      <c r="L12" s="99">
        <v>43466</v>
      </c>
      <c r="M12" s="99">
        <v>48944</v>
      </c>
      <c r="N12" s="38"/>
      <c r="O12" s="255">
        <v>119</v>
      </c>
      <c r="P12" s="252">
        <f t="shared" ref="P12:AC12" si="0">$K$36*0.15</f>
        <v>155.69999999999999</v>
      </c>
      <c r="Q12" s="252">
        <f t="shared" si="0"/>
        <v>155.69999999999999</v>
      </c>
      <c r="R12" s="252">
        <f t="shared" si="0"/>
        <v>155.69999999999999</v>
      </c>
      <c r="S12" s="252">
        <f t="shared" si="0"/>
        <v>155.69999999999999</v>
      </c>
      <c r="T12" s="324">
        <f t="shared" si="0"/>
        <v>155.69999999999999</v>
      </c>
      <c r="U12" s="324">
        <f t="shared" si="0"/>
        <v>155.69999999999999</v>
      </c>
      <c r="V12" s="324">
        <f t="shared" si="0"/>
        <v>155.69999999999999</v>
      </c>
      <c r="W12" s="324">
        <f t="shared" si="0"/>
        <v>155.69999999999999</v>
      </c>
      <c r="X12" s="324">
        <f t="shared" si="0"/>
        <v>155.69999999999999</v>
      </c>
      <c r="Y12" s="324">
        <f t="shared" si="0"/>
        <v>155.69999999999999</v>
      </c>
      <c r="Z12" s="324">
        <f t="shared" si="0"/>
        <v>155.69999999999999</v>
      </c>
      <c r="AA12" s="324">
        <f t="shared" si="0"/>
        <v>155.69999999999999</v>
      </c>
      <c r="AB12" s="324">
        <f t="shared" si="0"/>
        <v>155.69999999999999</v>
      </c>
      <c r="AC12" s="325">
        <f t="shared" si="0"/>
        <v>155.69999999999999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73</v>
      </c>
      <c r="D15" s="75" t="s">
        <v>434</v>
      </c>
      <c r="E15" s="105" t="s">
        <v>14</v>
      </c>
      <c r="F15" s="108" t="s">
        <v>31</v>
      </c>
      <c r="G15" s="75" t="s">
        <v>27</v>
      </c>
      <c r="H15" s="4"/>
      <c r="I15" s="129" t="s">
        <v>73</v>
      </c>
      <c r="J15" s="103">
        <f t="shared" ref="J15" si="1">SUM(O15:AC15)</f>
        <v>248</v>
      </c>
      <c r="K15" s="129"/>
      <c r="L15" s="88">
        <v>43466</v>
      </c>
      <c r="M15" s="150">
        <v>43830</v>
      </c>
      <c r="N15" s="32" t="s">
        <v>185</v>
      </c>
      <c r="O15" s="256">
        <v>248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73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73</v>
      </c>
      <c r="J16" s="103">
        <f t="shared" ref="J16:J34" si="2">SUM(O16:AC16)</f>
        <v>900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250</v>
      </c>
      <c r="Q16" s="253">
        <v>250</v>
      </c>
      <c r="R16" s="253">
        <v>200</v>
      </c>
      <c r="S16" s="253">
        <v>200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73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73</v>
      </c>
      <c r="J17" s="103">
        <f t="shared" si="2"/>
        <v>2000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200</v>
      </c>
      <c r="U17" s="313">
        <v>200</v>
      </c>
      <c r="V17" s="313">
        <v>200</v>
      </c>
      <c r="W17" s="313">
        <v>200</v>
      </c>
      <c r="X17" s="313">
        <v>200</v>
      </c>
      <c r="Y17" s="313">
        <v>200</v>
      </c>
      <c r="Z17" s="313">
        <v>200</v>
      </c>
      <c r="AA17" s="313">
        <v>200</v>
      </c>
      <c r="AB17" s="313">
        <v>200</v>
      </c>
      <c r="AC17" s="314">
        <v>200</v>
      </c>
    </row>
    <row r="18" spans="1:29" s="125" customFormat="1" ht="60" x14ac:dyDescent="0.25">
      <c r="A18" s="101"/>
      <c r="B18" s="102"/>
      <c r="C18" s="103" t="s">
        <v>73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73</v>
      </c>
      <c r="J18" s="103">
        <f t="shared" si="2"/>
        <v>1720</v>
      </c>
      <c r="K18" s="129"/>
      <c r="L18" s="88">
        <v>43831</v>
      </c>
      <c r="M18" s="150">
        <v>44926</v>
      </c>
      <c r="N18" s="32" t="s">
        <v>186</v>
      </c>
      <c r="O18" s="256"/>
      <c r="P18" s="253">
        <v>260</v>
      </c>
      <c r="Q18" s="253">
        <v>260</v>
      </c>
      <c r="R18" s="253">
        <v>1200</v>
      </c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73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73</v>
      </c>
      <c r="J19" s="103">
        <f t="shared" si="2"/>
        <v>2200</v>
      </c>
      <c r="K19" s="129"/>
      <c r="L19" s="88">
        <v>46388</v>
      </c>
      <c r="M19" s="150">
        <v>46752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2200</v>
      </c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73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73</v>
      </c>
      <c r="J20" s="103">
        <f t="shared" si="2"/>
        <v>3400</v>
      </c>
      <c r="K20" s="129"/>
      <c r="L20" s="88">
        <v>43831</v>
      </c>
      <c r="M20" s="150">
        <v>45291</v>
      </c>
      <c r="N20" s="32" t="s">
        <v>186</v>
      </c>
      <c r="O20" s="256"/>
      <c r="P20" s="253">
        <v>800</v>
      </c>
      <c r="Q20" s="253">
        <v>800</v>
      </c>
      <c r="R20" s="253"/>
      <c r="S20" s="253">
        <v>1800</v>
      </c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73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73</v>
      </c>
      <c r="J21" s="103">
        <f t="shared" si="2"/>
        <v>4600</v>
      </c>
      <c r="K21" s="129"/>
      <c r="L21" s="88">
        <v>46023</v>
      </c>
      <c r="M21" s="150">
        <v>47483</v>
      </c>
      <c r="N21" s="32" t="s">
        <v>187</v>
      </c>
      <c r="O21" s="256"/>
      <c r="P21" s="253"/>
      <c r="Q21" s="253"/>
      <c r="R21" s="253"/>
      <c r="S21" s="253"/>
      <c r="T21" s="313"/>
      <c r="U21" s="313"/>
      <c r="V21" s="313">
        <v>1800</v>
      </c>
      <c r="W21" s="313"/>
      <c r="X21" s="313"/>
      <c r="Y21" s="313">
        <v>2800</v>
      </c>
      <c r="Z21" s="313"/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73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73</v>
      </c>
      <c r="J23" s="103">
        <f t="shared" si="2"/>
        <v>2100</v>
      </c>
      <c r="K23" s="106"/>
      <c r="L23" s="130">
        <v>44197</v>
      </c>
      <c r="M23" s="130">
        <v>44561</v>
      </c>
      <c r="N23" s="32" t="s">
        <v>186</v>
      </c>
      <c r="O23" s="256"/>
      <c r="P23" s="253"/>
      <c r="Q23" s="253">
        <v>2100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73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73</v>
      </c>
      <c r="J24" s="103">
        <f t="shared" si="2"/>
        <v>2100</v>
      </c>
      <c r="K24" s="106"/>
      <c r="L24" s="130">
        <v>46388</v>
      </c>
      <c r="M24" s="130">
        <v>46752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2100</v>
      </c>
      <c r="X24" s="313"/>
      <c r="Y24" s="313"/>
      <c r="Z24" s="313"/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37"/>
      <c r="C27" s="103" t="s">
        <v>73</v>
      </c>
      <c r="D27" s="136" t="s">
        <v>224</v>
      </c>
      <c r="E27" s="108" t="s">
        <v>30</v>
      </c>
      <c r="F27" s="104" t="s">
        <v>198</v>
      </c>
      <c r="G27" s="105" t="s">
        <v>28</v>
      </c>
      <c r="H27" s="106"/>
      <c r="I27" s="129" t="s">
        <v>73</v>
      </c>
      <c r="J27" s="103">
        <f t="shared" si="2"/>
        <v>1000</v>
      </c>
      <c r="K27" s="106"/>
      <c r="L27" s="130">
        <v>43831</v>
      </c>
      <c r="M27" s="130">
        <v>44196</v>
      </c>
      <c r="N27" s="32" t="s">
        <v>186</v>
      </c>
      <c r="O27" s="256"/>
      <c r="P27" s="253">
        <v>1000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37"/>
      <c r="C28" s="103" t="s">
        <v>73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73</v>
      </c>
      <c r="J28" s="103">
        <f t="shared" si="2"/>
        <v>6170</v>
      </c>
      <c r="K28" s="106"/>
      <c r="L28" s="130">
        <v>45292</v>
      </c>
      <c r="M28" s="130">
        <v>48944</v>
      </c>
      <c r="N28" s="17" t="s">
        <v>187</v>
      </c>
      <c r="O28" s="256"/>
      <c r="P28" s="253"/>
      <c r="Q28" s="253"/>
      <c r="R28" s="253"/>
      <c r="S28" s="253"/>
      <c r="T28" s="313">
        <v>1350</v>
      </c>
      <c r="U28" s="313">
        <v>1270</v>
      </c>
      <c r="V28" s="313">
        <v>400</v>
      </c>
      <c r="W28" s="313">
        <v>750</v>
      </c>
      <c r="X28" s="313">
        <v>400</v>
      </c>
      <c r="Y28" s="313">
        <v>400</v>
      </c>
      <c r="Z28" s="313">
        <v>400</v>
      </c>
      <c r="AA28" s="313">
        <v>400</v>
      </c>
      <c r="AB28" s="313">
        <v>400</v>
      </c>
      <c r="AC28" s="314">
        <v>400</v>
      </c>
    </row>
    <row r="29" spans="1:29" s="125" customFormat="1" x14ac:dyDescent="0.25">
      <c r="A29" s="8"/>
      <c r="B29" s="146" t="s">
        <v>88</v>
      </c>
      <c r="C29" s="131"/>
      <c r="D29" s="131"/>
      <c r="E29" s="132"/>
      <c r="F29" s="132"/>
      <c r="G29" s="132"/>
      <c r="H29" s="133"/>
      <c r="I29" s="132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60" x14ac:dyDescent="0.25">
      <c r="A30" s="101"/>
      <c r="B30" s="137"/>
      <c r="C30" s="103" t="s">
        <v>73</v>
      </c>
      <c r="D30" s="75" t="s">
        <v>339</v>
      </c>
      <c r="E30" s="104" t="s">
        <v>15</v>
      </c>
      <c r="F30" s="104" t="s">
        <v>29</v>
      </c>
      <c r="G30" s="105" t="s">
        <v>27</v>
      </c>
      <c r="H30" s="106"/>
      <c r="I30" s="129" t="s">
        <v>73</v>
      </c>
      <c r="J30" s="103">
        <f t="shared" ref="J30" si="3">SUM(O30:AC30)</f>
        <v>400</v>
      </c>
      <c r="K30" s="106"/>
      <c r="L30" s="130">
        <v>43466</v>
      </c>
      <c r="M30" s="130">
        <v>43830</v>
      </c>
      <c r="N30" s="17" t="s">
        <v>185</v>
      </c>
      <c r="O30" s="256">
        <v>400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60" x14ac:dyDescent="0.25">
      <c r="A31" s="101"/>
      <c r="B31" s="137"/>
      <c r="C31" s="103" t="s">
        <v>73</v>
      </c>
      <c r="D31" s="75" t="s">
        <v>225</v>
      </c>
      <c r="E31" s="104" t="s">
        <v>15</v>
      </c>
      <c r="F31" s="104" t="s">
        <v>29</v>
      </c>
      <c r="G31" s="105" t="s">
        <v>27</v>
      </c>
      <c r="H31" s="106"/>
      <c r="I31" s="129" t="s">
        <v>73</v>
      </c>
      <c r="J31" s="103">
        <f t="shared" si="2"/>
        <v>4200</v>
      </c>
      <c r="K31" s="106"/>
      <c r="L31" s="130">
        <v>43831</v>
      </c>
      <c r="M31" s="130">
        <v>45291</v>
      </c>
      <c r="N31" s="17" t="s">
        <v>186</v>
      </c>
      <c r="O31" s="256"/>
      <c r="P31" s="253">
        <v>3600</v>
      </c>
      <c r="Q31" s="253">
        <v>300</v>
      </c>
      <c r="R31" s="253">
        <v>200</v>
      </c>
      <c r="S31" s="253">
        <v>100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37"/>
      <c r="C32" s="103" t="s">
        <v>73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73</v>
      </c>
      <c r="J32" s="103">
        <f t="shared" si="2"/>
        <v>6800</v>
      </c>
      <c r="K32" s="106"/>
      <c r="L32" s="130">
        <v>45292</v>
      </c>
      <c r="M32" s="130">
        <v>48944</v>
      </c>
      <c r="N32" s="32" t="s">
        <v>187</v>
      </c>
      <c r="O32" s="256"/>
      <c r="P32" s="253"/>
      <c r="Q32" s="253"/>
      <c r="R32" s="253"/>
      <c r="S32" s="253"/>
      <c r="T32" s="313">
        <v>950</v>
      </c>
      <c r="U32" s="313">
        <v>750</v>
      </c>
      <c r="V32" s="313">
        <v>200</v>
      </c>
      <c r="W32" s="313">
        <v>100</v>
      </c>
      <c r="X32" s="313">
        <v>1000</v>
      </c>
      <c r="Y32" s="313">
        <v>100</v>
      </c>
      <c r="Z32" s="313">
        <v>2800</v>
      </c>
      <c r="AA32" s="313">
        <v>300</v>
      </c>
      <c r="AB32" s="313">
        <v>300</v>
      </c>
      <c r="AC32" s="314">
        <v>300</v>
      </c>
    </row>
    <row r="33" spans="1:29" s="125" customFormat="1" x14ac:dyDescent="0.25">
      <c r="A33" s="8"/>
      <c r="B33" s="146" t="s">
        <v>89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39" customFormat="1" ht="60" x14ac:dyDescent="0.25">
      <c r="A34" s="101"/>
      <c r="B34" s="137"/>
      <c r="C34" s="103" t="s">
        <v>73</v>
      </c>
      <c r="D34" s="75" t="s">
        <v>226</v>
      </c>
      <c r="E34" s="105" t="s">
        <v>25</v>
      </c>
      <c r="F34" s="62" t="s">
        <v>26</v>
      </c>
      <c r="G34" s="105" t="s">
        <v>27</v>
      </c>
      <c r="H34" s="106"/>
      <c r="I34" s="129" t="s">
        <v>73</v>
      </c>
      <c r="J34" s="103">
        <f t="shared" si="2"/>
        <v>5000</v>
      </c>
      <c r="K34" s="106"/>
      <c r="L34" s="130">
        <v>44197</v>
      </c>
      <c r="M34" s="130">
        <v>44561</v>
      </c>
      <c r="N34" s="32" t="s">
        <v>186</v>
      </c>
      <c r="O34" s="256"/>
      <c r="P34" s="253"/>
      <c r="Q34" s="253">
        <v>5000</v>
      </c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ht="15.75" thickBot="1" x14ac:dyDescent="0.3">
      <c r="A35" s="1"/>
      <c r="B35" s="18"/>
      <c r="C35" s="2"/>
      <c r="D35" s="2"/>
      <c r="E35" s="3"/>
      <c r="F35" s="3"/>
      <c r="G35" s="3"/>
      <c r="H35" s="19"/>
      <c r="I35" s="19"/>
      <c r="J35" s="19"/>
      <c r="K35" s="19"/>
      <c r="L35" s="89"/>
      <c r="M35" s="89"/>
      <c r="N35" s="5"/>
      <c r="O35" s="256"/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37" customFormat="1" ht="15.75" thickBot="1" x14ac:dyDescent="0.25">
      <c r="A36" s="39"/>
      <c r="B36" s="40" t="s">
        <v>86</v>
      </c>
      <c r="C36" s="40"/>
      <c r="D36" s="40"/>
      <c r="E36" s="66"/>
      <c r="F36" s="66"/>
      <c r="G36" s="66"/>
      <c r="H36" s="40"/>
      <c r="I36" s="40"/>
      <c r="J36" s="40">
        <f>SUM(J12:J35)</f>
        <v>45136.800000000003</v>
      </c>
      <c r="K36" s="40">
        <f>C40+C41</f>
        <v>1038</v>
      </c>
      <c r="L36" s="90"/>
      <c r="M36" s="90"/>
      <c r="N36" s="41"/>
      <c r="O36" s="257">
        <f t="shared" ref="O36:AC36" si="4">SUM(O12:O35)</f>
        <v>767</v>
      </c>
      <c r="P36" s="254">
        <f t="shared" si="4"/>
        <v>6065.7</v>
      </c>
      <c r="Q36" s="254">
        <f t="shared" si="4"/>
        <v>8865.7000000000007</v>
      </c>
      <c r="R36" s="254">
        <f t="shared" si="4"/>
        <v>1755.7</v>
      </c>
      <c r="S36" s="254">
        <f t="shared" si="4"/>
        <v>2255.6999999999998</v>
      </c>
      <c r="T36" s="318">
        <f t="shared" si="4"/>
        <v>2655.7</v>
      </c>
      <c r="U36" s="318">
        <f t="shared" si="4"/>
        <v>2375.6999999999998</v>
      </c>
      <c r="V36" s="318">
        <f t="shared" si="4"/>
        <v>2755.7</v>
      </c>
      <c r="W36" s="318">
        <f t="shared" si="4"/>
        <v>5505.7</v>
      </c>
      <c r="X36" s="318">
        <f t="shared" si="4"/>
        <v>1755.7</v>
      </c>
      <c r="Y36" s="318">
        <f t="shared" si="4"/>
        <v>3655.7</v>
      </c>
      <c r="Z36" s="318">
        <f t="shared" si="4"/>
        <v>3555.7</v>
      </c>
      <c r="AA36" s="318">
        <f t="shared" si="4"/>
        <v>1055.7</v>
      </c>
      <c r="AB36" s="318">
        <f t="shared" si="4"/>
        <v>1055.7</v>
      </c>
      <c r="AC36" s="319">
        <f t="shared" si="4"/>
        <v>1055.7</v>
      </c>
    </row>
    <row r="37" spans="1:29" ht="15.75" x14ac:dyDescent="0.25">
      <c r="A37" s="23"/>
      <c r="B37" s="24"/>
      <c r="C37" s="24"/>
      <c r="D37" s="24"/>
      <c r="E37" s="67"/>
      <c r="F37" s="67"/>
      <c r="G37" s="67"/>
      <c r="H37" s="24"/>
      <c r="I37" s="25"/>
      <c r="K37" s="33" t="s">
        <v>330</v>
      </c>
    </row>
    <row r="38" spans="1:29" s="34" customFormat="1" ht="15.75" x14ac:dyDescent="0.25">
      <c r="E38" s="60"/>
      <c r="F38" s="60"/>
      <c r="G38" s="60"/>
      <c r="K38" s="36"/>
      <c r="L38" s="91"/>
      <c r="M38" s="91"/>
    </row>
    <row r="39" spans="1:29" s="34" customFormat="1" ht="60" x14ac:dyDescent="0.25">
      <c r="A39" s="42"/>
      <c r="B39" s="43" t="s">
        <v>193</v>
      </c>
      <c r="C39" s="44" t="s">
        <v>194</v>
      </c>
      <c r="E39" s="60"/>
      <c r="F39" s="60"/>
      <c r="G39" s="60"/>
      <c r="K39" s="36"/>
      <c r="L39" s="91"/>
      <c r="M39" s="91"/>
    </row>
    <row r="40" spans="1:29" s="34" customFormat="1" ht="15.75" x14ac:dyDescent="0.25">
      <c r="A40" s="45" t="s">
        <v>195</v>
      </c>
      <c r="B40" s="83" t="s">
        <v>331</v>
      </c>
      <c r="C40" s="46">
        <v>790</v>
      </c>
      <c r="E40" s="60"/>
      <c r="F40" s="60"/>
      <c r="G40" s="60"/>
      <c r="K40" s="36"/>
      <c r="L40" s="91"/>
      <c r="M40" s="91"/>
    </row>
    <row r="41" spans="1:29" s="34" customFormat="1" ht="15.75" x14ac:dyDescent="0.25">
      <c r="A41" s="248"/>
      <c r="B41" s="83" t="s">
        <v>404</v>
      </c>
      <c r="C41" s="46">
        <v>248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196</v>
      </c>
      <c r="B42" s="83" t="s">
        <v>332</v>
      </c>
      <c r="C42" s="46">
        <f>C40*4</f>
        <v>3160</v>
      </c>
      <c r="E42" s="60"/>
      <c r="F42" s="60"/>
      <c r="G42" s="60"/>
      <c r="K42" s="36"/>
      <c r="L42" s="91"/>
      <c r="M42" s="91"/>
    </row>
    <row r="43" spans="1:29" s="34" customFormat="1" ht="15.75" thickBot="1" x14ac:dyDescent="0.3">
      <c r="A43" s="47" t="s">
        <v>197</v>
      </c>
      <c r="B43" s="84" t="s">
        <v>333</v>
      </c>
      <c r="C43" s="48">
        <f>C40*10</f>
        <v>7900</v>
      </c>
      <c r="E43" s="60"/>
      <c r="F43" s="60"/>
      <c r="G43" s="60"/>
      <c r="L43" s="91"/>
      <c r="M43" s="91"/>
    </row>
    <row r="44" spans="1:29" s="34" customFormat="1" x14ac:dyDescent="0.25">
      <c r="A44" s="49"/>
      <c r="B44" s="50"/>
      <c r="C44" s="50"/>
      <c r="E44" s="60"/>
      <c r="F44" s="60"/>
      <c r="G44" s="60"/>
      <c r="L44" s="91"/>
      <c r="M44" s="91"/>
    </row>
    <row r="46" spans="1:29" x14ac:dyDescent="0.25">
      <c r="B46" s="26" t="s">
        <v>99</v>
      </c>
    </row>
    <row r="47" spans="1:29" ht="45" x14ac:dyDescent="0.25">
      <c r="B47" s="27" t="s">
        <v>97</v>
      </c>
    </row>
    <row r="48" spans="1:29" ht="45" x14ac:dyDescent="0.25">
      <c r="B48" s="27" t="s">
        <v>102</v>
      </c>
    </row>
    <row r="49" spans="2:2" ht="45" x14ac:dyDescent="0.25">
      <c r="B49" s="27" t="s">
        <v>100</v>
      </c>
    </row>
    <row r="50" spans="2:2" ht="30" x14ac:dyDescent="0.25">
      <c r="B50" s="27" t="s">
        <v>101</v>
      </c>
    </row>
    <row r="52" spans="2:2" x14ac:dyDescent="0.25">
      <c r="B52" s="28" t="s">
        <v>108</v>
      </c>
    </row>
    <row r="53" spans="2:2" x14ac:dyDescent="0.25">
      <c r="B53" s="6" t="s">
        <v>109</v>
      </c>
    </row>
    <row r="54" spans="2:2" x14ac:dyDescent="0.25">
      <c r="B54" s="6" t="s">
        <v>110</v>
      </c>
    </row>
    <row r="55" spans="2:2" x14ac:dyDescent="0.25">
      <c r="B55" s="6" t="s">
        <v>111</v>
      </c>
    </row>
    <row r="56" spans="2:2" x14ac:dyDescent="0.25">
      <c r="B56" s="6" t="s">
        <v>112</v>
      </c>
    </row>
    <row r="57" spans="2:2" x14ac:dyDescent="0.25">
      <c r="B57" s="6" t="s">
        <v>113</v>
      </c>
    </row>
    <row r="58" spans="2:2" x14ac:dyDescent="0.25">
      <c r="B58" s="6" t="s">
        <v>114</v>
      </c>
    </row>
    <row r="60" spans="2:2" x14ac:dyDescent="0.25">
      <c r="B60" s="28" t="s">
        <v>115</v>
      </c>
    </row>
    <row r="61" spans="2:2" x14ac:dyDescent="0.25">
      <c r="B61" s="6" t="s">
        <v>105</v>
      </c>
    </row>
    <row r="62" spans="2:2" x14ac:dyDescent="0.25">
      <c r="B62" s="6" t="s">
        <v>106</v>
      </c>
    </row>
    <row r="63" spans="2:2" x14ac:dyDescent="0.25">
      <c r="B63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A4" zoomScale="60" zoomScaleNormal="60" workbookViewId="0">
      <selection activeCell="E17" sqref="E1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710937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7.8554687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167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74</v>
      </c>
      <c r="J12" s="94">
        <f>SUM(O12:AC12)</f>
        <v>5535.4000000000005</v>
      </c>
      <c r="K12" s="98"/>
      <c r="L12" s="99">
        <v>43466</v>
      </c>
      <c r="M12" s="99">
        <v>48944</v>
      </c>
      <c r="N12" s="38"/>
      <c r="O12" s="255">
        <v>256</v>
      </c>
      <c r="P12" s="252">
        <f t="shared" ref="P12:AC12" si="0">$K$38*0.15</f>
        <v>377.09999999999997</v>
      </c>
      <c r="Q12" s="252">
        <f t="shared" si="0"/>
        <v>377.09999999999997</v>
      </c>
      <c r="R12" s="252">
        <f t="shared" si="0"/>
        <v>377.09999999999997</v>
      </c>
      <c r="S12" s="252">
        <f t="shared" si="0"/>
        <v>377.09999999999997</v>
      </c>
      <c r="T12" s="324">
        <f t="shared" si="0"/>
        <v>377.09999999999997</v>
      </c>
      <c r="U12" s="324">
        <f t="shared" si="0"/>
        <v>377.09999999999997</v>
      </c>
      <c r="V12" s="324">
        <f t="shared" si="0"/>
        <v>377.09999999999997</v>
      </c>
      <c r="W12" s="324">
        <f t="shared" si="0"/>
        <v>377.09999999999997</v>
      </c>
      <c r="X12" s="324">
        <f t="shared" si="0"/>
        <v>377.09999999999997</v>
      </c>
      <c r="Y12" s="324">
        <f t="shared" si="0"/>
        <v>377.09999999999997</v>
      </c>
      <c r="Z12" s="324">
        <f t="shared" si="0"/>
        <v>377.09999999999997</v>
      </c>
      <c r="AA12" s="324">
        <f t="shared" si="0"/>
        <v>377.09999999999997</v>
      </c>
      <c r="AB12" s="324">
        <f t="shared" si="0"/>
        <v>377.09999999999997</v>
      </c>
      <c r="AC12" s="325">
        <f t="shared" si="0"/>
        <v>377.09999999999997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74</v>
      </c>
      <c r="D15" s="75" t="s">
        <v>442</v>
      </c>
      <c r="E15" s="105" t="s">
        <v>14</v>
      </c>
      <c r="F15" s="108" t="s">
        <v>31</v>
      </c>
      <c r="G15" s="75" t="s">
        <v>27</v>
      </c>
      <c r="H15" s="4"/>
      <c r="I15" s="129" t="s">
        <v>74</v>
      </c>
      <c r="J15" s="103">
        <f t="shared" ref="J15" si="1">SUM(O15:AC15)</f>
        <v>254</v>
      </c>
      <c r="K15" s="129"/>
      <c r="L15" s="88">
        <v>43466</v>
      </c>
      <c r="M15" s="150">
        <v>43830</v>
      </c>
      <c r="N15" s="32" t="s">
        <v>185</v>
      </c>
      <c r="O15" s="256">
        <v>254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74</v>
      </c>
      <c r="D16" s="75" t="s">
        <v>409</v>
      </c>
      <c r="E16" s="105" t="s">
        <v>14</v>
      </c>
      <c r="F16" s="108" t="s">
        <v>31</v>
      </c>
      <c r="G16" s="75" t="s">
        <v>27</v>
      </c>
      <c r="H16" s="4"/>
      <c r="I16" s="129" t="s">
        <v>74</v>
      </c>
      <c r="J16" s="103">
        <f t="shared" ref="J16" si="2">SUM(O16:AC16)</f>
        <v>551</v>
      </c>
      <c r="K16" s="129"/>
      <c r="L16" s="88">
        <v>43466</v>
      </c>
      <c r="M16" s="150">
        <v>43830</v>
      </c>
      <c r="N16" s="32" t="s">
        <v>185</v>
      </c>
      <c r="O16" s="256">
        <v>551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74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74</v>
      </c>
      <c r="J17" s="103">
        <f t="shared" ref="J17:J33" si="3">SUM(O17:AC17)</f>
        <v>2284</v>
      </c>
      <c r="K17" s="129"/>
      <c r="L17" s="88">
        <v>43831</v>
      </c>
      <c r="M17" s="150">
        <v>45291</v>
      </c>
      <c r="N17" s="32" t="s">
        <v>186</v>
      </c>
      <c r="O17" s="256"/>
      <c r="P17" s="253">
        <v>571</v>
      </c>
      <c r="Q17" s="253">
        <v>571</v>
      </c>
      <c r="R17" s="253">
        <v>571</v>
      </c>
      <c r="S17" s="253">
        <v>571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74</v>
      </c>
      <c r="D18" s="75" t="s">
        <v>98</v>
      </c>
      <c r="E18" s="105" t="s">
        <v>14</v>
      </c>
      <c r="F18" s="108" t="s">
        <v>31</v>
      </c>
      <c r="G18" s="75" t="s">
        <v>27</v>
      </c>
      <c r="H18" s="4"/>
      <c r="I18" s="129" t="s">
        <v>74</v>
      </c>
      <c r="J18" s="103">
        <f t="shared" si="3"/>
        <v>3463</v>
      </c>
      <c r="K18" s="129"/>
      <c r="L18" s="88">
        <v>45292</v>
      </c>
      <c r="M18" s="150">
        <v>48944</v>
      </c>
      <c r="N18" s="32" t="s">
        <v>187</v>
      </c>
      <c r="O18" s="256"/>
      <c r="P18" s="253"/>
      <c r="Q18" s="253"/>
      <c r="R18" s="253"/>
      <c r="S18" s="253"/>
      <c r="T18" s="313">
        <v>571</v>
      </c>
      <c r="U18" s="313">
        <v>571</v>
      </c>
      <c r="V18" s="313">
        <v>571</v>
      </c>
      <c r="W18" s="313">
        <v>250</v>
      </c>
      <c r="X18" s="313">
        <v>250</v>
      </c>
      <c r="Y18" s="313">
        <v>250</v>
      </c>
      <c r="Z18" s="313">
        <v>250</v>
      </c>
      <c r="AA18" s="313">
        <v>250</v>
      </c>
      <c r="AB18" s="313">
        <v>250</v>
      </c>
      <c r="AC18" s="314">
        <v>250</v>
      </c>
    </row>
    <row r="19" spans="1:29" s="125" customFormat="1" ht="60" x14ac:dyDescent="0.25">
      <c r="A19" s="101"/>
      <c r="B19" s="102"/>
      <c r="C19" s="103" t="s">
        <v>74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74</v>
      </c>
      <c r="J19" s="103">
        <f t="shared" si="3"/>
        <v>2790</v>
      </c>
      <c r="K19" s="129"/>
      <c r="L19" s="88">
        <v>43831</v>
      </c>
      <c r="M19" s="150">
        <v>44926</v>
      </c>
      <c r="N19" s="32" t="s">
        <v>186</v>
      </c>
      <c r="O19" s="256"/>
      <c r="P19" s="253">
        <v>1200</v>
      </c>
      <c r="Q19" s="253">
        <v>390</v>
      </c>
      <c r="R19" s="253">
        <v>1200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74</v>
      </c>
      <c r="D20" s="16" t="s">
        <v>221</v>
      </c>
      <c r="E20" s="105" t="s">
        <v>14</v>
      </c>
      <c r="F20" s="108" t="s">
        <v>31</v>
      </c>
      <c r="G20" s="75" t="s">
        <v>27</v>
      </c>
      <c r="H20" s="4"/>
      <c r="I20" s="129" t="s">
        <v>74</v>
      </c>
      <c r="J20" s="103">
        <f t="shared" si="3"/>
        <v>4800</v>
      </c>
      <c r="K20" s="129"/>
      <c r="L20" s="88">
        <v>45292</v>
      </c>
      <c r="M20" s="150">
        <v>47848</v>
      </c>
      <c r="N20" s="32" t="s">
        <v>187</v>
      </c>
      <c r="O20" s="256"/>
      <c r="P20" s="253"/>
      <c r="Q20" s="253"/>
      <c r="R20" s="253"/>
      <c r="S20" s="253"/>
      <c r="T20" s="313">
        <v>1200</v>
      </c>
      <c r="U20" s="313"/>
      <c r="V20" s="313"/>
      <c r="W20" s="313">
        <v>2400</v>
      </c>
      <c r="X20" s="313"/>
      <c r="Y20" s="313"/>
      <c r="Z20" s="313">
        <v>1200</v>
      </c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74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74</v>
      </c>
      <c r="J21" s="103">
        <f t="shared" si="3"/>
        <v>3200</v>
      </c>
      <c r="K21" s="129"/>
      <c r="L21" s="88">
        <v>43831</v>
      </c>
      <c r="M21" s="150">
        <v>44926</v>
      </c>
      <c r="N21" s="32" t="s">
        <v>186</v>
      </c>
      <c r="O21" s="256"/>
      <c r="P21" s="253">
        <v>250</v>
      </c>
      <c r="Q21" s="253">
        <v>250</v>
      </c>
      <c r="R21" s="253">
        <v>2700</v>
      </c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25" customFormat="1" ht="60" x14ac:dyDescent="0.25">
      <c r="A22" s="101"/>
      <c r="B22" s="102"/>
      <c r="C22" s="103" t="s">
        <v>74</v>
      </c>
      <c r="D22" s="16" t="s">
        <v>222</v>
      </c>
      <c r="E22" s="105" t="s">
        <v>14</v>
      </c>
      <c r="F22" s="108" t="s">
        <v>31</v>
      </c>
      <c r="G22" s="75" t="s">
        <v>27</v>
      </c>
      <c r="H22" s="4"/>
      <c r="I22" s="129" t="s">
        <v>74</v>
      </c>
      <c r="J22" s="103">
        <f t="shared" si="3"/>
        <v>3700</v>
      </c>
      <c r="K22" s="129"/>
      <c r="L22" s="88">
        <v>47484</v>
      </c>
      <c r="M22" s="150">
        <v>47848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>
        <v>3700</v>
      </c>
      <c r="AA22" s="313"/>
      <c r="AB22" s="313"/>
      <c r="AC22" s="314"/>
    </row>
    <row r="23" spans="1:29" s="125" customFormat="1" x14ac:dyDescent="0.25">
      <c r="A23" s="8"/>
      <c r="B23" s="133" t="s">
        <v>96</v>
      </c>
      <c r="C23" s="131"/>
      <c r="D23" s="131"/>
      <c r="E23" s="132"/>
      <c r="F23" s="132"/>
      <c r="G23" s="132"/>
      <c r="H23" s="133"/>
      <c r="I23" s="132"/>
      <c r="J23" s="133"/>
      <c r="K23" s="133"/>
      <c r="L23" s="134"/>
      <c r="M23" s="134"/>
      <c r="N23" s="133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</row>
    <row r="24" spans="1:29" s="125" customFormat="1" ht="60" x14ac:dyDescent="0.25">
      <c r="A24" s="101"/>
      <c r="B24" s="102"/>
      <c r="C24" s="103" t="s">
        <v>74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74</v>
      </c>
      <c r="J24" s="103">
        <f t="shared" si="3"/>
        <v>6300</v>
      </c>
      <c r="K24" s="106"/>
      <c r="L24" s="130">
        <v>43831</v>
      </c>
      <c r="M24" s="130">
        <v>45291</v>
      </c>
      <c r="N24" s="32" t="s">
        <v>186</v>
      </c>
      <c r="O24" s="256"/>
      <c r="P24" s="253">
        <v>2100</v>
      </c>
      <c r="Q24" s="253">
        <v>2100</v>
      </c>
      <c r="R24" s="253"/>
      <c r="S24" s="253">
        <v>2100</v>
      </c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74</v>
      </c>
      <c r="D25" s="16" t="s">
        <v>223</v>
      </c>
      <c r="E25" s="105" t="s">
        <v>14</v>
      </c>
      <c r="F25" s="104" t="s">
        <v>29</v>
      </c>
      <c r="G25" s="105" t="s">
        <v>28</v>
      </c>
      <c r="H25" s="106"/>
      <c r="I25" s="129" t="s">
        <v>74</v>
      </c>
      <c r="J25" s="103">
        <f t="shared" si="3"/>
        <v>6300</v>
      </c>
      <c r="K25" s="106"/>
      <c r="L25" s="130">
        <v>46023</v>
      </c>
      <c r="M25" s="130">
        <v>48579</v>
      </c>
      <c r="N25" s="32" t="s">
        <v>187</v>
      </c>
      <c r="O25" s="256"/>
      <c r="P25" s="253"/>
      <c r="Q25" s="253"/>
      <c r="R25" s="253"/>
      <c r="S25" s="253"/>
      <c r="T25" s="313"/>
      <c r="U25" s="313"/>
      <c r="V25" s="313">
        <v>2100</v>
      </c>
      <c r="W25" s="313"/>
      <c r="X25" s="313"/>
      <c r="Y25" s="313">
        <v>2100</v>
      </c>
      <c r="Z25" s="313"/>
      <c r="AA25" s="313"/>
      <c r="AB25" s="313">
        <v>2100</v>
      </c>
      <c r="AC25" s="314"/>
    </row>
    <row r="26" spans="1:29" s="125" customFormat="1" x14ac:dyDescent="0.25">
      <c r="A26" s="8"/>
      <c r="B26" s="133" t="s">
        <v>92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87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105" x14ac:dyDescent="0.25">
      <c r="A28" s="101"/>
      <c r="B28" s="102"/>
      <c r="C28" s="103" t="s">
        <v>367</v>
      </c>
      <c r="D28" s="105" t="s">
        <v>366</v>
      </c>
      <c r="E28" s="108" t="s">
        <v>30</v>
      </c>
      <c r="F28" s="104" t="s">
        <v>198</v>
      </c>
      <c r="G28" s="105" t="s">
        <v>28</v>
      </c>
      <c r="H28" s="106"/>
      <c r="I28" s="129" t="s">
        <v>74</v>
      </c>
      <c r="J28" s="103">
        <f t="shared" ref="J28" si="4">SUM(O28:AC28)</f>
        <v>191</v>
      </c>
      <c r="K28" s="106"/>
      <c r="L28" s="130">
        <v>43466</v>
      </c>
      <c r="M28" s="130">
        <v>43830</v>
      </c>
      <c r="N28" s="32" t="s">
        <v>185</v>
      </c>
      <c r="O28" s="256">
        <v>191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74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74</v>
      </c>
      <c r="J29" s="103">
        <f t="shared" si="3"/>
        <v>350</v>
      </c>
      <c r="K29" s="106"/>
      <c r="L29" s="130">
        <v>43831</v>
      </c>
      <c r="M29" s="130">
        <v>44196</v>
      </c>
      <c r="N29" s="32" t="s">
        <v>186</v>
      </c>
      <c r="O29" s="256"/>
      <c r="P29" s="253">
        <v>350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74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74</v>
      </c>
      <c r="J30" s="103">
        <f t="shared" si="3"/>
        <v>4110</v>
      </c>
      <c r="K30" s="106"/>
      <c r="L30" s="130">
        <v>45658</v>
      </c>
      <c r="M30" s="130">
        <v>48579</v>
      </c>
      <c r="N30" s="32" t="s">
        <v>187</v>
      </c>
      <c r="O30" s="256"/>
      <c r="P30" s="253"/>
      <c r="Q30" s="253"/>
      <c r="R30" s="253"/>
      <c r="S30" s="253"/>
      <c r="T30" s="313"/>
      <c r="U30" s="313">
        <v>1550</v>
      </c>
      <c r="V30" s="313">
        <v>60</v>
      </c>
      <c r="W30" s="313">
        <v>500</v>
      </c>
      <c r="X30" s="313">
        <v>400</v>
      </c>
      <c r="Y30" s="313">
        <v>400</v>
      </c>
      <c r="Z30" s="313">
        <v>400</v>
      </c>
      <c r="AA30" s="313">
        <v>400</v>
      </c>
      <c r="AB30" s="313">
        <v>400</v>
      </c>
      <c r="AC30" s="314"/>
    </row>
    <row r="31" spans="1:29" s="125" customFormat="1" x14ac:dyDescent="0.25">
      <c r="A31" s="8"/>
      <c r="B31" s="146" t="s">
        <v>88</v>
      </c>
      <c r="C31" s="131"/>
      <c r="D31" s="131"/>
      <c r="E31" s="132"/>
      <c r="F31" s="132"/>
      <c r="G31" s="132"/>
      <c r="H31" s="133"/>
      <c r="I31" s="132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03" t="s">
        <v>74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74</v>
      </c>
      <c r="J32" s="103">
        <f t="shared" si="3"/>
        <v>3900</v>
      </c>
      <c r="K32" s="106"/>
      <c r="L32" s="130">
        <v>44197</v>
      </c>
      <c r="M32" s="130">
        <v>45291</v>
      </c>
      <c r="N32" s="17" t="s">
        <v>186</v>
      </c>
      <c r="O32" s="256"/>
      <c r="P32" s="253">
        <v>200</v>
      </c>
      <c r="Q32" s="253">
        <v>2600</v>
      </c>
      <c r="R32" s="253">
        <v>900</v>
      </c>
      <c r="S32" s="253">
        <v>200</v>
      </c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74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74</v>
      </c>
      <c r="J33" s="103">
        <f t="shared" si="3"/>
        <v>3400</v>
      </c>
      <c r="K33" s="106"/>
      <c r="L33" s="130">
        <v>45658</v>
      </c>
      <c r="M33" s="130">
        <v>48579</v>
      </c>
      <c r="N33" s="32" t="s">
        <v>187</v>
      </c>
      <c r="O33" s="256"/>
      <c r="P33" s="253"/>
      <c r="Q33" s="253"/>
      <c r="R33" s="253"/>
      <c r="S33" s="253"/>
      <c r="T33" s="313"/>
      <c r="U33" s="313">
        <v>200</v>
      </c>
      <c r="V33" s="313"/>
      <c r="W33" s="313">
        <v>200</v>
      </c>
      <c r="X33" s="313"/>
      <c r="Y33" s="313">
        <v>2600</v>
      </c>
      <c r="Z33" s="313">
        <v>200</v>
      </c>
      <c r="AA33" s="313"/>
      <c r="AB33" s="313">
        <v>200</v>
      </c>
      <c r="AC33" s="314"/>
    </row>
    <row r="34" spans="1:29" s="125" customFormat="1" x14ac:dyDescent="0.25">
      <c r="A34" s="8"/>
      <c r="B34" s="146" t="s">
        <v>89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39" customFormat="1" ht="60" x14ac:dyDescent="0.25">
      <c r="A35" s="101"/>
      <c r="B35" s="102"/>
      <c r="C35" s="103" t="s">
        <v>74</v>
      </c>
      <c r="D35" s="75" t="s">
        <v>226</v>
      </c>
      <c r="E35" s="105" t="s">
        <v>25</v>
      </c>
      <c r="F35" s="62" t="s">
        <v>26</v>
      </c>
      <c r="G35" s="105" t="s">
        <v>27</v>
      </c>
      <c r="H35" s="106"/>
      <c r="I35" s="129" t="s">
        <v>74</v>
      </c>
      <c r="J35" s="103">
        <f>SUM(O35:AC35)</f>
        <v>400</v>
      </c>
      <c r="K35" s="106"/>
      <c r="L35" s="130">
        <v>44197</v>
      </c>
      <c r="M35" s="130">
        <v>44561</v>
      </c>
      <c r="N35" s="32" t="s">
        <v>186</v>
      </c>
      <c r="O35" s="256"/>
      <c r="P35" s="253"/>
      <c r="Q35" s="253">
        <v>400</v>
      </c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x14ac:dyDescent="0.25">
      <c r="A36" s="13"/>
      <c r="B36" s="14"/>
      <c r="C36" s="7"/>
      <c r="D36" s="7"/>
      <c r="E36" s="61"/>
      <c r="F36" s="61"/>
      <c r="G36" s="61"/>
      <c r="H36" s="15"/>
      <c r="I36" s="61"/>
      <c r="J36" s="15"/>
      <c r="K36" s="15"/>
      <c r="L36" s="87"/>
      <c r="M36" s="87"/>
      <c r="N36" s="1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</row>
    <row r="37" spans="1:29" s="22" customFormat="1" ht="15.75" thickBot="1" x14ac:dyDescent="0.3">
      <c r="A37" s="1"/>
      <c r="B37" s="18"/>
      <c r="C37" s="20"/>
      <c r="D37" s="21"/>
      <c r="E37" s="30"/>
      <c r="F37" s="30"/>
      <c r="G37" s="30"/>
      <c r="H37" s="19"/>
      <c r="I37" s="19"/>
      <c r="J37" s="2"/>
      <c r="K37" s="19"/>
      <c r="L37" s="89"/>
      <c r="M37" s="89"/>
      <c r="N37" s="17"/>
      <c r="O37" s="256"/>
      <c r="P37" s="253"/>
      <c r="Q37" s="253"/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37" customFormat="1" ht="15.75" thickBot="1" x14ac:dyDescent="0.25">
      <c r="A38" s="39"/>
      <c r="B38" s="40" t="s">
        <v>86</v>
      </c>
      <c r="C38" s="40"/>
      <c r="D38" s="40"/>
      <c r="E38" s="66"/>
      <c r="F38" s="66"/>
      <c r="G38" s="66"/>
      <c r="H38" s="40"/>
      <c r="I38" s="40"/>
      <c r="J38" s="40">
        <f>SUM(J12:J37)</f>
        <v>51528.4</v>
      </c>
      <c r="K38" s="40">
        <v>2514</v>
      </c>
      <c r="L38" s="90"/>
      <c r="M38" s="90"/>
      <c r="N38" s="41"/>
      <c r="O38" s="257">
        <f t="shared" ref="O38:AC38" si="5">SUM(O12:O37)</f>
        <v>1252</v>
      </c>
      <c r="P38" s="254">
        <f t="shared" si="5"/>
        <v>5048.1000000000004</v>
      </c>
      <c r="Q38" s="254">
        <f t="shared" si="5"/>
        <v>6688.1</v>
      </c>
      <c r="R38" s="254">
        <f t="shared" si="5"/>
        <v>5748.1</v>
      </c>
      <c r="S38" s="254">
        <f t="shared" si="5"/>
        <v>3248.1</v>
      </c>
      <c r="T38" s="318">
        <f t="shared" si="5"/>
        <v>2148.1</v>
      </c>
      <c r="U38" s="318">
        <f t="shared" si="5"/>
        <v>2698.1</v>
      </c>
      <c r="V38" s="318">
        <f t="shared" si="5"/>
        <v>3108.1</v>
      </c>
      <c r="W38" s="318">
        <f t="shared" si="5"/>
        <v>3727.1</v>
      </c>
      <c r="X38" s="318">
        <f t="shared" si="5"/>
        <v>1027.0999999999999</v>
      </c>
      <c r="Y38" s="318">
        <f t="shared" si="5"/>
        <v>5727.1</v>
      </c>
      <c r="Z38" s="318">
        <f t="shared" si="5"/>
        <v>6127.1</v>
      </c>
      <c r="AA38" s="318">
        <f t="shared" si="5"/>
        <v>1027.0999999999999</v>
      </c>
      <c r="AB38" s="318">
        <f t="shared" si="5"/>
        <v>3327.1</v>
      </c>
      <c r="AC38" s="319">
        <f t="shared" si="5"/>
        <v>627.09999999999991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330</v>
      </c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60" x14ac:dyDescent="0.25">
      <c r="A41" s="42"/>
      <c r="B41" s="43" t="s">
        <v>193</v>
      </c>
      <c r="C41" s="44" t="s">
        <v>194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195</v>
      </c>
      <c r="B42" s="83" t="s">
        <v>331</v>
      </c>
      <c r="C42" s="46">
        <v>1709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404</v>
      </c>
      <c r="C43" s="46">
        <v>805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f>C42*4</f>
        <v>6836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197</v>
      </c>
      <c r="B45" s="84" t="s">
        <v>333</v>
      </c>
      <c r="C45" s="48">
        <f>C42*10</f>
        <v>17090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9" spans="2:2" x14ac:dyDescent="0.25">
      <c r="B49" s="26" t="s">
        <v>99</v>
      </c>
    </row>
    <row r="50" spans="2:2" ht="45" x14ac:dyDescent="0.25">
      <c r="B50" s="27" t="s">
        <v>97</v>
      </c>
    </row>
    <row r="51" spans="2:2" ht="45" x14ac:dyDescent="0.25">
      <c r="B51" s="27" t="s">
        <v>102</v>
      </c>
    </row>
    <row r="52" spans="2:2" ht="45" x14ac:dyDescent="0.25">
      <c r="B52" s="27" t="s">
        <v>100</v>
      </c>
    </row>
    <row r="53" spans="2:2" ht="30" x14ac:dyDescent="0.25">
      <c r="B53" s="27" t="s">
        <v>101</v>
      </c>
    </row>
    <row r="55" spans="2:2" x14ac:dyDescent="0.25">
      <c r="B55" s="28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3" spans="2:2" x14ac:dyDescent="0.25">
      <c r="B63" s="28" t="s">
        <v>115</v>
      </c>
    </row>
    <row r="64" spans="2:2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8"/>
  <sheetViews>
    <sheetView topLeftCell="A157" zoomScale="70" zoomScaleNormal="70" workbookViewId="0">
      <selection activeCell="C71" sqref="C71:D71"/>
    </sheetView>
  </sheetViews>
  <sheetFormatPr defaultRowHeight="15" x14ac:dyDescent="0.25"/>
  <cols>
    <col min="1" max="1" width="9.140625" style="34"/>
    <col min="2" max="2" width="42.85546875" style="34" customWidth="1"/>
    <col min="3" max="3" width="40.5703125" style="34" customWidth="1"/>
    <col min="4" max="4" width="42.85546875" style="34" customWidth="1"/>
    <col min="5" max="7" width="41.42578125" style="60" customWidth="1"/>
    <col min="8" max="8" width="11.5703125" style="34" customWidth="1"/>
    <col min="9" max="9" width="23" style="34" customWidth="1"/>
    <col min="10" max="10" width="17.28515625" style="34" customWidth="1"/>
    <col min="11" max="11" width="12.140625" style="34" customWidth="1"/>
    <col min="12" max="13" width="11.28515625" style="224" customWidth="1"/>
    <col min="14" max="14" width="13.42578125" style="172" customWidth="1"/>
    <col min="15" max="15" width="12.42578125" style="34" customWidth="1"/>
    <col min="16" max="16" width="11.85546875" style="34" customWidth="1"/>
    <col min="17" max="25" width="11.140625" style="34" bestFit="1" customWidth="1"/>
    <col min="26" max="26" width="12.85546875" style="34" bestFit="1" customWidth="1"/>
    <col min="27" max="29" width="11.140625" style="34" bestFit="1" customWidth="1"/>
    <col min="30" max="30" width="12.140625" style="34" bestFit="1" customWidth="1"/>
    <col min="31" max="16384" width="9.140625" style="34"/>
  </cols>
  <sheetData>
    <row r="1" spans="1:29" x14ac:dyDescent="0.25">
      <c r="A1" s="426" t="s">
        <v>328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29" x14ac:dyDescent="0.25">
      <c r="A2" s="429" t="s">
        <v>134</v>
      </c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1"/>
    </row>
    <row r="3" spans="1:29" x14ac:dyDescent="0.25">
      <c r="A3" s="424" t="s">
        <v>199</v>
      </c>
      <c r="B3" s="425"/>
      <c r="C3" s="425"/>
      <c r="D3" s="425"/>
      <c r="E3" s="425"/>
      <c r="F3" s="425"/>
      <c r="G3" s="425"/>
      <c r="H3" s="425"/>
      <c r="I3" s="425"/>
      <c r="J3" s="425"/>
      <c r="K3" s="381" t="s">
        <v>200</v>
      </c>
      <c r="L3" s="381"/>
      <c r="M3" s="381"/>
      <c r="N3" s="381"/>
      <c r="O3" s="381"/>
      <c r="P3" s="381"/>
      <c r="Q3" s="381"/>
      <c r="R3" s="382" t="s">
        <v>220</v>
      </c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3"/>
    </row>
    <row r="4" spans="1:29" x14ac:dyDescent="0.25">
      <c r="A4" s="424" t="s">
        <v>201</v>
      </c>
      <c r="B4" s="425"/>
      <c r="C4" s="425"/>
      <c r="D4" s="425"/>
      <c r="E4" s="425"/>
      <c r="F4" s="425"/>
      <c r="G4" s="425"/>
      <c r="H4" s="425"/>
      <c r="I4" s="425"/>
      <c r="J4" s="425"/>
      <c r="K4" s="433" t="s">
        <v>135</v>
      </c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3"/>
    </row>
    <row r="5" spans="1:29" x14ac:dyDescent="0.25">
      <c r="A5" s="424" t="s">
        <v>133</v>
      </c>
      <c r="B5" s="425"/>
      <c r="C5" s="425"/>
      <c r="D5" s="425"/>
      <c r="E5" s="425"/>
      <c r="F5" s="425"/>
      <c r="G5" s="425"/>
      <c r="H5" s="425"/>
      <c r="I5" s="425"/>
      <c r="J5" s="425"/>
      <c r="K5" s="381" t="s">
        <v>136</v>
      </c>
      <c r="L5" s="381"/>
      <c r="M5" s="381"/>
      <c r="N5" s="381"/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3"/>
    </row>
    <row r="6" spans="1:29" x14ac:dyDescent="0.25">
      <c r="A6" s="424" t="s">
        <v>120</v>
      </c>
      <c r="B6" s="425"/>
      <c r="C6" s="425"/>
      <c r="D6" s="425"/>
      <c r="E6" s="425"/>
      <c r="F6" s="425"/>
      <c r="G6" s="425"/>
      <c r="H6" s="425"/>
      <c r="I6" s="425"/>
      <c r="J6" s="425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3"/>
    </row>
    <row r="7" spans="1:29" x14ac:dyDescent="0.25">
      <c r="A7" s="424" t="s">
        <v>121</v>
      </c>
      <c r="B7" s="425"/>
      <c r="C7" s="425"/>
      <c r="D7" s="425"/>
      <c r="E7" s="425"/>
      <c r="F7" s="425"/>
      <c r="G7" s="425"/>
      <c r="H7" s="425"/>
      <c r="I7" s="425"/>
      <c r="J7" s="425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424" t="s">
        <v>202</v>
      </c>
      <c r="B8" s="425"/>
      <c r="C8" s="425"/>
      <c r="D8" s="425"/>
      <c r="E8" s="425"/>
      <c r="F8" s="425"/>
      <c r="G8" s="425"/>
      <c r="H8" s="425"/>
      <c r="I8" s="425"/>
      <c r="J8" s="425"/>
      <c r="K8" s="425"/>
      <c r="L8" s="425"/>
      <c r="M8" s="425"/>
      <c r="N8" s="425"/>
      <c r="O8" s="425"/>
      <c r="P8" s="425"/>
      <c r="Q8" s="425"/>
      <c r="R8" s="425"/>
      <c r="S8" s="425"/>
      <c r="T8" s="425"/>
      <c r="U8" s="425"/>
      <c r="V8" s="425"/>
      <c r="W8" s="425"/>
      <c r="X8" s="425"/>
      <c r="Y8" s="425"/>
      <c r="Z8" s="425"/>
      <c r="AA8" s="425"/>
      <c r="AB8" s="425"/>
      <c r="AC8" s="434"/>
    </row>
    <row r="9" spans="1:29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421" t="s">
        <v>126</v>
      </c>
      <c r="M9" s="421"/>
      <c r="N9" s="21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435" t="s">
        <v>130</v>
      </c>
      <c r="M10" s="435" t="s">
        <v>131</v>
      </c>
      <c r="N10" s="352" t="s">
        <v>132</v>
      </c>
      <c r="O10" s="422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436"/>
      <c r="M11" s="436"/>
      <c r="N11" s="353"/>
      <c r="O11" s="423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00" customFormat="1" ht="30" x14ac:dyDescent="0.25">
      <c r="A12" s="92">
        <v>1</v>
      </c>
      <c r="B12" s="93"/>
      <c r="C12" s="94"/>
      <c r="D12" s="85" t="s">
        <v>82</v>
      </c>
      <c r="E12" s="95"/>
      <c r="F12" s="96" t="s">
        <v>26</v>
      </c>
      <c r="G12" s="97"/>
      <c r="H12" s="98"/>
      <c r="I12" s="98" t="s">
        <v>75</v>
      </c>
      <c r="J12" s="94">
        <f>SUM(O12:AC12)</f>
        <v>611994.5</v>
      </c>
      <c r="K12" s="98"/>
      <c r="L12" s="99">
        <v>43466</v>
      </c>
      <c r="M12" s="99">
        <v>48944</v>
      </c>
      <c r="N12" s="81"/>
      <c r="O12" s="285">
        <v>50024</v>
      </c>
      <c r="P12" s="292">
        <f t="shared" ref="P12:AC12" si="0">$C$164*0.15</f>
        <v>40140.75</v>
      </c>
      <c r="Q12" s="292">
        <f t="shared" si="0"/>
        <v>40140.75</v>
      </c>
      <c r="R12" s="292">
        <f t="shared" si="0"/>
        <v>40140.75</v>
      </c>
      <c r="S12" s="292">
        <f t="shared" si="0"/>
        <v>40140.75</v>
      </c>
      <c r="T12" s="327">
        <f t="shared" si="0"/>
        <v>40140.75</v>
      </c>
      <c r="U12" s="327">
        <f t="shared" si="0"/>
        <v>40140.75</v>
      </c>
      <c r="V12" s="327">
        <f t="shared" si="0"/>
        <v>40140.75</v>
      </c>
      <c r="W12" s="327">
        <f t="shared" si="0"/>
        <v>40140.75</v>
      </c>
      <c r="X12" s="327">
        <f t="shared" si="0"/>
        <v>40140.75</v>
      </c>
      <c r="Y12" s="327">
        <f t="shared" si="0"/>
        <v>40140.75</v>
      </c>
      <c r="Z12" s="327">
        <f t="shared" si="0"/>
        <v>40140.75</v>
      </c>
      <c r="AA12" s="327">
        <f t="shared" si="0"/>
        <v>40140.75</v>
      </c>
      <c r="AB12" s="327">
        <f t="shared" si="0"/>
        <v>40140.75</v>
      </c>
      <c r="AC12" s="328">
        <f t="shared" si="0"/>
        <v>40140.75</v>
      </c>
    </row>
    <row r="13" spans="1:29" s="125" customFormat="1" x14ac:dyDescent="0.25">
      <c r="A13" s="8"/>
      <c r="B13" s="146" t="s">
        <v>90</v>
      </c>
      <c r="C13" s="131"/>
      <c r="D13" s="131"/>
      <c r="E13" s="132"/>
      <c r="F13" s="132"/>
      <c r="G13" s="132"/>
      <c r="H13" s="11"/>
      <c r="I13" s="133"/>
      <c r="J13" s="11"/>
      <c r="K13" s="133"/>
      <c r="L13" s="219"/>
      <c r="M13" s="134"/>
      <c r="N13" s="168"/>
      <c r="O13" s="267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219"/>
      <c r="M14" s="134"/>
      <c r="N14" s="168"/>
      <c r="O14" s="267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346"/>
      <c r="B15" s="102"/>
      <c r="C15" s="75" t="s">
        <v>477</v>
      </c>
      <c r="D15" s="103" t="s">
        <v>476</v>
      </c>
      <c r="E15" s="105" t="s">
        <v>14</v>
      </c>
      <c r="F15" s="108" t="s">
        <v>31</v>
      </c>
      <c r="G15" s="75" t="s">
        <v>27</v>
      </c>
      <c r="H15" s="63"/>
      <c r="I15" s="181" t="s">
        <v>75</v>
      </c>
      <c r="J15" s="52">
        <f t="shared" ref="J15:J17" si="1">SUM(O15:AC15)</f>
        <v>97625</v>
      </c>
      <c r="K15" s="129"/>
      <c r="L15" s="220">
        <v>43466</v>
      </c>
      <c r="M15" s="150">
        <v>43830</v>
      </c>
      <c r="N15" s="53" t="s">
        <v>185</v>
      </c>
      <c r="O15" s="256">
        <v>97625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346"/>
      <c r="B16" s="102"/>
      <c r="C16" s="75" t="s">
        <v>478</v>
      </c>
      <c r="D16" s="108" t="s">
        <v>480</v>
      </c>
      <c r="E16" s="105" t="s">
        <v>14</v>
      </c>
      <c r="F16" s="108" t="s">
        <v>31</v>
      </c>
      <c r="G16" s="75" t="s">
        <v>27</v>
      </c>
      <c r="H16" s="63"/>
      <c r="I16" s="181" t="s">
        <v>75</v>
      </c>
      <c r="J16" s="52">
        <f t="shared" si="1"/>
        <v>17600</v>
      </c>
      <c r="K16" s="129"/>
      <c r="L16" s="220">
        <v>43466</v>
      </c>
      <c r="M16" s="150">
        <v>43830</v>
      </c>
      <c r="N16" s="53" t="s">
        <v>185</v>
      </c>
      <c r="O16" s="256">
        <v>17600</v>
      </c>
      <c r="P16" s="253"/>
      <c r="Q16" s="253"/>
      <c r="R16" s="253"/>
      <c r="S16" s="253"/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346"/>
      <c r="B17" s="102"/>
      <c r="C17" s="75" t="s">
        <v>479</v>
      </c>
      <c r="D17" s="108" t="s">
        <v>424</v>
      </c>
      <c r="E17" s="105" t="s">
        <v>14</v>
      </c>
      <c r="F17" s="108" t="s">
        <v>31</v>
      </c>
      <c r="G17" s="75" t="s">
        <v>27</v>
      </c>
      <c r="H17" s="63"/>
      <c r="I17" s="181" t="s">
        <v>75</v>
      </c>
      <c r="J17" s="52">
        <f t="shared" si="1"/>
        <v>5640</v>
      </c>
      <c r="K17" s="129"/>
      <c r="L17" s="220">
        <v>43466</v>
      </c>
      <c r="M17" s="150">
        <v>43830</v>
      </c>
      <c r="N17" s="53" t="s">
        <v>185</v>
      </c>
      <c r="O17" s="256">
        <v>5640</v>
      </c>
      <c r="P17" s="253"/>
      <c r="Q17" s="253"/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73" customFormat="1" ht="60" x14ac:dyDescent="0.25">
      <c r="A18" s="437">
        <v>10</v>
      </c>
      <c r="B18" s="102"/>
      <c r="C18" s="75" t="s">
        <v>422</v>
      </c>
      <c r="D18" s="108" t="s">
        <v>457</v>
      </c>
      <c r="E18" s="105" t="s">
        <v>14</v>
      </c>
      <c r="F18" s="108" t="s">
        <v>31</v>
      </c>
      <c r="G18" s="75" t="s">
        <v>27</v>
      </c>
      <c r="H18" s="181"/>
      <c r="I18" s="181" t="s">
        <v>75</v>
      </c>
      <c r="J18" s="52">
        <f t="shared" ref="J18" si="2">SUM(O18:AC18)</f>
        <v>8000</v>
      </c>
      <c r="K18" s="129"/>
      <c r="L18" s="220">
        <v>43466</v>
      </c>
      <c r="M18" s="150">
        <v>43830</v>
      </c>
      <c r="N18" s="53" t="s">
        <v>185</v>
      </c>
      <c r="O18" s="256">
        <v>8000</v>
      </c>
      <c r="P18" s="253"/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73" customFormat="1" ht="60" x14ac:dyDescent="0.25">
      <c r="A19" s="438"/>
      <c r="B19" s="102"/>
      <c r="C19" s="75" t="s">
        <v>467</v>
      </c>
      <c r="D19" s="108" t="s">
        <v>464</v>
      </c>
      <c r="E19" s="105" t="s">
        <v>14</v>
      </c>
      <c r="F19" s="108" t="s">
        <v>31</v>
      </c>
      <c r="G19" s="75" t="s">
        <v>27</v>
      </c>
      <c r="H19" s="181"/>
      <c r="I19" s="181" t="s">
        <v>75</v>
      </c>
      <c r="J19" s="52">
        <f>SUM(O19:AC19)</f>
        <v>2000</v>
      </c>
      <c r="K19" s="129"/>
      <c r="L19" s="220">
        <v>43831</v>
      </c>
      <c r="M19" s="150">
        <v>44196</v>
      </c>
      <c r="N19" s="53" t="s">
        <v>186</v>
      </c>
      <c r="O19" s="256"/>
      <c r="P19" s="253">
        <v>2000</v>
      </c>
      <c r="Q19" s="253"/>
      <c r="R19" s="253"/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73" customFormat="1" ht="60" x14ac:dyDescent="0.25">
      <c r="A20" s="437">
        <v>11</v>
      </c>
      <c r="B20" s="102"/>
      <c r="C20" s="75" t="s">
        <v>394</v>
      </c>
      <c r="D20" s="108" t="s">
        <v>458</v>
      </c>
      <c r="E20" s="105" t="s">
        <v>14</v>
      </c>
      <c r="F20" s="108" t="s">
        <v>31</v>
      </c>
      <c r="G20" s="75" t="s">
        <v>27</v>
      </c>
      <c r="H20" s="181"/>
      <c r="I20" s="181" t="s">
        <v>75</v>
      </c>
      <c r="J20" s="52">
        <f>SUM(O20:AC20)</f>
        <v>18491</v>
      </c>
      <c r="K20" s="129"/>
      <c r="L20" s="220">
        <v>43466</v>
      </c>
      <c r="M20" s="150">
        <v>43830</v>
      </c>
      <c r="N20" s="53" t="s">
        <v>185</v>
      </c>
      <c r="O20" s="256">
        <v>18491</v>
      </c>
      <c r="P20" s="253"/>
      <c r="Q20" s="253"/>
      <c r="R20" s="253"/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73" customFormat="1" ht="60" x14ac:dyDescent="0.25">
      <c r="A21" s="438"/>
      <c r="B21" s="102"/>
      <c r="C21" s="75" t="s">
        <v>468</v>
      </c>
      <c r="D21" s="108" t="s">
        <v>464</v>
      </c>
      <c r="E21" s="105" t="s">
        <v>14</v>
      </c>
      <c r="F21" s="108" t="s">
        <v>31</v>
      </c>
      <c r="G21" s="75" t="s">
        <v>27</v>
      </c>
      <c r="H21" s="181"/>
      <c r="I21" s="181" t="s">
        <v>75</v>
      </c>
      <c r="J21" s="52">
        <f t="shared" ref="J21" si="3">SUM(O21:AC21)</f>
        <v>10695</v>
      </c>
      <c r="K21" s="129"/>
      <c r="L21" s="220">
        <v>43831</v>
      </c>
      <c r="M21" s="150">
        <v>44196</v>
      </c>
      <c r="N21" s="53" t="s">
        <v>186</v>
      </c>
      <c r="O21" s="256"/>
      <c r="P21" s="253">
        <v>10695</v>
      </c>
      <c r="Q21" s="253"/>
      <c r="R21" s="253"/>
      <c r="S21" s="253"/>
      <c r="T21" s="313"/>
      <c r="U21" s="313"/>
      <c r="V21" s="313"/>
      <c r="W21" s="313"/>
      <c r="X21" s="313"/>
      <c r="Y21" s="313"/>
      <c r="Z21" s="313"/>
      <c r="AA21" s="313"/>
      <c r="AB21" s="313"/>
      <c r="AC21" s="314"/>
    </row>
    <row r="22" spans="1:29" s="173" customFormat="1" ht="60" x14ac:dyDescent="0.25">
      <c r="A22" s="437">
        <v>12</v>
      </c>
      <c r="B22" s="102"/>
      <c r="C22" s="75" t="s">
        <v>395</v>
      </c>
      <c r="D22" s="108" t="s">
        <v>459</v>
      </c>
      <c r="E22" s="105" t="s">
        <v>14</v>
      </c>
      <c r="F22" s="108" t="s">
        <v>31</v>
      </c>
      <c r="G22" s="75" t="s">
        <v>27</v>
      </c>
      <c r="H22" s="181"/>
      <c r="I22" s="181" t="s">
        <v>75</v>
      </c>
      <c r="J22" s="52">
        <f t="shared" ref="J22:J65" si="4">SUM(O22:AC22)</f>
        <v>50830</v>
      </c>
      <c r="K22" s="129"/>
      <c r="L22" s="220">
        <v>43466</v>
      </c>
      <c r="M22" s="150">
        <v>43830</v>
      </c>
      <c r="N22" s="53" t="s">
        <v>185</v>
      </c>
      <c r="O22" s="256">
        <v>50830</v>
      </c>
      <c r="P22" s="253"/>
      <c r="Q22" s="253"/>
      <c r="R22" s="253"/>
      <c r="S22" s="253"/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73" customFormat="1" ht="60" x14ac:dyDescent="0.25">
      <c r="A23" s="438"/>
      <c r="B23" s="102"/>
      <c r="C23" s="75" t="s">
        <v>469</v>
      </c>
      <c r="D23" s="108" t="s">
        <v>466</v>
      </c>
      <c r="E23" s="105" t="s">
        <v>14</v>
      </c>
      <c r="F23" s="108" t="s">
        <v>31</v>
      </c>
      <c r="G23" s="75" t="s">
        <v>27</v>
      </c>
      <c r="H23" s="181"/>
      <c r="I23" s="181" t="s">
        <v>75</v>
      </c>
      <c r="J23" s="52">
        <f t="shared" si="4"/>
        <v>8970</v>
      </c>
      <c r="K23" s="129"/>
      <c r="L23" s="220">
        <v>43831</v>
      </c>
      <c r="M23" s="150">
        <v>44196</v>
      </c>
      <c r="N23" s="53" t="s">
        <v>186</v>
      </c>
      <c r="O23" s="256"/>
      <c r="P23" s="253">
        <v>8970</v>
      </c>
      <c r="Q23" s="253"/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73" customFormat="1" ht="60" x14ac:dyDescent="0.25">
      <c r="A24" s="437">
        <v>13</v>
      </c>
      <c r="B24" s="102"/>
      <c r="C24" s="75" t="s">
        <v>448</v>
      </c>
      <c r="D24" s="108" t="s">
        <v>460</v>
      </c>
      <c r="E24" s="105" t="s">
        <v>14</v>
      </c>
      <c r="F24" s="108" t="s">
        <v>31</v>
      </c>
      <c r="G24" s="75" t="s">
        <v>27</v>
      </c>
      <c r="H24" s="181"/>
      <c r="I24" s="181" t="s">
        <v>75</v>
      </c>
      <c r="J24" s="52">
        <f t="shared" si="4"/>
        <v>9288</v>
      </c>
      <c r="K24" s="129"/>
      <c r="L24" s="220">
        <v>43466</v>
      </c>
      <c r="M24" s="150">
        <v>43830</v>
      </c>
      <c r="N24" s="53" t="s">
        <v>185</v>
      </c>
      <c r="O24" s="256">
        <v>9288</v>
      </c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/>
      <c r="AA24" s="313"/>
      <c r="AB24" s="313"/>
      <c r="AC24" s="314"/>
    </row>
    <row r="25" spans="1:29" s="173" customFormat="1" ht="60" x14ac:dyDescent="0.25">
      <c r="A25" s="438"/>
      <c r="B25" s="102"/>
      <c r="C25" s="75" t="s">
        <v>470</v>
      </c>
      <c r="D25" s="108" t="s">
        <v>466</v>
      </c>
      <c r="E25" s="105" t="s">
        <v>14</v>
      </c>
      <c r="F25" s="108" t="s">
        <v>31</v>
      </c>
      <c r="G25" s="75" t="s">
        <v>27</v>
      </c>
      <c r="H25" s="181"/>
      <c r="I25" s="181" t="s">
        <v>75</v>
      </c>
      <c r="J25" s="52">
        <f t="shared" si="4"/>
        <v>9288</v>
      </c>
      <c r="K25" s="129"/>
      <c r="L25" s="220">
        <v>43831</v>
      </c>
      <c r="M25" s="150">
        <v>44196</v>
      </c>
      <c r="N25" s="53" t="s">
        <v>186</v>
      </c>
      <c r="O25" s="256"/>
      <c r="P25" s="253">
        <v>9288</v>
      </c>
      <c r="Q25" s="253"/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73" customFormat="1" ht="60" x14ac:dyDescent="0.25">
      <c r="A26" s="437">
        <v>14</v>
      </c>
      <c r="B26" s="102"/>
      <c r="C26" s="75" t="s">
        <v>398</v>
      </c>
      <c r="D26" s="108" t="s">
        <v>461</v>
      </c>
      <c r="E26" s="105" t="s">
        <v>14</v>
      </c>
      <c r="F26" s="108" t="s">
        <v>31</v>
      </c>
      <c r="G26" s="75" t="s">
        <v>27</v>
      </c>
      <c r="H26" s="181"/>
      <c r="I26" s="181" t="s">
        <v>75</v>
      </c>
      <c r="J26" s="52">
        <f t="shared" si="4"/>
        <v>21013</v>
      </c>
      <c r="K26" s="129"/>
      <c r="L26" s="220">
        <v>43466</v>
      </c>
      <c r="M26" s="150">
        <v>43830</v>
      </c>
      <c r="N26" s="53" t="s">
        <v>185</v>
      </c>
      <c r="O26" s="256">
        <v>21013</v>
      </c>
      <c r="P26" s="253"/>
      <c r="Q26" s="253"/>
      <c r="R26" s="253"/>
      <c r="S26" s="253"/>
      <c r="T26" s="313"/>
      <c r="U26" s="313"/>
      <c r="V26" s="313"/>
      <c r="W26" s="313"/>
      <c r="X26" s="313"/>
      <c r="Y26" s="313"/>
      <c r="Z26" s="313"/>
      <c r="AA26" s="313"/>
      <c r="AB26" s="313"/>
      <c r="AC26" s="314"/>
    </row>
    <row r="27" spans="1:29" s="173" customFormat="1" ht="60" x14ac:dyDescent="0.25">
      <c r="A27" s="438"/>
      <c r="B27" s="102"/>
      <c r="C27" s="75" t="s">
        <v>471</v>
      </c>
      <c r="D27" s="108" t="s">
        <v>465</v>
      </c>
      <c r="E27" s="105" t="s">
        <v>14</v>
      </c>
      <c r="F27" s="108" t="s">
        <v>31</v>
      </c>
      <c r="G27" s="75" t="s">
        <v>27</v>
      </c>
      <c r="H27" s="181"/>
      <c r="I27" s="181" t="s">
        <v>75</v>
      </c>
      <c r="J27" s="52">
        <f t="shared" si="4"/>
        <v>5000</v>
      </c>
      <c r="K27" s="129"/>
      <c r="L27" s="220">
        <v>43831</v>
      </c>
      <c r="M27" s="150">
        <v>44196</v>
      </c>
      <c r="N27" s="53" t="s">
        <v>186</v>
      </c>
      <c r="O27" s="256"/>
      <c r="P27" s="253">
        <v>5000</v>
      </c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73" customFormat="1" ht="60" x14ac:dyDescent="0.25">
      <c r="A28" s="437">
        <v>15</v>
      </c>
      <c r="B28" s="102"/>
      <c r="C28" s="75" t="s">
        <v>399</v>
      </c>
      <c r="D28" s="108" t="s">
        <v>462</v>
      </c>
      <c r="E28" s="105" t="s">
        <v>14</v>
      </c>
      <c r="F28" s="108" t="s">
        <v>31</v>
      </c>
      <c r="G28" s="75" t="s">
        <v>27</v>
      </c>
      <c r="H28" s="181"/>
      <c r="I28" s="181" t="s">
        <v>75</v>
      </c>
      <c r="J28" s="52">
        <f t="shared" ref="J28:J31" si="5">SUM(O28:AC28)</f>
        <v>14000</v>
      </c>
      <c r="K28" s="129"/>
      <c r="L28" s="220">
        <v>43466</v>
      </c>
      <c r="M28" s="150">
        <v>43830</v>
      </c>
      <c r="N28" s="53" t="s">
        <v>185</v>
      </c>
      <c r="O28" s="256">
        <v>14000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73" customFormat="1" ht="60" x14ac:dyDescent="0.25">
      <c r="A29" s="438"/>
      <c r="B29" s="102"/>
      <c r="C29" s="75" t="s">
        <v>472</v>
      </c>
      <c r="D29" s="108" t="s">
        <v>464</v>
      </c>
      <c r="E29" s="105" t="s">
        <v>14</v>
      </c>
      <c r="F29" s="108" t="s">
        <v>31</v>
      </c>
      <c r="G29" s="75" t="s">
        <v>27</v>
      </c>
      <c r="H29" s="181"/>
      <c r="I29" s="181" t="s">
        <v>75</v>
      </c>
      <c r="J29" s="52">
        <f t="shared" si="5"/>
        <v>1265</v>
      </c>
      <c r="K29" s="129"/>
      <c r="L29" s="220">
        <v>43831</v>
      </c>
      <c r="M29" s="150">
        <v>44196</v>
      </c>
      <c r="N29" s="53" t="s">
        <v>186</v>
      </c>
      <c r="O29" s="256"/>
      <c r="P29" s="253">
        <v>1265</v>
      </c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73" customFormat="1" ht="60" x14ac:dyDescent="0.25">
      <c r="A30" s="437">
        <v>16</v>
      </c>
      <c r="B30" s="102"/>
      <c r="C30" s="75" t="s">
        <v>400</v>
      </c>
      <c r="D30" s="108" t="s">
        <v>463</v>
      </c>
      <c r="E30" s="105" t="s">
        <v>14</v>
      </c>
      <c r="F30" s="108" t="s">
        <v>31</v>
      </c>
      <c r="G30" s="75" t="s">
        <v>27</v>
      </c>
      <c r="H30" s="181"/>
      <c r="I30" s="181" t="s">
        <v>75</v>
      </c>
      <c r="J30" s="52">
        <f t="shared" si="5"/>
        <v>8000</v>
      </c>
      <c r="K30" s="129"/>
      <c r="L30" s="220">
        <v>43466</v>
      </c>
      <c r="M30" s="150">
        <v>43830</v>
      </c>
      <c r="N30" s="53" t="s">
        <v>185</v>
      </c>
      <c r="O30" s="256">
        <v>8000</v>
      </c>
      <c r="P30" s="253"/>
      <c r="Q30" s="253"/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73" customFormat="1" ht="60" x14ac:dyDescent="0.25">
      <c r="A31" s="438"/>
      <c r="B31" s="102"/>
      <c r="C31" s="75" t="s">
        <v>473</v>
      </c>
      <c r="D31" s="108" t="s">
        <v>464</v>
      </c>
      <c r="E31" s="105" t="s">
        <v>14</v>
      </c>
      <c r="F31" s="108" t="s">
        <v>31</v>
      </c>
      <c r="G31" s="75" t="s">
        <v>27</v>
      </c>
      <c r="H31" s="181"/>
      <c r="I31" s="181" t="s">
        <v>75</v>
      </c>
      <c r="J31" s="52">
        <f t="shared" si="5"/>
        <v>1000</v>
      </c>
      <c r="K31" s="129"/>
      <c r="L31" s="220">
        <v>43831</v>
      </c>
      <c r="M31" s="150">
        <v>44196</v>
      </c>
      <c r="N31" s="53" t="s">
        <v>186</v>
      </c>
      <c r="O31" s="256"/>
      <c r="P31" s="253">
        <v>1000</v>
      </c>
      <c r="Q31" s="253"/>
      <c r="R31" s="253"/>
      <c r="S31" s="253"/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73" customFormat="1" ht="60" x14ac:dyDescent="0.25">
      <c r="A32" s="101">
        <v>17</v>
      </c>
      <c r="B32" s="102"/>
      <c r="C32" s="75" t="s">
        <v>75</v>
      </c>
      <c r="D32" s="108" t="s">
        <v>424</v>
      </c>
      <c r="E32" s="105" t="s">
        <v>14</v>
      </c>
      <c r="F32" s="108" t="s">
        <v>31</v>
      </c>
      <c r="G32" s="75" t="s">
        <v>27</v>
      </c>
      <c r="H32" s="181"/>
      <c r="I32" s="181" t="s">
        <v>75</v>
      </c>
      <c r="J32" s="52">
        <f t="shared" ref="J32" si="6">SUM(O32:AC32)</f>
        <v>3000</v>
      </c>
      <c r="K32" s="129"/>
      <c r="L32" s="220">
        <v>43466</v>
      </c>
      <c r="M32" s="150">
        <v>43830</v>
      </c>
      <c r="N32" s="53" t="s">
        <v>185</v>
      </c>
      <c r="O32" s="256">
        <v>3000</v>
      </c>
      <c r="P32" s="253"/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73" customFormat="1" ht="60" x14ac:dyDescent="0.25">
      <c r="A33" s="101">
        <v>146</v>
      </c>
      <c r="B33" s="102"/>
      <c r="C33" s="75" t="s">
        <v>401</v>
      </c>
      <c r="D33" s="108" t="s">
        <v>402</v>
      </c>
      <c r="E33" s="105" t="s">
        <v>14</v>
      </c>
      <c r="F33" s="108" t="s">
        <v>31</v>
      </c>
      <c r="G33" s="75" t="s">
        <v>27</v>
      </c>
      <c r="H33" s="181"/>
      <c r="I33" s="181" t="s">
        <v>75</v>
      </c>
      <c r="J33" s="52">
        <f t="shared" ref="J33" si="7">SUM(O33:AC33)</f>
        <v>6000</v>
      </c>
      <c r="K33" s="129"/>
      <c r="L33" s="220">
        <v>43831</v>
      </c>
      <c r="M33" s="150">
        <v>44196</v>
      </c>
      <c r="N33" s="53" t="s">
        <v>186</v>
      </c>
      <c r="O33" s="256"/>
      <c r="P33" s="253">
        <v>6000</v>
      </c>
      <c r="Q33" s="253"/>
      <c r="R33" s="253"/>
      <c r="S33" s="253"/>
      <c r="T33" s="313"/>
      <c r="U33" s="313"/>
      <c r="V33" s="313"/>
      <c r="W33" s="313"/>
      <c r="X33" s="313"/>
      <c r="Y33" s="313"/>
      <c r="Z33" s="313"/>
      <c r="AA33" s="313"/>
      <c r="AB33" s="313"/>
      <c r="AC33" s="314"/>
    </row>
    <row r="34" spans="1:29" s="173" customFormat="1" ht="60" x14ac:dyDescent="0.25">
      <c r="A34" s="101">
        <v>147</v>
      </c>
      <c r="B34" s="102"/>
      <c r="C34" s="75" t="s">
        <v>396</v>
      </c>
      <c r="D34" s="108" t="s">
        <v>425</v>
      </c>
      <c r="E34" s="105" t="s">
        <v>14</v>
      </c>
      <c r="F34" s="108" t="s">
        <v>31</v>
      </c>
      <c r="G34" s="75" t="s">
        <v>27</v>
      </c>
      <c r="H34" s="181"/>
      <c r="I34" s="181" t="s">
        <v>75</v>
      </c>
      <c r="J34" s="52">
        <f t="shared" ref="J34" si="8">SUM(O34:AC34)</f>
        <v>45000</v>
      </c>
      <c r="K34" s="129"/>
      <c r="L34" s="220">
        <v>43831</v>
      </c>
      <c r="M34" s="150">
        <v>44196</v>
      </c>
      <c r="N34" s="53" t="s">
        <v>186</v>
      </c>
      <c r="O34" s="256"/>
      <c r="P34" s="253">
        <v>45000</v>
      </c>
      <c r="Q34" s="253"/>
      <c r="R34" s="253"/>
      <c r="S34" s="253"/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73" customFormat="1" ht="60" x14ac:dyDescent="0.25">
      <c r="A35" s="101">
        <v>148</v>
      </c>
      <c r="B35" s="102"/>
      <c r="C35" s="75" t="s">
        <v>75</v>
      </c>
      <c r="D35" s="54" t="s">
        <v>221</v>
      </c>
      <c r="E35" s="105" t="s">
        <v>14</v>
      </c>
      <c r="F35" s="108" t="s">
        <v>31</v>
      </c>
      <c r="G35" s="75" t="s">
        <v>27</v>
      </c>
      <c r="H35" s="181"/>
      <c r="I35" s="181" t="s">
        <v>75</v>
      </c>
      <c r="J35" s="52">
        <f t="shared" si="4"/>
        <v>40620</v>
      </c>
      <c r="K35" s="129"/>
      <c r="L35" s="220">
        <v>43831</v>
      </c>
      <c r="M35" s="150">
        <v>44926</v>
      </c>
      <c r="N35" s="70" t="s">
        <v>186</v>
      </c>
      <c r="O35" s="256"/>
      <c r="P35" s="253">
        <v>20310</v>
      </c>
      <c r="Q35" s="253"/>
      <c r="R35" s="253">
        <v>20310</v>
      </c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73" customFormat="1" ht="60" x14ac:dyDescent="0.25">
      <c r="A36" s="101">
        <v>577</v>
      </c>
      <c r="B36" s="102"/>
      <c r="C36" s="75" t="s">
        <v>75</v>
      </c>
      <c r="D36" s="54" t="s">
        <v>221</v>
      </c>
      <c r="E36" s="105" t="s">
        <v>14</v>
      </c>
      <c r="F36" s="108" t="s">
        <v>31</v>
      </c>
      <c r="G36" s="75" t="s">
        <v>27</v>
      </c>
      <c r="H36" s="181"/>
      <c r="I36" s="181" t="s">
        <v>75</v>
      </c>
      <c r="J36" s="52">
        <f t="shared" si="4"/>
        <v>101550</v>
      </c>
      <c r="K36" s="129"/>
      <c r="L36" s="220">
        <v>45292</v>
      </c>
      <c r="M36" s="150">
        <v>48579</v>
      </c>
      <c r="N36" s="70" t="s">
        <v>187</v>
      </c>
      <c r="O36" s="256"/>
      <c r="P36" s="253"/>
      <c r="Q36" s="253"/>
      <c r="R36" s="253"/>
      <c r="S36" s="253"/>
      <c r="T36" s="313">
        <v>20310</v>
      </c>
      <c r="U36" s="313"/>
      <c r="V36" s="313">
        <v>20310</v>
      </c>
      <c r="W36" s="313"/>
      <c r="X36" s="313">
        <v>20310</v>
      </c>
      <c r="Y36" s="313"/>
      <c r="Z36" s="313">
        <v>20310</v>
      </c>
      <c r="AA36" s="313"/>
      <c r="AB36" s="313">
        <v>20310</v>
      </c>
      <c r="AC36" s="314"/>
    </row>
    <row r="37" spans="1:29" s="173" customFormat="1" ht="60" x14ac:dyDescent="0.25">
      <c r="A37" s="101">
        <v>149</v>
      </c>
      <c r="B37" s="102"/>
      <c r="C37" s="75" t="s">
        <v>75</v>
      </c>
      <c r="D37" s="54" t="s">
        <v>253</v>
      </c>
      <c r="E37" s="105" t="s">
        <v>14</v>
      </c>
      <c r="F37" s="108" t="s">
        <v>31</v>
      </c>
      <c r="G37" s="75" t="s">
        <v>27</v>
      </c>
      <c r="H37" s="181"/>
      <c r="I37" s="181" t="s">
        <v>75</v>
      </c>
      <c r="J37" s="52">
        <f t="shared" si="4"/>
        <v>472000</v>
      </c>
      <c r="K37" s="129"/>
      <c r="L37" s="220">
        <v>43831</v>
      </c>
      <c r="M37" s="150">
        <v>44926</v>
      </c>
      <c r="N37" s="70" t="s">
        <v>186</v>
      </c>
      <c r="O37" s="256"/>
      <c r="P37" s="253">
        <v>236000</v>
      </c>
      <c r="Q37" s="253"/>
      <c r="R37" s="253">
        <v>236000</v>
      </c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173" customFormat="1" ht="60" x14ac:dyDescent="0.25">
      <c r="A38" s="101">
        <v>578</v>
      </c>
      <c r="B38" s="102"/>
      <c r="C38" s="75" t="s">
        <v>75</v>
      </c>
      <c r="D38" s="54" t="s">
        <v>253</v>
      </c>
      <c r="E38" s="105" t="s">
        <v>14</v>
      </c>
      <c r="F38" s="108" t="s">
        <v>31</v>
      </c>
      <c r="G38" s="75" t="s">
        <v>27</v>
      </c>
      <c r="H38" s="181"/>
      <c r="I38" s="181" t="s">
        <v>75</v>
      </c>
      <c r="J38" s="52">
        <f t="shared" si="4"/>
        <v>1180000</v>
      </c>
      <c r="K38" s="129"/>
      <c r="L38" s="220">
        <v>45292</v>
      </c>
      <c r="M38" s="150">
        <v>48579</v>
      </c>
      <c r="N38" s="70" t="s">
        <v>187</v>
      </c>
      <c r="O38" s="256"/>
      <c r="P38" s="253"/>
      <c r="Q38" s="253"/>
      <c r="R38" s="253"/>
      <c r="S38" s="253"/>
      <c r="T38" s="313">
        <v>236000</v>
      </c>
      <c r="U38" s="313"/>
      <c r="V38" s="313">
        <v>236000</v>
      </c>
      <c r="W38" s="313"/>
      <c r="X38" s="313">
        <v>236000</v>
      </c>
      <c r="Y38" s="313"/>
      <c r="Z38" s="313">
        <v>236000</v>
      </c>
      <c r="AA38" s="313"/>
      <c r="AB38" s="313">
        <v>236000</v>
      </c>
      <c r="AC38" s="314"/>
    </row>
    <row r="39" spans="1:29" s="173" customFormat="1" ht="60" x14ac:dyDescent="0.25">
      <c r="A39" s="101">
        <v>987</v>
      </c>
      <c r="B39" s="102"/>
      <c r="C39" s="75" t="s">
        <v>75</v>
      </c>
      <c r="D39" s="54" t="s">
        <v>254</v>
      </c>
      <c r="E39" s="105" t="s">
        <v>14</v>
      </c>
      <c r="F39" s="108" t="s">
        <v>31</v>
      </c>
      <c r="G39" s="75" t="s">
        <v>27</v>
      </c>
      <c r="H39" s="181"/>
      <c r="I39" s="181" t="s">
        <v>75</v>
      </c>
      <c r="J39" s="52">
        <f t="shared" si="4"/>
        <v>2200</v>
      </c>
      <c r="K39" s="129"/>
      <c r="L39" s="220">
        <v>47484</v>
      </c>
      <c r="M39" s="150">
        <v>47848</v>
      </c>
      <c r="N39" s="70" t="s">
        <v>187</v>
      </c>
      <c r="O39" s="256"/>
      <c r="P39" s="253"/>
      <c r="Q39" s="253"/>
      <c r="R39" s="253"/>
      <c r="S39" s="253"/>
      <c r="T39" s="313"/>
      <c r="U39" s="313"/>
      <c r="V39" s="313"/>
      <c r="W39" s="313"/>
      <c r="X39" s="313"/>
      <c r="Y39" s="313"/>
      <c r="Z39" s="313">
        <v>2200</v>
      </c>
      <c r="AA39" s="313"/>
      <c r="AB39" s="313"/>
      <c r="AC39" s="314"/>
    </row>
    <row r="40" spans="1:29" s="173" customFormat="1" ht="60" x14ac:dyDescent="0.25">
      <c r="A40" s="101">
        <v>150</v>
      </c>
      <c r="B40" s="102"/>
      <c r="C40" s="75" t="s">
        <v>75</v>
      </c>
      <c r="D40" s="54" t="s">
        <v>255</v>
      </c>
      <c r="E40" s="105" t="s">
        <v>14</v>
      </c>
      <c r="F40" s="108" t="s">
        <v>31</v>
      </c>
      <c r="G40" s="75" t="s">
        <v>27</v>
      </c>
      <c r="H40" s="181"/>
      <c r="I40" s="181" t="s">
        <v>75</v>
      </c>
      <c r="J40" s="52">
        <f t="shared" si="4"/>
        <v>22400</v>
      </c>
      <c r="K40" s="129"/>
      <c r="L40" s="220">
        <v>43831</v>
      </c>
      <c r="M40" s="150">
        <v>44926</v>
      </c>
      <c r="N40" s="70" t="s">
        <v>186</v>
      </c>
      <c r="O40" s="256"/>
      <c r="P40" s="253">
        <v>11200</v>
      </c>
      <c r="Q40" s="253"/>
      <c r="R40" s="253">
        <v>11200</v>
      </c>
      <c r="S40" s="253"/>
      <c r="T40" s="313"/>
      <c r="U40" s="313"/>
      <c r="V40" s="313"/>
      <c r="W40" s="313"/>
      <c r="X40" s="313"/>
      <c r="Y40" s="313"/>
      <c r="Z40" s="313"/>
      <c r="AA40" s="313"/>
      <c r="AB40" s="313"/>
      <c r="AC40" s="314"/>
    </row>
    <row r="41" spans="1:29" s="173" customFormat="1" ht="60" x14ac:dyDescent="0.25">
      <c r="A41" s="101">
        <v>579</v>
      </c>
      <c r="B41" s="102"/>
      <c r="C41" s="75" t="s">
        <v>75</v>
      </c>
      <c r="D41" s="54" t="s">
        <v>255</v>
      </c>
      <c r="E41" s="105" t="s">
        <v>14</v>
      </c>
      <c r="F41" s="108" t="s">
        <v>31</v>
      </c>
      <c r="G41" s="75" t="s">
        <v>27</v>
      </c>
      <c r="H41" s="181"/>
      <c r="I41" s="181" t="s">
        <v>75</v>
      </c>
      <c r="J41" s="52">
        <f t="shared" si="4"/>
        <v>56000</v>
      </c>
      <c r="K41" s="129"/>
      <c r="L41" s="220">
        <v>45292</v>
      </c>
      <c r="M41" s="150">
        <v>48579</v>
      </c>
      <c r="N41" s="70" t="s">
        <v>187</v>
      </c>
      <c r="O41" s="256"/>
      <c r="P41" s="253"/>
      <c r="Q41" s="253"/>
      <c r="R41" s="253"/>
      <c r="S41" s="253"/>
      <c r="T41" s="313">
        <v>11200</v>
      </c>
      <c r="U41" s="313"/>
      <c r="V41" s="313">
        <v>11200</v>
      </c>
      <c r="W41" s="313"/>
      <c r="X41" s="313">
        <v>11200</v>
      </c>
      <c r="Y41" s="313"/>
      <c r="Z41" s="313">
        <v>11200</v>
      </c>
      <c r="AA41" s="313"/>
      <c r="AB41" s="313">
        <v>11200</v>
      </c>
      <c r="AC41" s="314"/>
    </row>
    <row r="42" spans="1:29" s="173" customFormat="1" ht="60" x14ac:dyDescent="0.25">
      <c r="A42" s="101">
        <v>151</v>
      </c>
      <c r="B42" s="102"/>
      <c r="C42" s="75" t="s">
        <v>75</v>
      </c>
      <c r="D42" s="54" t="s">
        <v>256</v>
      </c>
      <c r="E42" s="105" t="s">
        <v>14</v>
      </c>
      <c r="F42" s="108" t="s">
        <v>31</v>
      </c>
      <c r="G42" s="75" t="s">
        <v>27</v>
      </c>
      <c r="H42" s="181"/>
      <c r="I42" s="181" t="s">
        <v>75</v>
      </c>
      <c r="J42" s="52">
        <f t="shared" si="4"/>
        <v>8400</v>
      </c>
      <c r="K42" s="129"/>
      <c r="L42" s="220">
        <v>43831</v>
      </c>
      <c r="M42" s="150">
        <v>44926</v>
      </c>
      <c r="N42" s="70" t="s">
        <v>186</v>
      </c>
      <c r="O42" s="256"/>
      <c r="P42" s="253">
        <v>4200</v>
      </c>
      <c r="Q42" s="253"/>
      <c r="R42" s="253">
        <v>4200</v>
      </c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173" customFormat="1" ht="60" x14ac:dyDescent="0.25">
      <c r="A43" s="101">
        <v>580</v>
      </c>
      <c r="B43" s="102"/>
      <c r="C43" s="75" t="s">
        <v>75</v>
      </c>
      <c r="D43" s="54" t="s">
        <v>256</v>
      </c>
      <c r="E43" s="105" t="s">
        <v>14</v>
      </c>
      <c r="F43" s="108" t="s">
        <v>31</v>
      </c>
      <c r="G43" s="75" t="s">
        <v>27</v>
      </c>
      <c r="H43" s="181"/>
      <c r="I43" s="181" t="s">
        <v>75</v>
      </c>
      <c r="J43" s="52">
        <f t="shared" si="4"/>
        <v>21000</v>
      </c>
      <c r="K43" s="129"/>
      <c r="L43" s="220">
        <v>45292</v>
      </c>
      <c r="M43" s="150">
        <v>48579</v>
      </c>
      <c r="N43" s="70" t="s">
        <v>187</v>
      </c>
      <c r="O43" s="256"/>
      <c r="P43" s="253"/>
      <c r="Q43" s="253"/>
      <c r="R43" s="253"/>
      <c r="S43" s="253"/>
      <c r="T43" s="313">
        <v>4200</v>
      </c>
      <c r="U43" s="313"/>
      <c r="V43" s="313">
        <v>4200</v>
      </c>
      <c r="W43" s="313"/>
      <c r="X43" s="313">
        <v>4200</v>
      </c>
      <c r="Y43" s="313"/>
      <c r="Z43" s="313">
        <v>4200</v>
      </c>
      <c r="AA43" s="313"/>
      <c r="AB43" s="313">
        <v>4200</v>
      </c>
      <c r="AC43" s="314"/>
    </row>
    <row r="44" spans="1:29" s="173" customFormat="1" ht="60" x14ac:dyDescent="0.25">
      <c r="A44" s="101">
        <v>152</v>
      </c>
      <c r="B44" s="102"/>
      <c r="C44" s="75" t="s">
        <v>75</v>
      </c>
      <c r="D44" s="54" t="s">
        <v>257</v>
      </c>
      <c r="E44" s="105" t="s">
        <v>14</v>
      </c>
      <c r="F44" s="108" t="s">
        <v>31</v>
      </c>
      <c r="G44" s="75" t="s">
        <v>27</v>
      </c>
      <c r="H44" s="181"/>
      <c r="I44" s="181" t="s">
        <v>75</v>
      </c>
      <c r="J44" s="52">
        <f t="shared" si="4"/>
        <v>8800</v>
      </c>
      <c r="K44" s="129"/>
      <c r="L44" s="220">
        <v>43831</v>
      </c>
      <c r="M44" s="150">
        <v>44926</v>
      </c>
      <c r="N44" s="70" t="s">
        <v>186</v>
      </c>
      <c r="O44" s="256"/>
      <c r="P44" s="253">
        <v>4400</v>
      </c>
      <c r="Q44" s="253"/>
      <c r="R44" s="253">
        <v>4400</v>
      </c>
      <c r="S44" s="253"/>
      <c r="T44" s="313"/>
      <c r="U44" s="313"/>
      <c r="V44" s="313"/>
      <c r="W44" s="313"/>
      <c r="X44" s="313"/>
      <c r="Y44" s="313"/>
      <c r="Z44" s="313"/>
      <c r="AA44" s="313"/>
      <c r="AB44" s="313"/>
      <c r="AC44" s="314"/>
    </row>
    <row r="45" spans="1:29" s="173" customFormat="1" ht="60" x14ac:dyDescent="0.25">
      <c r="A45" s="101">
        <v>581</v>
      </c>
      <c r="B45" s="102"/>
      <c r="C45" s="75" t="s">
        <v>75</v>
      </c>
      <c r="D45" s="54" t="s">
        <v>257</v>
      </c>
      <c r="E45" s="105" t="s">
        <v>14</v>
      </c>
      <c r="F45" s="108" t="s">
        <v>31</v>
      </c>
      <c r="G45" s="75" t="s">
        <v>27</v>
      </c>
      <c r="H45" s="181"/>
      <c r="I45" s="181" t="s">
        <v>75</v>
      </c>
      <c r="J45" s="52">
        <f t="shared" si="4"/>
        <v>22000</v>
      </c>
      <c r="K45" s="129"/>
      <c r="L45" s="220">
        <v>45292</v>
      </c>
      <c r="M45" s="150">
        <v>48579</v>
      </c>
      <c r="N45" s="70" t="s">
        <v>187</v>
      </c>
      <c r="O45" s="256"/>
      <c r="P45" s="253"/>
      <c r="Q45" s="253"/>
      <c r="R45" s="253"/>
      <c r="S45" s="253"/>
      <c r="T45" s="313">
        <v>4400</v>
      </c>
      <c r="U45" s="313"/>
      <c r="V45" s="313">
        <v>4400</v>
      </c>
      <c r="W45" s="313"/>
      <c r="X45" s="313">
        <v>4400</v>
      </c>
      <c r="Y45" s="313"/>
      <c r="Z45" s="313">
        <v>4400</v>
      </c>
      <c r="AA45" s="313"/>
      <c r="AB45" s="313">
        <v>4400</v>
      </c>
      <c r="AC45" s="314"/>
    </row>
    <row r="46" spans="1:29" s="173" customFormat="1" ht="60" x14ac:dyDescent="0.25">
      <c r="A46" s="101">
        <v>153</v>
      </c>
      <c r="B46" s="102"/>
      <c r="C46" s="75" t="s">
        <v>75</v>
      </c>
      <c r="D46" s="54" t="s">
        <v>258</v>
      </c>
      <c r="E46" s="105" t="s">
        <v>14</v>
      </c>
      <c r="F46" s="108" t="s">
        <v>31</v>
      </c>
      <c r="G46" s="75" t="s">
        <v>27</v>
      </c>
      <c r="H46" s="181"/>
      <c r="I46" s="181" t="s">
        <v>75</v>
      </c>
      <c r="J46" s="52">
        <f t="shared" si="4"/>
        <v>4600</v>
      </c>
      <c r="K46" s="129"/>
      <c r="L46" s="220">
        <v>43831</v>
      </c>
      <c r="M46" s="150">
        <v>44926</v>
      </c>
      <c r="N46" s="70" t="s">
        <v>186</v>
      </c>
      <c r="O46" s="256"/>
      <c r="P46" s="253">
        <v>2300</v>
      </c>
      <c r="Q46" s="253"/>
      <c r="R46" s="253">
        <v>2300</v>
      </c>
      <c r="S46" s="253"/>
      <c r="T46" s="313"/>
      <c r="U46" s="313"/>
      <c r="V46" s="313"/>
      <c r="W46" s="313"/>
      <c r="X46" s="313"/>
      <c r="Y46" s="313"/>
      <c r="Z46" s="313"/>
      <c r="AA46" s="313"/>
      <c r="AB46" s="313"/>
      <c r="AC46" s="314"/>
    </row>
    <row r="47" spans="1:29" s="173" customFormat="1" ht="60" x14ac:dyDescent="0.25">
      <c r="A47" s="101">
        <v>582</v>
      </c>
      <c r="B47" s="102"/>
      <c r="C47" s="75" t="s">
        <v>75</v>
      </c>
      <c r="D47" s="54" t="s">
        <v>258</v>
      </c>
      <c r="E47" s="105" t="s">
        <v>14</v>
      </c>
      <c r="F47" s="108" t="s">
        <v>31</v>
      </c>
      <c r="G47" s="75" t="s">
        <v>27</v>
      </c>
      <c r="H47" s="181"/>
      <c r="I47" s="181" t="s">
        <v>75</v>
      </c>
      <c r="J47" s="52">
        <f t="shared" si="4"/>
        <v>11500</v>
      </c>
      <c r="K47" s="129"/>
      <c r="L47" s="220">
        <v>45292</v>
      </c>
      <c r="M47" s="150">
        <v>48579</v>
      </c>
      <c r="N47" s="70" t="s">
        <v>187</v>
      </c>
      <c r="O47" s="256"/>
      <c r="P47" s="253"/>
      <c r="Q47" s="253"/>
      <c r="R47" s="253"/>
      <c r="S47" s="253"/>
      <c r="T47" s="313">
        <v>2300</v>
      </c>
      <c r="U47" s="313"/>
      <c r="V47" s="313">
        <v>2300</v>
      </c>
      <c r="W47" s="313"/>
      <c r="X47" s="313">
        <v>2300</v>
      </c>
      <c r="Y47" s="313"/>
      <c r="Z47" s="313">
        <v>2300</v>
      </c>
      <c r="AA47" s="313"/>
      <c r="AB47" s="313">
        <v>2300</v>
      </c>
      <c r="AC47" s="314"/>
    </row>
    <row r="48" spans="1:29" s="173" customFormat="1" ht="60" x14ac:dyDescent="0.25">
      <c r="A48" s="101">
        <v>154</v>
      </c>
      <c r="B48" s="102"/>
      <c r="C48" s="75" t="s">
        <v>75</v>
      </c>
      <c r="D48" s="54" t="s">
        <v>259</v>
      </c>
      <c r="E48" s="105" t="s">
        <v>14</v>
      </c>
      <c r="F48" s="108" t="s">
        <v>31</v>
      </c>
      <c r="G48" s="75" t="s">
        <v>27</v>
      </c>
      <c r="H48" s="181"/>
      <c r="I48" s="181" t="s">
        <v>75</v>
      </c>
      <c r="J48" s="52">
        <f t="shared" si="4"/>
        <v>7800</v>
      </c>
      <c r="K48" s="129"/>
      <c r="L48" s="220">
        <v>43831</v>
      </c>
      <c r="M48" s="150">
        <v>45291</v>
      </c>
      <c r="N48" s="70" t="s">
        <v>186</v>
      </c>
      <c r="O48" s="256"/>
      <c r="P48" s="253">
        <v>2600</v>
      </c>
      <c r="Q48" s="253">
        <v>2600</v>
      </c>
      <c r="R48" s="253"/>
      <c r="S48" s="253">
        <v>2600</v>
      </c>
      <c r="T48" s="313"/>
      <c r="U48" s="313"/>
      <c r="V48" s="313"/>
      <c r="W48" s="313"/>
      <c r="X48" s="313"/>
      <c r="Y48" s="313"/>
      <c r="Z48" s="313"/>
      <c r="AA48" s="313"/>
      <c r="AB48" s="313"/>
      <c r="AC48" s="314"/>
    </row>
    <row r="49" spans="1:29" s="173" customFormat="1" ht="60" x14ac:dyDescent="0.25">
      <c r="A49" s="101">
        <v>793</v>
      </c>
      <c r="B49" s="102"/>
      <c r="C49" s="75" t="s">
        <v>75</v>
      </c>
      <c r="D49" s="54" t="s">
        <v>259</v>
      </c>
      <c r="E49" s="105" t="s">
        <v>14</v>
      </c>
      <c r="F49" s="108" t="s">
        <v>31</v>
      </c>
      <c r="G49" s="75" t="s">
        <v>27</v>
      </c>
      <c r="H49" s="181"/>
      <c r="I49" s="181" t="s">
        <v>75</v>
      </c>
      <c r="J49" s="52">
        <f t="shared" si="4"/>
        <v>10400</v>
      </c>
      <c r="K49" s="129"/>
      <c r="L49" s="220">
        <v>45658</v>
      </c>
      <c r="M49" s="150">
        <v>48213</v>
      </c>
      <c r="N49" s="70" t="s">
        <v>187</v>
      </c>
      <c r="O49" s="256"/>
      <c r="P49" s="253"/>
      <c r="Q49" s="253"/>
      <c r="R49" s="253"/>
      <c r="S49" s="253"/>
      <c r="T49" s="313"/>
      <c r="U49" s="313">
        <v>2600</v>
      </c>
      <c r="V49" s="313"/>
      <c r="W49" s="313">
        <v>2600</v>
      </c>
      <c r="X49" s="313"/>
      <c r="Y49" s="313">
        <v>2600</v>
      </c>
      <c r="Z49" s="313"/>
      <c r="AA49" s="313">
        <v>2600</v>
      </c>
      <c r="AB49" s="313"/>
      <c r="AC49" s="314"/>
    </row>
    <row r="50" spans="1:29" s="125" customFormat="1" x14ac:dyDescent="0.25">
      <c r="A50" s="8"/>
      <c r="B50" s="9" t="s">
        <v>96</v>
      </c>
      <c r="C50" s="131"/>
      <c r="D50" s="131"/>
      <c r="E50" s="132"/>
      <c r="F50" s="132"/>
      <c r="G50" s="132"/>
      <c r="H50" s="132"/>
      <c r="I50" s="132"/>
      <c r="J50" s="11"/>
      <c r="K50" s="133"/>
      <c r="L50" s="219"/>
      <c r="M50" s="134"/>
      <c r="N50" s="168"/>
      <c r="O50" s="267"/>
      <c r="P50" s="268"/>
      <c r="Q50" s="268"/>
      <c r="R50" s="268"/>
      <c r="S50" s="268"/>
      <c r="T50" s="268"/>
      <c r="U50" s="268"/>
      <c r="V50" s="268"/>
      <c r="W50" s="268"/>
      <c r="X50" s="268"/>
      <c r="Y50" s="268"/>
      <c r="Z50" s="268"/>
      <c r="AA50" s="268"/>
      <c r="AB50" s="268"/>
      <c r="AC50" s="268"/>
    </row>
    <row r="51" spans="1:29" s="173" customFormat="1" ht="60" x14ac:dyDescent="0.25">
      <c r="A51" s="101">
        <v>155</v>
      </c>
      <c r="B51" s="102"/>
      <c r="C51" s="75" t="s">
        <v>75</v>
      </c>
      <c r="D51" s="54" t="s">
        <v>260</v>
      </c>
      <c r="E51" s="105" t="s">
        <v>14</v>
      </c>
      <c r="F51" s="104" t="s">
        <v>29</v>
      </c>
      <c r="G51" s="105" t="s">
        <v>28</v>
      </c>
      <c r="H51" s="183"/>
      <c r="I51" s="181" t="s">
        <v>75</v>
      </c>
      <c r="J51" s="52">
        <f t="shared" si="4"/>
        <v>12000</v>
      </c>
      <c r="K51" s="106"/>
      <c r="L51" s="130">
        <v>43831</v>
      </c>
      <c r="M51" s="130">
        <v>44926</v>
      </c>
      <c r="N51" s="70" t="s">
        <v>186</v>
      </c>
      <c r="O51" s="256"/>
      <c r="P51" s="253">
        <v>6000</v>
      </c>
      <c r="Q51" s="253"/>
      <c r="R51" s="253">
        <v>6000</v>
      </c>
      <c r="S51" s="253"/>
      <c r="T51" s="313"/>
      <c r="U51" s="313"/>
      <c r="V51" s="313"/>
      <c r="W51" s="313"/>
      <c r="X51" s="313"/>
      <c r="Y51" s="313"/>
      <c r="Z51" s="313"/>
      <c r="AA51" s="313"/>
      <c r="AB51" s="313"/>
      <c r="AC51" s="314"/>
    </row>
    <row r="52" spans="1:29" s="173" customFormat="1" ht="60" x14ac:dyDescent="0.25">
      <c r="A52" s="101">
        <v>657</v>
      </c>
      <c r="B52" s="102"/>
      <c r="C52" s="75" t="s">
        <v>75</v>
      </c>
      <c r="D52" s="54" t="s">
        <v>260</v>
      </c>
      <c r="E52" s="105" t="s">
        <v>14</v>
      </c>
      <c r="F52" s="104" t="s">
        <v>29</v>
      </c>
      <c r="G52" s="105" t="s">
        <v>28</v>
      </c>
      <c r="H52" s="183"/>
      <c r="I52" s="181" t="s">
        <v>75</v>
      </c>
      <c r="J52" s="52">
        <f t="shared" si="4"/>
        <v>30000</v>
      </c>
      <c r="K52" s="106"/>
      <c r="L52" s="130">
        <v>45292</v>
      </c>
      <c r="M52" s="130">
        <v>48579</v>
      </c>
      <c r="N52" s="70" t="s">
        <v>187</v>
      </c>
      <c r="O52" s="256"/>
      <c r="P52" s="253"/>
      <c r="Q52" s="253"/>
      <c r="R52" s="253"/>
      <c r="S52" s="253"/>
      <c r="T52" s="313">
        <v>6000</v>
      </c>
      <c r="U52" s="313"/>
      <c r="V52" s="313">
        <v>6000</v>
      </c>
      <c r="W52" s="313"/>
      <c r="X52" s="313">
        <v>6000</v>
      </c>
      <c r="Y52" s="313"/>
      <c r="Z52" s="313">
        <v>6000</v>
      </c>
      <c r="AA52" s="313"/>
      <c r="AB52" s="313">
        <v>6000</v>
      </c>
      <c r="AC52" s="314"/>
    </row>
    <row r="53" spans="1:29" s="173" customFormat="1" ht="60" x14ac:dyDescent="0.25">
      <c r="A53" s="101">
        <v>156</v>
      </c>
      <c r="B53" s="102"/>
      <c r="C53" s="75" t="s">
        <v>75</v>
      </c>
      <c r="D53" s="54" t="s">
        <v>261</v>
      </c>
      <c r="E53" s="105" t="s">
        <v>14</v>
      </c>
      <c r="F53" s="104" t="s">
        <v>29</v>
      </c>
      <c r="G53" s="105" t="s">
        <v>28</v>
      </c>
      <c r="H53" s="183"/>
      <c r="I53" s="181" t="s">
        <v>75</v>
      </c>
      <c r="J53" s="52">
        <f t="shared" si="4"/>
        <v>6800</v>
      </c>
      <c r="K53" s="106"/>
      <c r="L53" s="130">
        <v>43831</v>
      </c>
      <c r="M53" s="130">
        <v>44926</v>
      </c>
      <c r="N53" s="70" t="s">
        <v>186</v>
      </c>
      <c r="O53" s="256"/>
      <c r="P53" s="253">
        <v>3400</v>
      </c>
      <c r="Q53" s="253"/>
      <c r="R53" s="253">
        <v>3400</v>
      </c>
      <c r="S53" s="253"/>
      <c r="T53" s="313"/>
      <c r="U53" s="313"/>
      <c r="V53" s="313"/>
      <c r="W53" s="313"/>
      <c r="X53" s="313"/>
      <c r="Y53" s="313"/>
      <c r="Z53" s="313"/>
      <c r="AA53" s="313"/>
      <c r="AB53" s="313"/>
      <c r="AC53" s="314"/>
    </row>
    <row r="54" spans="1:29" s="173" customFormat="1" ht="60" x14ac:dyDescent="0.25">
      <c r="A54" s="101">
        <v>658</v>
      </c>
      <c r="B54" s="102"/>
      <c r="C54" s="75" t="s">
        <v>75</v>
      </c>
      <c r="D54" s="54" t="s">
        <v>261</v>
      </c>
      <c r="E54" s="105" t="s">
        <v>14</v>
      </c>
      <c r="F54" s="104" t="s">
        <v>29</v>
      </c>
      <c r="G54" s="105" t="s">
        <v>28</v>
      </c>
      <c r="H54" s="183"/>
      <c r="I54" s="181" t="s">
        <v>75</v>
      </c>
      <c r="J54" s="52">
        <f t="shared" si="4"/>
        <v>17000</v>
      </c>
      <c r="K54" s="106"/>
      <c r="L54" s="130">
        <v>45292</v>
      </c>
      <c r="M54" s="130">
        <v>48579</v>
      </c>
      <c r="N54" s="70" t="s">
        <v>187</v>
      </c>
      <c r="O54" s="256"/>
      <c r="P54" s="253"/>
      <c r="Q54" s="253"/>
      <c r="R54" s="253"/>
      <c r="S54" s="253"/>
      <c r="T54" s="313">
        <v>3400</v>
      </c>
      <c r="U54" s="313"/>
      <c r="V54" s="313">
        <v>3400</v>
      </c>
      <c r="W54" s="313"/>
      <c r="X54" s="313">
        <v>3400</v>
      </c>
      <c r="Y54" s="313"/>
      <c r="Z54" s="313">
        <v>3400</v>
      </c>
      <c r="AA54" s="313"/>
      <c r="AB54" s="313">
        <v>3400</v>
      </c>
      <c r="AC54" s="314"/>
    </row>
    <row r="55" spans="1:29" s="173" customFormat="1" ht="60" x14ac:dyDescent="0.25">
      <c r="A55" s="101">
        <v>157</v>
      </c>
      <c r="B55" s="102"/>
      <c r="C55" s="75" t="s">
        <v>75</v>
      </c>
      <c r="D55" s="54" t="s">
        <v>262</v>
      </c>
      <c r="E55" s="105" t="s">
        <v>14</v>
      </c>
      <c r="F55" s="104" t="s">
        <v>29</v>
      </c>
      <c r="G55" s="105" t="s">
        <v>28</v>
      </c>
      <c r="H55" s="183"/>
      <c r="I55" s="181" t="s">
        <v>75</v>
      </c>
      <c r="J55" s="52">
        <f t="shared" si="4"/>
        <v>8600</v>
      </c>
      <c r="K55" s="106"/>
      <c r="L55" s="130">
        <v>43831</v>
      </c>
      <c r="M55" s="130">
        <v>44926</v>
      </c>
      <c r="N55" s="70" t="s">
        <v>186</v>
      </c>
      <c r="O55" s="256"/>
      <c r="P55" s="253">
        <v>4300</v>
      </c>
      <c r="Q55" s="253"/>
      <c r="R55" s="253">
        <v>4300</v>
      </c>
      <c r="S55" s="253"/>
      <c r="T55" s="313"/>
      <c r="U55" s="313"/>
      <c r="V55" s="313"/>
      <c r="W55" s="313"/>
      <c r="X55" s="313"/>
      <c r="Y55" s="313"/>
      <c r="Z55" s="313"/>
      <c r="AA55" s="313"/>
      <c r="AB55" s="313"/>
      <c r="AC55" s="314"/>
    </row>
    <row r="56" spans="1:29" s="173" customFormat="1" ht="60" x14ac:dyDescent="0.25">
      <c r="A56" s="101">
        <v>659</v>
      </c>
      <c r="B56" s="102"/>
      <c r="C56" s="75" t="s">
        <v>75</v>
      </c>
      <c r="D56" s="54" t="s">
        <v>262</v>
      </c>
      <c r="E56" s="105" t="s">
        <v>14</v>
      </c>
      <c r="F56" s="104" t="s">
        <v>29</v>
      </c>
      <c r="G56" s="105" t="s">
        <v>28</v>
      </c>
      <c r="H56" s="183"/>
      <c r="I56" s="181" t="s">
        <v>75</v>
      </c>
      <c r="J56" s="52">
        <f t="shared" si="4"/>
        <v>21500</v>
      </c>
      <c r="K56" s="106"/>
      <c r="L56" s="130">
        <v>45292</v>
      </c>
      <c r="M56" s="130">
        <v>48579</v>
      </c>
      <c r="N56" s="70" t="s">
        <v>187</v>
      </c>
      <c r="O56" s="256"/>
      <c r="P56" s="253"/>
      <c r="Q56" s="253"/>
      <c r="R56" s="253"/>
      <c r="S56" s="253"/>
      <c r="T56" s="313">
        <v>4300</v>
      </c>
      <c r="U56" s="313"/>
      <c r="V56" s="313">
        <v>4300</v>
      </c>
      <c r="W56" s="313"/>
      <c r="X56" s="313">
        <v>4300</v>
      </c>
      <c r="Y56" s="313"/>
      <c r="Z56" s="313">
        <v>4300</v>
      </c>
      <c r="AA56" s="313"/>
      <c r="AB56" s="313">
        <v>4300</v>
      </c>
      <c r="AC56" s="314"/>
    </row>
    <row r="57" spans="1:29" s="173" customFormat="1" ht="60" x14ac:dyDescent="0.25">
      <c r="A57" s="101">
        <v>568</v>
      </c>
      <c r="B57" s="102"/>
      <c r="C57" s="75" t="s">
        <v>75</v>
      </c>
      <c r="D57" s="54" t="s">
        <v>263</v>
      </c>
      <c r="E57" s="105" t="s">
        <v>14</v>
      </c>
      <c r="F57" s="104" t="s">
        <v>29</v>
      </c>
      <c r="G57" s="105" t="s">
        <v>28</v>
      </c>
      <c r="H57" s="183"/>
      <c r="I57" s="181" t="s">
        <v>75</v>
      </c>
      <c r="J57" s="52">
        <f t="shared" si="4"/>
        <v>2100</v>
      </c>
      <c r="K57" s="106"/>
      <c r="L57" s="130">
        <v>44927</v>
      </c>
      <c r="M57" s="130">
        <v>45291</v>
      </c>
      <c r="N57" s="70" t="s">
        <v>186</v>
      </c>
      <c r="O57" s="256"/>
      <c r="P57" s="253"/>
      <c r="Q57" s="253"/>
      <c r="R57" s="253"/>
      <c r="S57" s="253">
        <v>2100</v>
      </c>
      <c r="T57" s="313"/>
      <c r="U57" s="313"/>
      <c r="V57" s="313"/>
      <c r="W57" s="313"/>
      <c r="X57" s="313"/>
      <c r="Y57" s="313"/>
      <c r="Z57" s="313"/>
      <c r="AA57" s="313"/>
      <c r="AB57" s="313"/>
      <c r="AC57" s="314"/>
    </row>
    <row r="58" spans="1:29" s="173" customFormat="1" ht="60" x14ac:dyDescent="0.25">
      <c r="A58" s="101">
        <v>158</v>
      </c>
      <c r="B58" s="102"/>
      <c r="C58" s="75" t="s">
        <v>75</v>
      </c>
      <c r="D58" s="54" t="s">
        <v>264</v>
      </c>
      <c r="E58" s="105" t="s">
        <v>14</v>
      </c>
      <c r="F58" s="104" t="s">
        <v>29</v>
      </c>
      <c r="G58" s="105" t="s">
        <v>28</v>
      </c>
      <c r="H58" s="183"/>
      <c r="I58" s="181" t="s">
        <v>75</v>
      </c>
      <c r="J58" s="52">
        <f t="shared" si="4"/>
        <v>13400</v>
      </c>
      <c r="K58" s="106"/>
      <c r="L58" s="130">
        <v>43831</v>
      </c>
      <c r="M58" s="130">
        <v>44926</v>
      </c>
      <c r="N58" s="70" t="s">
        <v>186</v>
      </c>
      <c r="O58" s="256"/>
      <c r="P58" s="253">
        <v>6700</v>
      </c>
      <c r="Q58" s="253"/>
      <c r="R58" s="253">
        <v>6700</v>
      </c>
      <c r="S58" s="253"/>
      <c r="T58" s="313"/>
      <c r="U58" s="313"/>
      <c r="V58" s="313"/>
      <c r="W58" s="313"/>
      <c r="X58" s="313"/>
      <c r="Y58" s="313"/>
      <c r="Z58" s="313"/>
      <c r="AA58" s="313"/>
      <c r="AB58" s="313"/>
      <c r="AC58" s="314"/>
    </row>
    <row r="59" spans="1:29" s="173" customFormat="1" ht="60" x14ac:dyDescent="0.25">
      <c r="A59" s="101">
        <v>660</v>
      </c>
      <c r="B59" s="102"/>
      <c r="C59" s="75" t="s">
        <v>75</v>
      </c>
      <c r="D59" s="54" t="s">
        <v>264</v>
      </c>
      <c r="E59" s="105" t="s">
        <v>14</v>
      </c>
      <c r="F59" s="104" t="s">
        <v>29</v>
      </c>
      <c r="G59" s="105" t="s">
        <v>28</v>
      </c>
      <c r="H59" s="183"/>
      <c r="I59" s="181" t="s">
        <v>75</v>
      </c>
      <c r="J59" s="52">
        <f t="shared" si="4"/>
        <v>33500</v>
      </c>
      <c r="K59" s="106"/>
      <c r="L59" s="130">
        <v>45292</v>
      </c>
      <c r="M59" s="130">
        <v>48579</v>
      </c>
      <c r="N59" s="70" t="s">
        <v>187</v>
      </c>
      <c r="O59" s="256"/>
      <c r="P59" s="253"/>
      <c r="Q59" s="253"/>
      <c r="R59" s="253"/>
      <c r="S59" s="253"/>
      <c r="T59" s="313">
        <v>6700</v>
      </c>
      <c r="U59" s="313"/>
      <c r="V59" s="313">
        <v>6700</v>
      </c>
      <c r="W59" s="313"/>
      <c r="X59" s="313">
        <v>6700</v>
      </c>
      <c r="Y59" s="313"/>
      <c r="Z59" s="313">
        <v>6700</v>
      </c>
      <c r="AA59" s="313"/>
      <c r="AB59" s="313">
        <v>6700</v>
      </c>
      <c r="AC59" s="314"/>
    </row>
    <row r="60" spans="1:29" s="173" customFormat="1" ht="60" x14ac:dyDescent="0.25">
      <c r="A60" s="101">
        <v>159</v>
      </c>
      <c r="B60" s="102"/>
      <c r="C60" s="75" t="s">
        <v>75</v>
      </c>
      <c r="D60" s="54" t="s">
        <v>265</v>
      </c>
      <c r="E60" s="105" t="s">
        <v>14</v>
      </c>
      <c r="F60" s="104" t="s">
        <v>29</v>
      </c>
      <c r="G60" s="105" t="s">
        <v>28</v>
      </c>
      <c r="H60" s="183"/>
      <c r="I60" s="181" t="s">
        <v>75</v>
      </c>
      <c r="J60" s="52">
        <f t="shared" si="4"/>
        <v>7600</v>
      </c>
      <c r="K60" s="106"/>
      <c r="L60" s="130">
        <v>43831</v>
      </c>
      <c r="M60" s="130">
        <v>44926</v>
      </c>
      <c r="N60" s="70" t="s">
        <v>186</v>
      </c>
      <c r="O60" s="256"/>
      <c r="P60" s="253">
        <v>3800</v>
      </c>
      <c r="Q60" s="253"/>
      <c r="R60" s="253">
        <v>3800</v>
      </c>
      <c r="S60" s="253"/>
      <c r="T60" s="313"/>
      <c r="U60" s="313"/>
      <c r="V60" s="313"/>
      <c r="W60" s="313"/>
      <c r="X60" s="313"/>
      <c r="Y60" s="313"/>
      <c r="Z60" s="313"/>
      <c r="AA60" s="313"/>
      <c r="AB60" s="313"/>
      <c r="AC60" s="314"/>
    </row>
    <row r="61" spans="1:29" s="173" customFormat="1" ht="60" x14ac:dyDescent="0.25">
      <c r="A61" s="101">
        <v>661</v>
      </c>
      <c r="B61" s="102"/>
      <c r="C61" s="75" t="s">
        <v>75</v>
      </c>
      <c r="D61" s="54" t="s">
        <v>265</v>
      </c>
      <c r="E61" s="105" t="s">
        <v>14</v>
      </c>
      <c r="F61" s="104" t="s">
        <v>29</v>
      </c>
      <c r="G61" s="105" t="s">
        <v>28</v>
      </c>
      <c r="H61" s="183"/>
      <c r="I61" s="181" t="s">
        <v>75</v>
      </c>
      <c r="J61" s="52">
        <f t="shared" si="4"/>
        <v>19000</v>
      </c>
      <c r="K61" s="106"/>
      <c r="L61" s="130">
        <v>45292</v>
      </c>
      <c r="M61" s="130">
        <v>48579</v>
      </c>
      <c r="N61" s="70" t="s">
        <v>187</v>
      </c>
      <c r="O61" s="256"/>
      <c r="P61" s="253"/>
      <c r="Q61" s="253"/>
      <c r="R61" s="253"/>
      <c r="S61" s="253"/>
      <c r="T61" s="313">
        <v>3800</v>
      </c>
      <c r="U61" s="313"/>
      <c r="V61" s="313">
        <v>3800</v>
      </c>
      <c r="W61" s="313"/>
      <c r="X61" s="313">
        <v>3800</v>
      </c>
      <c r="Y61" s="313"/>
      <c r="Z61" s="313">
        <v>3800</v>
      </c>
      <c r="AA61" s="313"/>
      <c r="AB61" s="313">
        <v>3800</v>
      </c>
      <c r="AC61" s="314"/>
    </row>
    <row r="62" spans="1:29" s="173" customFormat="1" ht="60" x14ac:dyDescent="0.25">
      <c r="A62" s="101">
        <v>569</v>
      </c>
      <c r="B62" s="102"/>
      <c r="C62" s="75" t="s">
        <v>75</v>
      </c>
      <c r="D62" s="54" t="s">
        <v>266</v>
      </c>
      <c r="E62" s="105" t="s">
        <v>14</v>
      </c>
      <c r="F62" s="104" t="s">
        <v>29</v>
      </c>
      <c r="G62" s="105" t="s">
        <v>28</v>
      </c>
      <c r="H62" s="183"/>
      <c r="I62" s="181" t="s">
        <v>75</v>
      </c>
      <c r="J62" s="52">
        <f t="shared" ref="J62" si="9">SUM(O62:AC62)</f>
        <v>2100</v>
      </c>
      <c r="K62" s="106"/>
      <c r="L62" s="130">
        <v>44927</v>
      </c>
      <c r="M62" s="130">
        <v>45291</v>
      </c>
      <c r="N62" s="70" t="s">
        <v>186</v>
      </c>
      <c r="O62" s="256"/>
      <c r="P62" s="253"/>
      <c r="Q62" s="253"/>
      <c r="R62" s="253"/>
      <c r="S62" s="253">
        <v>2100</v>
      </c>
      <c r="T62" s="313"/>
      <c r="U62" s="313"/>
      <c r="V62" s="313"/>
      <c r="W62" s="313"/>
      <c r="X62" s="313"/>
      <c r="Y62" s="313"/>
      <c r="Z62" s="313"/>
      <c r="AA62" s="313"/>
      <c r="AB62" s="313"/>
      <c r="AC62" s="314"/>
    </row>
    <row r="63" spans="1:29" s="173" customFormat="1" ht="60" x14ac:dyDescent="0.25">
      <c r="A63" s="101">
        <v>991</v>
      </c>
      <c r="B63" s="102"/>
      <c r="C63" s="75" t="s">
        <v>75</v>
      </c>
      <c r="D63" s="54" t="s">
        <v>266</v>
      </c>
      <c r="E63" s="105" t="s">
        <v>14</v>
      </c>
      <c r="F63" s="104" t="s">
        <v>29</v>
      </c>
      <c r="G63" s="105" t="s">
        <v>28</v>
      </c>
      <c r="H63" s="183"/>
      <c r="I63" s="181" t="s">
        <v>75</v>
      </c>
      <c r="J63" s="52">
        <f t="shared" si="4"/>
        <v>2100</v>
      </c>
      <c r="K63" s="106"/>
      <c r="L63" s="130">
        <v>47484</v>
      </c>
      <c r="M63" s="130">
        <v>47848</v>
      </c>
      <c r="N63" s="70" t="s">
        <v>187</v>
      </c>
      <c r="O63" s="256"/>
      <c r="P63" s="253"/>
      <c r="Q63" s="253"/>
      <c r="R63" s="253"/>
      <c r="S63" s="253"/>
      <c r="T63" s="313"/>
      <c r="U63" s="313"/>
      <c r="V63" s="313"/>
      <c r="W63" s="313"/>
      <c r="X63" s="313"/>
      <c r="Y63" s="313"/>
      <c r="Z63" s="313">
        <v>2100</v>
      </c>
      <c r="AA63" s="313"/>
      <c r="AB63" s="313"/>
      <c r="AC63" s="314"/>
    </row>
    <row r="64" spans="1:29" s="173" customFormat="1" ht="60" x14ac:dyDescent="0.25">
      <c r="A64" s="101">
        <v>472</v>
      </c>
      <c r="B64" s="102"/>
      <c r="C64" s="75" t="s">
        <v>75</v>
      </c>
      <c r="D64" s="54" t="s">
        <v>267</v>
      </c>
      <c r="E64" s="105" t="s">
        <v>14</v>
      </c>
      <c r="F64" s="104" t="s">
        <v>29</v>
      </c>
      <c r="G64" s="105" t="s">
        <v>28</v>
      </c>
      <c r="H64" s="183"/>
      <c r="I64" s="181" t="s">
        <v>75</v>
      </c>
      <c r="J64" s="52">
        <f t="shared" si="4"/>
        <v>2100</v>
      </c>
      <c r="K64" s="106"/>
      <c r="L64" s="130">
        <v>44197</v>
      </c>
      <c r="M64" s="130">
        <v>44561</v>
      </c>
      <c r="N64" s="70" t="s">
        <v>186</v>
      </c>
      <c r="O64" s="256"/>
      <c r="P64" s="253"/>
      <c r="Q64" s="253">
        <v>2100</v>
      </c>
      <c r="R64" s="253"/>
      <c r="S64" s="253"/>
      <c r="T64" s="313"/>
      <c r="U64" s="313"/>
      <c r="V64" s="313"/>
      <c r="W64" s="313"/>
      <c r="X64" s="313"/>
      <c r="Y64" s="313"/>
      <c r="Z64" s="313"/>
      <c r="AA64" s="313"/>
      <c r="AB64" s="313"/>
      <c r="AC64" s="314"/>
    </row>
    <row r="65" spans="1:31" s="173" customFormat="1" ht="60" x14ac:dyDescent="0.25">
      <c r="A65" s="101">
        <v>935</v>
      </c>
      <c r="B65" s="102"/>
      <c r="C65" s="75" t="s">
        <v>75</v>
      </c>
      <c r="D65" s="54" t="s">
        <v>267</v>
      </c>
      <c r="E65" s="105" t="s">
        <v>14</v>
      </c>
      <c r="F65" s="104" t="s">
        <v>29</v>
      </c>
      <c r="G65" s="105" t="s">
        <v>28</v>
      </c>
      <c r="H65" s="183"/>
      <c r="I65" s="181" t="s">
        <v>75</v>
      </c>
      <c r="J65" s="52">
        <f t="shared" si="4"/>
        <v>2100</v>
      </c>
      <c r="K65" s="106"/>
      <c r="L65" s="130">
        <v>46388</v>
      </c>
      <c r="M65" s="130">
        <v>46752</v>
      </c>
      <c r="N65" s="70" t="s">
        <v>187</v>
      </c>
      <c r="O65" s="256"/>
      <c r="P65" s="253"/>
      <c r="Q65" s="253"/>
      <c r="R65" s="253"/>
      <c r="S65" s="253"/>
      <c r="T65" s="313"/>
      <c r="U65" s="313"/>
      <c r="V65" s="313"/>
      <c r="W65" s="313">
        <v>2100</v>
      </c>
      <c r="X65" s="313"/>
      <c r="Y65" s="313"/>
      <c r="Z65" s="313"/>
      <c r="AA65" s="313"/>
      <c r="AB65" s="313"/>
      <c r="AC65" s="314"/>
    </row>
    <row r="66" spans="1:31" s="125" customFormat="1" x14ac:dyDescent="0.25">
      <c r="A66" s="8"/>
      <c r="B66" s="146" t="s">
        <v>92</v>
      </c>
      <c r="C66" s="131"/>
      <c r="D66" s="131"/>
      <c r="E66" s="132"/>
      <c r="F66" s="132"/>
      <c r="G66" s="132"/>
      <c r="H66" s="132"/>
      <c r="I66" s="132"/>
      <c r="J66" s="132"/>
      <c r="K66" s="132"/>
      <c r="L66" s="219"/>
      <c r="M66" s="134"/>
      <c r="N66" s="168"/>
      <c r="O66" s="267"/>
      <c r="P66" s="268"/>
      <c r="Q66" s="268"/>
      <c r="R66" s="268"/>
      <c r="S66" s="268"/>
      <c r="T66" s="268"/>
      <c r="U66" s="268"/>
      <c r="V66" s="268"/>
      <c r="W66" s="268"/>
      <c r="X66" s="268"/>
      <c r="Y66" s="268"/>
      <c r="Z66" s="268"/>
      <c r="AA66" s="268"/>
      <c r="AB66" s="268"/>
      <c r="AC66" s="268"/>
    </row>
    <row r="67" spans="1:31" s="125" customFormat="1" x14ac:dyDescent="0.25">
      <c r="A67" s="8"/>
      <c r="B67" s="146" t="s">
        <v>87</v>
      </c>
      <c r="C67" s="131"/>
      <c r="D67" s="131"/>
      <c r="E67" s="132"/>
      <c r="F67" s="132"/>
      <c r="G67" s="132"/>
      <c r="H67" s="132"/>
      <c r="I67" s="132"/>
      <c r="J67" s="132"/>
      <c r="K67" s="132"/>
      <c r="L67" s="219"/>
      <c r="M67" s="134"/>
      <c r="N67" s="168"/>
      <c r="O67" s="267"/>
      <c r="P67" s="268"/>
      <c r="Q67" s="268"/>
      <c r="R67" s="268"/>
      <c r="S67" s="268"/>
      <c r="T67" s="268"/>
      <c r="U67" s="268"/>
      <c r="V67" s="268"/>
      <c r="W67" s="268"/>
      <c r="X67" s="268"/>
      <c r="Y67" s="268"/>
      <c r="Z67" s="268"/>
      <c r="AA67" s="268"/>
      <c r="AB67" s="268"/>
      <c r="AC67" s="268"/>
    </row>
    <row r="68" spans="1:31" s="189" customFormat="1" ht="90" x14ac:dyDescent="0.25">
      <c r="A68" s="184">
        <v>160</v>
      </c>
      <c r="B68" s="185"/>
      <c r="C68" s="186" t="s">
        <v>75</v>
      </c>
      <c r="D68" s="136" t="s">
        <v>224</v>
      </c>
      <c r="E68" s="108" t="s">
        <v>30</v>
      </c>
      <c r="F68" s="104" t="s">
        <v>29</v>
      </c>
      <c r="G68" s="105" t="s">
        <v>28</v>
      </c>
      <c r="H68" s="187"/>
      <c r="I68" s="181" t="s">
        <v>75</v>
      </c>
      <c r="J68" s="52">
        <f t="shared" ref="J68:J69" si="10">SUM(O68:AC68)</f>
        <v>55740</v>
      </c>
      <c r="K68" s="188"/>
      <c r="L68" s="130">
        <v>43831</v>
      </c>
      <c r="M68" s="130">
        <v>45291</v>
      </c>
      <c r="N68" s="55" t="s">
        <v>186</v>
      </c>
      <c r="O68" s="256"/>
      <c r="P68" s="253">
        <v>12840</v>
      </c>
      <c r="Q68" s="253">
        <v>11990</v>
      </c>
      <c r="R68" s="253">
        <v>16420</v>
      </c>
      <c r="S68" s="253">
        <v>14490</v>
      </c>
      <c r="T68" s="313"/>
      <c r="U68" s="313"/>
      <c r="V68" s="313"/>
      <c r="W68" s="313"/>
      <c r="X68" s="313"/>
      <c r="Y68" s="313"/>
      <c r="Z68" s="313"/>
      <c r="AA68" s="313"/>
      <c r="AB68" s="313"/>
      <c r="AC68" s="314"/>
    </row>
    <row r="69" spans="1:31" s="190" customFormat="1" ht="90" x14ac:dyDescent="0.25">
      <c r="A69" s="184">
        <v>682</v>
      </c>
      <c r="B69" s="185"/>
      <c r="C69" s="186" t="s">
        <v>75</v>
      </c>
      <c r="D69" s="136" t="s">
        <v>224</v>
      </c>
      <c r="E69" s="108" t="s">
        <v>30</v>
      </c>
      <c r="F69" s="104" t="s">
        <v>29</v>
      </c>
      <c r="G69" s="105" t="s">
        <v>28</v>
      </c>
      <c r="H69" s="187"/>
      <c r="I69" s="181" t="s">
        <v>75</v>
      </c>
      <c r="J69" s="71">
        <f t="shared" si="10"/>
        <v>176820</v>
      </c>
      <c r="K69" s="188"/>
      <c r="L69" s="130">
        <v>45292</v>
      </c>
      <c r="M69" s="130">
        <v>48944</v>
      </c>
      <c r="N69" s="72" t="s">
        <v>187</v>
      </c>
      <c r="O69" s="256"/>
      <c r="P69" s="253"/>
      <c r="Q69" s="253"/>
      <c r="R69" s="253"/>
      <c r="S69" s="253"/>
      <c r="T69" s="313">
        <v>12940</v>
      </c>
      <c r="U69" s="313">
        <v>15500</v>
      </c>
      <c r="V69" s="313">
        <v>22910</v>
      </c>
      <c r="W69" s="313">
        <v>13990</v>
      </c>
      <c r="X69" s="313">
        <v>20230</v>
      </c>
      <c r="Y69" s="313">
        <v>20090</v>
      </c>
      <c r="Z69" s="313">
        <v>17120</v>
      </c>
      <c r="AA69" s="313">
        <v>18040</v>
      </c>
      <c r="AB69" s="313">
        <v>18000</v>
      </c>
      <c r="AC69" s="314">
        <v>18000</v>
      </c>
    </row>
    <row r="70" spans="1:31" s="125" customFormat="1" x14ac:dyDescent="0.25">
      <c r="A70" s="8"/>
      <c r="B70" s="146" t="s">
        <v>88</v>
      </c>
      <c r="C70" s="131"/>
      <c r="D70" s="131"/>
      <c r="E70" s="132"/>
      <c r="F70" s="132"/>
      <c r="G70" s="132"/>
      <c r="H70" s="132"/>
      <c r="I70" s="132"/>
      <c r="J70" s="11"/>
      <c r="K70" s="133"/>
      <c r="L70" s="219"/>
      <c r="M70" s="134"/>
      <c r="N70" s="168"/>
      <c r="O70" s="267"/>
      <c r="P70" s="268"/>
      <c r="Q70" s="268"/>
      <c r="R70" s="268"/>
      <c r="S70" s="268"/>
      <c r="T70" s="268"/>
      <c r="U70" s="268"/>
      <c r="V70" s="268"/>
      <c r="W70" s="268"/>
      <c r="X70" s="268"/>
      <c r="Y70" s="268"/>
      <c r="Z70" s="268"/>
      <c r="AA70" s="268"/>
      <c r="AB70" s="268"/>
      <c r="AC70" s="268"/>
    </row>
    <row r="71" spans="1:31" s="189" customFormat="1" ht="105" x14ac:dyDescent="0.25">
      <c r="A71" s="184">
        <v>5</v>
      </c>
      <c r="B71" s="185"/>
      <c r="C71" s="186" t="s">
        <v>474</v>
      </c>
      <c r="D71" s="191" t="s">
        <v>475</v>
      </c>
      <c r="E71" s="108" t="s">
        <v>30</v>
      </c>
      <c r="F71" s="104" t="s">
        <v>29</v>
      </c>
      <c r="G71" s="105" t="s">
        <v>28</v>
      </c>
      <c r="H71" s="191"/>
      <c r="I71" s="181" t="s">
        <v>75</v>
      </c>
      <c r="J71" s="52">
        <f t="shared" ref="J71" si="11">SUM(O71:AC71)</f>
        <v>13661</v>
      </c>
      <c r="K71" s="188"/>
      <c r="L71" s="130">
        <v>43466</v>
      </c>
      <c r="M71" s="130">
        <v>43830</v>
      </c>
      <c r="N71" s="55" t="s">
        <v>185</v>
      </c>
      <c r="O71" s="256">
        <v>13661</v>
      </c>
      <c r="P71" s="253"/>
      <c r="Q71" s="253"/>
      <c r="R71" s="253"/>
      <c r="S71" s="253"/>
      <c r="T71" s="313"/>
      <c r="U71" s="313"/>
      <c r="V71" s="313"/>
      <c r="W71" s="313"/>
      <c r="X71" s="313"/>
      <c r="Y71" s="313"/>
      <c r="Z71" s="313"/>
      <c r="AA71" s="313"/>
      <c r="AB71" s="313"/>
      <c r="AC71" s="314"/>
    </row>
    <row r="72" spans="1:31" s="189" customFormat="1" ht="105" x14ac:dyDescent="0.25">
      <c r="A72" s="184">
        <v>20</v>
      </c>
      <c r="B72" s="185"/>
      <c r="C72" s="186" t="s">
        <v>403</v>
      </c>
      <c r="D72" s="191" t="s">
        <v>268</v>
      </c>
      <c r="E72" s="108" t="s">
        <v>30</v>
      </c>
      <c r="F72" s="104" t="s">
        <v>29</v>
      </c>
      <c r="G72" s="105" t="s">
        <v>28</v>
      </c>
      <c r="H72" s="191"/>
      <c r="I72" s="181" t="s">
        <v>75</v>
      </c>
      <c r="J72" s="52">
        <f t="shared" ref="J72" si="12">SUM(O72:AC72)</f>
        <v>6932</v>
      </c>
      <c r="K72" s="188"/>
      <c r="L72" s="130">
        <v>43466</v>
      </c>
      <c r="M72" s="130">
        <v>43830</v>
      </c>
      <c r="N72" s="55" t="s">
        <v>185</v>
      </c>
      <c r="O72" s="256">
        <v>6932</v>
      </c>
      <c r="P72" s="253"/>
      <c r="Q72" s="253"/>
      <c r="R72" s="253"/>
      <c r="S72" s="253"/>
      <c r="T72" s="313"/>
      <c r="U72" s="313"/>
      <c r="V72" s="313"/>
      <c r="W72" s="313"/>
      <c r="X72" s="313"/>
      <c r="Y72" s="313"/>
      <c r="Z72" s="313"/>
      <c r="AA72" s="313"/>
      <c r="AB72" s="313"/>
      <c r="AC72" s="314"/>
    </row>
    <row r="73" spans="1:31" s="189" customFormat="1" ht="60" x14ac:dyDescent="0.25">
      <c r="A73" s="184">
        <v>161</v>
      </c>
      <c r="B73" s="185"/>
      <c r="C73" s="186" t="s">
        <v>75</v>
      </c>
      <c r="D73" s="75" t="s">
        <v>225</v>
      </c>
      <c r="E73" s="105" t="s">
        <v>25</v>
      </c>
      <c r="F73" s="62" t="s">
        <v>26</v>
      </c>
      <c r="G73" s="105" t="s">
        <v>27</v>
      </c>
      <c r="H73" s="191"/>
      <c r="I73" s="181" t="s">
        <v>75</v>
      </c>
      <c r="J73" s="52">
        <f t="shared" ref="J73:J74" si="13">SUM(O73:AC73)</f>
        <v>228850</v>
      </c>
      <c r="K73" s="188"/>
      <c r="L73" s="130">
        <v>43831</v>
      </c>
      <c r="M73" s="130">
        <v>45291</v>
      </c>
      <c r="N73" s="55" t="s">
        <v>186</v>
      </c>
      <c r="O73" s="256"/>
      <c r="P73" s="253">
        <v>42200</v>
      </c>
      <c r="Q73" s="253">
        <v>174800</v>
      </c>
      <c r="R73" s="253">
        <v>8350</v>
      </c>
      <c r="S73" s="253">
        <v>3500</v>
      </c>
      <c r="T73" s="313"/>
      <c r="U73" s="313"/>
      <c r="V73" s="313"/>
      <c r="W73" s="313"/>
      <c r="X73" s="313"/>
      <c r="Y73" s="313"/>
      <c r="Z73" s="313"/>
      <c r="AA73" s="313"/>
      <c r="AB73" s="313"/>
      <c r="AC73" s="314"/>
    </row>
    <row r="74" spans="1:31" s="189" customFormat="1" ht="60" x14ac:dyDescent="0.25">
      <c r="A74" s="184">
        <v>712</v>
      </c>
      <c r="B74" s="185"/>
      <c r="C74" s="186" t="s">
        <v>75</v>
      </c>
      <c r="D74" s="75" t="s">
        <v>225</v>
      </c>
      <c r="E74" s="104" t="s">
        <v>15</v>
      </c>
      <c r="F74" s="62" t="s">
        <v>26</v>
      </c>
      <c r="G74" s="105" t="s">
        <v>27</v>
      </c>
      <c r="H74" s="191"/>
      <c r="I74" s="181" t="s">
        <v>75</v>
      </c>
      <c r="J74" s="52">
        <f t="shared" si="13"/>
        <v>453888</v>
      </c>
      <c r="K74" s="188"/>
      <c r="L74" s="130">
        <v>45292</v>
      </c>
      <c r="M74" s="130">
        <v>48944</v>
      </c>
      <c r="N74" s="55" t="s">
        <v>187</v>
      </c>
      <c r="O74" s="256"/>
      <c r="P74" s="253"/>
      <c r="Q74" s="253"/>
      <c r="R74" s="253"/>
      <c r="S74" s="253"/>
      <c r="T74" s="313">
        <v>131250</v>
      </c>
      <c r="U74" s="313">
        <v>59450</v>
      </c>
      <c r="V74" s="313">
        <v>35350</v>
      </c>
      <c r="W74" s="313">
        <v>3950</v>
      </c>
      <c r="X74" s="313">
        <v>182438</v>
      </c>
      <c r="Y74" s="313">
        <v>14250</v>
      </c>
      <c r="Z74" s="313">
        <v>7100</v>
      </c>
      <c r="AA74" s="313">
        <v>6700</v>
      </c>
      <c r="AB74" s="313">
        <v>6700</v>
      </c>
      <c r="AC74" s="314">
        <v>6700</v>
      </c>
    </row>
    <row r="75" spans="1:31" s="125" customFormat="1" x14ac:dyDescent="0.25">
      <c r="A75" s="8"/>
      <c r="B75" s="146" t="s">
        <v>89</v>
      </c>
      <c r="C75" s="131"/>
      <c r="D75" s="131"/>
      <c r="E75" s="132"/>
      <c r="F75" s="132"/>
      <c r="G75" s="132"/>
      <c r="H75" s="132"/>
      <c r="I75" s="132"/>
      <c r="J75" s="11"/>
      <c r="K75" s="133"/>
      <c r="L75" s="219"/>
      <c r="M75" s="134"/>
      <c r="N75" s="168"/>
      <c r="O75" s="267"/>
      <c r="P75" s="268"/>
      <c r="Q75" s="268"/>
      <c r="R75" s="268"/>
      <c r="S75" s="268"/>
      <c r="T75" s="268"/>
      <c r="U75" s="268"/>
      <c r="V75" s="268"/>
      <c r="W75" s="268"/>
      <c r="X75" s="268"/>
      <c r="Y75" s="268"/>
      <c r="Z75" s="268"/>
      <c r="AA75" s="268"/>
      <c r="AB75" s="268"/>
      <c r="AC75" s="268"/>
    </row>
    <row r="76" spans="1:31" s="193" customFormat="1" ht="60" x14ac:dyDescent="0.25">
      <c r="A76" s="101">
        <v>493</v>
      </c>
      <c r="B76" s="192"/>
      <c r="C76" s="103" t="s">
        <v>75</v>
      </c>
      <c r="D76" s="75" t="s">
        <v>226</v>
      </c>
      <c r="E76" s="105" t="s">
        <v>25</v>
      </c>
      <c r="F76" s="104" t="s">
        <v>29</v>
      </c>
      <c r="G76" s="105" t="s">
        <v>28</v>
      </c>
      <c r="H76" s="103"/>
      <c r="I76" s="181" t="s">
        <v>75</v>
      </c>
      <c r="J76" s="103">
        <f t="shared" ref="J76" si="14">SUM(O76:AC76)</f>
        <v>353500</v>
      </c>
      <c r="K76" s="106"/>
      <c r="L76" s="130">
        <v>44197</v>
      </c>
      <c r="M76" s="130">
        <v>44561</v>
      </c>
      <c r="N76" s="115" t="s">
        <v>186</v>
      </c>
      <c r="O76" s="256"/>
      <c r="P76" s="253"/>
      <c r="Q76" s="253">
        <v>353500</v>
      </c>
      <c r="R76" s="253"/>
      <c r="S76" s="253"/>
      <c r="T76" s="313"/>
      <c r="U76" s="313"/>
      <c r="V76" s="313"/>
      <c r="W76" s="313"/>
      <c r="X76" s="313"/>
      <c r="Y76" s="313"/>
      <c r="Z76" s="313"/>
      <c r="AA76" s="313"/>
      <c r="AB76" s="313"/>
      <c r="AC76" s="314"/>
    </row>
    <row r="77" spans="1:31" s="193" customFormat="1" ht="60" x14ac:dyDescent="0.25">
      <c r="A77" s="101">
        <v>971</v>
      </c>
      <c r="B77" s="192"/>
      <c r="C77" s="103" t="s">
        <v>75</v>
      </c>
      <c r="D77" s="75" t="s">
        <v>226</v>
      </c>
      <c r="E77" s="105" t="s">
        <v>25</v>
      </c>
      <c r="F77" s="104" t="s">
        <v>29</v>
      </c>
      <c r="G77" s="105" t="s">
        <v>28</v>
      </c>
      <c r="H77" s="103"/>
      <c r="I77" s="181" t="s">
        <v>75</v>
      </c>
      <c r="J77" s="103">
        <f t="shared" ref="J77" si="15">SUM(O77:AC77)</f>
        <v>353500</v>
      </c>
      <c r="K77" s="106"/>
      <c r="L77" s="130">
        <v>46753</v>
      </c>
      <c r="M77" s="130">
        <v>47118</v>
      </c>
      <c r="N77" s="115" t="s">
        <v>187</v>
      </c>
      <c r="O77" s="256"/>
      <c r="P77" s="253"/>
      <c r="Q77" s="253"/>
      <c r="R77" s="253"/>
      <c r="S77" s="253"/>
      <c r="T77" s="313"/>
      <c r="U77" s="313"/>
      <c r="V77" s="313"/>
      <c r="W77" s="313"/>
      <c r="X77" s="313">
        <v>353500</v>
      </c>
      <c r="Y77" s="313"/>
      <c r="Z77" s="313"/>
      <c r="AA77" s="313"/>
      <c r="AB77" s="313"/>
      <c r="AC77" s="314"/>
    </row>
    <row r="78" spans="1:31" s="173" customFormat="1" x14ac:dyDescent="0.25">
      <c r="A78" s="140"/>
      <c r="B78" s="129" t="s">
        <v>86</v>
      </c>
      <c r="C78" s="129"/>
      <c r="D78" s="194"/>
      <c r="E78" s="195"/>
      <c r="F78" s="195"/>
      <c r="G78" s="195"/>
      <c r="H78" s="129"/>
      <c r="I78" s="181"/>
      <c r="J78" s="129">
        <f>SUM(J12:J77)</f>
        <v>4746760.5</v>
      </c>
      <c r="K78" s="129"/>
      <c r="L78" s="150"/>
      <c r="M78" s="150"/>
      <c r="N78" s="56"/>
      <c r="O78" s="256"/>
      <c r="P78" s="253"/>
      <c r="Q78" s="253"/>
      <c r="R78" s="253"/>
      <c r="S78" s="253"/>
      <c r="T78" s="313"/>
      <c r="U78" s="313"/>
      <c r="V78" s="313"/>
      <c r="W78" s="313"/>
      <c r="X78" s="313"/>
      <c r="Y78" s="313"/>
      <c r="Z78" s="313"/>
      <c r="AA78" s="313"/>
      <c r="AB78" s="313"/>
      <c r="AC78" s="314"/>
    </row>
    <row r="79" spans="1:31" s="173" customFormat="1" x14ac:dyDescent="0.25">
      <c r="A79" s="432" t="s">
        <v>203</v>
      </c>
      <c r="B79" s="432"/>
      <c r="C79" s="432"/>
      <c r="D79" s="432"/>
      <c r="E79" s="196"/>
      <c r="F79" s="196"/>
      <c r="G79" s="196"/>
      <c r="H79" s="196"/>
      <c r="I79" s="196"/>
      <c r="J79" s="419"/>
      <c r="K79" s="419"/>
      <c r="L79" s="420"/>
      <c r="M79" s="420"/>
      <c r="N79" s="286"/>
      <c r="O79" s="271"/>
      <c r="P79" s="272"/>
      <c r="Q79" s="272"/>
      <c r="R79" s="272"/>
      <c r="S79" s="272"/>
      <c r="T79" s="326"/>
      <c r="U79" s="326"/>
      <c r="V79" s="326"/>
      <c r="W79" s="326"/>
      <c r="X79" s="326"/>
      <c r="Y79" s="326"/>
      <c r="Z79" s="326"/>
      <c r="AA79" s="326"/>
      <c r="AB79" s="326"/>
      <c r="AC79" s="326"/>
      <c r="AD79" s="419"/>
      <c r="AE79" s="419"/>
    </row>
    <row r="80" spans="1:31" s="173" customFormat="1" x14ac:dyDescent="0.25">
      <c r="A80" s="56" t="s">
        <v>204</v>
      </c>
      <c r="B80" s="56" t="s">
        <v>94</v>
      </c>
      <c r="C80" s="56" t="s">
        <v>104</v>
      </c>
      <c r="D80" s="56" t="s">
        <v>95</v>
      </c>
      <c r="E80" s="57"/>
      <c r="F80" s="57"/>
      <c r="G80" s="57"/>
      <c r="H80" s="56"/>
      <c r="I80" s="181"/>
      <c r="J80" s="57"/>
      <c r="K80" s="56"/>
      <c r="L80" s="220"/>
      <c r="M80" s="150"/>
      <c r="N80" s="57"/>
      <c r="O80" s="256"/>
      <c r="P80" s="253"/>
      <c r="Q80" s="253"/>
      <c r="R80" s="253"/>
      <c r="S80" s="253"/>
      <c r="T80" s="313"/>
      <c r="U80" s="313"/>
      <c r="V80" s="313"/>
      <c r="W80" s="313"/>
      <c r="X80" s="313"/>
      <c r="Y80" s="313"/>
      <c r="Z80" s="313"/>
      <c r="AA80" s="313"/>
      <c r="AB80" s="313"/>
      <c r="AC80" s="314"/>
    </row>
    <row r="81" spans="1:29" s="125" customFormat="1" x14ac:dyDescent="0.25">
      <c r="A81" s="8"/>
      <c r="B81" s="146" t="s">
        <v>205</v>
      </c>
      <c r="C81" s="131"/>
      <c r="D81" s="131"/>
      <c r="E81" s="132"/>
      <c r="F81" s="132"/>
      <c r="G81" s="132"/>
      <c r="H81" s="132"/>
      <c r="I81" s="132"/>
      <c r="J81" s="11"/>
      <c r="K81" s="133"/>
      <c r="L81" s="219"/>
      <c r="M81" s="134"/>
      <c r="N81" s="168"/>
      <c r="O81" s="267"/>
      <c r="P81" s="268"/>
      <c r="Q81" s="268"/>
      <c r="R81" s="268"/>
      <c r="S81" s="268"/>
      <c r="T81" s="268"/>
      <c r="U81" s="268"/>
      <c r="V81" s="268"/>
      <c r="W81" s="268"/>
      <c r="X81" s="268"/>
      <c r="Y81" s="268"/>
      <c r="Z81" s="268"/>
      <c r="AA81" s="268"/>
      <c r="AB81" s="268"/>
      <c r="AC81" s="268"/>
    </row>
    <row r="82" spans="1:29" s="125" customFormat="1" x14ac:dyDescent="0.25">
      <c r="A82" s="8"/>
      <c r="B82" s="146" t="s">
        <v>87</v>
      </c>
      <c r="C82" s="131"/>
      <c r="D82" s="131"/>
      <c r="E82" s="132"/>
      <c r="F82" s="132"/>
      <c r="G82" s="132"/>
      <c r="H82" s="132"/>
      <c r="I82" s="132"/>
      <c r="J82" s="11"/>
      <c r="K82" s="133"/>
      <c r="L82" s="219"/>
      <c r="M82" s="134"/>
      <c r="N82" s="168"/>
      <c r="O82" s="267"/>
      <c r="P82" s="268"/>
      <c r="Q82" s="268"/>
      <c r="R82" s="268"/>
      <c r="S82" s="268"/>
      <c r="T82" s="268"/>
      <c r="U82" s="268"/>
      <c r="V82" s="268"/>
      <c r="W82" s="268"/>
      <c r="X82" s="268"/>
      <c r="Y82" s="268"/>
      <c r="Z82" s="268"/>
      <c r="AA82" s="268"/>
      <c r="AB82" s="268"/>
      <c r="AC82" s="268"/>
    </row>
    <row r="83" spans="1:29" s="173" customFormat="1" ht="30" x14ac:dyDescent="0.25">
      <c r="A83" s="101">
        <v>983</v>
      </c>
      <c r="B83" s="102"/>
      <c r="C83" s="191" t="s">
        <v>271</v>
      </c>
      <c r="D83" s="197" t="s">
        <v>277</v>
      </c>
      <c r="E83" s="199" t="s">
        <v>216</v>
      </c>
      <c r="F83" s="108" t="s">
        <v>217</v>
      </c>
      <c r="G83" s="199" t="s">
        <v>218</v>
      </c>
      <c r="H83" s="103"/>
      <c r="I83" s="181" t="s">
        <v>75</v>
      </c>
      <c r="J83" s="103">
        <f t="shared" ref="J83:J129" si="16">SUM(O83:AC83)</f>
        <v>20000</v>
      </c>
      <c r="K83" s="129"/>
      <c r="L83" s="220">
        <v>47484</v>
      </c>
      <c r="M83" s="150">
        <v>47848</v>
      </c>
      <c r="N83" s="57" t="s">
        <v>187</v>
      </c>
      <c r="O83" s="256"/>
      <c r="P83" s="253"/>
      <c r="Q83" s="253"/>
      <c r="R83" s="253"/>
      <c r="S83" s="253"/>
      <c r="T83" s="313"/>
      <c r="U83" s="313"/>
      <c r="V83" s="313"/>
      <c r="W83" s="313"/>
      <c r="X83" s="313"/>
      <c r="Y83" s="313"/>
      <c r="Z83" s="313">
        <v>20000</v>
      </c>
      <c r="AA83" s="313"/>
      <c r="AB83" s="313"/>
      <c r="AC83" s="314"/>
    </row>
    <row r="84" spans="1:29" s="173" customFormat="1" ht="30" x14ac:dyDescent="0.25">
      <c r="A84" s="101">
        <v>457</v>
      </c>
      <c r="B84" s="102"/>
      <c r="C84" s="191" t="s">
        <v>272</v>
      </c>
      <c r="D84" s="197" t="s">
        <v>277</v>
      </c>
      <c r="E84" s="199" t="s">
        <v>216</v>
      </c>
      <c r="F84" s="108" t="s">
        <v>217</v>
      </c>
      <c r="G84" s="199" t="s">
        <v>218</v>
      </c>
      <c r="H84" s="103"/>
      <c r="I84" s="181" t="s">
        <v>75</v>
      </c>
      <c r="J84" s="103">
        <f t="shared" si="16"/>
        <v>10000</v>
      </c>
      <c r="K84" s="129"/>
      <c r="L84" s="220">
        <v>44197</v>
      </c>
      <c r="M84" s="150">
        <v>44561</v>
      </c>
      <c r="N84" s="57" t="s">
        <v>186</v>
      </c>
      <c r="O84" s="256"/>
      <c r="P84" s="253"/>
      <c r="Q84" s="253">
        <v>10000</v>
      </c>
      <c r="R84" s="253"/>
      <c r="S84" s="253"/>
      <c r="T84" s="313"/>
      <c r="U84" s="313"/>
      <c r="V84" s="313"/>
      <c r="W84" s="313"/>
      <c r="X84" s="313"/>
      <c r="Y84" s="313"/>
      <c r="Z84" s="313"/>
      <c r="AA84" s="313"/>
      <c r="AB84" s="313"/>
      <c r="AC84" s="314"/>
    </row>
    <row r="85" spans="1:29" s="173" customFormat="1" ht="30" x14ac:dyDescent="0.25">
      <c r="A85" s="101">
        <v>961</v>
      </c>
      <c r="B85" s="102"/>
      <c r="C85" s="191" t="s">
        <v>273</v>
      </c>
      <c r="D85" s="191" t="s">
        <v>274</v>
      </c>
      <c r="E85" s="199" t="s">
        <v>216</v>
      </c>
      <c r="F85" s="108" t="s">
        <v>217</v>
      </c>
      <c r="G85" s="199" t="s">
        <v>218</v>
      </c>
      <c r="H85" s="103"/>
      <c r="I85" s="181" t="s">
        <v>75</v>
      </c>
      <c r="J85" s="103">
        <f t="shared" si="16"/>
        <v>30000</v>
      </c>
      <c r="K85" s="129"/>
      <c r="L85" s="220">
        <v>46753</v>
      </c>
      <c r="M85" s="150">
        <v>47118</v>
      </c>
      <c r="N85" s="57" t="s">
        <v>187</v>
      </c>
      <c r="O85" s="256"/>
      <c r="P85" s="253"/>
      <c r="Q85" s="253"/>
      <c r="R85" s="253"/>
      <c r="S85" s="253"/>
      <c r="T85" s="313"/>
      <c r="U85" s="313"/>
      <c r="V85" s="313"/>
      <c r="W85" s="313"/>
      <c r="X85" s="313">
        <v>30000</v>
      </c>
      <c r="Y85" s="313"/>
      <c r="Z85" s="313"/>
      <c r="AA85" s="313"/>
      <c r="AB85" s="313"/>
      <c r="AC85" s="314"/>
    </row>
    <row r="86" spans="1:29" s="173" customFormat="1" ht="30" x14ac:dyDescent="0.25">
      <c r="A86" s="101">
        <v>881</v>
      </c>
      <c r="B86" s="102"/>
      <c r="C86" s="191" t="s">
        <v>275</v>
      </c>
      <c r="D86" s="197" t="s">
        <v>277</v>
      </c>
      <c r="E86" s="199" t="s">
        <v>216</v>
      </c>
      <c r="F86" s="108" t="s">
        <v>217</v>
      </c>
      <c r="G86" s="199" t="s">
        <v>218</v>
      </c>
      <c r="H86" s="103"/>
      <c r="I86" s="181" t="s">
        <v>75</v>
      </c>
      <c r="J86" s="103">
        <f t="shared" si="16"/>
        <v>12000</v>
      </c>
      <c r="K86" s="129"/>
      <c r="L86" s="220">
        <v>46023</v>
      </c>
      <c r="M86" s="150">
        <v>46387</v>
      </c>
      <c r="N86" s="57" t="s">
        <v>187</v>
      </c>
      <c r="O86" s="256"/>
      <c r="P86" s="253"/>
      <c r="Q86" s="253"/>
      <c r="R86" s="253"/>
      <c r="S86" s="253"/>
      <c r="T86" s="313"/>
      <c r="U86" s="313"/>
      <c r="V86" s="313">
        <v>12000</v>
      </c>
      <c r="W86" s="313"/>
      <c r="X86" s="313"/>
      <c r="Y86" s="313"/>
      <c r="Z86" s="313"/>
      <c r="AA86" s="313"/>
      <c r="AB86" s="313"/>
      <c r="AC86" s="314"/>
    </row>
    <row r="87" spans="1:29" s="173" customFormat="1" ht="30" x14ac:dyDescent="0.25">
      <c r="A87" s="101">
        <v>134</v>
      </c>
      <c r="B87" s="102"/>
      <c r="C87" s="191" t="s">
        <v>276</v>
      </c>
      <c r="D87" s="197" t="s">
        <v>278</v>
      </c>
      <c r="E87" s="199" t="s">
        <v>216</v>
      </c>
      <c r="F87" s="108" t="s">
        <v>217</v>
      </c>
      <c r="G87" s="199" t="s">
        <v>218</v>
      </c>
      <c r="H87" s="103"/>
      <c r="I87" s="181" t="s">
        <v>75</v>
      </c>
      <c r="J87" s="103">
        <f t="shared" si="16"/>
        <v>10000</v>
      </c>
      <c r="K87" s="129"/>
      <c r="L87" s="220">
        <v>43831</v>
      </c>
      <c r="M87" s="150">
        <v>44196</v>
      </c>
      <c r="N87" s="57" t="s">
        <v>186</v>
      </c>
      <c r="O87" s="256"/>
      <c r="P87" s="253">
        <v>10000</v>
      </c>
      <c r="Q87" s="253"/>
      <c r="R87" s="253"/>
      <c r="S87" s="253"/>
      <c r="T87" s="313"/>
      <c r="U87" s="313"/>
      <c r="V87" s="313"/>
      <c r="W87" s="313"/>
      <c r="X87" s="313"/>
      <c r="Y87" s="313"/>
      <c r="Z87" s="313"/>
      <c r="AA87" s="313"/>
      <c r="AB87" s="313"/>
      <c r="AC87" s="314"/>
    </row>
    <row r="88" spans="1:29" s="173" customFormat="1" ht="30" x14ac:dyDescent="0.25">
      <c r="A88" s="101">
        <v>786</v>
      </c>
      <c r="B88" s="102"/>
      <c r="C88" s="191" t="s">
        <v>279</v>
      </c>
      <c r="D88" s="197" t="s">
        <v>277</v>
      </c>
      <c r="E88" s="199" t="s">
        <v>216</v>
      </c>
      <c r="F88" s="108" t="s">
        <v>217</v>
      </c>
      <c r="G88" s="199" t="s">
        <v>218</v>
      </c>
      <c r="H88" s="103"/>
      <c r="I88" s="181" t="s">
        <v>75</v>
      </c>
      <c r="J88" s="103">
        <f t="shared" si="16"/>
        <v>10000</v>
      </c>
      <c r="K88" s="129"/>
      <c r="L88" s="220">
        <v>45658</v>
      </c>
      <c r="M88" s="150">
        <v>46022</v>
      </c>
      <c r="N88" s="57" t="s">
        <v>187</v>
      </c>
      <c r="O88" s="256"/>
      <c r="P88" s="253"/>
      <c r="Q88" s="253"/>
      <c r="R88" s="253"/>
      <c r="S88" s="253"/>
      <c r="T88" s="313"/>
      <c r="U88" s="313">
        <v>10000</v>
      </c>
      <c r="V88" s="313"/>
      <c r="W88" s="313"/>
      <c r="X88" s="313"/>
      <c r="Y88" s="313"/>
      <c r="Z88" s="313"/>
      <c r="AA88" s="313"/>
      <c r="AB88" s="313"/>
      <c r="AC88" s="314"/>
    </row>
    <row r="89" spans="1:29" s="173" customFormat="1" ht="30" x14ac:dyDescent="0.25">
      <c r="A89" s="101">
        <v>882</v>
      </c>
      <c r="B89" s="102"/>
      <c r="C89" s="191" t="s">
        <v>280</v>
      </c>
      <c r="D89" s="197" t="s">
        <v>277</v>
      </c>
      <c r="E89" s="199" t="s">
        <v>216</v>
      </c>
      <c r="F89" s="108" t="s">
        <v>217</v>
      </c>
      <c r="G89" s="199" t="s">
        <v>218</v>
      </c>
      <c r="H89" s="103"/>
      <c r="I89" s="181" t="s">
        <v>75</v>
      </c>
      <c r="J89" s="103">
        <f t="shared" si="16"/>
        <v>21000</v>
      </c>
      <c r="K89" s="129"/>
      <c r="L89" s="220">
        <v>46023</v>
      </c>
      <c r="M89" s="150">
        <v>48579</v>
      </c>
      <c r="N89" s="57" t="s">
        <v>187</v>
      </c>
      <c r="O89" s="256"/>
      <c r="P89" s="253"/>
      <c r="Q89" s="253"/>
      <c r="R89" s="253"/>
      <c r="S89" s="253"/>
      <c r="T89" s="313"/>
      <c r="U89" s="313"/>
      <c r="V89" s="313">
        <v>7000</v>
      </c>
      <c r="W89" s="313"/>
      <c r="X89" s="313"/>
      <c r="Y89" s="313">
        <v>7000</v>
      </c>
      <c r="Z89" s="313"/>
      <c r="AA89" s="313"/>
      <c r="AB89" s="313">
        <v>7000</v>
      </c>
      <c r="AC89" s="314"/>
    </row>
    <row r="90" spans="1:29" s="173" customFormat="1" ht="30" x14ac:dyDescent="0.25">
      <c r="A90" s="101">
        <v>1027</v>
      </c>
      <c r="B90" s="102"/>
      <c r="C90" s="209" t="s">
        <v>281</v>
      </c>
      <c r="D90" s="197" t="s">
        <v>277</v>
      </c>
      <c r="E90" s="199" t="s">
        <v>216</v>
      </c>
      <c r="F90" s="108" t="s">
        <v>217</v>
      </c>
      <c r="G90" s="199" t="s">
        <v>218</v>
      </c>
      <c r="H90" s="103"/>
      <c r="I90" s="181" t="s">
        <v>75</v>
      </c>
      <c r="J90" s="103">
        <f t="shared" si="16"/>
        <v>10000</v>
      </c>
      <c r="K90" s="129"/>
      <c r="L90" s="220">
        <v>48579</v>
      </c>
      <c r="M90" s="150">
        <v>48579</v>
      </c>
      <c r="N90" s="57" t="s">
        <v>187</v>
      </c>
      <c r="O90" s="256"/>
      <c r="P90" s="253"/>
      <c r="Q90" s="253"/>
      <c r="R90" s="253"/>
      <c r="S90" s="253"/>
      <c r="T90" s="313"/>
      <c r="U90" s="313"/>
      <c r="V90" s="313"/>
      <c r="W90" s="313"/>
      <c r="X90" s="313"/>
      <c r="Y90" s="313"/>
      <c r="Z90" s="313"/>
      <c r="AA90" s="313"/>
      <c r="AB90" s="313">
        <v>10000</v>
      </c>
      <c r="AC90" s="314"/>
    </row>
    <row r="91" spans="1:29" s="173" customFormat="1" ht="30" x14ac:dyDescent="0.25">
      <c r="A91" s="101">
        <v>1024</v>
      </c>
      <c r="B91" s="102"/>
      <c r="C91" s="209" t="s">
        <v>282</v>
      </c>
      <c r="D91" s="197" t="s">
        <v>277</v>
      </c>
      <c r="E91" s="199" t="s">
        <v>216</v>
      </c>
      <c r="F91" s="108" t="s">
        <v>217</v>
      </c>
      <c r="G91" s="199" t="s">
        <v>218</v>
      </c>
      <c r="H91" s="103"/>
      <c r="I91" s="181" t="s">
        <v>75</v>
      </c>
      <c r="J91" s="103">
        <f t="shared" si="16"/>
        <v>18000</v>
      </c>
      <c r="K91" s="129"/>
      <c r="L91" s="220">
        <v>48213</v>
      </c>
      <c r="M91" s="150">
        <v>48213</v>
      </c>
      <c r="N91" s="57" t="s">
        <v>187</v>
      </c>
      <c r="O91" s="256"/>
      <c r="P91" s="253"/>
      <c r="Q91" s="253"/>
      <c r="R91" s="253"/>
      <c r="S91" s="253"/>
      <c r="T91" s="313"/>
      <c r="U91" s="313"/>
      <c r="V91" s="313"/>
      <c r="W91" s="313"/>
      <c r="X91" s="313"/>
      <c r="Y91" s="313"/>
      <c r="Z91" s="313"/>
      <c r="AA91" s="313">
        <v>18000</v>
      </c>
      <c r="AB91" s="313"/>
      <c r="AC91" s="314"/>
    </row>
    <row r="92" spans="1:29" s="173" customFormat="1" ht="30" x14ac:dyDescent="0.25">
      <c r="A92" s="101">
        <v>571</v>
      </c>
      <c r="B92" s="102"/>
      <c r="C92" s="191" t="s">
        <v>283</v>
      </c>
      <c r="D92" s="197" t="s">
        <v>277</v>
      </c>
      <c r="E92" s="199" t="s">
        <v>216</v>
      </c>
      <c r="F92" s="108" t="s">
        <v>217</v>
      </c>
      <c r="G92" s="199" t="s">
        <v>218</v>
      </c>
      <c r="H92" s="103"/>
      <c r="I92" s="181" t="s">
        <v>75</v>
      </c>
      <c r="J92" s="103">
        <f t="shared" si="16"/>
        <v>5000</v>
      </c>
      <c r="K92" s="129"/>
      <c r="L92" s="220">
        <v>45292</v>
      </c>
      <c r="M92" s="150">
        <v>45657</v>
      </c>
      <c r="N92" s="57" t="s">
        <v>187</v>
      </c>
      <c r="O92" s="256"/>
      <c r="P92" s="253"/>
      <c r="Q92" s="253"/>
      <c r="R92" s="253"/>
      <c r="S92" s="253"/>
      <c r="T92" s="313">
        <v>5000</v>
      </c>
      <c r="U92" s="313"/>
      <c r="V92" s="313"/>
      <c r="W92" s="313"/>
      <c r="X92" s="313"/>
      <c r="Y92" s="313"/>
      <c r="Z92" s="313"/>
      <c r="AA92" s="313"/>
      <c r="AB92" s="313"/>
      <c r="AC92" s="314"/>
    </row>
    <row r="93" spans="1:29" s="182" customFormat="1" ht="30" x14ac:dyDescent="0.25">
      <c r="A93" s="101">
        <v>883</v>
      </c>
      <c r="B93" s="102"/>
      <c r="C93" s="191" t="s">
        <v>284</v>
      </c>
      <c r="D93" s="197" t="s">
        <v>277</v>
      </c>
      <c r="E93" s="199" t="s">
        <v>216</v>
      </c>
      <c r="F93" s="108" t="s">
        <v>217</v>
      </c>
      <c r="G93" s="199" t="s">
        <v>218</v>
      </c>
      <c r="H93" s="103"/>
      <c r="I93" s="181" t="s">
        <v>75</v>
      </c>
      <c r="J93" s="103">
        <f t="shared" si="16"/>
        <v>15000</v>
      </c>
      <c r="K93" s="129"/>
      <c r="L93" s="220">
        <v>46023</v>
      </c>
      <c r="M93" s="150">
        <v>46387</v>
      </c>
      <c r="N93" s="57" t="s">
        <v>187</v>
      </c>
      <c r="O93" s="287"/>
      <c r="P93" s="293"/>
      <c r="Q93" s="293"/>
      <c r="R93" s="293"/>
      <c r="S93" s="293"/>
      <c r="T93" s="329"/>
      <c r="U93" s="329"/>
      <c r="V93" s="329">
        <v>15000</v>
      </c>
      <c r="W93" s="329"/>
      <c r="X93" s="329"/>
      <c r="Y93" s="329"/>
      <c r="Z93" s="329"/>
      <c r="AA93" s="329"/>
      <c r="AB93" s="329"/>
      <c r="AC93" s="330"/>
    </row>
    <row r="94" spans="1:29" s="173" customFormat="1" ht="30" x14ac:dyDescent="0.25">
      <c r="A94" s="101">
        <v>135</v>
      </c>
      <c r="B94" s="102"/>
      <c r="C94" s="191" t="s">
        <v>285</v>
      </c>
      <c r="D94" s="197" t="s">
        <v>277</v>
      </c>
      <c r="E94" s="199" t="s">
        <v>216</v>
      </c>
      <c r="F94" s="108" t="s">
        <v>217</v>
      </c>
      <c r="G94" s="199" t="s">
        <v>218</v>
      </c>
      <c r="H94" s="103"/>
      <c r="I94" s="181" t="s">
        <v>75</v>
      </c>
      <c r="J94" s="103">
        <f t="shared" si="16"/>
        <v>5000</v>
      </c>
      <c r="K94" s="129"/>
      <c r="L94" s="220">
        <v>43831</v>
      </c>
      <c r="M94" s="150">
        <v>44196</v>
      </c>
      <c r="N94" s="57" t="s">
        <v>186</v>
      </c>
      <c r="O94" s="256"/>
      <c r="P94" s="253">
        <v>5000</v>
      </c>
      <c r="Q94" s="253"/>
      <c r="R94" s="253"/>
      <c r="S94" s="253"/>
      <c r="T94" s="313"/>
      <c r="U94" s="313"/>
      <c r="V94" s="313"/>
      <c r="W94" s="313"/>
      <c r="X94" s="313"/>
      <c r="Y94" s="313"/>
      <c r="Z94" s="313"/>
      <c r="AA94" s="313"/>
      <c r="AB94" s="313"/>
      <c r="AC94" s="314"/>
    </row>
    <row r="95" spans="1:29" s="125" customFormat="1" x14ac:dyDescent="0.25">
      <c r="A95" s="8"/>
      <c r="B95" s="146" t="s">
        <v>88</v>
      </c>
      <c r="C95" s="131"/>
      <c r="D95" s="132"/>
      <c r="E95" s="132"/>
      <c r="F95" s="132"/>
      <c r="G95" s="132"/>
      <c r="H95" s="132"/>
      <c r="I95" s="132"/>
      <c r="J95" s="11"/>
      <c r="K95" s="133"/>
      <c r="L95" s="219"/>
      <c r="M95" s="134"/>
      <c r="N95" s="168"/>
      <c r="O95" s="267"/>
      <c r="P95" s="268"/>
      <c r="Q95" s="268"/>
      <c r="R95" s="268"/>
      <c r="S95" s="268"/>
      <c r="T95" s="268"/>
      <c r="U95" s="268"/>
      <c r="V95" s="268"/>
      <c r="W95" s="268"/>
      <c r="X95" s="268"/>
      <c r="Y95" s="268"/>
      <c r="Z95" s="268"/>
      <c r="AA95" s="268"/>
      <c r="AB95" s="268"/>
      <c r="AC95" s="268"/>
    </row>
    <row r="96" spans="1:29" s="173" customFormat="1" ht="45" x14ac:dyDescent="0.25">
      <c r="A96" s="212">
        <v>2</v>
      </c>
      <c r="B96" s="191"/>
      <c r="C96" s="191" t="s">
        <v>269</v>
      </c>
      <c r="D96" s="209" t="s">
        <v>384</v>
      </c>
      <c r="E96" s="202" t="s">
        <v>2</v>
      </c>
      <c r="F96" s="64" t="s">
        <v>3</v>
      </c>
      <c r="G96" s="199" t="s">
        <v>218</v>
      </c>
      <c r="H96" s="191"/>
      <c r="I96" s="181" t="s">
        <v>75</v>
      </c>
      <c r="J96" s="103">
        <f t="shared" si="16"/>
        <v>4095</v>
      </c>
      <c r="K96" s="191"/>
      <c r="L96" s="130">
        <v>43466</v>
      </c>
      <c r="M96" s="130">
        <v>43830</v>
      </c>
      <c r="N96" s="212" t="s">
        <v>185</v>
      </c>
      <c r="O96" s="256">
        <v>4095</v>
      </c>
      <c r="P96" s="253"/>
      <c r="Q96" s="253"/>
      <c r="R96" s="253"/>
      <c r="S96" s="253"/>
      <c r="T96" s="313"/>
      <c r="U96" s="313"/>
      <c r="V96" s="313"/>
      <c r="W96" s="313"/>
      <c r="X96" s="313"/>
      <c r="Y96" s="313"/>
      <c r="Z96" s="313"/>
      <c r="AA96" s="313"/>
      <c r="AB96" s="313"/>
      <c r="AC96" s="314"/>
    </row>
    <row r="97" spans="1:29" s="173" customFormat="1" ht="75" x14ac:dyDescent="0.25">
      <c r="A97" s="101">
        <v>3</v>
      </c>
      <c r="B97" s="102"/>
      <c r="C97" s="191" t="s">
        <v>269</v>
      </c>
      <c r="D97" s="245" t="s">
        <v>385</v>
      </c>
      <c r="E97" s="75" t="s">
        <v>17</v>
      </c>
      <c r="F97" s="64" t="s">
        <v>219</v>
      </c>
      <c r="G97" s="199" t="s">
        <v>218</v>
      </c>
      <c r="H97" s="103"/>
      <c r="I97" s="181" t="s">
        <v>75</v>
      </c>
      <c r="J97" s="103">
        <f t="shared" si="16"/>
        <v>1895</v>
      </c>
      <c r="K97" s="106"/>
      <c r="L97" s="130">
        <v>43466</v>
      </c>
      <c r="M97" s="130">
        <v>43830</v>
      </c>
      <c r="N97" s="115" t="s">
        <v>185</v>
      </c>
      <c r="O97" s="288">
        <v>1895</v>
      </c>
      <c r="P97" s="253"/>
      <c r="Q97" s="253"/>
      <c r="R97" s="253"/>
      <c r="S97" s="253"/>
      <c r="T97" s="313"/>
      <c r="U97" s="313"/>
      <c r="V97" s="313"/>
      <c r="W97" s="313"/>
      <c r="X97" s="313"/>
      <c r="Y97" s="313"/>
      <c r="Z97" s="313"/>
      <c r="AA97" s="313"/>
      <c r="AB97" s="313"/>
      <c r="AC97" s="314"/>
    </row>
    <row r="98" spans="1:29" s="173" customFormat="1" ht="45" x14ac:dyDescent="0.25">
      <c r="A98" s="101">
        <v>4</v>
      </c>
      <c r="B98" s="102"/>
      <c r="C98" s="191" t="s">
        <v>269</v>
      </c>
      <c r="D98" s="191" t="s">
        <v>386</v>
      </c>
      <c r="E98" s="202" t="s">
        <v>2</v>
      </c>
      <c r="F98" s="64" t="s">
        <v>3</v>
      </c>
      <c r="G98" s="199" t="s">
        <v>218</v>
      </c>
      <c r="H98" s="103"/>
      <c r="I98" s="181" t="s">
        <v>75</v>
      </c>
      <c r="J98" s="103">
        <f t="shared" ref="J98:J101" si="17">SUM(O98:AC98)</f>
        <v>1095</v>
      </c>
      <c r="K98" s="106"/>
      <c r="L98" s="130">
        <v>43466</v>
      </c>
      <c r="M98" s="130">
        <v>43830</v>
      </c>
      <c r="N98" s="115" t="s">
        <v>185</v>
      </c>
      <c r="O98" s="256">
        <v>1095</v>
      </c>
      <c r="P98" s="253"/>
      <c r="Q98" s="253"/>
      <c r="R98" s="253"/>
      <c r="S98" s="253"/>
      <c r="T98" s="313"/>
      <c r="U98" s="313"/>
      <c r="V98" s="313"/>
      <c r="W98" s="313"/>
      <c r="X98" s="313"/>
      <c r="Y98" s="313"/>
      <c r="Z98" s="313"/>
      <c r="AA98" s="313"/>
      <c r="AB98" s="313"/>
      <c r="AC98" s="314"/>
    </row>
    <row r="99" spans="1:29" s="173" customFormat="1" ht="75" x14ac:dyDescent="0.25">
      <c r="A99" s="213">
        <v>5</v>
      </c>
      <c r="B99" s="201"/>
      <c r="C99" s="191" t="s">
        <v>269</v>
      </c>
      <c r="D99" s="198" t="s">
        <v>387</v>
      </c>
      <c r="E99" s="75" t="s">
        <v>16</v>
      </c>
      <c r="F99" s="64" t="s">
        <v>0</v>
      </c>
      <c r="G99" s="199" t="s">
        <v>218</v>
      </c>
      <c r="H99" s="201"/>
      <c r="I99" s="181" t="s">
        <v>75</v>
      </c>
      <c r="J99" s="103">
        <f t="shared" ref="J99:J100" si="18">SUM(O99:AC99)</f>
        <v>2095</v>
      </c>
      <c r="K99" s="201"/>
      <c r="L99" s="211">
        <v>43466</v>
      </c>
      <c r="M99" s="211">
        <v>43830</v>
      </c>
      <c r="N99" s="213" t="s">
        <v>185</v>
      </c>
      <c r="O99" s="289">
        <v>2095</v>
      </c>
      <c r="P99" s="253"/>
      <c r="Q99" s="294"/>
      <c r="R99" s="294"/>
      <c r="S99" s="294"/>
      <c r="T99" s="317"/>
      <c r="U99" s="317"/>
      <c r="V99" s="317"/>
      <c r="W99" s="317"/>
      <c r="X99" s="317"/>
      <c r="Y99" s="317"/>
      <c r="Z99" s="317"/>
      <c r="AA99" s="317"/>
      <c r="AB99" s="317"/>
      <c r="AC99" s="314"/>
    </row>
    <row r="100" spans="1:29" s="173" customFormat="1" ht="75" x14ac:dyDescent="0.25">
      <c r="A100" s="213">
        <v>6</v>
      </c>
      <c r="B100" s="201"/>
      <c r="C100" s="191" t="s">
        <v>269</v>
      </c>
      <c r="D100" s="198" t="s">
        <v>388</v>
      </c>
      <c r="E100" s="75" t="s">
        <v>16</v>
      </c>
      <c r="F100" s="64" t="s">
        <v>0</v>
      </c>
      <c r="G100" s="199" t="s">
        <v>218</v>
      </c>
      <c r="H100" s="201"/>
      <c r="I100" s="181" t="s">
        <v>75</v>
      </c>
      <c r="J100" s="103">
        <f t="shared" si="18"/>
        <v>1595</v>
      </c>
      <c r="K100" s="201"/>
      <c r="L100" s="211">
        <v>43466</v>
      </c>
      <c r="M100" s="211">
        <v>43830</v>
      </c>
      <c r="N100" s="213" t="s">
        <v>185</v>
      </c>
      <c r="O100" s="289">
        <v>1595</v>
      </c>
      <c r="P100" s="253"/>
      <c r="Q100" s="294"/>
      <c r="R100" s="294"/>
      <c r="S100" s="294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4"/>
    </row>
    <row r="101" spans="1:29" s="173" customFormat="1" ht="75" x14ac:dyDescent="0.25">
      <c r="A101" s="213">
        <v>7</v>
      </c>
      <c r="B101" s="201"/>
      <c r="C101" s="191" t="s">
        <v>269</v>
      </c>
      <c r="D101" s="198" t="s">
        <v>389</v>
      </c>
      <c r="E101" s="75" t="s">
        <v>16</v>
      </c>
      <c r="F101" s="64" t="s">
        <v>0</v>
      </c>
      <c r="G101" s="199" t="s">
        <v>218</v>
      </c>
      <c r="H101" s="201"/>
      <c r="I101" s="181" t="s">
        <v>75</v>
      </c>
      <c r="J101" s="103">
        <f t="shared" si="17"/>
        <v>8080</v>
      </c>
      <c r="K101" s="201"/>
      <c r="L101" s="211">
        <v>43466</v>
      </c>
      <c r="M101" s="211">
        <v>43830</v>
      </c>
      <c r="N101" s="213" t="s">
        <v>185</v>
      </c>
      <c r="O101" s="289">
        <v>8080</v>
      </c>
      <c r="P101" s="253"/>
      <c r="Q101" s="294"/>
      <c r="R101" s="294"/>
      <c r="S101" s="294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4"/>
    </row>
    <row r="102" spans="1:29" s="173" customFormat="1" ht="45" x14ac:dyDescent="0.25">
      <c r="A102" s="101">
        <v>8</v>
      </c>
      <c r="B102" s="246"/>
      <c r="C102" s="191" t="s">
        <v>269</v>
      </c>
      <c r="D102" s="191" t="s">
        <v>392</v>
      </c>
      <c r="E102" s="202" t="s">
        <v>2</v>
      </c>
      <c r="F102" s="64" t="s">
        <v>3</v>
      </c>
      <c r="G102" s="199" t="s">
        <v>218</v>
      </c>
      <c r="H102" s="103"/>
      <c r="I102" s="181" t="s">
        <v>75</v>
      </c>
      <c r="J102" s="103">
        <f t="shared" ref="J102" si="19">SUM(O102:AC102)</f>
        <v>4095</v>
      </c>
      <c r="K102" s="106"/>
      <c r="L102" s="211">
        <v>43466</v>
      </c>
      <c r="M102" s="211">
        <v>43830</v>
      </c>
      <c r="N102" s="115" t="s">
        <v>185</v>
      </c>
      <c r="O102" s="256">
        <v>4095</v>
      </c>
      <c r="P102" s="253"/>
      <c r="Q102" s="253"/>
      <c r="R102" s="253"/>
      <c r="S102" s="25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4"/>
    </row>
    <row r="103" spans="1:29" s="173" customFormat="1" ht="60" x14ac:dyDescent="0.25">
      <c r="A103" s="201">
        <v>536</v>
      </c>
      <c r="B103" s="201"/>
      <c r="C103" s="201" t="s">
        <v>287</v>
      </c>
      <c r="D103" s="203" t="s">
        <v>12</v>
      </c>
      <c r="E103" s="75" t="s">
        <v>18</v>
      </c>
      <c r="F103" s="64" t="s">
        <v>1</v>
      </c>
      <c r="G103" s="199" t="s">
        <v>218</v>
      </c>
      <c r="H103" s="201"/>
      <c r="I103" s="181" t="s">
        <v>75</v>
      </c>
      <c r="J103" s="103">
        <f t="shared" si="16"/>
        <v>15000</v>
      </c>
      <c r="K103" s="201"/>
      <c r="L103" s="211">
        <v>44562</v>
      </c>
      <c r="M103" s="211">
        <v>44926</v>
      </c>
      <c r="N103" s="213" t="s">
        <v>186</v>
      </c>
      <c r="O103" s="289"/>
      <c r="P103" s="253"/>
      <c r="Q103" s="294"/>
      <c r="R103" s="294">
        <v>15000</v>
      </c>
      <c r="S103" s="294"/>
      <c r="T103" s="317"/>
      <c r="U103" s="317"/>
      <c r="V103" s="317"/>
      <c r="W103" s="317"/>
      <c r="X103" s="317"/>
      <c r="Y103" s="317"/>
      <c r="Z103" s="317"/>
      <c r="AA103" s="317"/>
      <c r="AB103" s="317"/>
      <c r="AC103" s="314"/>
    </row>
    <row r="104" spans="1:29" s="173" customFormat="1" ht="45" x14ac:dyDescent="0.25">
      <c r="A104" s="204">
        <v>537</v>
      </c>
      <c r="B104" s="205"/>
      <c r="C104" s="225" t="s">
        <v>288</v>
      </c>
      <c r="D104" s="75" t="s">
        <v>286</v>
      </c>
      <c r="E104" s="202" t="s">
        <v>2</v>
      </c>
      <c r="F104" s="64" t="s">
        <v>3</v>
      </c>
      <c r="G104" s="199" t="s">
        <v>218</v>
      </c>
      <c r="H104" s="180"/>
      <c r="I104" s="181" t="s">
        <v>75</v>
      </c>
      <c r="J104" s="103">
        <f t="shared" ref="J104" si="20">SUM(O104:AC104)</f>
        <v>8000</v>
      </c>
      <c r="K104" s="206"/>
      <c r="L104" s="211">
        <v>44562</v>
      </c>
      <c r="M104" s="211">
        <v>44926</v>
      </c>
      <c r="N104" s="213" t="s">
        <v>186</v>
      </c>
      <c r="O104" s="290"/>
      <c r="P104" s="253"/>
      <c r="Q104" s="294"/>
      <c r="R104" s="294">
        <v>8000</v>
      </c>
      <c r="S104" s="294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4"/>
    </row>
    <row r="105" spans="1:29" s="173" customFormat="1" ht="45" x14ac:dyDescent="0.25">
      <c r="A105" s="204">
        <v>1025</v>
      </c>
      <c r="B105" s="205"/>
      <c r="C105" s="225" t="s">
        <v>288</v>
      </c>
      <c r="D105" s="75" t="s">
        <v>286</v>
      </c>
      <c r="E105" s="202" t="s">
        <v>2</v>
      </c>
      <c r="F105" s="64" t="s">
        <v>3</v>
      </c>
      <c r="G105" s="199" t="s">
        <v>218</v>
      </c>
      <c r="H105" s="180"/>
      <c r="I105" s="181" t="s">
        <v>75</v>
      </c>
      <c r="J105" s="103">
        <f t="shared" si="16"/>
        <v>8000</v>
      </c>
      <c r="K105" s="206"/>
      <c r="L105" s="207">
        <v>47849</v>
      </c>
      <c r="M105" s="207">
        <v>48213</v>
      </c>
      <c r="N105" s="216" t="s">
        <v>187</v>
      </c>
      <c r="O105" s="290"/>
      <c r="P105" s="253"/>
      <c r="Q105" s="294"/>
      <c r="R105" s="294"/>
      <c r="S105" s="294"/>
      <c r="T105" s="317"/>
      <c r="U105" s="317"/>
      <c r="V105" s="317"/>
      <c r="W105" s="317"/>
      <c r="X105" s="317"/>
      <c r="Y105" s="317"/>
      <c r="Z105" s="317"/>
      <c r="AA105" s="317">
        <v>8000</v>
      </c>
      <c r="AB105" s="317"/>
      <c r="AC105" s="314"/>
    </row>
    <row r="106" spans="1:29" s="173" customFormat="1" ht="45" x14ac:dyDescent="0.25">
      <c r="A106" s="101">
        <v>136</v>
      </c>
      <c r="B106" s="102"/>
      <c r="C106" s="209" t="s">
        <v>289</v>
      </c>
      <c r="D106" s="75" t="s">
        <v>286</v>
      </c>
      <c r="E106" s="202" t="s">
        <v>2</v>
      </c>
      <c r="F106" s="64" t="s">
        <v>3</v>
      </c>
      <c r="G106" s="199" t="s">
        <v>218</v>
      </c>
      <c r="H106" s="103"/>
      <c r="I106" s="181" t="s">
        <v>75</v>
      </c>
      <c r="J106" s="103">
        <f t="shared" si="16"/>
        <v>10000</v>
      </c>
      <c r="K106" s="106"/>
      <c r="L106" s="130">
        <v>43831</v>
      </c>
      <c r="M106" s="130">
        <v>44196</v>
      </c>
      <c r="N106" s="115" t="s">
        <v>186</v>
      </c>
      <c r="O106" s="256"/>
      <c r="P106" s="253">
        <v>10000</v>
      </c>
      <c r="Q106" s="253"/>
      <c r="R106" s="253"/>
      <c r="S106" s="25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4"/>
    </row>
    <row r="107" spans="1:29" s="173" customFormat="1" ht="45" x14ac:dyDescent="0.25">
      <c r="A107" s="101">
        <v>538</v>
      </c>
      <c r="B107" s="102"/>
      <c r="C107" s="209" t="s">
        <v>290</v>
      </c>
      <c r="D107" s="208" t="s">
        <v>286</v>
      </c>
      <c r="E107" s="202" t="s">
        <v>2</v>
      </c>
      <c r="F107" s="64" t="s">
        <v>3</v>
      </c>
      <c r="G107" s="199" t="s">
        <v>218</v>
      </c>
      <c r="H107" s="103"/>
      <c r="I107" s="181" t="s">
        <v>75</v>
      </c>
      <c r="J107" s="103">
        <f t="shared" si="16"/>
        <v>10000</v>
      </c>
      <c r="K107" s="106"/>
      <c r="L107" s="211">
        <v>44562</v>
      </c>
      <c r="M107" s="211">
        <v>44926</v>
      </c>
      <c r="N107" s="213" t="s">
        <v>186</v>
      </c>
      <c r="O107" s="256"/>
      <c r="P107" s="253"/>
      <c r="Q107" s="253"/>
      <c r="R107" s="253">
        <v>10000</v>
      </c>
      <c r="S107" s="25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4"/>
    </row>
    <row r="108" spans="1:29" s="173" customFormat="1" ht="45" x14ac:dyDescent="0.25">
      <c r="A108" s="101">
        <v>137</v>
      </c>
      <c r="B108" s="102"/>
      <c r="C108" s="209" t="s">
        <v>291</v>
      </c>
      <c r="D108" s="208" t="s">
        <v>286</v>
      </c>
      <c r="E108" s="202" t="s">
        <v>2</v>
      </c>
      <c r="F108" s="64" t="s">
        <v>3</v>
      </c>
      <c r="G108" s="199" t="s">
        <v>218</v>
      </c>
      <c r="H108" s="103"/>
      <c r="I108" s="181" t="s">
        <v>75</v>
      </c>
      <c r="J108" s="103">
        <f t="shared" si="16"/>
        <v>5000</v>
      </c>
      <c r="K108" s="106"/>
      <c r="L108" s="130">
        <v>43831</v>
      </c>
      <c r="M108" s="130">
        <v>44196</v>
      </c>
      <c r="N108" s="115" t="s">
        <v>186</v>
      </c>
      <c r="O108" s="256"/>
      <c r="P108" s="253">
        <v>5000</v>
      </c>
      <c r="Q108" s="253"/>
      <c r="R108" s="253"/>
      <c r="S108" s="25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4"/>
    </row>
    <row r="109" spans="1:29" s="173" customFormat="1" ht="45" x14ac:dyDescent="0.25">
      <c r="A109" s="101">
        <v>984</v>
      </c>
      <c r="B109" s="102"/>
      <c r="C109" s="209" t="s">
        <v>291</v>
      </c>
      <c r="D109" s="208" t="s">
        <v>286</v>
      </c>
      <c r="E109" s="202" t="s">
        <v>2</v>
      </c>
      <c r="F109" s="64" t="s">
        <v>3</v>
      </c>
      <c r="G109" s="199" t="s">
        <v>218</v>
      </c>
      <c r="H109" s="103"/>
      <c r="I109" s="181" t="s">
        <v>75</v>
      </c>
      <c r="J109" s="103">
        <f t="shared" si="16"/>
        <v>30000</v>
      </c>
      <c r="K109" s="106"/>
      <c r="L109" s="130">
        <v>47484</v>
      </c>
      <c r="M109" s="130">
        <v>47848</v>
      </c>
      <c r="N109" s="115" t="s">
        <v>187</v>
      </c>
      <c r="O109" s="256"/>
      <c r="P109" s="253"/>
      <c r="Q109" s="253"/>
      <c r="R109" s="253"/>
      <c r="S109" s="253"/>
      <c r="T109" s="313"/>
      <c r="U109" s="313"/>
      <c r="V109" s="313"/>
      <c r="W109" s="313"/>
      <c r="X109" s="313"/>
      <c r="Y109" s="313"/>
      <c r="Z109" s="313">
        <v>30000</v>
      </c>
      <c r="AA109" s="313"/>
      <c r="AB109" s="313"/>
      <c r="AC109" s="314"/>
    </row>
    <row r="110" spans="1:29" s="173" customFormat="1" ht="45" x14ac:dyDescent="0.25">
      <c r="A110" s="101">
        <v>572</v>
      </c>
      <c r="B110" s="102"/>
      <c r="C110" s="209" t="s">
        <v>283</v>
      </c>
      <c r="D110" s="208" t="s">
        <v>286</v>
      </c>
      <c r="E110" s="202" t="s">
        <v>2</v>
      </c>
      <c r="F110" s="64" t="s">
        <v>3</v>
      </c>
      <c r="G110" s="199" t="s">
        <v>218</v>
      </c>
      <c r="H110" s="103"/>
      <c r="I110" s="181" t="s">
        <v>75</v>
      </c>
      <c r="J110" s="103">
        <f t="shared" si="16"/>
        <v>28500</v>
      </c>
      <c r="K110" s="106"/>
      <c r="L110" s="130">
        <v>45292</v>
      </c>
      <c r="M110" s="130">
        <v>45657</v>
      </c>
      <c r="N110" s="115" t="s">
        <v>187</v>
      </c>
      <c r="O110" s="256"/>
      <c r="P110" s="253"/>
      <c r="Q110" s="253"/>
      <c r="R110" s="253"/>
      <c r="S110" s="253"/>
      <c r="T110" s="313">
        <v>28500</v>
      </c>
      <c r="U110" s="313"/>
      <c r="V110" s="313"/>
      <c r="W110" s="313"/>
      <c r="X110" s="313"/>
      <c r="Y110" s="313"/>
      <c r="Z110" s="313"/>
      <c r="AA110" s="313"/>
      <c r="AB110" s="313"/>
      <c r="AC110" s="314"/>
    </row>
    <row r="111" spans="1:29" s="173" customFormat="1" ht="45" x14ac:dyDescent="0.25">
      <c r="A111" s="101">
        <v>787</v>
      </c>
      <c r="B111" s="102"/>
      <c r="C111" s="191" t="s">
        <v>292</v>
      </c>
      <c r="D111" s="208" t="s">
        <v>206</v>
      </c>
      <c r="E111" s="202" t="s">
        <v>2</v>
      </c>
      <c r="F111" s="64" t="s">
        <v>3</v>
      </c>
      <c r="G111" s="199" t="s">
        <v>218</v>
      </c>
      <c r="H111" s="103"/>
      <c r="I111" s="181" t="s">
        <v>75</v>
      </c>
      <c r="J111" s="103">
        <f t="shared" si="16"/>
        <v>75000</v>
      </c>
      <c r="K111" s="106"/>
      <c r="L111" s="130">
        <v>45658</v>
      </c>
      <c r="M111" s="130">
        <v>46022</v>
      </c>
      <c r="N111" s="115" t="s">
        <v>187</v>
      </c>
      <c r="O111" s="256"/>
      <c r="P111" s="253"/>
      <c r="Q111" s="253"/>
      <c r="R111" s="253"/>
      <c r="S111" s="253"/>
      <c r="T111" s="313"/>
      <c r="U111" s="313">
        <v>75000</v>
      </c>
      <c r="V111" s="313"/>
      <c r="W111" s="313"/>
      <c r="X111" s="313"/>
      <c r="Y111" s="313"/>
      <c r="Z111" s="313"/>
      <c r="AA111" s="313"/>
      <c r="AB111" s="313"/>
      <c r="AC111" s="314"/>
    </row>
    <row r="112" spans="1:29" s="173" customFormat="1" ht="45" x14ac:dyDescent="0.25">
      <c r="A112" s="101">
        <v>458</v>
      </c>
      <c r="B112" s="102"/>
      <c r="C112" s="191" t="s">
        <v>292</v>
      </c>
      <c r="D112" s="191" t="s">
        <v>293</v>
      </c>
      <c r="E112" s="202" t="s">
        <v>2</v>
      </c>
      <c r="F112" s="64" t="s">
        <v>3</v>
      </c>
      <c r="G112" s="199" t="s">
        <v>218</v>
      </c>
      <c r="H112" s="103"/>
      <c r="I112" s="181" t="s">
        <v>75</v>
      </c>
      <c r="J112" s="103">
        <f t="shared" si="16"/>
        <v>30000</v>
      </c>
      <c r="K112" s="106"/>
      <c r="L112" s="130">
        <v>44197</v>
      </c>
      <c r="M112" s="130">
        <v>44561</v>
      </c>
      <c r="N112" s="115" t="s">
        <v>186</v>
      </c>
      <c r="O112" s="256"/>
      <c r="P112" s="253"/>
      <c r="Q112" s="253">
        <v>30000</v>
      </c>
      <c r="R112" s="253"/>
      <c r="S112" s="25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4"/>
    </row>
    <row r="113" spans="1:29" s="173" customFormat="1" ht="45" x14ac:dyDescent="0.25">
      <c r="A113" s="101">
        <v>562</v>
      </c>
      <c r="B113" s="102"/>
      <c r="C113" s="209" t="s">
        <v>294</v>
      </c>
      <c r="D113" s="208" t="s">
        <v>295</v>
      </c>
      <c r="E113" s="202" t="s">
        <v>2</v>
      </c>
      <c r="F113" s="64" t="s">
        <v>3</v>
      </c>
      <c r="G113" s="199" t="s">
        <v>218</v>
      </c>
      <c r="H113" s="103"/>
      <c r="I113" s="181" t="s">
        <v>75</v>
      </c>
      <c r="J113" s="103">
        <f t="shared" ref="J113" si="21">SUM(O113:AC113)</f>
        <v>12000</v>
      </c>
      <c r="K113" s="106"/>
      <c r="L113" s="130">
        <v>44927</v>
      </c>
      <c r="M113" s="130">
        <v>45291</v>
      </c>
      <c r="N113" s="115" t="s">
        <v>186</v>
      </c>
      <c r="O113" s="256"/>
      <c r="P113" s="253"/>
      <c r="Q113" s="253"/>
      <c r="R113" s="253"/>
      <c r="S113" s="253">
        <v>12000</v>
      </c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4"/>
    </row>
    <row r="114" spans="1:29" s="173" customFormat="1" ht="45" x14ac:dyDescent="0.25">
      <c r="A114" s="101">
        <v>962</v>
      </c>
      <c r="B114" s="102"/>
      <c r="C114" s="209" t="s">
        <v>294</v>
      </c>
      <c r="D114" s="208" t="s">
        <v>295</v>
      </c>
      <c r="E114" s="202" t="s">
        <v>2</v>
      </c>
      <c r="F114" s="64" t="s">
        <v>3</v>
      </c>
      <c r="G114" s="199" t="s">
        <v>218</v>
      </c>
      <c r="H114" s="103"/>
      <c r="I114" s="181" t="s">
        <v>75</v>
      </c>
      <c r="J114" s="103">
        <f t="shared" si="16"/>
        <v>24000</v>
      </c>
      <c r="K114" s="106"/>
      <c r="L114" s="130">
        <v>46753</v>
      </c>
      <c r="M114" s="130">
        <v>48579</v>
      </c>
      <c r="N114" s="115" t="s">
        <v>187</v>
      </c>
      <c r="O114" s="256"/>
      <c r="P114" s="253"/>
      <c r="Q114" s="253"/>
      <c r="R114" s="253"/>
      <c r="S114" s="253"/>
      <c r="T114" s="313"/>
      <c r="U114" s="313"/>
      <c r="V114" s="313"/>
      <c r="W114" s="313"/>
      <c r="X114" s="313">
        <v>12000</v>
      </c>
      <c r="Y114" s="313"/>
      <c r="Z114" s="313"/>
      <c r="AA114" s="313"/>
      <c r="AB114" s="313">
        <v>12000</v>
      </c>
      <c r="AC114" s="314"/>
    </row>
    <row r="115" spans="1:29" s="182" customFormat="1" ht="45" x14ac:dyDescent="0.25">
      <c r="A115" s="101">
        <v>459</v>
      </c>
      <c r="B115" s="102" t="s">
        <v>426</v>
      </c>
      <c r="C115" s="209" t="s">
        <v>275</v>
      </c>
      <c r="D115" s="208" t="s">
        <v>296</v>
      </c>
      <c r="E115" s="202" t="s">
        <v>2</v>
      </c>
      <c r="F115" s="80" t="s">
        <v>3</v>
      </c>
      <c r="G115" s="199" t="s">
        <v>218</v>
      </c>
      <c r="H115" s="103"/>
      <c r="I115" s="181" t="s">
        <v>75</v>
      </c>
      <c r="J115" s="103">
        <f t="shared" si="16"/>
        <v>6000</v>
      </c>
      <c r="K115" s="106"/>
      <c r="L115" s="130">
        <v>44197</v>
      </c>
      <c r="M115" s="130">
        <v>44561</v>
      </c>
      <c r="N115" s="115" t="s">
        <v>186</v>
      </c>
      <c r="O115" s="287"/>
      <c r="P115" s="293"/>
      <c r="Q115" s="293">
        <v>6000</v>
      </c>
      <c r="R115" s="293"/>
      <c r="S115" s="293"/>
      <c r="T115" s="329"/>
      <c r="U115" s="329"/>
      <c r="V115" s="329"/>
      <c r="W115" s="329"/>
      <c r="X115" s="329"/>
      <c r="Y115" s="329"/>
      <c r="Z115" s="329"/>
      <c r="AA115" s="329"/>
      <c r="AB115" s="329"/>
      <c r="AC115" s="330"/>
    </row>
    <row r="116" spans="1:29" s="173" customFormat="1" ht="45" x14ac:dyDescent="0.25">
      <c r="A116" s="191">
        <v>573</v>
      </c>
      <c r="B116" s="191"/>
      <c r="C116" s="191" t="s">
        <v>297</v>
      </c>
      <c r="D116" s="191" t="s">
        <v>298</v>
      </c>
      <c r="E116" s="202" t="s">
        <v>2</v>
      </c>
      <c r="F116" s="64" t="s">
        <v>3</v>
      </c>
      <c r="G116" s="199" t="s">
        <v>218</v>
      </c>
      <c r="H116" s="191"/>
      <c r="I116" s="181" t="s">
        <v>75</v>
      </c>
      <c r="J116" s="103">
        <f t="shared" si="16"/>
        <v>41000</v>
      </c>
      <c r="K116" s="191"/>
      <c r="L116" s="130">
        <v>45292</v>
      </c>
      <c r="M116" s="130">
        <v>45657</v>
      </c>
      <c r="N116" s="212" t="s">
        <v>187</v>
      </c>
      <c r="O116" s="256"/>
      <c r="P116" s="253"/>
      <c r="Q116" s="253"/>
      <c r="R116" s="253"/>
      <c r="S116" s="253"/>
      <c r="T116" s="313">
        <v>41000</v>
      </c>
      <c r="U116" s="313"/>
      <c r="V116" s="313"/>
      <c r="W116" s="313"/>
      <c r="X116" s="313"/>
      <c r="Y116" s="313"/>
      <c r="Z116" s="313"/>
      <c r="AA116" s="313"/>
      <c r="AB116" s="313"/>
      <c r="AC116" s="314"/>
    </row>
    <row r="117" spans="1:29" s="173" customFormat="1" ht="45" x14ac:dyDescent="0.25">
      <c r="A117" s="101">
        <v>539</v>
      </c>
      <c r="B117" s="102"/>
      <c r="C117" s="191" t="s">
        <v>299</v>
      </c>
      <c r="D117" s="208" t="s">
        <v>286</v>
      </c>
      <c r="E117" s="202" t="s">
        <v>2</v>
      </c>
      <c r="F117" s="64" t="s">
        <v>3</v>
      </c>
      <c r="G117" s="199" t="s">
        <v>218</v>
      </c>
      <c r="H117" s="103"/>
      <c r="I117" s="181" t="s">
        <v>75</v>
      </c>
      <c r="J117" s="103">
        <f t="shared" ref="J117" si="22">SUM(O117:AC117)</f>
        <v>5000</v>
      </c>
      <c r="K117" s="106"/>
      <c r="L117" s="130">
        <v>44562</v>
      </c>
      <c r="M117" s="130">
        <v>44926</v>
      </c>
      <c r="N117" s="115" t="s">
        <v>186</v>
      </c>
      <c r="O117" s="256"/>
      <c r="P117" s="253"/>
      <c r="Q117" s="253"/>
      <c r="R117" s="253">
        <v>5000</v>
      </c>
      <c r="S117" s="25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4"/>
    </row>
    <row r="118" spans="1:29" s="173" customFormat="1" ht="45" x14ac:dyDescent="0.25">
      <c r="A118" s="101">
        <v>789</v>
      </c>
      <c r="B118" s="102"/>
      <c r="C118" s="191" t="s">
        <v>299</v>
      </c>
      <c r="D118" s="208" t="s">
        <v>286</v>
      </c>
      <c r="E118" s="202" t="s">
        <v>2</v>
      </c>
      <c r="F118" s="64" t="s">
        <v>3</v>
      </c>
      <c r="G118" s="199" t="s">
        <v>218</v>
      </c>
      <c r="H118" s="103"/>
      <c r="I118" s="181" t="s">
        <v>75</v>
      </c>
      <c r="J118" s="103">
        <f t="shared" si="16"/>
        <v>45000</v>
      </c>
      <c r="K118" s="106"/>
      <c r="L118" s="130">
        <v>45658</v>
      </c>
      <c r="M118" s="130">
        <v>48213</v>
      </c>
      <c r="N118" s="115" t="s">
        <v>187</v>
      </c>
      <c r="O118" s="256"/>
      <c r="P118" s="253"/>
      <c r="Q118" s="253"/>
      <c r="R118" s="253"/>
      <c r="S118" s="253"/>
      <c r="T118" s="313"/>
      <c r="U118" s="313">
        <v>15000</v>
      </c>
      <c r="V118" s="313"/>
      <c r="W118" s="313"/>
      <c r="X118" s="313">
        <v>15000</v>
      </c>
      <c r="Y118" s="313"/>
      <c r="Z118" s="313"/>
      <c r="AA118" s="313">
        <v>15000</v>
      </c>
      <c r="AB118" s="313"/>
      <c r="AC118" s="314"/>
    </row>
    <row r="119" spans="1:29" s="173" customFormat="1" ht="45" x14ac:dyDescent="0.25">
      <c r="A119" s="101">
        <v>138</v>
      </c>
      <c r="B119" s="102"/>
      <c r="C119" s="191" t="s">
        <v>300</v>
      </c>
      <c r="D119" s="208" t="s">
        <v>286</v>
      </c>
      <c r="E119" s="202" t="s">
        <v>2</v>
      </c>
      <c r="F119" s="64" t="s">
        <v>3</v>
      </c>
      <c r="G119" s="199" t="s">
        <v>218</v>
      </c>
      <c r="H119" s="103"/>
      <c r="I119" s="181" t="s">
        <v>75</v>
      </c>
      <c r="J119" s="103">
        <f t="shared" si="16"/>
        <v>6000</v>
      </c>
      <c r="K119" s="106"/>
      <c r="L119" s="130">
        <v>43831</v>
      </c>
      <c r="M119" s="130">
        <v>44196</v>
      </c>
      <c r="N119" s="115" t="s">
        <v>186</v>
      </c>
      <c r="O119" s="256"/>
      <c r="P119" s="253">
        <v>6000</v>
      </c>
      <c r="Q119" s="253"/>
      <c r="R119" s="253"/>
      <c r="S119" s="25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4"/>
    </row>
    <row r="120" spans="1:29" s="173" customFormat="1" ht="45" x14ac:dyDescent="0.25">
      <c r="A120" s="101">
        <v>790</v>
      </c>
      <c r="B120" s="102"/>
      <c r="C120" s="191" t="s">
        <v>300</v>
      </c>
      <c r="D120" s="208" t="s">
        <v>286</v>
      </c>
      <c r="E120" s="202" t="s">
        <v>2</v>
      </c>
      <c r="F120" s="64" t="s">
        <v>3</v>
      </c>
      <c r="G120" s="199" t="s">
        <v>218</v>
      </c>
      <c r="H120" s="103"/>
      <c r="I120" s="181" t="s">
        <v>75</v>
      </c>
      <c r="J120" s="103">
        <f t="shared" si="16"/>
        <v>12000</v>
      </c>
      <c r="K120" s="106"/>
      <c r="L120" s="130">
        <v>45658</v>
      </c>
      <c r="M120" s="130">
        <v>47848</v>
      </c>
      <c r="N120" s="115" t="s">
        <v>187</v>
      </c>
      <c r="O120" s="256"/>
      <c r="P120" s="253"/>
      <c r="Q120" s="253"/>
      <c r="R120" s="253"/>
      <c r="S120" s="253"/>
      <c r="T120" s="313"/>
      <c r="U120" s="313">
        <v>6000</v>
      </c>
      <c r="V120" s="313"/>
      <c r="W120" s="313"/>
      <c r="X120" s="313"/>
      <c r="Y120" s="313"/>
      <c r="Z120" s="313">
        <v>6000</v>
      </c>
      <c r="AA120" s="313"/>
      <c r="AB120" s="313"/>
      <c r="AC120" s="314"/>
    </row>
    <row r="121" spans="1:29" s="173" customFormat="1" ht="45" x14ac:dyDescent="0.25">
      <c r="A121" s="101">
        <v>540</v>
      </c>
      <c r="B121" s="102"/>
      <c r="C121" s="209" t="s">
        <v>301</v>
      </c>
      <c r="D121" s="208" t="s">
        <v>286</v>
      </c>
      <c r="E121" s="202" t="s">
        <v>2</v>
      </c>
      <c r="F121" s="64" t="s">
        <v>3</v>
      </c>
      <c r="G121" s="199" t="s">
        <v>218</v>
      </c>
      <c r="H121" s="103"/>
      <c r="I121" s="181" t="s">
        <v>75</v>
      </c>
      <c r="J121" s="103">
        <f t="shared" si="16"/>
        <v>8000</v>
      </c>
      <c r="K121" s="106"/>
      <c r="L121" s="130">
        <v>44562</v>
      </c>
      <c r="M121" s="130">
        <v>44926</v>
      </c>
      <c r="N121" s="115" t="s">
        <v>186</v>
      </c>
      <c r="O121" s="256"/>
      <c r="P121" s="253"/>
      <c r="Q121" s="253"/>
      <c r="R121" s="253">
        <v>8000</v>
      </c>
      <c r="S121" s="253"/>
      <c r="T121" s="313"/>
      <c r="U121" s="313"/>
      <c r="V121" s="313"/>
      <c r="W121" s="313"/>
      <c r="X121" s="313"/>
      <c r="Y121" s="313"/>
      <c r="Z121" s="313"/>
      <c r="AA121" s="313"/>
      <c r="AB121" s="313"/>
      <c r="AC121" s="314"/>
    </row>
    <row r="122" spans="1:29" s="173" customFormat="1" ht="45" x14ac:dyDescent="0.25">
      <c r="A122" s="101">
        <v>563</v>
      </c>
      <c r="B122" s="102"/>
      <c r="C122" s="191" t="s">
        <v>302</v>
      </c>
      <c r="D122" s="208" t="s">
        <v>303</v>
      </c>
      <c r="E122" s="202" t="s">
        <v>2</v>
      </c>
      <c r="F122" s="64" t="s">
        <v>3</v>
      </c>
      <c r="G122" s="199" t="s">
        <v>218</v>
      </c>
      <c r="H122" s="103"/>
      <c r="I122" s="181" t="s">
        <v>75</v>
      </c>
      <c r="J122" s="103">
        <f t="shared" ref="J122" si="23">SUM(O122:AC122)</f>
        <v>4500</v>
      </c>
      <c r="K122" s="106"/>
      <c r="L122" s="130">
        <v>44927</v>
      </c>
      <c r="M122" s="130">
        <v>45291</v>
      </c>
      <c r="N122" s="115" t="s">
        <v>186</v>
      </c>
      <c r="O122" s="256"/>
      <c r="P122" s="253"/>
      <c r="Q122" s="253"/>
      <c r="R122" s="253"/>
      <c r="S122" s="253">
        <v>4500</v>
      </c>
      <c r="T122" s="313"/>
      <c r="U122" s="313"/>
      <c r="V122" s="313"/>
      <c r="W122" s="313"/>
      <c r="X122" s="313"/>
      <c r="Y122" s="313"/>
      <c r="Z122" s="313"/>
      <c r="AA122" s="313"/>
      <c r="AB122" s="313"/>
      <c r="AC122" s="314"/>
    </row>
    <row r="123" spans="1:29" s="173" customFormat="1" ht="45" x14ac:dyDescent="0.25">
      <c r="A123" s="101">
        <v>985</v>
      </c>
      <c r="B123" s="102"/>
      <c r="C123" s="191" t="s">
        <v>302</v>
      </c>
      <c r="D123" s="208" t="s">
        <v>303</v>
      </c>
      <c r="E123" s="202" t="s">
        <v>2</v>
      </c>
      <c r="F123" s="64" t="s">
        <v>3</v>
      </c>
      <c r="G123" s="199" t="s">
        <v>218</v>
      </c>
      <c r="H123" s="103"/>
      <c r="I123" s="181" t="s">
        <v>75</v>
      </c>
      <c r="J123" s="103">
        <f t="shared" si="16"/>
        <v>4500</v>
      </c>
      <c r="K123" s="106"/>
      <c r="L123" s="130">
        <v>47484</v>
      </c>
      <c r="M123" s="130">
        <v>47848</v>
      </c>
      <c r="N123" s="115" t="s">
        <v>187</v>
      </c>
      <c r="O123" s="256"/>
      <c r="P123" s="253"/>
      <c r="Q123" s="253"/>
      <c r="R123" s="253"/>
      <c r="S123" s="253"/>
      <c r="T123" s="313"/>
      <c r="U123" s="313"/>
      <c r="V123" s="313"/>
      <c r="W123" s="313"/>
      <c r="X123" s="313"/>
      <c r="Y123" s="313"/>
      <c r="Z123" s="313">
        <v>4500</v>
      </c>
      <c r="AA123" s="313"/>
      <c r="AB123" s="313"/>
      <c r="AC123" s="314"/>
    </row>
    <row r="124" spans="1:29" s="173" customFormat="1" ht="45" x14ac:dyDescent="0.25">
      <c r="A124" s="101">
        <v>791</v>
      </c>
      <c r="B124" s="102"/>
      <c r="C124" s="191" t="s">
        <v>304</v>
      </c>
      <c r="D124" s="191" t="s">
        <v>4</v>
      </c>
      <c r="E124" s="202" t="s">
        <v>2</v>
      </c>
      <c r="F124" s="64" t="s">
        <v>3</v>
      </c>
      <c r="G124" s="199" t="s">
        <v>218</v>
      </c>
      <c r="H124" s="103"/>
      <c r="I124" s="181" t="s">
        <v>75</v>
      </c>
      <c r="J124" s="103">
        <f t="shared" si="16"/>
        <v>24000</v>
      </c>
      <c r="K124" s="106"/>
      <c r="L124" s="130">
        <v>45658</v>
      </c>
      <c r="M124" s="130">
        <v>48213</v>
      </c>
      <c r="N124" s="115" t="s">
        <v>187</v>
      </c>
      <c r="O124" s="256"/>
      <c r="P124" s="253"/>
      <c r="Q124" s="253"/>
      <c r="R124" s="253"/>
      <c r="S124" s="253"/>
      <c r="T124" s="313"/>
      <c r="U124" s="313">
        <v>12000</v>
      </c>
      <c r="V124" s="313"/>
      <c r="W124" s="313"/>
      <c r="X124" s="313"/>
      <c r="Y124" s="313"/>
      <c r="Z124" s="313"/>
      <c r="AA124" s="313">
        <v>12000</v>
      </c>
      <c r="AB124" s="313"/>
      <c r="AC124" s="314"/>
    </row>
    <row r="125" spans="1:29" s="173" customFormat="1" ht="45" x14ac:dyDescent="0.25">
      <c r="A125" s="101">
        <v>139</v>
      </c>
      <c r="B125" s="102"/>
      <c r="C125" s="200" t="s">
        <v>269</v>
      </c>
      <c r="D125" s="191" t="s">
        <v>305</v>
      </c>
      <c r="E125" s="202" t="s">
        <v>2</v>
      </c>
      <c r="F125" s="64" t="s">
        <v>3</v>
      </c>
      <c r="G125" s="199" t="s">
        <v>218</v>
      </c>
      <c r="H125" s="103"/>
      <c r="I125" s="181" t="s">
        <v>75</v>
      </c>
      <c r="J125" s="103">
        <f t="shared" si="16"/>
        <v>4500</v>
      </c>
      <c r="K125" s="106"/>
      <c r="L125" s="130">
        <v>43831</v>
      </c>
      <c r="M125" s="130">
        <v>44196</v>
      </c>
      <c r="N125" s="115" t="s">
        <v>186</v>
      </c>
      <c r="O125" s="256"/>
      <c r="P125" s="253">
        <v>4500</v>
      </c>
      <c r="Q125" s="253"/>
      <c r="R125" s="253"/>
      <c r="S125" s="253"/>
      <c r="T125" s="313"/>
      <c r="U125" s="313"/>
      <c r="V125" s="313"/>
      <c r="W125" s="313"/>
      <c r="X125" s="313"/>
      <c r="Y125" s="313"/>
      <c r="Z125" s="313"/>
      <c r="AA125" s="313"/>
      <c r="AB125" s="313"/>
      <c r="AC125" s="314"/>
    </row>
    <row r="126" spans="1:29" s="173" customFormat="1" ht="45" x14ac:dyDescent="0.25">
      <c r="A126" s="101">
        <v>884</v>
      </c>
      <c r="B126" s="102"/>
      <c r="C126" s="200" t="s">
        <v>269</v>
      </c>
      <c r="D126" s="191" t="s">
        <v>207</v>
      </c>
      <c r="E126" s="202" t="s">
        <v>2</v>
      </c>
      <c r="F126" s="64" t="s">
        <v>3</v>
      </c>
      <c r="G126" s="199" t="s">
        <v>218</v>
      </c>
      <c r="H126" s="103"/>
      <c r="I126" s="181" t="s">
        <v>75</v>
      </c>
      <c r="J126" s="103">
        <f t="shared" si="16"/>
        <v>9000</v>
      </c>
      <c r="K126" s="106"/>
      <c r="L126" s="130">
        <v>46023</v>
      </c>
      <c r="M126" s="130">
        <v>48213</v>
      </c>
      <c r="N126" s="115" t="s">
        <v>187</v>
      </c>
      <c r="O126" s="256"/>
      <c r="P126" s="253"/>
      <c r="Q126" s="253"/>
      <c r="R126" s="253"/>
      <c r="S126" s="253"/>
      <c r="T126" s="313"/>
      <c r="U126" s="313"/>
      <c r="V126" s="313">
        <v>4500</v>
      </c>
      <c r="W126" s="313"/>
      <c r="X126" s="313"/>
      <c r="Y126" s="313"/>
      <c r="Z126" s="313"/>
      <c r="AA126" s="313">
        <v>4500</v>
      </c>
      <c r="AB126" s="313"/>
      <c r="AC126" s="314"/>
    </row>
    <row r="127" spans="1:29" s="173" customFormat="1" ht="45" x14ac:dyDescent="0.25">
      <c r="A127" s="101">
        <v>885</v>
      </c>
      <c r="B127" s="102"/>
      <c r="C127" s="191" t="s">
        <v>306</v>
      </c>
      <c r="D127" s="208" t="s">
        <v>286</v>
      </c>
      <c r="E127" s="202" t="s">
        <v>2</v>
      </c>
      <c r="F127" s="64" t="s">
        <v>3</v>
      </c>
      <c r="G127" s="199" t="s">
        <v>218</v>
      </c>
      <c r="H127" s="103"/>
      <c r="I127" s="181" t="s">
        <v>75</v>
      </c>
      <c r="J127" s="103">
        <f t="shared" si="16"/>
        <v>50000</v>
      </c>
      <c r="K127" s="106"/>
      <c r="L127" s="130">
        <v>46023</v>
      </c>
      <c r="M127" s="130">
        <v>48213</v>
      </c>
      <c r="N127" s="115" t="s">
        <v>187</v>
      </c>
      <c r="O127" s="256"/>
      <c r="P127" s="253"/>
      <c r="Q127" s="253"/>
      <c r="R127" s="253"/>
      <c r="S127" s="253"/>
      <c r="T127" s="313"/>
      <c r="U127" s="313"/>
      <c r="V127" s="313">
        <v>35000</v>
      </c>
      <c r="W127" s="313"/>
      <c r="X127" s="313"/>
      <c r="Y127" s="313"/>
      <c r="Z127" s="313"/>
      <c r="AA127" s="313">
        <v>15000</v>
      </c>
      <c r="AB127" s="313"/>
      <c r="AC127" s="314"/>
    </row>
    <row r="128" spans="1:29" s="173" customFormat="1" ht="45" x14ac:dyDescent="0.25">
      <c r="A128" s="101">
        <v>541</v>
      </c>
      <c r="B128" s="102"/>
      <c r="C128" s="209" t="s">
        <v>307</v>
      </c>
      <c r="D128" s="208" t="s">
        <v>286</v>
      </c>
      <c r="E128" s="202" t="s">
        <v>2</v>
      </c>
      <c r="F128" s="64" t="s">
        <v>3</v>
      </c>
      <c r="G128" s="199" t="s">
        <v>218</v>
      </c>
      <c r="H128" s="103"/>
      <c r="I128" s="181" t="s">
        <v>75</v>
      </c>
      <c r="J128" s="103">
        <f t="shared" si="16"/>
        <v>15000</v>
      </c>
      <c r="K128" s="106"/>
      <c r="L128" s="130">
        <v>44562</v>
      </c>
      <c r="M128" s="130">
        <v>44926</v>
      </c>
      <c r="N128" s="115" t="s">
        <v>186</v>
      </c>
      <c r="O128" s="256"/>
      <c r="P128" s="253"/>
      <c r="Q128" s="253"/>
      <c r="R128" s="253">
        <v>15000</v>
      </c>
      <c r="S128" s="253"/>
      <c r="T128" s="313"/>
      <c r="U128" s="313"/>
      <c r="V128" s="313"/>
      <c r="W128" s="313"/>
      <c r="X128" s="313"/>
      <c r="Y128" s="313"/>
      <c r="Z128" s="313"/>
      <c r="AA128" s="313"/>
      <c r="AB128" s="313"/>
      <c r="AC128" s="314"/>
    </row>
    <row r="129" spans="1:29" s="173" customFormat="1" ht="45" x14ac:dyDescent="0.25">
      <c r="A129" s="101">
        <v>564</v>
      </c>
      <c r="B129" s="102"/>
      <c r="C129" s="209" t="s">
        <v>308</v>
      </c>
      <c r="D129" s="208" t="s">
        <v>286</v>
      </c>
      <c r="E129" s="202" t="s">
        <v>2</v>
      </c>
      <c r="F129" s="64" t="s">
        <v>3</v>
      </c>
      <c r="G129" s="199" t="s">
        <v>218</v>
      </c>
      <c r="H129" s="103"/>
      <c r="I129" s="181" t="s">
        <v>75</v>
      </c>
      <c r="J129" s="103">
        <f t="shared" si="16"/>
        <v>18000</v>
      </c>
      <c r="K129" s="106"/>
      <c r="L129" s="130">
        <v>44927</v>
      </c>
      <c r="M129" s="130">
        <v>45291</v>
      </c>
      <c r="N129" s="115" t="s">
        <v>186</v>
      </c>
      <c r="O129" s="256"/>
      <c r="P129" s="253"/>
      <c r="Q129" s="253"/>
      <c r="R129" s="253"/>
      <c r="S129" s="253">
        <v>18000</v>
      </c>
      <c r="T129" s="313"/>
      <c r="U129" s="313"/>
      <c r="V129" s="313"/>
      <c r="W129" s="313"/>
      <c r="X129" s="313"/>
      <c r="Y129" s="313"/>
      <c r="Z129" s="313"/>
      <c r="AA129" s="313"/>
      <c r="AB129" s="313"/>
      <c r="AC129" s="314"/>
    </row>
    <row r="130" spans="1:29" s="173" customFormat="1" ht="45" x14ac:dyDescent="0.25">
      <c r="A130" s="101">
        <v>1026</v>
      </c>
      <c r="B130" s="102"/>
      <c r="C130" s="209" t="s">
        <v>308</v>
      </c>
      <c r="D130" s="208" t="s">
        <v>286</v>
      </c>
      <c r="E130" s="202" t="s">
        <v>2</v>
      </c>
      <c r="F130" s="64" t="s">
        <v>3</v>
      </c>
      <c r="G130" s="199" t="s">
        <v>218</v>
      </c>
      <c r="H130" s="103"/>
      <c r="I130" s="181" t="s">
        <v>75</v>
      </c>
      <c r="J130" s="103">
        <f t="shared" ref="J130:J158" si="24">SUM(O130:AC130)</f>
        <v>18000</v>
      </c>
      <c r="K130" s="106"/>
      <c r="L130" s="130">
        <v>47849</v>
      </c>
      <c r="M130" s="130">
        <v>48213</v>
      </c>
      <c r="N130" s="115" t="s">
        <v>187</v>
      </c>
      <c r="O130" s="256"/>
      <c r="P130" s="253"/>
      <c r="Q130" s="253"/>
      <c r="R130" s="253"/>
      <c r="S130" s="253"/>
      <c r="T130" s="313"/>
      <c r="U130" s="313"/>
      <c r="V130" s="313"/>
      <c r="W130" s="313"/>
      <c r="X130" s="313"/>
      <c r="Y130" s="313"/>
      <c r="Z130" s="313"/>
      <c r="AA130" s="313">
        <v>18000</v>
      </c>
      <c r="AB130" s="313"/>
      <c r="AC130" s="314"/>
    </row>
    <row r="131" spans="1:29" s="173" customFormat="1" ht="45" x14ac:dyDescent="0.25">
      <c r="A131" s="101">
        <v>140</v>
      </c>
      <c r="B131" s="102"/>
      <c r="C131" s="191" t="s">
        <v>270</v>
      </c>
      <c r="D131" s="208" t="s">
        <v>286</v>
      </c>
      <c r="E131" s="202" t="s">
        <v>2</v>
      </c>
      <c r="F131" s="64" t="s">
        <v>3</v>
      </c>
      <c r="G131" s="199" t="s">
        <v>218</v>
      </c>
      <c r="H131" s="103"/>
      <c r="I131" s="181" t="s">
        <v>75</v>
      </c>
      <c r="J131" s="103">
        <f t="shared" si="24"/>
        <v>10000</v>
      </c>
      <c r="K131" s="106"/>
      <c r="L131" s="130">
        <v>43831</v>
      </c>
      <c r="M131" s="130">
        <v>44196</v>
      </c>
      <c r="N131" s="115" t="s">
        <v>186</v>
      </c>
      <c r="O131" s="256"/>
      <c r="P131" s="253">
        <v>10000</v>
      </c>
      <c r="Q131" s="253"/>
      <c r="R131" s="253"/>
      <c r="S131" s="253"/>
      <c r="T131" s="313"/>
      <c r="U131" s="313"/>
      <c r="V131" s="313"/>
      <c r="W131" s="313"/>
      <c r="X131" s="313"/>
      <c r="Y131" s="313"/>
      <c r="Z131" s="313"/>
      <c r="AA131" s="313"/>
      <c r="AB131" s="313"/>
      <c r="AC131" s="314"/>
    </row>
    <row r="132" spans="1:29" s="173" customFormat="1" ht="45" x14ac:dyDescent="0.25">
      <c r="A132" s="101">
        <v>986</v>
      </c>
      <c r="B132" s="102"/>
      <c r="C132" s="191" t="s">
        <v>270</v>
      </c>
      <c r="D132" s="208" t="s">
        <v>309</v>
      </c>
      <c r="E132" s="202" t="s">
        <v>2</v>
      </c>
      <c r="F132" s="64" t="s">
        <v>3</v>
      </c>
      <c r="G132" s="199" t="s">
        <v>218</v>
      </c>
      <c r="H132" s="103"/>
      <c r="I132" s="181" t="s">
        <v>75</v>
      </c>
      <c r="J132" s="103">
        <f t="shared" si="24"/>
        <v>60000</v>
      </c>
      <c r="K132" s="106"/>
      <c r="L132" s="130">
        <v>47484</v>
      </c>
      <c r="M132" s="130">
        <v>47848</v>
      </c>
      <c r="N132" s="115" t="s">
        <v>187</v>
      </c>
      <c r="O132" s="256"/>
      <c r="P132" s="253"/>
      <c r="Q132" s="253"/>
      <c r="R132" s="253"/>
      <c r="S132" s="253"/>
      <c r="T132" s="313"/>
      <c r="U132" s="313"/>
      <c r="V132" s="313"/>
      <c r="W132" s="313"/>
      <c r="X132" s="313"/>
      <c r="Y132" s="313"/>
      <c r="Z132" s="313">
        <v>60000</v>
      </c>
      <c r="AA132" s="313"/>
      <c r="AB132" s="313"/>
      <c r="AC132" s="314"/>
    </row>
    <row r="133" spans="1:29" s="173" customFormat="1" ht="45" x14ac:dyDescent="0.25">
      <c r="A133" s="101">
        <v>542</v>
      </c>
      <c r="B133" s="102"/>
      <c r="C133" s="191" t="s">
        <v>310</v>
      </c>
      <c r="D133" s="208" t="s">
        <v>311</v>
      </c>
      <c r="E133" s="202" t="s">
        <v>2</v>
      </c>
      <c r="F133" s="64" t="s">
        <v>3</v>
      </c>
      <c r="G133" s="199" t="s">
        <v>218</v>
      </c>
      <c r="H133" s="103"/>
      <c r="I133" s="181" t="s">
        <v>75</v>
      </c>
      <c r="J133" s="103">
        <f t="shared" si="24"/>
        <v>10000</v>
      </c>
      <c r="K133" s="106"/>
      <c r="L133" s="130">
        <v>44562</v>
      </c>
      <c r="M133" s="130">
        <v>44926</v>
      </c>
      <c r="N133" s="115" t="s">
        <v>186</v>
      </c>
      <c r="O133" s="256"/>
      <c r="P133" s="253"/>
      <c r="Q133" s="253"/>
      <c r="R133" s="253">
        <v>10000</v>
      </c>
      <c r="S133" s="253"/>
      <c r="T133" s="313"/>
      <c r="U133" s="313"/>
      <c r="V133" s="313"/>
      <c r="W133" s="313"/>
      <c r="X133" s="313"/>
      <c r="Y133" s="313"/>
      <c r="Z133" s="313"/>
      <c r="AA133" s="313"/>
      <c r="AB133" s="313"/>
      <c r="AC133" s="314"/>
    </row>
    <row r="134" spans="1:29" s="173" customFormat="1" ht="45" x14ac:dyDescent="0.25">
      <c r="A134" s="101">
        <v>565</v>
      </c>
      <c r="B134" s="102"/>
      <c r="C134" s="191" t="s">
        <v>312</v>
      </c>
      <c r="D134" s="208" t="s">
        <v>313</v>
      </c>
      <c r="E134" s="202" t="s">
        <v>2</v>
      </c>
      <c r="F134" s="64" t="s">
        <v>3</v>
      </c>
      <c r="G134" s="199" t="s">
        <v>218</v>
      </c>
      <c r="H134" s="103"/>
      <c r="I134" s="181" t="s">
        <v>75</v>
      </c>
      <c r="J134" s="103">
        <f t="shared" si="24"/>
        <v>25000</v>
      </c>
      <c r="K134" s="106"/>
      <c r="L134" s="130">
        <v>44927</v>
      </c>
      <c r="M134" s="130">
        <v>45291</v>
      </c>
      <c r="N134" s="115" t="s">
        <v>186</v>
      </c>
      <c r="O134" s="256"/>
      <c r="P134" s="253"/>
      <c r="Q134" s="253"/>
      <c r="R134" s="253"/>
      <c r="S134" s="253">
        <v>25000</v>
      </c>
      <c r="T134" s="313"/>
      <c r="U134" s="313"/>
      <c r="V134" s="313"/>
      <c r="W134" s="313"/>
      <c r="X134" s="313"/>
      <c r="Y134" s="313"/>
      <c r="Z134" s="313"/>
      <c r="AA134" s="313"/>
      <c r="AB134" s="313"/>
      <c r="AC134" s="314"/>
    </row>
    <row r="135" spans="1:29" s="173" customFormat="1" ht="45" x14ac:dyDescent="0.25">
      <c r="A135" s="101">
        <v>886</v>
      </c>
      <c r="B135" s="102"/>
      <c r="C135" s="191" t="s">
        <v>314</v>
      </c>
      <c r="D135" s="208" t="s">
        <v>315</v>
      </c>
      <c r="E135" s="202" t="s">
        <v>2</v>
      </c>
      <c r="F135" s="64" t="s">
        <v>3</v>
      </c>
      <c r="G135" s="199" t="s">
        <v>218</v>
      </c>
      <c r="H135" s="103"/>
      <c r="I135" s="181" t="s">
        <v>75</v>
      </c>
      <c r="J135" s="103">
        <f t="shared" si="24"/>
        <v>32000</v>
      </c>
      <c r="K135" s="106"/>
      <c r="L135" s="130">
        <v>46023</v>
      </c>
      <c r="M135" s="130">
        <v>48213</v>
      </c>
      <c r="N135" s="115" t="s">
        <v>187</v>
      </c>
      <c r="O135" s="256"/>
      <c r="P135" s="253"/>
      <c r="Q135" s="253"/>
      <c r="R135" s="253"/>
      <c r="S135" s="253"/>
      <c r="T135" s="313"/>
      <c r="U135" s="313"/>
      <c r="V135" s="313">
        <v>16000</v>
      </c>
      <c r="W135" s="313"/>
      <c r="X135" s="313"/>
      <c r="Y135" s="313"/>
      <c r="Z135" s="313"/>
      <c r="AA135" s="313">
        <v>16000</v>
      </c>
      <c r="AB135" s="313"/>
      <c r="AC135" s="314"/>
    </row>
    <row r="136" spans="1:29" s="173" customFormat="1" ht="45" x14ac:dyDescent="0.25">
      <c r="A136" s="101">
        <v>543</v>
      </c>
      <c r="B136" s="102"/>
      <c r="C136" s="209" t="s">
        <v>316</v>
      </c>
      <c r="D136" s="208" t="s">
        <v>317</v>
      </c>
      <c r="E136" s="202" t="s">
        <v>2</v>
      </c>
      <c r="F136" s="64" t="s">
        <v>3</v>
      </c>
      <c r="G136" s="199" t="s">
        <v>218</v>
      </c>
      <c r="H136" s="103"/>
      <c r="I136" s="181" t="s">
        <v>75</v>
      </c>
      <c r="J136" s="103">
        <f t="shared" ref="J136" si="25">SUM(O136:AC136)</f>
        <v>15000</v>
      </c>
      <c r="K136" s="106"/>
      <c r="L136" s="130">
        <v>44562</v>
      </c>
      <c r="M136" s="130">
        <v>44926</v>
      </c>
      <c r="N136" s="115" t="s">
        <v>186</v>
      </c>
      <c r="O136" s="256"/>
      <c r="P136" s="253"/>
      <c r="Q136" s="253"/>
      <c r="R136" s="253">
        <v>15000</v>
      </c>
      <c r="S136" s="253"/>
      <c r="T136" s="313"/>
      <c r="U136" s="313"/>
      <c r="V136" s="313"/>
      <c r="W136" s="313"/>
      <c r="X136" s="313"/>
      <c r="Y136" s="313"/>
      <c r="Z136" s="313"/>
      <c r="AA136" s="313"/>
      <c r="AB136" s="313"/>
      <c r="AC136" s="314"/>
    </row>
    <row r="137" spans="1:29" s="173" customFormat="1" ht="45" x14ac:dyDescent="0.25">
      <c r="A137" s="101">
        <v>792</v>
      </c>
      <c r="B137" s="102"/>
      <c r="C137" s="209" t="s">
        <v>316</v>
      </c>
      <c r="D137" s="208" t="s">
        <v>317</v>
      </c>
      <c r="E137" s="202" t="s">
        <v>2</v>
      </c>
      <c r="F137" s="64" t="s">
        <v>3</v>
      </c>
      <c r="G137" s="199" t="s">
        <v>218</v>
      </c>
      <c r="H137" s="103"/>
      <c r="I137" s="181" t="s">
        <v>75</v>
      </c>
      <c r="J137" s="103">
        <f t="shared" si="24"/>
        <v>45000</v>
      </c>
      <c r="K137" s="106"/>
      <c r="L137" s="130">
        <v>45658</v>
      </c>
      <c r="M137" s="130">
        <v>48213</v>
      </c>
      <c r="N137" s="115" t="s">
        <v>187</v>
      </c>
      <c r="O137" s="256"/>
      <c r="P137" s="253"/>
      <c r="Q137" s="253"/>
      <c r="R137" s="253"/>
      <c r="S137" s="253"/>
      <c r="T137" s="313"/>
      <c r="U137" s="313">
        <v>15000</v>
      </c>
      <c r="V137" s="313"/>
      <c r="W137" s="313"/>
      <c r="X137" s="313">
        <v>15000</v>
      </c>
      <c r="Y137" s="313"/>
      <c r="Z137" s="313"/>
      <c r="AA137" s="313">
        <v>15000</v>
      </c>
      <c r="AB137" s="313"/>
      <c r="AC137" s="314"/>
    </row>
    <row r="138" spans="1:29" s="173" customFormat="1" ht="45" x14ac:dyDescent="0.25">
      <c r="A138" s="101">
        <v>574</v>
      </c>
      <c r="B138" s="102"/>
      <c r="C138" s="191" t="s">
        <v>318</v>
      </c>
      <c r="D138" s="208" t="s">
        <v>286</v>
      </c>
      <c r="E138" s="202" t="s">
        <v>2</v>
      </c>
      <c r="F138" s="64" t="s">
        <v>3</v>
      </c>
      <c r="G138" s="199" t="s">
        <v>218</v>
      </c>
      <c r="H138" s="103"/>
      <c r="I138" s="181" t="s">
        <v>75</v>
      </c>
      <c r="J138" s="103">
        <f t="shared" si="24"/>
        <v>72000</v>
      </c>
      <c r="K138" s="106"/>
      <c r="L138" s="130">
        <v>45292</v>
      </c>
      <c r="M138" s="130">
        <v>45657</v>
      </c>
      <c r="N138" s="115" t="s">
        <v>187</v>
      </c>
      <c r="O138" s="256"/>
      <c r="P138" s="253"/>
      <c r="Q138" s="253"/>
      <c r="R138" s="253"/>
      <c r="S138" s="253"/>
      <c r="T138" s="313">
        <v>72000</v>
      </c>
      <c r="U138" s="313"/>
      <c r="V138" s="313"/>
      <c r="W138" s="313"/>
      <c r="X138" s="313"/>
      <c r="Y138" s="313"/>
      <c r="Z138" s="313"/>
      <c r="AA138" s="313"/>
      <c r="AB138" s="313"/>
      <c r="AC138" s="314"/>
    </row>
    <row r="139" spans="1:29" s="173" customFormat="1" ht="45" x14ac:dyDescent="0.25">
      <c r="A139" s="101">
        <v>544</v>
      </c>
      <c r="B139" s="102"/>
      <c r="C139" s="191" t="s">
        <v>319</v>
      </c>
      <c r="D139" s="208" t="s">
        <v>286</v>
      </c>
      <c r="E139" s="202" t="s">
        <v>2</v>
      </c>
      <c r="F139" s="64" t="s">
        <v>3</v>
      </c>
      <c r="G139" s="199" t="s">
        <v>218</v>
      </c>
      <c r="H139" s="103"/>
      <c r="I139" s="181" t="s">
        <v>75</v>
      </c>
      <c r="J139" s="103">
        <f t="shared" ref="J139" si="26">SUM(O139:AC139)</f>
        <v>36000</v>
      </c>
      <c r="K139" s="106"/>
      <c r="L139" s="130">
        <v>44562</v>
      </c>
      <c r="M139" s="130">
        <v>44926</v>
      </c>
      <c r="N139" s="115" t="s">
        <v>186</v>
      </c>
      <c r="O139" s="256"/>
      <c r="P139" s="253"/>
      <c r="Q139" s="253"/>
      <c r="R139" s="253">
        <v>36000</v>
      </c>
      <c r="S139" s="253"/>
      <c r="T139" s="313"/>
      <c r="U139" s="313"/>
      <c r="V139" s="313"/>
      <c r="W139" s="313"/>
      <c r="X139" s="313"/>
      <c r="Y139" s="313"/>
      <c r="Z139" s="313"/>
      <c r="AA139" s="313"/>
      <c r="AB139" s="313"/>
      <c r="AC139" s="314"/>
    </row>
    <row r="140" spans="1:29" s="173" customFormat="1" ht="45" x14ac:dyDescent="0.25">
      <c r="A140" s="101">
        <v>963</v>
      </c>
      <c r="B140" s="102"/>
      <c r="C140" s="191" t="s">
        <v>319</v>
      </c>
      <c r="D140" s="208" t="s">
        <v>286</v>
      </c>
      <c r="E140" s="202" t="s">
        <v>2</v>
      </c>
      <c r="F140" s="64" t="s">
        <v>3</v>
      </c>
      <c r="G140" s="199" t="s">
        <v>218</v>
      </c>
      <c r="H140" s="103"/>
      <c r="I140" s="181" t="s">
        <v>75</v>
      </c>
      <c r="J140" s="103">
        <f t="shared" si="24"/>
        <v>24000</v>
      </c>
      <c r="K140" s="106"/>
      <c r="L140" s="130">
        <v>46753</v>
      </c>
      <c r="M140" s="130">
        <v>47118</v>
      </c>
      <c r="N140" s="115" t="s">
        <v>187</v>
      </c>
      <c r="O140" s="256"/>
      <c r="P140" s="253"/>
      <c r="Q140" s="253"/>
      <c r="R140" s="253"/>
      <c r="S140" s="253"/>
      <c r="T140" s="313"/>
      <c r="U140" s="313"/>
      <c r="V140" s="313"/>
      <c r="W140" s="313"/>
      <c r="X140" s="313">
        <v>24000</v>
      </c>
      <c r="Y140" s="313"/>
      <c r="Z140" s="313"/>
      <c r="AA140" s="313"/>
      <c r="AB140" s="313"/>
      <c r="AC140" s="314"/>
    </row>
    <row r="141" spans="1:29" s="173" customFormat="1" ht="45" x14ac:dyDescent="0.25">
      <c r="A141" s="101">
        <v>566</v>
      </c>
      <c r="B141" s="102"/>
      <c r="C141" s="191" t="s">
        <v>320</v>
      </c>
      <c r="D141" s="208" t="s">
        <v>286</v>
      </c>
      <c r="E141" s="202" t="s">
        <v>2</v>
      </c>
      <c r="F141" s="64" t="s">
        <v>3</v>
      </c>
      <c r="G141" s="199" t="s">
        <v>218</v>
      </c>
      <c r="H141" s="103"/>
      <c r="I141" s="181" t="s">
        <v>75</v>
      </c>
      <c r="J141" s="103">
        <f t="shared" ref="J141" si="27">SUM(O141:AC141)</f>
        <v>6500</v>
      </c>
      <c r="K141" s="106"/>
      <c r="L141" s="130">
        <v>44927</v>
      </c>
      <c r="M141" s="130">
        <v>45291</v>
      </c>
      <c r="N141" s="115" t="s">
        <v>186</v>
      </c>
      <c r="O141" s="256"/>
      <c r="P141" s="253"/>
      <c r="Q141" s="253"/>
      <c r="R141" s="253"/>
      <c r="S141" s="253">
        <v>6500</v>
      </c>
      <c r="T141" s="313"/>
      <c r="U141" s="313"/>
      <c r="V141" s="313"/>
      <c r="W141" s="313"/>
      <c r="X141" s="313"/>
      <c r="Y141" s="313"/>
      <c r="Z141" s="313"/>
      <c r="AA141" s="313"/>
      <c r="AB141" s="313"/>
      <c r="AC141" s="314"/>
    </row>
    <row r="142" spans="1:29" s="173" customFormat="1" ht="45" x14ac:dyDescent="0.25">
      <c r="A142" s="101">
        <v>1028</v>
      </c>
      <c r="B142" s="102"/>
      <c r="C142" s="191" t="s">
        <v>320</v>
      </c>
      <c r="D142" s="208" t="s">
        <v>286</v>
      </c>
      <c r="E142" s="202" t="s">
        <v>2</v>
      </c>
      <c r="F142" s="64" t="s">
        <v>3</v>
      </c>
      <c r="G142" s="199" t="s">
        <v>218</v>
      </c>
      <c r="H142" s="103"/>
      <c r="I142" s="181" t="s">
        <v>75</v>
      </c>
      <c r="J142" s="103">
        <f t="shared" si="24"/>
        <v>6500</v>
      </c>
      <c r="K142" s="106"/>
      <c r="L142" s="130">
        <v>48214</v>
      </c>
      <c r="M142" s="130">
        <v>48579</v>
      </c>
      <c r="N142" s="115" t="s">
        <v>187</v>
      </c>
      <c r="O142" s="256"/>
      <c r="P142" s="253"/>
      <c r="Q142" s="253"/>
      <c r="R142" s="253"/>
      <c r="S142" s="253"/>
      <c r="T142" s="313"/>
      <c r="U142" s="313"/>
      <c r="V142" s="313"/>
      <c r="W142" s="313"/>
      <c r="X142" s="313"/>
      <c r="Y142" s="313"/>
      <c r="Z142" s="313"/>
      <c r="AA142" s="313"/>
      <c r="AB142" s="313">
        <v>6500</v>
      </c>
      <c r="AC142" s="314"/>
    </row>
    <row r="143" spans="1:29" s="173" customFormat="1" ht="45" x14ac:dyDescent="0.25">
      <c r="A143" s="101">
        <v>460</v>
      </c>
      <c r="B143" s="102"/>
      <c r="C143" s="191" t="s">
        <v>321</v>
      </c>
      <c r="D143" s="208" t="s">
        <v>286</v>
      </c>
      <c r="E143" s="202" t="s">
        <v>2</v>
      </c>
      <c r="F143" s="64" t="s">
        <v>3</v>
      </c>
      <c r="G143" s="199" t="s">
        <v>218</v>
      </c>
      <c r="H143" s="103"/>
      <c r="I143" s="181" t="s">
        <v>75</v>
      </c>
      <c r="J143" s="103">
        <f t="shared" si="24"/>
        <v>16500</v>
      </c>
      <c r="K143" s="106"/>
      <c r="L143" s="130">
        <v>44197</v>
      </c>
      <c r="M143" s="130">
        <v>44561</v>
      </c>
      <c r="N143" s="115" t="s">
        <v>186</v>
      </c>
      <c r="O143" s="256"/>
      <c r="P143" s="253"/>
      <c r="Q143" s="253">
        <v>16500</v>
      </c>
      <c r="R143" s="253"/>
      <c r="S143" s="253"/>
      <c r="T143" s="313"/>
      <c r="U143" s="313"/>
      <c r="V143" s="313"/>
      <c r="W143" s="313"/>
      <c r="X143" s="313"/>
      <c r="Y143" s="313"/>
      <c r="Z143" s="313"/>
      <c r="AA143" s="313"/>
      <c r="AB143" s="313"/>
      <c r="AC143" s="314"/>
    </row>
    <row r="144" spans="1:29" s="173" customFormat="1" ht="45" x14ac:dyDescent="0.25">
      <c r="A144" s="101">
        <v>141</v>
      </c>
      <c r="B144" s="102"/>
      <c r="C144" s="191" t="s">
        <v>322</v>
      </c>
      <c r="D144" s="208" t="s">
        <v>286</v>
      </c>
      <c r="E144" s="202" t="s">
        <v>2</v>
      </c>
      <c r="F144" s="64" t="s">
        <v>3</v>
      </c>
      <c r="G144" s="199" t="s">
        <v>218</v>
      </c>
      <c r="H144" s="103"/>
      <c r="I144" s="181" t="s">
        <v>75</v>
      </c>
      <c r="J144" s="103">
        <f t="shared" si="24"/>
        <v>9000</v>
      </c>
      <c r="K144" s="106"/>
      <c r="L144" s="130">
        <v>43831</v>
      </c>
      <c r="M144" s="130">
        <v>44196</v>
      </c>
      <c r="N144" s="115" t="s">
        <v>186</v>
      </c>
      <c r="O144" s="256"/>
      <c r="P144" s="253">
        <v>9000</v>
      </c>
      <c r="Q144" s="253"/>
      <c r="R144" s="253"/>
      <c r="S144" s="253"/>
      <c r="T144" s="313"/>
      <c r="U144" s="313"/>
      <c r="V144" s="313"/>
      <c r="W144" s="313"/>
      <c r="X144" s="313"/>
      <c r="Y144" s="313"/>
      <c r="Z144" s="313"/>
      <c r="AA144" s="313"/>
      <c r="AB144" s="313"/>
      <c r="AC144" s="314"/>
    </row>
    <row r="145" spans="1:256" s="173" customFormat="1" ht="45" x14ac:dyDescent="0.25">
      <c r="A145" s="101">
        <v>545</v>
      </c>
      <c r="B145" s="102"/>
      <c r="C145" s="210" t="s">
        <v>323</v>
      </c>
      <c r="D145" s="208" t="s">
        <v>286</v>
      </c>
      <c r="E145" s="202" t="s">
        <v>2</v>
      </c>
      <c r="F145" s="64" t="s">
        <v>3</v>
      </c>
      <c r="G145" s="199" t="s">
        <v>218</v>
      </c>
      <c r="H145" s="103"/>
      <c r="I145" s="181" t="s">
        <v>75</v>
      </c>
      <c r="J145" s="103">
        <f t="shared" ref="J145" si="28">SUM(O145:AC145)</f>
        <v>18000</v>
      </c>
      <c r="K145" s="106"/>
      <c r="L145" s="130">
        <v>44562</v>
      </c>
      <c r="M145" s="130">
        <v>44926</v>
      </c>
      <c r="N145" s="115" t="s">
        <v>186</v>
      </c>
      <c r="O145" s="256"/>
      <c r="P145" s="253"/>
      <c r="Q145" s="253"/>
      <c r="R145" s="253">
        <v>18000</v>
      </c>
      <c r="S145" s="253"/>
      <c r="T145" s="313"/>
      <c r="U145" s="313"/>
      <c r="V145" s="313"/>
      <c r="W145" s="313"/>
      <c r="X145" s="313"/>
      <c r="Y145" s="313"/>
      <c r="Z145" s="313"/>
      <c r="AA145" s="313"/>
      <c r="AB145" s="313"/>
      <c r="AC145" s="314"/>
      <c r="AD145" s="125"/>
      <c r="AE145" s="125"/>
      <c r="AF145" s="125"/>
      <c r="AG145" s="125"/>
      <c r="AH145" s="125"/>
      <c r="AI145" s="125"/>
      <c r="AJ145" s="125"/>
      <c r="AK145" s="125"/>
      <c r="AL145" s="125"/>
      <c r="AM145" s="125"/>
      <c r="AN145" s="125"/>
      <c r="AO145" s="125"/>
      <c r="AP145" s="125"/>
      <c r="AQ145" s="125"/>
      <c r="AR145" s="125"/>
      <c r="AS145" s="125"/>
      <c r="AT145" s="125"/>
      <c r="AU145" s="125"/>
      <c r="AV145" s="125"/>
      <c r="AW145" s="125"/>
      <c r="AX145" s="125"/>
      <c r="AY145" s="125"/>
      <c r="AZ145" s="125"/>
      <c r="BA145" s="125"/>
      <c r="BB145" s="125"/>
      <c r="BC145" s="125"/>
      <c r="BD145" s="125"/>
      <c r="BE145" s="125"/>
      <c r="BF145" s="125"/>
      <c r="BG145" s="125"/>
      <c r="BH145" s="125"/>
      <c r="BI145" s="125"/>
      <c r="BJ145" s="125"/>
      <c r="BK145" s="125"/>
      <c r="BL145" s="125"/>
      <c r="BM145" s="125"/>
      <c r="BN145" s="125"/>
      <c r="BO145" s="125"/>
      <c r="BP145" s="125"/>
      <c r="BQ145" s="125"/>
      <c r="BR145" s="125"/>
      <c r="BS145" s="125"/>
      <c r="BT145" s="125"/>
      <c r="BU145" s="125"/>
      <c r="BV145" s="125"/>
      <c r="BW145" s="125"/>
      <c r="BX145" s="125"/>
      <c r="BY145" s="125"/>
      <c r="BZ145" s="125"/>
      <c r="CA145" s="125"/>
      <c r="CB145" s="125"/>
      <c r="CC145" s="125"/>
      <c r="CD145" s="125"/>
      <c r="CE145" s="125"/>
      <c r="CF145" s="125"/>
      <c r="CG145" s="125"/>
      <c r="CH145" s="125"/>
      <c r="CI145" s="125"/>
      <c r="CJ145" s="125"/>
      <c r="CK145" s="125"/>
      <c r="CL145" s="125"/>
      <c r="CM145" s="125"/>
      <c r="CN145" s="125"/>
      <c r="CO145" s="125"/>
      <c r="CP145" s="125"/>
      <c r="CQ145" s="125"/>
      <c r="CR145" s="125"/>
      <c r="CS145" s="125"/>
      <c r="CT145" s="125"/>
      <c r="CU145" s="125"/>
      <c r="CV145" s="125"/>
      <c r="CW145" s="125"/>
      <c r="CX145" s="125"/>
      <c r="CY145" s="125"/>
      <c r="CZ145" s="125"/>
      <c r="DA145" s="125"/>
      <c r="DB145" s="125"/>
      <c r="DC145" s="125"/>
      <c r="DD145" s="125"/>
      <c r="DE145" s="125"/>
      <c r="DF145" s="125"/>
      <c r="DG145" s="125"/>
      <c r="DH145" s="125"/>
      <c r="DI145" s="125"/>
      <c r="DJ145" s="125"/>
      <c r="DK145" s="125"/>
      <c r="DL145" s="125"/>
      <c r="DM145" s="125"/>
      <c r="DN145" s="125"/>
      <c r="DO145" s="125"/>
      <c r="DP145" s="125"/>
      <c r="DQ145" s="125"/>
      <c r="DR145" s="125"/>
      <c r="DS145" s="125"/>
      <c r="DT145" s="125"/>
      <c r="DU145" s="125"/>
      <c r="DV145" s="125"/>
      <c r="DW145" s="125"/>
      <c r="DX145" s="125"/>
      <c r="DY145" s="125"/>
      <c r="DZ145" s="125"/>
      <c r="EA145" s="125"/>
      <c r="EB145" s="125"/>
      <c r="EC145" s="125"/>
      <c r="ED145" s="125"/>
      <c r="EE145" s="125"/>
      <c r="EF145" s="125"/>
      <c r="EG145" s="125"/>
      <c r="EH145" s="125"/>
      <c r="EI145" s="125"/>
      <c r="EJ145" s="125"/>
      <c r="EK145" s="125"/>
      <c r="EL145" s="125"/>
      <c r="EM145" s="125"/>
      <c r="EN145" s="125"/>
      <c r="EO145" s="125"/>
      <c r="EP145" s="125"/>
      <c r="EQ145" s="125"/>
      <c r="ER145" s="125"/>
      <c r="ES145" s="125"/>
      <c r="ET145" s="125"/>
      <c r="EU145" s="125"/>
      <c r="EV145" s="125"/>
      <c r="EW145" s="125"/>
      <c r="EX145" s="125"/>
      <c r="EY145" s="125"/>
      <c r="EZ145" s="125"/>
      <c r="FA145" s="125"/>
      <c r="FB145" s="125"/>
      <c r="FC145" s="125"/>
      <c r="FD145" s="125"/>
      <c r="FE145" s="125"/>
      <c r="FF145" s="125"/>
      <c r="FG145" s="125"/>
      <c r="FH145" s="125"/>
      <c r="FI145" s="125"/>
      <c r="FJ145" s="125"/>
      <c r="FK145" s="125"/>
      <c r="FL145" s="125"/>
      <c r="FM145" s="125"/>
      <c r="FN145" s="125"/>
      <c r="FO145" s="125"/>
      <c r="FP145" s="125"/>
      <c r="FQ145" s="125"/>
      <c r="FR145" s="125"/>
      <c r="FS145" s="125"/>
      <c r="FT145" s="125"/>
      <c r="FU145" s="125"/>
      <c r="FV145" s="125"/>
      <c r="FW145" s="125"/>
      <c r="FX145" s="125"/>
      <c r="FY145" s="125"/>
      <c r="FZ145" s="125"/>
      <c r="GA145" s="125"/>
      <c r="GB145" s="125"/>
      <c r="GC145" s="125"/>
      <c r="GD145" s="125"/>
      <c r="GE145" s="125"/>
      <c r="GF145" s="125"/>
      <c r="GG145" s="125"/>
      <c r="GH145" s="125"/>
      <c r="GI145" s="125"/>
      <c r="GJ145" s="125"/>
      <c r="GK145" s="125"/>
      <c r="GL145" s="125"/>
      <c r="GM145" s="125"/>
      <c r="GN145" s="125"/>
      <c r="GO145" s="125"/>
      <c r="GP145" s="125"/>
      <c r="GQ145" s="125"/>
      <c r="GR145" s="125"/>
      <c r="GS145" s="125"/>
      <c r="GT145" s="125"/>
      <c r="GU145" s="125"/>
      <c r="GV145" s="125"/>
      <c r="GW145" s="125"/>
      <c r="GX145" s="125"/>
      <c r="GY145" s="125"/>
      <c r="GZ145" s="125"/>
      <c r="HA145" s="125"/>
      <c r="HB145" s="125"/>
      <c r="HC145" s="125"/>
      <c r="HD145" s="125"/>
      <c r="HE145" s="125"/>
      <c r="HF145" s="125"/>
      <c r="HG145" s="125"/>
      <c r="HH145" s="125"/>
      <c r="HI145" s="125"/>
      <c r="HJ145" s="125"/>
      <c r="HK145" s="125"/>
      <c r="HL145" s="125"/>
      <c r="HM145" s="125"/>
      <c r="HN145" s="125"/>
      <c r="HO145" s="125"/>
      <c r="HP145" s="125"/>
      <c r="HQ145" s="125"/>
      <c r="HR145" s="125"/>
      <c r="HS145" s="125"/>
      <c r="HT145" s="125"/>
      <c r="HU145" s="125"/>
      <c r="HV145" s="125"/>
      <c r="HW145" s="125"/>
      <c r="HX145" s="125"/>
      <c r="HY145" s="125"/>
      <c r="HZ145" s="125"/>
      <c r="IA145" s="125"/>
      <c r="IB145" s="125"/>
      <c r="IC145" s="125"/>
      <c r="ID145" s="125"/>
      <c r="IE145" s="125"/>
      <c r="IF145" s="125"/>
      <c r="IG145" s="125"/>
      <c r="IH145" s="125"/>
      <c r="II145" s="125"/>
      <c r="IJ145" s="125"/>
      <c r="IK145" s="125"/>
      <c r="IL145" s="125"/>
      <c r="IM145" s="125"/>
      <c r="IN145" s="125"/>
      <c r="IO145" s="125"/>
      <c r="IP145" s="125"/>
      <c r="IQ145" s="125"/>
      <c r="IR145" s="125"/>
      <c r="IS145" s="125"/>
      <c r="IT145" s="125"/>
      <c r="IU145" s="125"/>
      <c r="IV145" s="125"/>
    </row>
    <row r="146" spans="1:256" s="173" customFormat="1" ht="45" x14ac:dyDescent="0.25">
      <c r="A146" s="101">
        <v>1029</v>
      </c>
      <c r="B146" s="102"/>
      <c r="C146" s="210" t="s">
        <v>323</v>
      </c>
      <c r="D146" s="208" t="s">
        <v>286</v>
      </c>
      <c r="E146" s="202" t="s">
        <v>2</v>
      </c>
      <c r="F146" s="64" t="s">
        <v>3</v>
      </c>
      <c r="G146" s="199" t="s">
        <v>218</v>
      </c>
      <c r="H146" s="103"/>
      <c r="I146" s="181" t="s">
        <v>75</v>
      </c>
      <c r="J146" s="103">
        <f t="shared" si="24"/>
        <v>18000</v>
      </c>
      <c r="K146" s="106"/>
      <c r="L146" s="130">
        <v>48214</v>
      </c>
      <c r="M146" s="130">
        <v>48579</v>
      </c>
      <c r="N146" s="115" t="s">
        <v>187</v>
      </c>
      <c r="O146" s="256"/>
      <c r="P146" s="253"/>
      <c r="Q146" s="253"/>
      <c r="R146" s="253"/>
      <c r="S146" s="253"/>
      <c r="T146" s="313"/>
      <c r="U146" s="313"/>
      <c r="V146" s="313"/>
      <c r="W146" s="313"/>
      <c r="X146" s="313"/>
      <c r="Y146" s="313"/>
      <c r="Z146" s="313"/>
      <c r="AA146" s="313"/>
      <c r="AB146" s="313">
        <v>18000</v>
      </c>
      <c r="AC146" s="314"/>
      <c r="AD146" s="125"/>
      <c r="AE146" s="125"/>
      <c r="AF146" s="125"/>
      <c r="AG146" s="125"/>
      <c r="AH146" s="125"/>
      <c r="AI146" s="125"/>
      <c r="AJ146" s="125"/>
      <c r="AK146" s="125"/>
      <c r="AL146" s="125"/>
      <c r="AM146" s="125"/>
      <c r="AN146" s="125"/>
      <c r="AO146" s="125"/>
      <c r="AP146" s="125"/>
      <c r="AQ146" s="125"/>
      <c r="AR146" s="125"/>
      <c r="AS146" s="125"/>
      <c r="AT146" s="125"/>
      <c r="AU146" s="125"/>
      <c r="AV146" s="125"/>
      <c r="AW146" s="125"/>
      <c r="AX146" s="125"/>
      <c r="AY146" s="125"/>
      <c r="AZ146" s="125"/>
      <c r="BA146" s="125"/>
      <c r="BB146" s="125"/>
      <c r="BC146" s="125"/>
      <c r="BD146" s="125"/>
      <c r="BE146" s="125"/>
      <c r="BF146" s="125"/>
      <c r="BG146" s="125"/>
      <c r="BH146" s="125"/>
      <c r="BI146" s="125"/>
      <c r="BJ146" s="125"/>
      <c r="BK146" s="125"/>
      <c r="BL146" s="125"/>
      <c r="BM146" s="125"/>
      <c r="BN146" s="125"/>
      <c r="BO146" s="125"/>
      <c r="BP146" s="125"/>
      <c r="BQ146" s="125"/>
      <c r="BR146" s="125"/>
      <c r="BS146" s="125"/>
      <c r="BT146" s="125"/>
      <c r="BU146" s="125"/>
      <c r="BV146" s="125"/>
      <c r="BW146" s="125"/>
      <c r="BX146" s="125"/>
      <c r="BY146" s="125"/>
      <c r="BZ146" s="125"/>
      <c r="CA146" s="125"/>
      <c r="CB146" s="125"/>
      <c r="CC146" s="125"/>
      <c r="CD146" s="125"/>
      <c r="CE146" s="125"/>
      <c r="CF146" s="125"/>
      <c r="CG146" s="125"/>
      <c r="CH146" s="125"/>
      <c r="CI146" s="125"/>
      <c r="CJ146" s="125"/>
      <c r="CK146" s="125"/>
      <c r="CL146" s="125"/>
      <c r="CM146" s="125"/>
      <c r="CN146" s="125"/>
      <c r="CO146" s="125"/>
      <c r="CP146" s="125"/>
      <c r="CQ146" s="125"/>
      <c r="CR146" s="125"/>
      <c r="CS146" s="125"/>
      <c r="CT146" s="125"/>
      <c r="CU146" s="125"/>
      <c r="CV146" s="125"/>
      <c r="CW146" s="125"/>
      <c r="CX146" s="125"/>
      <c r="CY146" s="125"/>
      <c r="CZ146" s="125"/>
      <c r="DA146" s="125"/>
      <c r="DB146" s="125"/>
      <c r="DC146" s="125"/>
      <c r="DD146" s="125"/>
      <c r="DE146" s="125"/>
      <c r="DF146" s="125"/>
      <c r="DG146" s="125"/>
      <c r="DH146" s="125"/>
      <c r="DI146" s="125"/>
      <c r="DJ146" s="125"/>
      <c r="DK146" s="125"/>
      <c r="DL146" s="125"/>
      <c r="DM146" s="125"/>
      <c r="DN146" s="125"/>
      <c r="DO146" s="125"/>
      <c r="DP146" s="125"/>
      <c r="DQ146" s="125"/>
      <c r="DR146" s="125"/>
      <c r="DS146" s="125"/>
      <c r="DT146" s="125"/>
      <c r="DU146" s="125"/>
      <c r="DV146" s="125"/>
      <c r="DW146" s="125"/>
      <c r="DX146" s="125"/>
      <c r="DY146" s="125"/>
      <c r="DZ146" s="125"/>
      <c r="EA146" s="125"/>
      <c r="EB146" s="125"/>
      <c r="EC146" s="125"/>
      <c r="ED146" s="125"/>
      <c r="EE146" s="125"/>
      <c r="EF146" s="125"/>
      <c r="EG146" s="125"/>
      <c r="EH146" s="125"/>
      <c r="EI146" s="125"/>
      <c r="EJ146" s="125"/>
      <c r="EK146" s="125"/>
      <c r="EL146" s="125"/>
      <c r="EM146" s="125"/>
      <c r="EN146" s="125"/>
      <c r="EO146" s="125"/>
      <c r="EP146" s="125"/>
      <c r="EQ146" s="125"/>
      <c r="ER146" s="125"/>
      <c r="ES146" s="125"/>
      <c r="ET146" s="125"/>
      <c r="EU146" s="125"/>
      <c r="EV146" s="125"/>
      <c r="EW146" s="125"/>
      <c r="EX146" s="125"/>
      <c r="EY146" s="125"/>
      <c r="EZ146" s="125"/>
      <c r="FA146" s="125"/>
      <c r="FB146" s="125"/>
      <c r="FC146" s="125"/>
      <c r="FD146" s="125"/>
      <c r="FE146" s="125"/>
      <c r="FF146" s="125"/>
      <c r="FG146" s="125"/>
      <c r="FH146" s="125"/>
      <c r="FI146" s="125"/>
      <c r="FJ146" s="125"/>
      <c r="FK146" s="125"/>
      <c r="FL146" s="125"/>
      <c r="FM146" s="125"/>
      <c r="FN146" s="125"/>
      <c r="FO146" s="125"/>
      <c r="FP146" s="125"/>
      <c r="FQ146" s="125"/>
      <c r="FR146" s="125"/>
      <c r="FS146" s="125"/>
      <c r="FT146" s="125"/>
      <c r="FU146" s="125"/>
      <c r="FV146" s="125"/>
      <c r="FW146" s="125"/>
      <c r="FX146" s="125"/>
      <c r="FY146" s="125"/>
      <c r="FZ146" s="125"/>
      <c r="GA146" s="125"/>
      <c r="GB146" s="125"/>
      <c r="GC146" s="125"/>
      <c r="GD146" s="125"/>
      <c r="GE146" s="125"/>
      <c r="GF146" s="125"/>
      <c r="GG146" s="125"/>
      <c r="GH146" s="125"/>
      <c r="GI146" s="125"/>
      <c r="GJ146" s="125"/>
      <c r="GK146" s="125"/>
      <c r="GL146" s="125"/>
      <c r="GM146" s="125"/>
      <c r="GN146" s="125"/>
      <c r="GO146" s="125"/>
      <c r="GP146" s="125"/>
      <c r="GQ146" s="125"/>
      <c r="GR146" s="125"/>
      <c r="GS146" s="125"/>
      <c r="GT146" s="125"/>
      <c r="GU146" s="125"/>
      <c r="GV146" s="125"/>
      <c r="GW146" s="125"/>
      <c r="GX146" s="125"/>
      <c r="GY146" s="125"/>
      <c r="GZ146" s="125"/>
      <c r="HA146" s="125"/>
      <c r="HB146" s="125"/>
      <c r="HC146" s="125"/>
      <c r="HD146" s="125"/>
      <c r="HE146" s="125"/>
      <c r="HF146" s="125"/>
      <c r="HG146" s="125"/>
      <c r="HH146" s="125"/>
      <c r="HI146" s="125"/>
      <c r="HJ146" s="125"/>
      <c r="HK146" s="125"/>
      <c r="HL146" s="125"/>
      <c r="HM146" s="125"/>
      <c r="HN146" s="125"/>
      <c r="HO146" s="125"/>
      <c r="HP146" s="125"/>
      <c r="HQ146" s="125"/>
      <c r="HR146" s="125"/>
      <c r="HS146" s="125"/>
      <c r="HT146" s="125"/>
      <c r="HU146" s="125"/>
      <c r="HV146" s="125"/>
      <c r="HW146" s="125"/>
      <c r="HX146" s="125"/>
      <c r="HY146" s="125"/>
      <c r="HZ146" s="125"/>
      <c r="IA146" s="125"/>
      <c r="IB146" s="125"/>
      <c r="IC146" s="125"/>
      <c r="ID146" s="125"/>
      <c r="IE146" s="125"/>
      <c r="IF146" s="125"/>
      <c r="IG146" s="125"/>
      <c r="IH146" s="125"/>
      <c r="II146" s="125"/>
      <c r="IJ146" s="125"/>
      <c r="IK146" s="125"/>
      <c r="IL146" s="125"/>
      <c r="IM146" s="125"/>
      <c r="IN146" s="125"/>
      <c r="IO146" s="125"/>
      <c r="IP146" s="125"/>
      <c r="IQ146" s="125"/>
      <c r="IR146" s="125"/>
      <c r="IS146" s="125"/>
      <c r="IT146" s="125"/>
      <c r="IU146" s="125"/>
      <c r="IV146" s="125"/>
    </row>
    <row r="147" spans="1:256" s="125" customFormat="1" x14ac:dyDescent="0.25">
      <c r="A147" s="8"/>
      <c r="B147" s="146" t="s">
        <v>89</v>
      </c>
      <c r="C147" s="131"/>
      <c r="D147" s="132"/>
      <c r="E147" s="132"/>
      <c r="F147" s="132"/>
      <c r="G147" s="132"/>
      <c r="H147" s="132"/>
      <c r="I147" s="132"/>
      <c r="J147" s="11"/>
      <c r="K147" s="133"/>
      <c r="L147" s="219"/>
      <c r="M147" s="134"/>
      <c r="N147" s="168"/>
      <c r="O147" s="267"/>
      <c r="P147" s="268"/>
      <c r="Q147" s="268"/>
      <c r="R147" s="268"/>
      <c r="S147" s="268"/>
      <c r="T147" s="268"/>
      <c r="U147" s="268"/>
      <c r="V147" s="268"/>
      <c r="W147" s="268"/>
      <c r="X147" s="268"/>
      <c r="Y147" s="268"/>
      <c r="Z147" s="268"/>
      <c r="AA147" s="268"/>
      <c r="AB147" s="268"/>
      <c r="AC147" s="268"/>
      <c r="AD147" s="173"/>
      <c r="AE147" s="173"/>
      <c r="AF147" s="173"/>
      <c r="AG147" s="173"/>
      <c r="AH147" s="173"/>
      <c r="AI147" s="173"/>
      <c r="AJ147" s="173"/>
      <c r="AK147" s="173"/>
      <c r="AL147" s="173"/>
      <c r="AM147" s="173"/>
      <c r="AN147" s="173"/>
      <c r="AO147" s="173"/>
      <c r="AP147" s="173"/>
      <c r="AQ147" s="173"/>
      <c r="AR147" s="173"/>
      <c r="AS147" s="173"/>
      <c r="AT147" s="173"/>
      <c r="AU147" s="173"/>
      <c r="AV147" s="173"/>
      <c r="AW147" s="173"/>
      <c r="AX147" s="173"/>
      <c r="AY147" s="173"/>
      <c r="AZ147" s="173"/>
      <c r="BA147" s="173"/>
      <c r="BB147" s="173"/>
      <c r="BC147" s="173"/>
      <c r="BD147" s="173"/>
      <c r="BE147" s="173"/>
      <c r="BF147" s="173"/>
      <c r="BG147" s="173"/>
      <c r="BH147" s="173"/>
      <c r="BI147" s="173"/>
      <c r="BJ147" s="173"/>
      <c r="BK147" s="173"/>
      <c r="BL147" s="173"/>
      <c r="BM147" s="173"/>
      <c r="BN147" s="173"/>
      <c r="BO147" s="173"/>
      <c r="BP147" s="173"/>
      <c r="BQ147" s="173"/>
      <c r="BR147" s="173"/>
      <c r="BS147" s="173"/>
      <c r="BT147" s="173"/>
      <c r="BU147" s="173"/>
      <c r="BV147" s="173"/>
      <c r="BW147" s="173"/>
      <c r="BX147" s="173"/>
      <c r="BY147" s="173"/>
      <c r="BZ147" s="173"/>
      <c r="CA147" s="173"/>
      <c r="CB147" s="173"/>
      <c r="CC147" s="173"/>
      <c r="CD147" s="173"/>
      <c r="CE147" s="173"/>
      <c r="CF147" s="173"/>
      <c r="CG147" s="173"/>
      <c r="CH147" s="173"/>
      <c r="CI147" s="173"/>
      <c r="CJ147" s="173"/>
      <c r="CK147" s="173"/>
      <c r="CL147" s="173"/>
      <c r="CM147" s="173"/>
      <c r="CN147" s="173"/>
      <c r="CO147" s="173"/>
      <c r="CP147" s="173"/>
      <c r="CQ147" s="173"/>
      <c r="CR147" s="173"/>
      <c r="CS147" s="173"/>
      <c r="CT147" s="173"/>
      <c r="CU147" s="173"/>
      <c r="CV147" s="173"/>
      <c r="CW147" s="173"/>
      <c r="CX147" s="173"/>
      <c r="CY147" s="173"/>
      <c r="CZ147" s="173"/>
      <c r="DA147" s="173"/>
      <c r="DB147" s="173"/>
      <c r="DC147" s="173"/>
      <c r="DD147" s="173"/>
      <c r="DE147" s="173"/>
      <c r="DF147" s="173"/>
      <c r="DG147" s="173"/>
      <c r="DH147" s="173"/>
      <c r="DI147" s="173"/>
      <c r="DJ147" s="173"/>
      <c r="DK147" s="173"/>
      <c r="DL147" s="173"/>
      <c r="DM147" s="173"/>
      <c r="DN147" s="173"/>
      <c r="DO147" s="173"/>
      <c r="DP147" s="173"/>
      <c r="DQ147" s="173"/>
      <c r="DR147" s="173"/>
      <c r="DS147" s="173"/>
      <c r="DT147" s="173"/>
      <c r="DU147" s="173"/>
      <c r="DV147" s="173"/>
      <c r="DW147" s="173"/>
      <c r="DX147" s="173"/>
      <c r="DY147" s="173"/>
      <c r="DZ147" s="173"/>
      <c r="EA147" s="173"/>
      <c r="EB147" s="173"/>
      <c r="EC147" s="173"/>
      <c r="ED147" s="173"/>
      <c r="EE147" s="173"/>
      <c r="EF147" s="173"/>
      <c r="EG147" s="173"/>
      <c r="EH147" s="173"/>
      <c r="EI147" s="173"/>
      <c r="EJ147" s="173"/>
      <c r="EK147" s="173"/>
      <c r="EL147" s="173"/>
      <c r="EM147" s="173"/>
      <c r="EN147" s="173"/>
      <c r="EO147" s="173"/>
      <c r="EP147" s="173"/>
      <c r="EQ147" s="173"/>
      <c r="ER147" s="173"/>
      <c r="ES147" s="173"/>
      <c r="ET147" s="173"/>
      <c r="EU147" s="173"/>
      <c r="EV147" s="173"/>
      <c r="EW147" s="173"/>
      <c r="EX147" s="173"/>
      <c r="EY147" s="173"/>
      <c r="EZ147" s="173"/>
      <c r="FA147" s="173"/>
      <c r="FB147" s="173"/>
      <c r="FC147" s="173"/>
      <c r="FD147" s="173"/>
      <c r="FE147" s="173"/>
      <c r="FF147" s="173"/>
      <c r="FG147" s="173"/>
      <c r="FH147" s="173"/>
      <c r="FI147" s="173"/>
      <c r="FJ147" s="173"/>
      <c r="FK147" s="173"/>
      <c r="FL147" s="173"/>
      <c r="FM147" s="173"/>
      <c r="FN147" s="173"/>
      <c r="FO147" s="173"/>
      <c r="FP147" s="173"/>
      <c r="FQ147" s="173"/>
      <c r="FR147" s="173"/>
      <c r="FS147" s="173"/>
      <c r="FT147" s="173"/>
      <c r="FU147" s="173"/>
      <c r="FV147" s="173"/>
      <c r="FW147" s="173"/>
      <c r="FX147" s="173"/>
      <c r="FY147" s="173"/>
      <c r="FZ147" s="173"/>
      <c r="GA147" s="173"/>
      <c r="GB147" s="173"/>
      <c r="GC147" s="173"/>
      <c r="GD147" s="173"/>
      <c r="GE147" s="173"/>
      <c r="GF147" s="173"/>
      <c r="GG147" s="173"/>
      <c r="GH147" s="173"/>
      <c r="GI147" s="173"/>
      <c r="GJ147" s="173"/>
      <c r="GK147" s="173"/>
      <c r="GL147" s="173"/>
      <c r="GM147" s="173"/>
      <c r="GN147" s="173"/>
      <c r="GO147" s="173"/>
      <c r="GP147" s="173"/>
      <c r="GQ147" s="173"/>
      <c r="GR147" s="173"/>
      <c r="GS147" s="173"/>
      <c r="GT147" s="173"/>
      <c r="GU147" s="173"/>
      <c r="GV147" s="173"/>
      <c r="GW147" s="173"/>
      <c r="GX147" s="173"/>
      <c r="GY147" s="173"/>
      <c r="GZ147" s="173"/>
      <c r="HA147" s="173"/>
      <c r="HB147" s="173"/>
      <c r="HC147" s="173"/>
      <c r="HD147" s="173"/>
      <c r="HE147" s="173"/>
      <c r="HF147" s="173"/>
      <c r="HG147" s="173"/>
      <c r="HH147" s="173"/>
      <c r="HI147" s="173"/>
      <c r="HJ147" s="173"/>
      <c r="HK147" s="173"/>
      <c r="HL147" s="173"/>
      <c r="HM147" s="173"/>
      <c r="HN147" s="173"/>
      <c r="HO147" s="173"/>
      <c r="HP147" s="173"/>
      <c r="HQ147" s="173"/>
      <c r="HR147" s="173"/>
      <c r="HS147" s="173"/>
      <c r="HT147" s="173"/>
      <c r="HU147" s="173"/>
      <c r="HV147" s="173"/>
      <c r="HW147" s="173"/>
      <c r="HX147" s="173"/>
      <c r="HY147" s="173"/>
      <c r="HZ147" s="173"/>
      <c r="IA147" s="173"/>
      <c r="IB147" s="173"/>
      <c r="IC147" s="173"/>
      <c r="ID147" s="173"/>
      <c r="IE147" s="173"/>
      <c r="IF147" s="173"/>
      <c r="IG147" s="173"/>
      <c r="IH147" s="173"/>
      <c r="II147" s="173"/>
      <c r="IJ147" s="173"/>
      <c r="IK147" s="173"/>
      <c r="IL147" s="173"/>
      <c r="IM147" s="173"/>
      <c r="IN147" s="173"/>
      <c r="IO147" s="173"/>
      <c r="IP147" s="173"/>
      <c r="IQ147" s="173"/>
      <c r="IR147" s="173"/>
      <c r="IS147" s="173"/>
      <c r="IT147" s="173"/>
      <c r="IU147" s="173"/>
      <c r="IV147" s="173"/>
    </row>
    <row r="148" spans="1:256" s="173" customFormat="1" ht="75" x14ac:dyDescent="0.25">
      <c r="A148" s="101">
        <v>9</v>
      </c>
      <c r="B148" s="102"/>
      <c r="C148" s="108" t="s">
        <v>390</v>
      </c>
      <c r="D148" s="108" t="s">
        <v>391</v>
      </c>
      <c r="E148" s="108" t="s">
        <v>19</v>
      </c>
      <c r="F148" s="64" t="s">
        <v>3</v>
      </c>
      <c r="G148" s="199" t="s">
        <v>218</v>
      </c>
      <c r="H148" s="103"/>
      <c r="I148" s="181" t="s">
        <v>75</v>
      </c>
      <c r="J148" s="103">
        <f t="shared" si="24"/>
        <v>6090</v>
      </c>
      <c r="K148" s="106"/>
      <c r="L148" s="130">
        <v>43466</v>
      </c>
      <c r="M148" s="130">
        <v>43830</v>
      </c>
      <c r="N148" s="115" t="s">
        <v>185</v>
      </c>
      <c r="O148" s="288">
        <v>6090</v>
      </c>
      <c r="P148" s="253"/>
      <c r="Q148" s="253"/>
      <c r="R148" s="253"/>
      <c r="S148" s="253"/>
      <c r="T148" s="313"/>
      <c r="U148" s="313"/>
      <c r="V148" s="313"/>
      <c r="W148" s="313"/>
      <c r="X148" s="313"/>
      <c r="Y148" s="313"/>
      <c r="Z148" s="313"/>
      <c r="AA148" s="313"/>
      <c r="AB148" s="313"/>
      <c r="AC148" s="314"/>
    </row>
    <row r="149" spans="1:256" s="173" customFormat="1" ht="75" x14ac:dyDescent="0.25">
      <c r="A149" s="101">
        <v>142</v>
      </c>
      <c r="B149" s="102"/>
      <c r="C149" s="138" t="s">
        <v>208</v>
      </c>
      <c r="D149" s="108" t="s">
        <v>209</v>
      </c>
      <c r="E149" s="108" t="s">
        <v>20</v>
      </c>
      <c r="F149" s="108" t="s">
        <v>5</v>
      </c>
      <c r="G149" s="108" t="s">
        <v>6</v>
      </c>
      <c r="H149" s="103"/>
      <c r="I149" s="181" t="s">
        <v>75</v>
      </c>
      <c r="J149" s="103">
        <f t="shared" si="24"/>
        <v>6500</v>
      </c>
      <c r="K149" s="106"/>
      <c r="L149" s="130">
        <v>43831</v>
      </c>
      <c r="M149" s="130">
        <v>44196</v>
      </c>
      <c r="N149" s="115" t="s">
        <v>186</v>
      </c>
      <c r="O149" s="256"/>
      <c r="P149" s="253">
        <v>3250</v>
      </c>
      <c r="Q149" s="253"/>
      <c r="R149" s="253"/>
      <c r="S149" s="253">
        <v>3250</v>
      </c>
      <c r="T149" s="313"/>
      <c r="U149" s="313"/>
      <c r="V149" s="313"/>
      <c r="W149" s="313"/>
      <c r="X149" s="313"/>
      <c r="Y149" s="313"/>
      <c r="Z149" s="313"/>
      <c r="AA149" s="313"/>
      <c r="AB149" s="313"/>
      <c r="AC149" s="314"/>
    </row>
    <row r="150" spans="1:256" s="173" customFormat="1" ht="75" x14ac:dyDescent="0.25">
      <c r="A150" s="101">
        <v>887</v>
      </c>
      <c r="B150" s="102"/>
      <c r="C150" s="138" t="s">
        <v>208</v>
      </c>
      <c r="D150" s="108" t="s">
        <v>209</v>
      </c>
      <c r="E150" s="108" t="s">
        <v>20</v>
      </c>
      <c r="F150" s="108" t="s">
        <v>5</v>
      </c>
      <c r="G150" s="108" t="s">
        <v>6</v>
      </c>
      <c r="H150" s="103"/>
      <c r="I150" s="181" t="s">
        <v>75</v>
      </c>
      <c r="J150" s="103">
        <f t="shared" si="24"/>
        <v>9750</v>
      </c>
      <c r="K150" s="106"/>
      <c r="L150" s="130">
        <v>44927</v>
      </c>
      <c r="M150" s="130">
        <v>48579</v>
      </c>
      <c r="N150" s="115" t="s">
        <v>187</v>
      </c>
      <c r="O150" s="256"/>
      <c r="P150" s="253"/>
      <c r="Q150" s="253"/>
      <c r="R150" s="253"/>
      <c r="S150" s="253"/>
      <c r="T150" s="313"/>
      <c r="U150" s="313"/>
      <c r="V150" s="313">
        <v>3250</v>
      </c>
      <c r="W150" s="313"/>
      <c r="X150" s="313"/>
      <c r="Y150" s="313">
        <v>3250</v>
      </c>
      <c r="Z150" s="313"/>
      <c r="AA150" s="313"/>
      <c r="AB150" s="313">
        <v>3250</v>
      </c>
      <c r="AC150" s="314"/>
    </row>
    <row r="151" spans="1:256" s="173" customFormat="1" ht="75" x14ac:dyDescent="0.25">
      <c r="A151" s="101">
        <v>143</v>
      </c>
      <c r="B151" s="102"/>
      <c r="C151" s="138" t="s">
        <v>208</v>
      </c>
      <c r="D151" s="108" t="s">
        <v>210</v>
      </c>
      <c r="E151" s="108" t="s">
        <v>20</v>
      </c>
      <c r="F151" s="108" t="s">
        <v>7</v>
      </c>
      <c r="G151" s="199" t="s">
        <v>218</v>
      </c>
      <c r="H151" s="103"/>
      <c r="I151" s="181" t="s">
        <v>75</v>
      </c>
      <c r="J151" s="103">
        <f t="shared" si="24"/>
        <v>10700</v>
      </c>
      <c r="K151" s="106"/>
      <c r="L151" s="130">
        <v>43831</v>
      </c>
      <c r="M151" s="130">
        <v>44196</v>
      </c>
      <c r="N151" s="115" t="s">
        <v>186</v>
      </c>
      <c r="O151" s="256"/>
      <c r="P151" s="253">
        <v>10700</v>
      </c>
      <c r="Q151" s="253"/>
      <c r="R151" s="253"/>
      <c r="S151" s="253"/>
      <c r="T151" s="313"/>
      <c r="U151" s="313"/>
      <c r="V151" s="313"/>
      <c r="W151" s="313"/>
      <c r="X151" s="313"/>
      <c r="Y151" s="313"/>
      <c r="Z151" s="313"/>
      <c r="AA151" s="313"/>
      <c r="AB151" s="313"/>
      <c r="AC151" s="314"/>
    </row>
    <row r="152" spans="1:256" s="173" customFormat="1" ht="75" x14ac:dyDescent="0.25">
      <c r="A152" s="101">
        <v>575</v>
      </c>
      <c r="B152" s="102"/>
      <c r="C152" s="138" t="s">
        <v>208</v>
      </c>
      <c r="D152" s="108" t="s">
        <v>210</v>
      </c>
      <c r="E152" s="108" t="s">
        <v>20</v>
      </c>
      <c r="F152" s="108" t="s">
        <v>7</v>
      </c>
      <c r="G152" s="199" t="s">
        <v>218</v>
      </c>
      <c r="H152" s="103"/>
      <c r="I152" s="181" t="s">
        <v>75</v>
      </c>
      <c r="J152" s="103">
        <f t="shared" si="24"/>
        <v>21400</v>
      </c>
      <c r="K152" s="106"/>
      <c r="L152" s="130">
        <v>45292</v>
      </c>
      <c r="M152" s="130">
        <v>47848</v>
      </c>
      <c r="N152" s="115" t="s">
        <v>187</v>
      </c>
      <c r="O152" s="256"/>
      <c r="P152" s="253"/>
      <c r="Q152" s="253"/>
      <c r="R152" s="253"/>
      <c r="S152" s="253"/>
      <c r="T152" s="313">
        <v>10700</v>
      </c>
      <c r="U152" s="313"/>
      <c r="V152" s="313"/>
      <c r="W152" s="313"/>
      <c r="X152" s="313"/>
      <c r="Y152" s="313"/>
      <c r="Z152" s="313">
        <v>10700</v>
      </c>
      <c r="AA152" s="313"/>
      <c r="AB152" s="313"/>
      <c r="AC152" s="314"/>
    </row>
    <row r="153" spans="1:256" s="173" customFormat="1" ht="75" x14ac:dyDescent="0.25">
      <c r="A153" s="101">
        <v>144</v>
      </c>
      <c r="B153" s="102"/>
      <c r="C153" s="138" t="s">
        <v>208</v>
      </c>
      <c r="D153" s="108" t="s">
        <v>211</v>
      </c>
      <c r="E153" s="108" t="s">
        <v>20</v>
      </c>
      <c r="F153" s="108" t="s">
        <v>7</v>
      </c>
      <c r="G153" s="199" t="s">
        <v>218</v>
      </c>
      <c r="H153" s="103"/>
      <c r="I153" s="181" t="s">
        <v>75</v>
      </c>
      <c r="J153" s="103">
        <f t="shared" si="24"/>
        <v>1115</v>
      </c>
      <c r="K153" s="106"/>
      <c r="L153" s="130">
        <v>43831</v>
      </c>
      <c r="M153" s="130">
        <v>44196</v>
      </c>
      <c r="N153" s="115" t="s">
        <v>186</v>
      </c>
      <c r="O153" s="256"/>
      <c r="P153" s="253">
        <v>1115</v>
      </c>
      <c r="Q153" s="253"/>
      <c r="R153" s="253"/>
      <c r="S153" s="253"/>
      <c r="T153" s="313"/>
      <c r="U153" s="313"/>
      <c r="V153" s="313"/>
      <c r="W153" s="313"/>
      <c r="X153" s="313"/>
      <c r="Y153" s="313"/>
      <c r="Z153" s="313"/>
      <c r="AA153" s="313"/>
      <c r="AB153" s="313"/>
      <c r="AC153" s="314"/>
    </row>
    <row r="154" spans="1:256" s="173" customFormat="1" ht="75" x14ac:dyDescent="0.25">
      <c r="A154" s="101">
        <v>1030</v>
      </c>
      <c r="B154" s="102"/>
      <c r="C154" s="138" t="s">
        <v>208</v>
      </c>
      <c r="D154" s="108" t="s">
        <v>8</v>
      </c>
      <c r="E154" s="108" t="s">
        <v>20</v>
      </c>
      <c r="F154" s="108" t="s">
        <v>7</v>
      </c>
      <c r="G154" s="199" t="s">
        <v>218</v>
      </c>
      <c r="H154" s="103"/>
      <c r="I154" s="181" t="s">
        <v>75</v>
      </c>
      <c r="J154" s="103">
        <f t="shared" si="24"/>
        <v>30000</v>
      </c>
      <c r="K154" s="106"/>
      <c r="L154" s="130">
        <v>48214</v>
      </c>
      <c r="M154" s="130">
        <v>48579</v>
      </c>
      <c r="N154" s="115" t="s">
        <v>187</v>
      </c>
      <c r="O154" s="256"/>
      <c r="P154" s="253"/>
      <c r="Q154" s="253"/>
      <c r="R154" s="253"/>
      <c r="S154" s="253"/>
      <c r="T154" s="313"/>
      <c r="U154" s="313"/>
      <c r="V154" s="313"/>
      <c r="W154" s="313"/>
      <c r="X154" s="313"/>
      <c r="Y154" s="313"/>
      <c r="Z154" s="313"/>
      <c r="AA154" s="313"/>
      <c r="AB154" s="313">
        <v>30000</v>
      </c>
      <c r="AC154" s="314"/>
    </row>
    <row r="155" spans="1:256" s="173" customFormat="1" ht="60" x14ac:dyDescent="0.25">
      <c r="A155" s="101">
        <v>567</v>
      </c>
      <c r="B155" s="102"/>
      <c r="C155" s="138" t="s">
        <v>208</v>
      </c>
      <c r="D155" s="108" t="s">
        <v>212</v>
      </c>
      <c r="E155" s="108" t="s">
        <v>21</v>
      </c>
      <c r="F155" s="108" t="s">
        <v>9</v>
      </c>
      <c r="G155" s="199" t="s">
        <v>218</v>
      </c>
      <c r="H155" s="103"/>
      <c r="I155" s="181" t="s">
        <v>75</v>
      </c>
      <c r="J155" s="103">
        <f t="shared" si="24"/>
        <v>185</v>
      </c>
      <c r="K155" s="106"/>
      <c r="L155" s="130">
        <v>44927</v>
      </c>
      <c r="M155" s="130">
        <v>45291</v>
      </c>
      <c r="N155" s="115" t="s">
        <v>186</v>
      </c>
      <c r="O155" s="256"/>
      <c r="P155" s="253"/>
      <c r="Q155" s="253"/>
      <c r="R155" s="253"/>
      <c r="S155" s="253">
        <v>185</v>
      </c>
      <c r="T155" s="313"/>
      <c r="U155" s="313"/>
      <c r="V155" s="313"/>
      <c r="W155" s="313"/>
      <c r="X155" s="313"/>
      <c r="Y155" s="313"/>
      <c r="Z155" s="313"/>
      <c r="AA155" s="313"/>
      <c r="AB155" s="313"/>
      <c r="AC155" s="314"/>
    </row>
    <row r="156" spans="1:256" s="173" customFormat="1" ht="60" x14ac:dyDescent="0.25">
      <c r="A156" s="101">
        <v>145</v>
      </c>
      <c r="B156" s="102"/>
      <c r="C156" s="138" t="s">
        <v>208</v>
      </c>
      <c r="D156" s="108" t="s">
        <v>213</v>
      </c>
      <c r="E156" s="108" t="s">
        <v>22</v>
      </c>
      <c r="F156" s="108" t="s">
        <v>10</v>
      </c>
      <c r="G156" s="199" t="s">
        <v>218</v>
      </c>
      <c r="H156" s="103"/>
      <c r="I156" s="181" t="s">
        <v>75</v>
      </c>
      <c r="J156" s="103">
        <f t="shared" si="24"/>
        <v>4270</v>
      </c>
      <c r="K156" s="106"/>
      <c r="L156" s="130">
        <v>43831</v>
      </c>
      <c r="M156" s="130">
        <v>44196</v>
      </c>
      <c r="N156" s="115" t="s">
        <v>186</v>
      </c>
      <c r="O156" s="256"/>
      <c r="P156" s="253">
        <v>4270</v>
      </c>
      <c r="Q156" s="253"/>
      <c r="R156" s="253"/>
      <c r="S156" s="253"/>
      <c r="T156" s="313"/>
      <c r="U156" s="313"/>
      <c r="V156" s="313"/>
      <c r="W156" s="313"/>
      <c r="X156" s="313"/>
      <c r="Y156" s="313"/>
      <c r="Z156" s="313"/>
      <c r="AA156" s="313"/>
      <c r="AB156" s="313"/>
      <c r="AC156" s="314"/>
    </row>
    <row r="157" spans="1:256" s="173" customFormat="1" ht="60" x14ac:dyDescent="0.25">
      <c r="A157" s="101">
        <v>146</v>
      </c>
      <c r="B157" s="102"/>
      <c r="C157" s="138" t="s">
        <v>208</v>
      </c>
      <c r="D157" s="108" t="s">
        <v>214</v>
      </c>
      <c r="E157" s="108" t="s">
        <v>21</v>
      </c>
      <c r="F157" s="108" t="s">
        <v>11</v>
      </c>
      <c r="G157" s="199" t="s">
        <v>218</v>
      </c>
      <c r="H157" s="103"/>
      <c r="I157" s="181" t="s">
        <v>75</v>
      </c>
      <c r="J157" s="103">
        <f t="shared" si="24"/>
        <v>4300</v>
      </c>
      <c r="K157" s="106"/>
      <c r="L157" s="130">
        <v>43831</v>
      </c>
      <c r="M157" s="130">
        <v>44196</v>
      </c>
      <c r="N157" s="115" t="s">
        <v>186</v>
      </c>
      <c r="O157" s="256"/>
      <c r="P157" s="253">
        <v>4300</v>
      </c>
      <c r="Q157" s="253"/>
      <c r="R157" s="253"/>
      <c r="S157" s="253"/>
      <c r="T157" s="313"/>
      <c r="U157" s="313"/>
      <c r="V157" s="313"/>
      <c r="W157" s="313"/>
      <c r="X157" s="313"/>
      <c r="Y157" s="313"/>
      <c r="Z157" s="313"/>
      <c r="AA157" s="313"/>
      <c r="AB157" s="313"/>
      <c r="AC157" s="314"/>
    </row>
    <row r="158" spans="1:256" s="173" customFormat="1" ht="60" x14ac:dyDescent="0.25">
      <c r="A158" s="101">
        <v>576</v>
      </c>
      <c r="B158" s="102"/>
      <c r="C158" s="138" t="s">
        <v>208</v>
      </c>
      <c r="D158" s="108" t="s">
        <v>214</v>
      </c>
      <c r="E158" s="108" t="s">
        <v>23</v>
      </c>
      <c r="F158" s="108" t="s">
        <v>11</v>
      </c>
      <c r="G158" s="199" t="s">
        <v>218</v>
      </c>
      <c r="H158" s="103"/>
      <c r="I158" s="181" t="s">
        <v>75</v>
      </c>
      <c r="J158" s="103">
        <f t="shared" si="24"/>
        <v>12900</v>
      </c>
      <c r="K158" s="106"/>
      <c r="L158" s="130">
        <v>45292</v>
      </c>
      <c r="M158" s="130">
        <v>48579</v>
      </c>
      <c r="N158" s="115" t="s">
        <v>187</v>
      </c>
      <c r="O158" s="256"/>
      <c r="P158" s="253"/>
      <c r="Q158" s="253"/>
      <c r="R158" s="253"/>
      <c r="S158" s="253"/>
      <c r="T158" s="313">
        <v>4300</v>
      </c>
      <c r="U158" s="313"/>
      <c r="V158" s="313"/>
      <c r="W158" s="313"/>
      <c r="X158" s="313">
        <v>4300</v>
      </c>
      <c r="Y158" s="313"/>
      <c r="Z158" s="313"/>
      <c r="AA158" s="313"/>
      <c r="AB158" s="313">
        <v>4300</v>
      </c>
      <c r="AC158" s="314"/>
      <c r="AD158" s="125"/>
      <c r="AE158" s="125"/>
      <c r="AF158" s="125"/>
      <c r="AG158" s="125"/>
      <c r="AH158" s="125"/>
      <c r="AI158" s="125"/>
      <c r="AJ158" s="125"/>
      <c r="AK158" s="125"/>
      <c r="AL158" s="125"/>
      <c r="AM158" s="125"/>
      <c r="AN158" s="125"/>
      <c r="AO158" s="125"/>
      <c r="AP158" s="125"/>
      <c r="AQ158" s="125"/>
      <c r="AR158" s="125"/>
      <c r="AS158" s="125"/>
      <c r="AT158" s="125"/>
      <c r="AU158" s="125"/>
      <c r="AV158" s="125"/>
      <c r="AW158" s="125"/>
      <c r="AX158" s="125"/>
      <c r="AY158" s="125"/>
      <c r="AZ158" s="125"/>
      <c r="BA158" s="125"/>
      <c r="BB158" s="125"/>
      <c r="BC158" s="125"/>
      <c r="BD158" s="125"/>
      <c r="BE158" s="125"/>
      <c r="BF158" s="125"/>
      <c r="BG158" s="125"/>
      <c r="BH158" s="125"/>
      <c r="BI158" s="125"/>
      <c r="BJ158" s="125"/>
      <c r="BK158" s="125"/>
      <c r="BL158" s="125"/>
      <c r="BM158" s="125"/>
      <c r="BN158" s="125"/>
      <c r="BO158" s="125"/>
      <c r="BP158" s="125"/>
      <c r="BQ158" s="125"/>
      <c r="BR158" s="125"/>
      <c r="BS158" s="125"/>
      <c r="BT158" s="125"/>
      <c r="BU158" s="125"/>
      <c r="BV158" s="125"/>
      <c r="BW158" s="125"/>
      <c r="BX158" s="125"/>
      <c r="BY158" s="125"/>
      <c r="BZ158" s="125"/>
      <c r="CA158" s="125"/>
      <c r="CB158" s="125"/>
      <c r="CC158" s="125"/>
      <c r="CD158" s="125"/>
      <c r="CE158" s="125"/>
      <c r="CF158" s="125"/>
      <c r="CG158" s="125"/>
      <c r="CH158" s="125"/>
      <c r="CI158" s="125"/>
      <c r="CJ158" s="125"/>
      <c r="CK158" s="125"/>
      <c r="CL158" s="125"/>
      <c r="CM158" s="125"/>
      <c r="CN158" s="125"/>
      <c r="CO158" s="125"/>
      <c r="CP158" s="125"/>
      <c r="CQ158" s="125"/>
      <c r="CR158" s="125"/>
      <c r="CS158" s="125"/>
      <c r="CT158" s="125"/>
      <c r="CU158" s="125"/>
      <c r="CV158" s="125"/>
      <c r="CW158" s="125"/>
      <c r="CX158" s="125"/>
      <c r="CY158" s="125"/>
      <c r="CZ158" s="125"/>
      <c r="DA158" s="125"/>
      <c r="DB158" s="125"/>
      <c r="DC158" s="125"/>
      <c r="DD158" s="125"/>
      <c r="DE158" s="125"/>
      <c r="DF158" s="125"/>
      <c r="DG158" s="125"/>
      <c r="DH158" s="125"/>
      <c r="DI158" s="125"/>
      <c r="DJ158" s="125"/>
      <c r="DK158" s="125"/>
      <c r="DL158" s="125"/>
      <c r="DM158" s="125"/>
      <c r="DN158" s="125"/>
      <c r="DO158" s="125"/>
      <c r="DP158" s="125"/>
      <c r="DQ158" s="125"/>
      <c r="DR158" s="125"/>
      <c r="DS158" s="125"/>
      <c r="DT158" s="125"/>
      <c r="DU158" s="125"/>
      <c r="DV158" s="125"/>
      <c r="DW158" s="125"/>
      <c r="DX158" s="125"/>
      <c r="DY158" s="125"/>
      <c r="DZ158" s="125"/>
      <c r="EA158" s="125"/>
      <c r="EB158" s="125"/>
      <c r="EC158" s="125"/>
      <c r="ED158" s="125"/>
      <c r="EE158" s="125"/>
      <c r="EF158" s="125"/>
      <c r="EG158" s="125"/>
      <c r="EH158" s="125"/>
      <c r="EI158" s="125"/>
      <c r="EJ158" s="125"/>
      <c r="EK158" s="125"/>
      <c r="EL158" s="125"/>
      <c r="EM158" s="125"/>
      <c r="EN158" s="125"/>
      <c r="EO158" s="125"/>
      <c r="EP158" s="125"/>
      <c r="EQ158" s="125"/>
      <c r="ER158" s="125"/>
      <c r="ES158" s="125"/>
      <c r="ET158" s="125"/>
      <c r="EU158" s="125"/>
      <c r="EV158" s="125"/>
      <c r="EW158" s="125"/>
      <c r="EX158" s="125"/>
      <c r="EY158" s="125"/>
      <c r="EZ158" s="125"/>
      <c r="FA158" s="125"/>
      <c r="FB158" s="125"/>
      <c r="FC158" s="125"/>
      <c r="FD158" s="125"/>
      <c r="FE158" s="125"/>
      <c r="FF158" s="125"/>
      <c r="FG158" s="125"/>
      <c r="FH158" s="125"/>
      <c r="FI158" s="125"/>
      <c r="FJ158" s="125"/>
      <c r="FK158" s="125"/>
      <c r="FL158" s="125"/>
      <c r="FM158" s="125"/>
      <c r="FN158" s="125"/>
      <c r="FO158" s="125"/>
      <c r="FP158" s="125"/>
      <c r="FQ158" s="125"/>
      <c r="FR158" s="125"/>
      <c r="FS158" s="125"/>
      <c r="FT158" s="125"/>
      <c r="FU158" s="125"/>
      <c r="FV158" s="125"/>
      <c r="FW158" s="125"/>
      <c r="FX158" s="125"/>
      <c r="FY158" s="125"/>
      <c r="FZ158" s="125"/>
      <c r="GA158" s="125"/>
      <c r="GB158" s="125"/>
      <c r="GC158" s="125"/>
      <c r="GD158" s="125"/>
      <c r="GE158" s="125"/>
      <c r="GF158" s="125"/>
      <c r="GG158" s="125"/>
      <c r="GH158" s="125"/>
      <c r="GI158" s="125"/>
      <c r="GJ158" s="125"/>
      <c r="GK158" s="125"/>
      <c r="GL158" s="125"/>
      <c r="GM158" s="125"/>
      <c r="GN158" s="125"/>
      <c r="GO158" s="125"/>
      <c r="GP158" s="125"/>
      <c r="GQ158" s="125"/>
      <c r="GR158" s="125"/>
      <c r="GS158" s="125"/>
      <c r="GT158" s="125"/>
      <c r="GU158" s="125"/>
      <c r="GV158" s="125"/>
      <c r="GW158" s="125"/>
      <c r="GX158" s="125"/>
      <c r="GY158" s="125"/>
      <c r="GZ158" s="125"/>
      <c r="HA158" s="125"/>
      <c r="HB158" s="125"/>
      <c r="HC158" s="125"/>
      <c r="HD158" s="125"/>
      <c r="HE158" s="125"/>
      <c r="HF158" s="125"/>
      <c r="HG158" s="125"/>
      <c r="HH158" s="125"/>
      <c r="HI158" s="125"/>
      <c r="HJ158" s="125"/>
      <c r="HK158" s="125"/>
      <c r="HL158" s="125"/>
      <c r="HM158" s="125"/>
      <c r="HN158" s="125"/>
      <c r="HO158" s="125"/>
      <c r="HP158" s="125"/>
      <c r="HQ158" s="125"/>
      <c r="HR158" s="125"/>
      <c r="HS158" s="125"/>
      <c r="HT158" s="125"/>
      <c r="HU158" s="125"/>
      <c r="HV158" s="125"/>
      <c r="HW158" s="125"/>
      <c r="HX158" s="125"/>
      <c r="HY158" s="125"/>
      <c r="HZ158" s="125"/>
      <c r="IA158" s="125"/>
      <c r="IB158" s="125"/>
      <c r="IC158" s="125"/>
      <c r="ID158" s="125"/>
      <c r="IE158" s="125"/>
      <c r="IF158" s="125"/>
      <c r="IG158" s="125"/>
      <c r="IH158" s="125"/>
      <c r="II158" s="125"/>
      <c r="IJ158" s="125"/>
      <c r="IK158" s="125"/>
      <c r="IL158" s="125"/>
      <c r="IM158" s="125"/>
      <c r="IN158" s="125"/>
      <c r="IO158" s="125"/>
      <c r="IP158" s="125"/>
      <c r="IQ158" s="125"/>
      <c r="IR158" s="125"/>
      <c r="IS158" s="125"/>
      <c r="IT158" s="125"/>
      <c r="IU158" s="125"/>
      <c r="IV158" s="125"/>
    </row>
    <row r="159" spans="1:256" s="6" customFormat="1" ht="15.75" thickBot="1" x14ac:dyDescent="0.3">
      <c r="A159" s="13"/>
      <c r="B159" s="14" t="s">
        <v>215</v>
      </c>
      <c r="C159" s="7"/>
      <c r="D159" s="7"/>
      <c r="E159" s="61"/>
      <c r="F159" s="61"/>
      <c r="G159" s="61"/>
      <c r="H159" s="11"/>
      <c r="I159" s="15"/>
      <c r="J159" s="11"/>
      <c r="K159" s="15"/>
      <c r="L159" s="219"/>
      <c r="M159" s="221"/>
      <c r="N159" s="217"/>
      <c r="O159" s="264"/>
      <c r="P159" s="265"/>
      <c r="Q159" s="265"/>
      <c r="R159" s="265"/>
      <c r="S159" s="265"/>
      <c r="T159" s="265"/>
      <c r="U159" s="265"/>
      <c r="V159" s="265"/>
      <c r="W159" s="265"/>
      <c r="X159" s="265"/>
      <c r="Y159" s="265"/>
      <c r="Z159" s="265"/>
      <c r="AA159" s="265"/>
      <c r="AB159" s="265"/>
      <c r="AC159" s="265"/>
    </row>
    <row r="160" spans="1:256" s="37" customFormat="1" ht="15.75" thickBot="1" x14ac:dyDescent="0.3">
      <c r="A160" s="39"/>
      <c r="B160" s="40" t="s">
        <v>86</v>
      </c>
      <c r="C160" s="40"/>
      <c r="D160" s="40"/>
      <c r="E160" s="66"/>
      <c r="F160" s="66"/>
      <c r="G160" s="66"/>
      <c r="H160" s="40"/>
      <c r="I160" s="40"/>
      <c r="J160" s="40">
        <f>SUM(J80:J159)</f>
        <v>1225660</v>
      </c>
      <c r="K160" s="40">
        <f>C164+C165</f>
        <v>398470</v>
      </c>
      <c r="L160" s="222"/>
      <c r="M160" s="222"/>
      <c r="N160" s="218"/>
      <c r="O160" s="291">
        <f>SUM(O12:O158)</f>
        <v>353144</v>
      </c>
      <c r="P160" s="295">
        <f t="shared" ref="P160:AC160" si="29">SUM(P12:P159)</f>
        <v>572743.75</v>
      </c>
      <c r="Q160" s="295">
        <f t="shared" si="29"/>
        <v>647630.75</v>
      </c>
      <c r="R160" s="295">
        <f t="shared" si="29"/>
        <v>507520.75</v>
      </c>
      <c r="S160" s="295">
        <f t="shared" si="29"/>
        <v>134365.75</v>
      </c>
      <c r="T160" s="331">
        <f t="shared" si="29"/>
        <v>648440.75</v>
      </c>
      <c r="U160" s="331">
        <f t="shared" si="29"/>
        <v>250690.75</v>
      </c>
      <c r="V160" s="331">
        <f t="shared" si="29"/>
        <v>493760.75</v>
      </c>
      <c r="W160" s="331">
        <f t="shared" si="29"/>
        <v>62780.75</v>
      </c>
      <c r="X160" s="331">
        <f t="shared" si="29"/>
        <v>999218.75</v>
      </c>
      <c r="Y160" s="331">
        <f t="shared" si="29"/>
        <v>87330.75</v>
      </c>
      <c r="Z160" s="331">
        <f t="shared" si="29"/>
        <v>502470.75</v>
      </c>
      <c r="AA160" s="331">
        <f t="shared" si="29"/>
        <v>188980.75</v>
      </c>
      <c r="AB160" s="331">
        <f t="shared" si="29"/>
        <v>458500.75</v>
      </c>
      <c r="AC160" s="331">
        <f t="shared" si="29"/>
        <v>64840.75</v>
      </c>
    </row>
    <row r="161" spans="1:15" ht="15.75" x14ac:dyDescent="0.25">
      <c r="J161" s="58"/>
      <c r="K161" s="36" t="s">
        <v>330</v>
      </c>
      <c r="L161" s="223"/>
      <c r="M161" s="223"/>
      <c r="N161" s="214"/>
      <c r="O161" s="58"/>
    </row>
    <row r="162" spans="1:15" ht="15.75" x14ac:dyDescent="0.25">
      <c r="K162" s="36"/>
    </row>
    <row r="163" spans="1:15" ht="45" x14ac:dyDescent="0.25">
      <c r="A163" s="42"/>
      <c r="B163" s="43" t="s">
        <v>193</v>
      </c>
      <c r="C163" s="44" t="s">
        <v>194</v>
      </c>
      <c r="D163" s="78"/>
      <c r="E163" s="79"/>
      <c r="F163" s="79"/>
      <c r="G163" s="77"/>
      <c r="H163" s="76"/>
      <c r="I163" s="76"/>
      <c r="K163" s="36"/>
    </row>
    <row r="164" spans="1:15" ht="15.75" x14ac:dyDescent="0.25">
      <c r="A164" s="249" t="s">
        <v>195</v>
      </c>
      <c r="B164" s="83" t="s">
        <v>331</v>
      </c>
      <c r="C164" s="46">
        <v>267605</v>
      </c>
      <c r="D164" s="250">
        <f>SUM(C164:C164)</f>
        <v>267605</v>
      </c>
      <c r="E164" s="79"/>
      <c r="F164" s="79">
        <v>263700</v>
      </c>
      <c r="G164" s="77"/>
      <c r="H164" s="76"/>
      <c r="I164" s="76"/>
      <c r="K164" s="36"/>
    </row>
    <row r="165" spans="1:15" ht="15.75" x14ac:dyDescent="0.25">
      <c r="A165" s="249" t="s">
        <v>195</v>
      </c>
      <c r="B165" s="83" t="s">
        <v>423</v>
      </c>
      <c r="C165" s="46">
        <v>130865</v>
      </c>
      <c r="D165" s="337"/>
      <c r="E165" s="79"/>
      <c r="F165" s="79"/>
      <c r="G165" s="77"/>
      <c r="H165" s="76"/>
      <c r="I165" s="76"/>
      <c r="K165" s="36"/>
    </row>
    <row r="166" spans="1:15" ht="15.75" x14ac:dyDescent="0.25">
      <c r="A166" s="45" t="s">
        <v>196</v>
      </c>
      <c r="B166" s="83" t="s">
        <v>332</v>
      </c>
      <c r="C166" s="46">
        <f>C164*4</f>
        <v>1070420</v>
      </c>
      <c r="D166" s="78"/>
      <c r="E166" s="79"/>
      <c r="F166" s="79">
        <f>SUM(F164:F164)</f>
        <v>263700</v>
      </c>
      <c r="G166" s="77"/>
      <c r="H166" s="76"/>
      <c r="I166" s="76"/>
      <c r="K166" s="36"/>
    </row>
    <row r="167" spans="1:15" ht="15.75" thickBot="1" x14ac:dyDescent="0.3">
      <c r="A167" s="47" t="s">
        <v>197</v>
      </c>
      <c r="B167" s="84" t="s">
        <v>333</v>
      </c>
      <c r="C167" s="48">
        <f>C164*10</f>
        <v>2676050</v>
      </c>
      <c r="D167" s="78"/>
      <c r="E167" s="79"/>
      <c r="F167" s="79"/>
      <c r="G167" s="77"/>
      <c r="H167" s="76"/>
      <c r="I167" s="76"/>
    </row>
    <row r="168" spans="1:15" x14ac:dyDescent="0.25">
      <c r="A168" s="49"/>
      <c r="B168" s="50"/>
      <c r="C168" s="50"/>
      <c r="D168" s="78"/>
      <c r="E168" s="79"/>
      <c r="F168" s="79"/>
      <c r="G168" s="77"/>
      <c r="H168" s="76"/>
      <c r="I168" s="76"/>
    </row>
    <row r="169" spans="1:15" x14ac:dyDescent="0.25">
      <c r="D169" s="78"/>
      <c r="E169" s="79"/>
      <c r="F169" s="79"/>
      <c r="G169" s="77"/>
      <c r="H169" s="76"/>
      <c r="I169" s="76"/>
      <c r="J169" s="58"/>
      <c r="K169" s="58"/>
      <c r="L169" s="223"/>
      <c r="M169" s="223"/>
      <c r="N169" s="214"/>
      <c r="O169" s="58"/>
    </row>
    <row r="170" spans="1:15" x14ac:dyDescent="0.25">
      <c r="D170" s="78"/>
      <c r="E170" s="79"/>
      <c r="F170" s="79"/>
      <c r="G170" s="77"/>
      <c r="H170" s="76"/>
      <c r="I170" s="76"/>
    </row>
    <row r="171" spans="1:15" x14ac:dyDescent="0.25">
      <c r="B171" s="59" t="s">
        <v>99</v>
      </c>
      <c r="D171" s="76"/>
      <c r="E171" s="77"/>
      <c r="F171" s="77"/>
      <c r="G171" s="77"/>
      <c r="H171" s="76"/>
      <c r="I171" s="76"/>
    </row>
    <row r="172" spans="1:15" ht="45" x14ac:dyDescent="0.25">
      <c r="B172" s="60" t="s">
        <v>97</v>
      </c>
      <c r="D172" s="76"/>
      <c r="E172" s="77"/>
      <c r="F172" s="77"/>
      <c r="G172" s="77"/>
      <c r="H172" s="76"/>
      <c r="I172" s="76"/>
    </row>
    <row r="173" spans="1:15" ht="30" x14ac:dyDescent="0.25">
      <c r="B173" s="60" t="s">
        <v>102</v>
      </c>
      <c r="D173" s="76"/>
      <c r="E173" s="77"/>
      <c r="F173" s="77"/>
      <c r="G173" s="77"/>
      <c r="H173" s="76"/>
      <c r="I173" s="76"/>
    </row>
    <row r="174" spans="1:15" ht="45" x14ac:dyDescent="0.25">
      <c r="B174" s="60" t="s">
        <v>100</v>
      </c>
      <c r="D174" s="76"/>
      <c r="E174" s="77"/>
      <c r="F174" s="77"/>
      <c r="G174" s="77"/>
      <c r="H174" s="76"/>
      <c r="I174" s="76"/>
    </row>
    <row r="175" spans="1:15" ht="30" x14ac:dyDescent="0.25">
      <c r="B175" s="60" t="s">
        <v>101</v>
      </c>
    </row>
    <row r="177" spans="2:7" x14ac:dyDescent="0.25">
      <c r="B177" s="37" t="s">
        <v>108</v>
      </c>
    </row>
    <row r="178" spans="2:7" x14ac:dyDescent="0.25">
      <c r="B178" s="34" t="s">
        <v>109</v>
      </c>
    </row>
    <row r="179" spans="2:7" x14ac:dyDescent="0.25">
      <c r="B179" s="34" t="s">
        <v>110</v>
      </c>
    </row>
    <row r="180" spans="2:7" x14ac:dyDescent="0.25">
      <c r="B180" s="34" t="s">
        <v>111</v>
      </c>
    </row>
    <row r="181" spans="2:7" x14ac:dyDescent="0.25">
      <c r="B181" s="34" t="s">
        <v>112</v>
      </c>
      <c r="E181" s="34"/>
      <c r="F181" s="34"/>
      <c r="G181" s="34"/>
    </row>
    <row r="182" spans="2:7" x14ac:dyDescent="0.25">
      <c r="B182" s="34" t="s">
        <v>113</v>
      </c>
      <c r="E182" s="34"/>
      <c r="F182" s="34"/>
      <c r="G182" s="34"/>
    </row>
    <row r="183" spans="2:7" x14ac:dyDescent="0.25">
      <c r="B183" s="34" t="s">
        <v>114</v>
      </c>
      <c r="E183" s="34"/>
      <c r="F183" s="34"/>
      <c r="G183" s="34"/>
    </row>
    <row r="185" spans="2:7" x14ac:dyDescent="0.25">
      <c r="B185" s="37" t="s">
        <v>115</v>
      </c>
      <c r="E185" s="34"/>
      <c r="F185" s="34"/>
      <c r="G185" s="34"/>
    </row>
    <row r="186" spans="2:7" x14ac:dyDescent="0.25">
      <c r="B186" s="34" t="s">
        <v>105</v>
      </c>
      <c r="E186" s="34"/>
      <c r="F186" s="34"/>
      <c r="G186" s="34"/>
    </row>
    <row r="187" spans="2:7" x14ac:dyDescent="0.25">
      <c r="B187" s="34" t="s">
        <v>106</v>
      </c>
      <c r="E187" s="34"/>
      <c r="F187" s="34"/>
      <c r="G187" s="34"/>
    </row>
    <row r="188" spans="2:7" x14ac:dyDescent="0.25">
      <c r="B188" s="34" t="s">
        <v>107</v>
      </c>
      <c r="E188" s="34"/>
      <c r="F188" s="34"/>
      <c r="G188" s="34"/>
    </row>
  </sheetData>
  <mergeCells count="59">
    <mergeCell ref="A18:A19"/>
    <mergeCell ref="A20:A21"/>
    <mergeCell ref="A28:A29"/>
    <mergeCell ref="A30:A31"/>
    <mergeCell ref="A26:A27"/>
    <mergeCell ref="A22:A23"/>
    <mergeCell ref="A24:A25"/>
    <mergeCell ref="A79:D79"/>
    <mergeCell ref="A4:J4"/>
    <mergeCell ref="K4:Q4"/>
    <mergeCell ref="A5:J5"/>
    <mergeCell ref="K5:Q5"/>
    <mergeCell ref="A8:AC8"/>
    <mergeCell ref="R10:R11"/>
    <mergeCell ref="E10:E11"/>
    <mergeCell ref="F10:F11"/>
    <mergeCell ref="G10:G11"/>
    <mergeCell ref="L10:L11"/>
    <mergeCell ref="M10:M11"/>
    <mergeCell ref="Q10:Q11"/>
    <mergeCell ref="A9:A11"/>
    <mergeCell ref="R4:AC4"/>
    <mergeCell ref="R5:AC5"/>
    <mergeCell ref="A1:AC1"/>
    <mergeCell ref="A2:AC2"/>
    <mergeCell ref="A3:J3"/>
    <mergeCell ref="K3:Q3"/>
    <mergeCell ref="R3:AC3"/>
    <mergeCell ref="A6:J6"/>
    <mergeCell ref="K6:Q6"/>
    <mergeCell ref="R6:AC6"/>
    <mergeCell ref="A7:J7"/>
    <mergeCell ref="K7:Q7"/>
    <mergeCell ref="R7:AC7"/>
    <mergeCell ref="B9:D10"/>
    <mergeCell ref="E9:G9"/>
    <mergeCell ref="H9:H11"/>
    <mergeCell ref="I9:I11"/>
    <mergeCell ref="J10:J11"/>
    <mergeCell ref="J79:K79"/>
    <mergeCell ref="L79:M79"/>
    <mergeCell ref="S10:S11"/>
    <mergeCell ref="K9:K11"/>
    <mergeCell ref="L9:M9"/>
    <mergeCell ref="O9:AC9"/>
    <mergeCell ref="N10:N11"/>
    <mergeCell ref="O10:O11"/>
    <mergeCell ref="P10:P11"/>
    <mergeCell ref="T10:T11"/>
    <mergeCell ref="U10:U11"/>
    <mergeCell ref="AD79:AE79"/>
    <mergeCell ref="Y10:Y11"/>
    <mergeCell ref="V10:V11"/>
    <mergeCell ref="X10:X11"/>
    <mergeCell ref="W10:W11"/>
    <mergeCell ref="AA10:AA11"/>
    <mergeCell ref="AC10:AC11"/>
    <mergeCell ref="AB10:AB11"/>
    <mergeCell ref="Z10:Z11"/>
  </mergeCells>
  <phoneticPr fontId="9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5"/>
  <sheetViews>
    <sheetView topLeftCell="A31" zoomScale="60" zoomScaleNormal="60" workbookViewId="0">
      <selection activeCell="D15" sqref="D15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5703125" style="6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184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401"/>
      <c r="Q11" s="401"/>
      <c r="R11" s="401"/>
      <c r="S11" s="401"/>
      <c r="T11" s="397"/>
      <c r="U11" s="397"/>
      <c r="V11" s="397"/>
      <c r="W11" s="397"/>
      <c r="X11" s="397"/>
      <c r="Y11" s="397"/>
      <c r="Z11" s="397"/>
      <c r="AA11" s="397"/>
      <c r="AB11" s="397"/>
      <c r="AC11" s="403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76</v>
      </c>
      <c r="J12" s="94">
        <f>SUM(O12:AC12)</f>
        <v>3043.6000000000008</v>
      </c>
      <c r="K12" s="98"/>
      <c r="L12" s="99">
        <v>43466</v>
      </c>
      <c r="M12" s="99">
        <v>48944</v>
      </c>
      <c r="N12" s="38"/>
      <c r="O12" s="255">
        <v>154</v>
      </c>
      <c r="P12" s="294">
        <f t="shared" ref="P12:AC12" si="0">$K$38*0.15</f>
        <v>206.4</v>
      </c>
      <c r="Q12" s="294">
        <f t="shared" si="0"/>
        <v>206.4</v>
      </c>
      <c r="R12" s="294">
        <f t="shared" si="0"/>
        <v>206.4</v>
      </c>
      <c r="S12" s="294">
        <f t="shared" si="0"/>
        <v>206.4</v>
      </c>
      <c r="T12" s="317">
        <f t="shared" si="0"/>
        <v>206.4</v>
      </c>
      <c r="U12" s="317">
        <f t="shared" si="0"/>
        <v>206.4</v>
      </c>
      <c r="V12" s="317">
        <f t="shared" si="0"/>
        <v>206.4</v>
      </c>
      <c r="W12" s="317">
        <f t="shared" si="0"/>
        <v>206.4</v>
      </c>
      <c r="X12" s="317">
        <f t="shared" si="0"/>
        <v>206.4</v>
      </c>
      <c r="Y12" s="317">
        <f t="shared" si="0"/>
        <v>206.4</v>
      </c>
      <c r="Z12" s="317">
        <f t="shared" si="0"/>
        <v>206.4</v>
      </c>
      <c r="AA12" s="317">
        <f t="shared" si="0"/>
        <v>206.4</v>
      </c>
      <c r="AB12" s="317">
        <f t="shared" si="0"/>
        <v>206.4</v>
      </c>
      <c r="AC12" s="317">
        <f t="shared" si="0"/>
        <v>206.4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76</v>
      </c>
      <c r="D15" s="75" t="s">
        <v>452</v>
      </c>
      <c r="E15" s="105" t="s">
        <v>14</v>
      </c>
      <c r="F15" s="108" t="s">
        <v>31</v>
      </c>
      <c r="G15" s="75" t="s">
        <v>27</v>
      </c>
      <c r="H15" s="4"/>
      <c r="I15" s="129" t="s">
        <v>76</v>
      </c>
      <c r="J15" s="103">
        <f t="shared" ref="J15" si="1">SUM(O15:AC15)</f>
        <v>351</v>
      </c>
      <c r="K15" s="129"/>
      <c r="L15" s="88">
        <v>43466</v>
      </c>
      <c r="M15" s="150">
        <v>43830</v>
      </c>
      <c r="N15" s="32" t="s">
        <v>185</v>
      </c>
      <c r="O15" s="256">
        <v>351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76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76</v>
      </c>
      <c r="J16" s="103">
        <f t="shared" ref="J16:J35" si="2">SUM(O16:AC16)</f>
        <v>1296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324</v>
      </c>
      <c r="Q16" s="253">
        <v>324</v>
      </c>
      <c r="R16" s="253">
        <v>324</v>
      </c>
      <c r="S16" s="253">
        <v>324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76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76</v>
      </c>
      <c r="J17" s="103">
        <f t="shared" si="2"/>
        <v>3240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324</v>
      </c>
      <c r="U17" s="313">
        <v>324</v>
      </c>
      <c r="V17" s="313">
        <v>324</v>
      </c>
      <c r="W17" s="313">
        <v>324</v>
      </c>
      <c r="X17" s="313">
        <v>324</v>
      </c>
      <c r="Y17" s="313">
        <v>324</v>
      </c>
      <c r="Z17" s="313">
        <v>324</v>
      </c>
      <c r="AA17" s="313">
        <v>324</v>
      </c>
      <c r="AB17" s="313">
        <v>324</v>
      </c>
      <c r="AC17" s="314">
        <v>324</v>
      </c>
    </row>
    <row r="18" spans="1:29" s="125" customFormat="1" ht="60" x14ac:dyDescent="0.25">
      <c r="A18" s="101"/>
      <c r="B18" s="102"/>
      <c r="C18" s="103" t="s">
        <v>76</v>
      </c>
      <c r="D18" s="16" t="s">
        <v>221</v>
      </c>
      <c r="E18" s="105" t="s">
        <v>14</v>
      </c>
      <c r="F18" s="108" t="s">
        <v>31</v>
      </c>
      <c r="G18" s="75" t="s">
        <v>27</v>
      </c>
      <c r="H18" s="106"/>
      <c r="I18" s="129" t="s">
        <v>76</v>
      </c>
      <c r="J18" s="103">
        <f t="shared" si="2"/>
        <v>2000</v>
      </c>
      <c r="K18" s="106"/>
      <c r="L18" s="130">
        <v>43831</v>
      </c>
      <c r="M18" s="130">
        <v>44196</v>
      </c>
      <c r="N18" s="32" t="s">
        <v>186</v>
      </c>
      <c r="O18" s="256"/>
      <c r="P18" s="253">
        <v>2000</v>
      </c>
      <c r="Q18" s="253"/>
      <c r="R18" s="253"/>
      <c r="S18" s="253"/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76</v>
      </c>
      <c r="D19" s="16" t="s">
        <v>221</v>
      </c>
      <c r="E19" s="105" t="s">
        <v>14</v>
      </c>
      <c r="F19" s="108" t="s">
        <v>31</v>
      </c>
      <c r="G19" s="75" t="s">
        <v>27</v>
      </c>
      <c r="H19" s="106"/>
      <c r="I19" s="129" t="s">
        <v>76</v>
      </c>
      <c r="J19" s="103">
        <f t="shared" si="2"/>
        <v>4000</v>
      </c>
      <c r="K19" s="106"/>
      <c r="L19" s="130">
        <v>45658</v>
      </c>
      <c r="M19" s="13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>
        <v>2000</v>
      </c>
      <c r="V19" s="313"/>
      <c r="W19" s="313"/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76</v>
      </c>
      <c r="D20" s="16" t="s">
        <v>222</v>
      </c>
      <c r="E20" s="105" t="s">
        <v>14</v>
      </c>
      <c r="F20" s="108" t="s">
        <v>31</v>
      </c>
      <c r="G20" s="75" t="s">
        <v>27</v>
      </c>
      <c r="H20" s="106"/>
      <c r="I20" s="129" t="s">
        <v>76</v>
      </c>
      <c r="J20" s="103">
        <f t="shared" si="2"/>
        <v>5600</v>
      </c>
      <c r="K20" s="106"/>
      <c r="L20" s="130">
        <v>43831</v>
      </c>
      <c r="M20" s="130">
        <v>44926</v>
      </c>
      <c r="N20" s="32" t="s">
        <v>186</v>
      </c>
      <c r="O20" s="256"/>
      <c r="P20" s="253">
        <v>2800</v>
      </c>
      <c r="Q20" s="253"/>
      <c r="R20" s="253">
        <v>2800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76</v>
      </c>
      <c r="D21" s="16" t="s">
        <v>222</v>
      </c>
      <c r="E21" s="105" t="s">
        <v>14</v>
      </c>
      <c r="F21" s="108" t="s">
        <v>31</v>
      </c>
      <c r="G21" s="75" t="s">
        <v>27</v>
      </c>
      <c r="H21" s="106"/>
      <c r="I21" s="129" t="s">
        <v>76</v>
      </c>
      <c r="J21" s="103">
        <f t="shared" si="2"/>
        <v>14000</v>
      </c>
      <c r="K21" s="106"/>
      <c r="L21" s="130">
        <v>45292</v>
      </c>
      <c r="M21" s="130">
        <v>48579</v>
      </c>
      <c r="N21" s="32" t="s">
        <v>187</v>
      </c>
      <c r="O21" s="256"/>
      <c r="P21" s="253"/>
      <c r="Q21" s="253"/>
      <c r="R21" s="253"/>
      <c r="S21" s="253"/>
      <c r="T21" s="313">
        <v>2800</v>
      </c>
      <c r="U21" s="313"/>
      <c r="V21" s="313">
        <v>2800</v>
      </c>
      <c r="W21" s="313"/>
      <c r="X21" s="313">
        <v>2800</v>
      </c>
      <c r="Y21" s="313"/>
      <c r="Z21" s="313">
        <v>2800</v>
      </c>
      <c r="AA21" s="313"/>
      <c r="AB21" s="313">
        <v>2800</v>
      </c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3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76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76</v>
      </c>
      <c r="J23" s="103">
        <f t="shared" si="2"/>
        <v>2000</v>
      </c>
      <c r="K23" s="106"/>
      <c r="L23" s="130">
        <v>44927</v>
      </c>
      <c r="M23" s="130">
        <v>45291</v>
      </c>
      <c r="N23" s="32" t="s">
        <v>186</v>
      </c>
      <c r="O23" s="256"/>
      <c r="P23" s="253"/>
      <c r="Q23" s="253"/>
      <c r="R23" s="253"/>
      <c r="S23" s="253">
        <v>2000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76</v>
      </c>
      <c r="D24" s="16" t="s">
        <v>227</v>
      </c>
      <c r="E24" s="105" t="s">
        <v>14</v>
      </c>
      <c r="F24" s="104" t="s">
        <v>29</v>
      </c>
      <c r="G24" s="105" t="s">
        <v>28</v>
      </c>
      <c r="H24" s="106"/>
      <c r="I24" s="129" t="s">
        <v>76</v>
      </c>
      <c r="J24" s="103">
        <f t="shared" si="2"/>
        <v>410</v>
      </c>
      <c r="K24" s="106"/>
      <c r="L24" s="130">
        <v>47484</v>
      </c>
      <c r="M24" s="130">
        <v>47848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410</v>
      </c>
      <c r="AA24" s="313"/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3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3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60" x14ac:dyDescent="0.25">
      <c r="A27" s="101"/>
      <c r="B27" s="102"/>
      <c r="C27" s="103" t="s">
        <v>76</v>
      </c>
      <c r="D27" s="136" t="s">
        <v>339</v>
      </c>
      <c r="E27" s="105" t="s">
        <v>24</v>
      </c>
      <c r="F27" s="104" t="s">
        <v>29</v>
      </c>
      <c r="G27" s="75" t="s">
        <v>27</v>
      </c>
      <c r="H27" s="106"/>
      <c r="I27" s="129" t="s">
        <v>76</v>
      </c>
      <c r="J27" s="103">
        <f>SUM(O27:AC27)</f>
        <v>600</v>
      </c>
      <c r="K27" s="106"/>
      <c r="L27" s="130">
        <v>43466</v>
      </c>
      <c r="M27" s="130">
        <v>43830</v>
      </c>
      <c r="N27" s="32" t="s">
        <v>185</v>
      </c>
      <c r="O27" s="256">
        <v>600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76</v>
      </c>
      <c r="D28" s="136" t="s">
        <v>224</v>
      </c>
      <c r="E28" s="108" t="s">
        <v>30</v>
      </c>
      <c r="F28" s="104" t="s">
        <v>198</v>
      </c>
      <c r="G28" s="105" t="s">
        <v>28</v>
      </c>
      <c r="H28" s="106"/>
      <c r="I28" s="129" t="s">
        <v>76</v>
      </c>
      <c r="J28" s="103">
        <f t="shared" si="2"/>
        <v>900</v>
      </c>
      <c r="K28" s="106"/>
      <c r="L28" s="130">
        <v>43831</v>
      </c>
      <c r="M28" s="130">
        <v>44561</v>
      </c>
      <c r="N28" s="32" t="s">
        <v>186</v>
      </c>
      <c r="O28" s="256"/>
      <c r="P28" s="253">
        <v>450</v>
      </c>
      <c r="Q28" s="253">
        <v>450</v>
      </c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76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76</v>
      </c>
      <c r="J29" s="103">
        <f t="shared" si="2"/>
        <v>2370</v>
      </c>
      <c r="K29" s="106"/>
      <c r="L29" s="130">
        <v>45658</v>
      </c>
      <c r="M29" s="130" t="s">
        <v>252</v>
      </c>
      <c r="N29" s="32" t="s">
        <v>187</v>
      </c>
      <c r="O29" s="256"/>
      <c r="P29" s="253"/>
      <c r="Q29" s="253"/>
      <c r="R29" s="253"/>
      <c r="S29" s="253"/>
      <c r="T29" s="313"/>
      <c r="U29" s="313">
        <v>1350</v>
      </c>
      <c r="V29" s="313">
        <v>60</v>
      </c>
      <c r="W29" s="313">
        <v>360</v>
      </c>
      <c r="X29" s="313">
        <v>300</v>
      </c>
      <c r="Y29" s="313">
        <v>300</v>
      </c>
      <c r="Z29" s="313"/>
      <c r="AA29" s="313"/>
      <c r="AB29" s="313"/>
      <c r="AC29" s="314"/>
    </row>
    <row r="30" spans="1:29" s="125" customFormat="1" ht="60" x14ac:dyDescent="0.25">
      <c r="A30" s="101"/>
      <c r="B30" s="102"/>
      <c r="C30" s="103" t="s">
        <v>76</v>
      </c>
      <c r="D30" s="136" t="s">
        <v>230</v>
      </c>
      <c r="E30" s="105" t="s">
        <v>14</v>
      </c>
      <c r="F30" s="104" t="s">
        <v>29</v>
      </c>
      <c r="G30" s="105" t="s">
        <v>28</v>
      </c>
      <c r="H30" s="106"/>
      <c r="I30" s="129" t="s">
        <v>76</v>
      </c>
      <c r="J30" s="103">
        <f t="shared" si="2"/>
        <v>100</v>
      </c>
      <c r="K30" s="106"/>
      <c r="L30" s="130">
        <v>46023</v>
      </c>
      <c r="M30" s="130">
        <v>46387</v>
      </c>
      <c r="N30" s="32" t="s">
        <v>187</v>
      </c>
      <c r="O30" s="256"/>
      <c r="P30" s="253"/>
      <c r="Q30" s="253"/>
      <c r="R30" s="253"/>
      <c r="S30" s="253"/>
      <c r="T30" s="313"/>
      <c r="U30" s="313"/>
      <c r="V30" s="313">
        <v>100</v>
      </c>
      <c r="W30" s="313"/>
      <c r="X30" s="313"/>
      <c r="Y30" s="313"/>
      <c r="Z30" s="313"/>
      <c r="AA30" s="313"/>
      <c r="AB30" s="313"/>
      <c r="AC30" s="314"/>
    </row>
    <row r="31" spans="1:29" s="125" customFormat="1" x14ac:dyDescent="0.25">
      <c r="A31" s="8"/>
      <c r="B31" s="146" t="s">
        <v>88</v>
      </c>
      <c r="C31" s="131"/>
      <c r="D31" s="131"/>
      <c r="E31" s="132"/>
      <c r="F31" s="132"/>
      <c r="G31" s="132"/>
      <c r="H31" s="133"/>
      <c r="I31" s="133"/>
      <c r="J31" s="133"/>
      <c r="K31" s="133"/>
      <c r="L31" s="134"/>
      <c r="M31" s="134"/>
      <c r="N31" s="133"/>
      <c r="O31" s="268"/>
      <c r="P31" s="268"/>
      <c r="Q31" s="268"/>
      <c r="R31" s="268"/>
      <c r="S31" s="268"/>
      <c r="T31" s="268"/>
      <c r="U31" s="268"/>
      <c r="V31" s="268"/>
      <c r="W31" s="268"/>
      <c r="X31" s="268"/>
      <c r="Y31" s="268"/>
      <c r="Z31" s="268"/>
      <c r="AA31" s="268"/>
      <c r="AB31" s="268"/>
      <c r="AC31" s="268"/>
    </row>
    <row r="32" spans="1:29" s="125" customFormat="1" ht="60" x14ac:dyDescent="0.25">
      <c r="A32" s="101"/>
      <c r="B32" s="137"/>
      <c r="C32" s="103" t="s">
        <v>76</v>
      </c>
      <c r="D32" s="75" t="s">
        <v>225</v>
      </c>
      <c r="E32" s="104" t="s">
        <v>15</v>
      </c>
      <c r="F32" s="104" t="s">
        <v>29</v>
      </c>
      <c r="G32" s="105" t="s">
        <v>27</v>
      </c>
      <c r="H32" s="106"/>
      <c r="I32" s="129" t="s">
        <v>76</v>
      </c>
      <c r="J32" s="103">
        <f t="shared" si="2"/>
        <v>3800</v>
      </c>
      <c r="K32" s="106"/>
      <c r="L32" s="130">
        <v>43831</v>
      </c>
      <c r="M32" s="282">
        <v>44926</v>
      </c>
      <c r="N32" s="17" t="s">
        <v>186</v>
      </c>
      <c r="O32" s="256"/>
      <c r="P32" s="253">
        <v>1200</v>
      </c>
      <c r="Q32" s="253">
        <v>2200</v>
      </c>
      <c r="R32" s="253">
        <v>400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37"/>
      <c r="C33" s="103" t="s">
        <v>76</v>
      </c>
      <c r="D33" s="75" t="s">
        <v>225</v>
      </c>
      <c r="E33" s="104" t="s">
        <v>15</v>
      </c>
      <c r="F33" s="104" t="s">
        <v>29</v>
      </c>
      <c r="G33" s="105" t="s">
        <v>27</v>
      </c>
      <c r="H33" s="106"/>
      <c r="I33" s="129" t="s">
        <v>76</v>
      </c>
      <c r="J33" s="103">
        <f t="shared" si="2"/>
        <v>6800</v>
      </c>
      <c r="K33" s="106"/>
      <c r="L33" s="130">
        <v>45292</v>
      </c>
      <c r="M33" s="282">
        <v>48579</v>
      </c>
      <c r="N33" s="32" t="s">
        <v>187</v>
      </c>
      <c r="O33" s="256"/>
      <c r="P33" s="253"/>
      <c r="Q33" s="253"/>
      <c r="R33" s="253"/>
      <c r="S33" s="253"/>
      <c r="T33" s="313">
        <v>400</v>
      </c>
      <c r="U33" s="313"/>
      <c r="V33" s="313">
        <v>400</v>
      </c>
      <c r="W33" s="313"/>
      <c r="X33" s="313">
        <v>2300</v>
      </c>
      <c r="Y33" s="313">
        <v>400</v>
      </c>
      <c r="Z33" s="313">
        <v>2900</v>
      </c>
      <c r="AA33" s="313"/>
      <c r="AB33" s="313">
        <v>400</v>
      </c>
      <c r="AC33" s="314"/>
    </row>
    <row r="34" spans="1:29" s="125" customFormat="1" ht="60" x14ac:dyDescent="0.25">
      <c r="A34" s="101"/>
      <c r="B34" s="137"/>
      <c r="C34" s="103" t="s">
        <v>76</v>
      </c>
      <c r="D34" s="75" t="s">
        <v>231</v>
      </c>
      <c r="E34" s="104" t="s">
        <v>15</v>
      </c>
      <c r="F34" s="104" t="s">
        <v>29</v>
      </c>
      <c r="G34" s="105" t="s">
        <v>27</v>
      </c>
      <c r="H34" s="106"/>
      <c r="I34" s="129" t="s">
        <v>76</v>
      </c>
      <c r="J34" s="103">
        <f t="shared" si="2"/>
        <v>205</v>
      </c>
      <c r="K34" s="106"/>
      <c r="L34" s="130">
        <v>43831</v>
      </c>
      <c r="M34" s="130">
        <v>45291</v>
      </c>
      <c r="N34" s="32" t="s">
        <v>186</v>
      </c>
      <c r="O34" s="256"/>
      <c r="P34" s="253">
        <v>35</v>
      </c>
      <c r="Q34" s="253">
        <v>135</v>
      </c>
      <c r="R34" s="253"/>
      <c r="S34" s="253">
        <v>35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76</v>
      </c>
      <c r="D35" s="75" t="s">
        <v>231</v>
      </c>
      <c r="E35" s="104" t="s">
        <v>15</v>
      </c>
      <c r="F35" s="104" t="s">
        <v>29</v>
      </c>
      <c r="G35" s="105" t="s">
        <v>27</v>
      </c>
      <c r="H35" s="106"/>
      <c r="I35" s="129" t="s">
        <v>76</v>
      </c>
      <c r="J35" s="103">
        <f t="shared" si="2"/>
        <v>515</v>
      </c>
      <c r="K35" s="106"/>
      <c r="L35" s="130">
        <v>45292</v>
      </c>
      <c r="M35" s="130">
        <v>48579</v>
      </c>
      <c r="N35" s="32" t="s">
        <v>187</v>
      </c>
      <c r="O35" s="256"/>
      <c r="P35" s="253"/>
      <c r="Q35" s="253"/>
      <c r="R35" s="253"/>
      <c r="S35" s="253"/>
      <c r="T35" s="313">
        <v>70</v>
      </c>
      <c r="U35" s="313">
        <v>35</v>
      </c>
      <c r="V35" s="313"/>
      <c r="W35" s="313">
        <v>135</v>
      </c>
      <c r="X35" s="313">
        <v>70</v>
      </c>
      <c r="Y35" s="313">
        <v>35</v>
      </c>
      <c r="Z35" s="313">
        <v>35</v>
      </c>
      <c r="AA35" s="313"/>
      <c r="AB35" s="313">
        <v>135</v>
      </c>
      <c r="AC35" s="314"/>
    </row>
    <row r="36" spans="1:29" s="125" customFormat="1" x14ac:dyDescent="0.25">
      <c r="A36" s="8"/>
      <c r="B36" s="146" t="s">
        <v>89</v>
      </c>
      <c r="C36" s="131"/>
      <c r="D36" s="131"/>
      <c r="E36" s="132"/>
      <c r="F36" s="132"/>
      <c r="G36" s="132"/>
      <c r="H36" s="133"/>
      <c r="I36" s="133"/>
      <c r="J36" s="167"/>
      <c r="K36" s="133"/>
      <c r="L36" s="134"/>
      <c r="M36" s="134"/>
      <c r="N36" s="133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</row>
    <row r="37" spans="1:29" s="139" customFormat="1" ht="60.75" thickBot="1" x14ac:dyDescent="0.3">
      <c r="A37" s="101"/>
      <c r="B37" s="102"/>
      <c r="C37" s="103" t="s">
        <v>76</v>
      </c>
      <c r="D37" s="75" t="s">
        <v>226</v>
      </c>
      <c r="E37" s="105" t="s">
        <v>25</v>
      </c>
      <c r="F37" s="62" t="s">
        <v>26</v>
      </c>
      <c r="G37" s="105" t="s">
        <v>27</v>
      </c>
      <c r="H37" s="106"/>
      <c r="I37" s="129" t="s">
        <v>76</v>
      </c>
      <c r="J37" s="103">
        <f>SUM(O37:AC37)</f>
        <v>4000</v>
      </c>
      <c r="K37" s="106"/>
      <c r="L37" s="130">
        <v>44197</v>
      </c>
      <c r="M37" s="130">
        <v>44561</v>
      </c>
      <c r="N37" s="32" t="s">
        <v>186</v>
      </c>
      <c r="O37" s="256"/>
      <c r="P37" s="253"/>
      <c r="Q37" s="253">
        <v>4000</v>
      </c>
      <c r="R37" s="253"/>
      <c r="S37" s="253"/>
      <c r="T37" s="313"/>
      <c r="U37" s="313"/>
      <c r="V37" s="313"/>
      <c r="W37" s="313"/>
      <c r="X37" s="313"/>
      <c r="Y37" s="313"/>
      <c r="Z37" s="313"/>
      <c r="AA37" s="313"/>
      <c r="AB37" s="313"/>
      <c r="AC37" s="314"/>
    </row>
    <row r="38" spans="1:29" s="37" customFormat="1" ht="15.75" thickBot="1" x14ac:dyDescent="0.25">
      <c r="A38" s="39"/>
      <c r="B38" s="40" t="s">
        <v>86</v>
      </c>
      <c r="C38" s="40"/>
      <c r="D38" s="40"/>
      <c r="E38" s="66"/>
      <c r="F38" s="66"/>
      <c r="G38" s="66"/>
      <c r="H38" s="40"/>
      <c r="I38" s="40"/>
      <c r="J38" s="40">
        <f>SUM(J13:J37)</f>
        <v>52187</v>
      </c>
      <c r="K38" s="40">
        <f>C42+C43</f>
        <v>1376</v>
      </c>
      <c r="L38" s="90"/>
      <c r="M38" s="90"/>
      <c r="N38" s="41"/>
      <c r="O38" s="257">
        <f t="shared" ref="O38:AC38" si="3">SUM(O12:O37)</f>
        <v>1105</v>
      </c>
      <c r="P38" s="254">
        <f t="shared" si="3"/>
        <v>7015.4</v>
      </c>
      <c r="Q38" s="254">
        <f t="shared" si="3"/>
        <v>7315.4</v>
      </c>
      <c r="R38" s="254">
        <f t="shared" si="3"/>
        <v>3730.4</v>
      </c>
      <c r="S38" s="254">
        <f t="shared" si="3"/>
        <v>2565.4</v>
      </c>
      <c r="T38" s="318">
        <f t="shared" si="3"/>
        <v>3800.4</v>
      </c>
      <c r="U38" s="318">
        <f t="shared" si="3"/>
        <v>3915.4</v>
      </c>
      <c r="V38" s="318">
        <f t="shared" si="3"/>
        <v>3890.4</v>
      </c>
      <c r="W38" s="318">
        <f t="shared" si="3"/>
        <v>1025.4000000000001</v>
      </c>
      <c r="X38" s="318">
        <f t="shared" si="3"/>
        <v>6000.4</v>
      </c>
      <c r="Y38" s="318">
        <f t="shared" si="3"/>
        <v>1265.4000000000001</v>
      </c>
      <c r="Z38" s="318">
        <f t="shared" si="3"/>
        <v>8675.4</v>
      </c>
      <c r="AA38" s="318">
        <f t="shared" si="3"/>
        <v>530.4</v>
      </c>
      <c r="AB38" s="318">
        <f t="shared" si="3"/>
        <v>3865.4</v>
      </c>
      <c r="AC38" s="319">
        <f t="shared" si="3"/>
        <v>530.4</v>
      </c>
    </row>
    <row r="39" spans="1:29" ht="15.75" x14ac:dyDescent="0.25">
      <c r="A39" s="23"/>
      <c r="B39" s="24"/>
      <c r="C39" s="24"/>
      <c r="D39" s="24"/>
      <c r="E39" s="67"/>
      <c r="F39" s="67"/>
      <c r="G39" s="67"/>
      <c r="H39" s="24"/>
      <c r="I39" s="25"/>
      <c r="K39" s="33" t="s">
        <v>330</v>
      </c>
    </row>
    <row r="40" spans="1:29" s="34" customFormat="1" ht="15.75" x14ac:dyDescent="0.25">
      <c r="E40" s="60"/>
      <c r="F40" s="60"/>
      <c r="G40" s="60"/>
      <c r="K40" s="36"/>
      <c r="L40" s="91"/>
      <c r="M40" s="91"/>
    </row>
    <row r="41" spans="1:29" s="34" customFormat="1" ht="60" x14ac:dyDescent="0.25">
      <c r="A41" s="42"/>
      <c r="B41" s="43" t="s">
        <v>193</v>
      </c>
      <c r="C41" s="44" t="s">
        <v>194</v>
      </c>
      <c r="E41" s="60"/>
      <c r="F41" s="60"/>
      <c r="G41" s="60"/>
      <c r="K41" s="36"/>
      <c r="L41" s="91"/>
      <c r="M41" s="91"/>
    </row>
    <row r="42" spans="1:29" s="34" customFormat="1" ht="15.75" x14ac:dyDescent="0.25">
      <c r="A42" s="45" t="s">
        <v>195</v>
      </c>
      <c r="B42" s="83" t="s">
        <v>331</v>
      </c>
      <c r="C42" s="46">
        <v>1025</v>
      </c>
      <c r="E42" s="60"/>
      <c r="F42" s="60"/>
      <c r="G42" s="60"/>
      <c r="K42" s="36"/>
      <c r="L42" s="91"/>
      <c r="M42" s="91"/>
    </row>
    <row r="43" spans="1:29" s="34" customFormat="1" ht="15.75" x14ac:dyDescent="0.25">
      <c r="A43" s="248"/>
      <c r="B43" s="83" t="s">
        <v>404</v>
      </c>
      <c r="C43" s="46">
        <v>351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196</v>
      </c>
      <c r="B44" s="83" t="s">
        <v>332</v>
      </c>
      <c r="C44" s="46">
        <f>C42*4</f>
        <v>4100</v>
      </c>
      <c r="E44" s="60"/>
      <c r="F44" s="60"/>
      <c r="G44" s="60"/>
      <c r="K44" s="36"/>
      <c r="L44" s="91"/>
      <c r="M44" s="91"/>
    </row>
    <row r="45" spans="1:29" s="34" customFormat="1" ht="15.75" thickBot="1" x14ac:dyDescent="0.3">
      <c r="A45" s="47" t="s">
        <v>197</v>
      </c>
      <c r="B45" s="84" t="s">
        <v>333</v>
      </c>
      <c r="C45" s="48">
        <f>C42*10</f>
        <v>10250</v>
      </c>
      <c r="E45" s="60"/>
      <c r="F45" s="60"/>
      <c r="G45" s="60"/>
      <c r="L45" s="91"/>
      <c r="M45" s="91"/>
    </row>
    <row r="46" spans="1:29" s="34" customFormat="1" x14ac:dyDescent="0.25">
      <c r="A46" s="49"/>
      <c r="B46" s="50"/>
      <c r="C46" s="50"/>
      <c r="E46" s="60"/>
      <c r="F46" s="60"/>
      <c r="G46" s="60"/>
      <c r="L46" s="91"/>
      <c r="M46" s="91"/>
    </row>
    <row r="48" spans="1:29" x14ac:dyDescent="0.25">
      <c r="B48" s="26" t="s">
        <v>99</v>
      </c>
    </row>
    <row r="49" spans="2:2" ht="45" x14ac:dyDescent="0.25">
      <c r="B49" s="27" t="s">
        <v>97</v>
      </c>
    </row>
    <row r="50" spans="2:2" ht="30" x14ac:dyDescent="0.25">
      <c r="B50" s="27" t="s">
        <v>102</v>
      </c>
    </row>
    <row r="51" spans="2:2" ht="45" x14ac:dyDescent="0.25">
      <c r="B51" s="27" t="s">
        <v>100</v>
      </c>
    </row>
    <row r="52" spans="2:2" ht="30" x14ac:dyDescent="0.25">
      <c r="B52" s="27" t="s">
        <v>101</v>
      </c>
    </row>
    <row r="54" spans="2:2" x14ac:dyDescent="0.25">
      <c r="B54" s="28" t="s">
        <v>108</v>
      </c>
    </row>
    <row r="55" spans="2:2" x14ac:dyDescent="0.25">
      <c r="B55" s="6" t="s">
        <v>109</v>
      </c>
    </row>
    <row r="56" spans="2:2" x14ac:dyDescent="0.25">
      <c r="B56" s="6" t="s">
        <v>110</v>
      </c>
    </row>
    <row r="57" spans="2:2" x14ac:dyDescent="0.25">
      <c r="B57" s="6" t="s">
        <v>111</v>
      </c>
    </row>
    <row r="58" spans="2:2" x14ac:dyDescent="0.25">
      <c r="B58" s="6" t="s">
        <v>112</v>
      </c>
    </row>
    <row r="59" spans="2:2" x14ac:dyDescent="0.25">
      <c r="B59" s="6" t="s">
        <v>113</v>
      </c>
    </row>
    <row r="60" spans="2:2" x14ac:dyDescent="0.25">
      <c r="B60" s="6" t="s">
        <v>114</v>
      </c>
    </row>
    <row r="62" spans="2:2" x14ac:dyDescent="0.25">
      <c r="B62" s="28" t="s">
        <v>115</v>
      </c>
    </row>
    <row r="63" spans="2:2" x14ac:dyDescent="0.25">
      <c r="B63" s="6" t="s">
        <v>105</v>
      </c>
    </row>
    <row r="64" spans="2:2" x14ac:dyDescent="0.25">
      <c r="B64" s="6" t="s">
        <v>106</v>
      </c>
    </row>
    <row r="65" spans="2:2" x14ac:dyDescent="0.25">
      <c r="B65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0"/>
  <sheetViews>
    <sheetView topLeftCell="A4" zoomScale="60" zoomScaleNormal="60" workbookViewId="0">
      <selection activeCell="O30" sqref="O30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5.7109375" style="6" customWidth="1"/>
    <col min="15" max="15" width="12.140625" style="6" bestFit="1" customWidth="1"/>
    <col min="16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166</v>
      </c>
      <c r="L3" s="349"/>
      <c r="M3" s="349"/>
      <c r="N3" s="349"/>
      <c r="O3" s="349"/>
      <c r="P3" s="349"/>
      <c r="Q3" s="349"/>
      <c r="R3" s="349" t="s">
        <v>242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77</v>
      </c>
      <c r="J12" s="94">
        <f>SUM(O12:AC12)</f>
        <v>4880</v>
      </c>
      <c r="K12" s="98"/>
      <c r="L12" s="99">
        <v>43466</v>
      </c>
      <c r="M12" s="99">
        <v>48944</v>
      </c>
      <c r="N12" s="38"/>
      <c r="O12" s="255">
        <v>218</v>
      </c>
      <c r="P12" s="252">
        <f t="shared" ref="P12:AC12" si="0">$K$43*0.15</f>
        <v>333</v>
      </c>
      <c r="Q12" s="252">
        <f t="shared" si="0"/>
        <v>333</v>
      </c>
      <c r="R12" s="252">
        <f t="shared" si="0"/>
        <v>333</v>
      </c>
      <c r="S12" s="252">
        <f t="shared" si="0"/>
        <v>333</v>
      </c>
      <c r="T12" s="324">
        <f t="shared" si="0"/>
        <v>333</v>
      </c>
      <c r="U12" s="324">
        <f t="shared" si="0"/>
        <v>333</v>
      </c>
      <c r="V12" s="324">
        <f t="shared" si="0"/>
        <v>333</v>
      </c>
      <c r="W12" s="324">
        <f t="shared" si="0"/>
        <v>333</v>
      </c>
      <c r="X12" s="324">
        <f t="shared" si="0"/>
        <v>333</v>
      </c>
      <c r="Y12" s="324">
        <f t="shared" si="0"/>
        <v>333</v>
      </c>
      <c r="Z12" s="324">
        <f t="shared" si="0"/>
        <v>333</v>
      </c>
      <c r="AA12" s="324">
        <f t="shared" si="0"/>
        <v>333</v>
      </c>
      <c r="AB12" s="324">
        <f t="shared" si="0"/>
        <v>333</v>
      </c>
      <c r="AC12" s="325">
        <f t="shared" si="0"/>
        <v>333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75" t="s">
        <v>419</v>
      </c>
      <c r="D15" s="75" t="s">
        <v>420</v>
      </c>
      <c r="E15" s="75" t="s">
        <v>13</v>
      </c>
      <c r="F15" s="108" t="s">
        <v>31</v>
      </c>
      <c r="G15" s="75" t="s">
        <v>27</v>
      </c>
      <c r="H15" s="4"/>
      <c r="I15" s="129" t="s">
        <v>77</v>
      </c>
      <c r="J15" s="103">
        <f t="shared" ref="J15" si="1">SUM(O15:AC15)</f>
        <v>200</v>
      </c>
      <c r="K15" s="129"/>
      <c r="L15" s="88">
        <v>43466</v>
      </c>
      <c r="M15" s="150">
        <v>43830</v>
      </c>
      <c r="N15" s="32" t="s">
        <v>185</v>
      </c>
      <c r="O15" s="256">
        <v>200</v>
      </c>
      <c r="P15" s="253"/>
      <c r="Q15" s="253"/>
      <c r="R15" s="253"/>
      <c r="S15" s="253"/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77</v>
      </c>
      <c r="D16" s="75" t="s">
        <v>98</v>
      </c>
      <c r="E16" s="75" t="s">
        <v>13</v>
      </c>
      <c r="F16" s="108" t="s">
        <v>31</v>
      </c>
      <c r="G16" s="75" t="s">
        <v>27</v>
      </c>
      <c r="H16" s="4"/>
      <c r="I16" s="129" t="s">
        <v>77</v>
      </c>
      <c r="J16" s="103">
        <f t="shared" ref="J16:J37" si="2">SUM(O16:AC16)</f>
        <v>1928</v>
      </c>
      <c r="K16" s="129"/>
      <c r="L16" s="88">
        <v>43831</v>
      </c>
      <c r="M16" s="150">
        <v>45291</v>
      </c>
      <c r="N16" s="32" t="s">
        <v>186</v>
      </c>
      <c r="O16" s="256"/>
      <c r="P16" s="253">
        <v>482</v>
      </c>
      <c r="Q16" s="253">
        <v>482</v>
      </c>
      <c r="R16" s="253">
        <v>482</v>
      </c>
      <c r="S16" s="253">
        <v>482</v>
      </c>
      <c r="T16" s="313"/>
      <c r="U16" s="313"/>
      <c r="V16" s="313"/>
      <c r="W16" s="313"/>
      <c r="X16" s="313"/>
      <c r="Y16" s="313"/>
      <c r="Z16" s="313"/>
      <c r="AA16" s="313"/>
      <c r="AB16" s="313"/>
      <c r="AC16" s="314"/>
    </row>
    <row r="17" spans="1:29" s="125" customFormat="1" ht="60" x14ac:dyDescent="0.25">
      <c r="A17" s="101"/>
      <c r="B17" s="102"/>
      <c r="C17" s="103" t="s">
        <v>77</v>
      </c>
      <c r="D17" s="75" t="s">
        <v>98</v>
      </c>
      <c r="E17" s="105" t="s">
        <v>14</v>
      </c>
      <c r="F17" s="108" t="s">
        <v>31</v>
      </c>
      <c r="G17" s="75" t="s">
        <v>27</v>
      </c>
      <c r="H17" s="4"/>
      <c r="I17" s="129" t="s">
        <v>77</v>
      </c>
      <c r="J17" s="103">
        <f t="shared" si="2"/>
        <v>4820</v>
      </c>
      <c r="K17" s="129"/>
      <c r="L17" s="88">
        <v>45292</v>
      </c>
      <c r="M17" s="150">
        <v>48944</v>
      </c>
      <c r="N17" s="32" t="s">
        <v>187</v>
      </c>
      <c r="O17" s="256"/>
      <c r="P17" s="253"/>
      <c r="Q17" s="253"/>
      <c r="R17" s="253"/>
      <c r="S17" s="253"/>
      <c r="T17" s="313">
        <v>482</v>
      </c>
      <c r="U17" s="313">
        <v>482</v>
      </c>
      <c r="V17" s="313">
        <v>482</v>
      </c>
      <c r="W17" s="313">
        <v>482</v>
      </c>
      <c r="X17" s="313">
        <v>482</v>
      </c>
      <c r="Y17" s="313">
        <v>482</v>
      </c>
      <c r="Z17" s="313">
        <v>482</v>
      </c>
      <c r="AA17" s="313">
        <v>482</v>
      </c>
      <c r="AB17" s="313">
        <v>482</v>
      </c>
      <c r="AC17" s="314">
        <v>482</v>
      </c>
    </row>
    <row r="18" spans="1:29" s="125" customFormat="1" ht="60" x14ac:dyDescent="0.25">
      <c r="A18" s="101"/>
      <c r="B18" s="102"/>
      <c r="C18" s="103" t="s">
        <v>77</v>
      </c>
      <c r="D18" s="16" t="s">
        <v>221</v>
      </c>
      <c r="E18" s="105" t="s">
        <v>14</v>
      </c>
      <c r="F18" s="108" t="s">
        <v>31</v>
      </c>
      <c r="G18" s="75" t="s">
        <v>27</v>
      </c>
      <c r="H18" s="4"/>
      <c r="I18" s="129" t="s">
        <v>77</v>
      </c>
      <c r="J18" s="103">
        <f t="shared" si="2"/>
        <v>4000</v>
      </c>
      <c r="K18" s="129"/>
      <c r="L18" s="88">
        <v>43831</v>
      </c>
      <c r="M18" s="150">
        <v>45291</v>
      </c>
      <c r="N18" s="32" t="s">
        <v>186</v>
      </c>
      <c r="O18" s="256"/>
      <c r="P18" s="253">
        <v>2000</v>
      </c>
      <c r="Q18" s="253"/>
      <c r="R18" s="253"/>
      <c r="S18" s="253">
        <v>2000</v>
      </c>
      <c r="T18" s="313"/>
      <c r="U18" s="313"/>
      <c r="V18" s="313"/>
      <c r="W18" s="313"/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77</v>
      </c>
      <c r="D19" s="16" t="s">
        <v>221</v>
      </c>
      <c r="E19" s="105" t="s">
        <v>14</v>
      </c>
      <c r="F19" s="108" t="s">
        <v>31</v>
      </c>
      <c r="G19" s="75" t="s">
        <v>27</v>
      </c>
      <c r="H19" s="4"/>
      <c r="I19" s="129" t="s">
        <v>77</v>
      </c>
      <c r="J19" s="103">
        <f t="shared" si="2"/>
        <v>4000</v>
      </c>
      <c r="K19" s="129"/>
      <c r="L19" s="88">
        <v>46388</v>
      </c>
      <c r="M19" s="150">
        <v>47848</v>
      </c>
      <c r="N19" s="32" t="s">
        <v>187</v>
      </c>
      <c r="O19" s="256"/>
      <c r="P19" s="253"/>
      <c r="Q19" s="253"/>
      <c r="R19" s="253"/>
      <c r="S19" s="253"/>
      <c r="T19" s="313"/>
      <c r="U19" s="313"/>
      <c r="V19" s="313"/>
      <c r="W19" s="313">
        <v>2000</v>
      </c>
      <c r="X19" s="313"/>
      <c r="Y19" s="313"/>
      <c r="Z19" s="313">
        <v>2000</v>
      </c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77</v>
      </c>
      <c r="D20" s="16" t="s">
        <v>222</v>
      </c>
      <c r="E20" s="105" t="s">
        <v>14</v>
      </c>
      <c r="F20" s="108" t="s">
        <v>31</v>
      </c>
      <c r="G20" s="75" t="s">
        <v>27</v>
      </c>
      <c r="H20" s="4"/>
      <c r="I20" s="129" t="s">
        <v>77</v>
      </c>
      <c r="J20" s="103">
        <f t="shared" si="2"/>
        <v>4800</v>
      </c>
      <c r="K20" s="129"/>
      <c r="L20" s="88">
        <v>43831</v>
      </c>
      <c r="M20" s="150">
        <v>44926</v>
      </c>
      <c r="N20" s="32" t="s">
        <v>186</v>
      </c>
      <c r="O20" s="256"/>
      <c r="P20" s="253">
        <v>2400</v>
      </c>
      <c r="Q20" s="253"/>
      <c r="R20" s="253">
        <v>2400</v>
      </c>
      <c r="S20" s="253"/>
      <c r="T20" s="313"/>
      <c r="U20" s="313"/>
      <c r="V20" s="313"/>
      <c r="W20" s="313"/>
      <c r="X20" s="313"/>
      <c r="Y20" s="313"/>
      <c r="Z20" s="313"/>
      <c r="AA20" s="313"/>
      <c r="AB20" s="313"/>
      <c r="AC20" s="314"/>
    </row>
    <row r="21" spans="1:29" s="125" customFormat="1" ht="60" x14ac:dyDescent="0.25">
      <c r="A21" s="101"/>
      <c r="B21" s="102"/>
      <c r="C21" s="103" t="s">
        <v>77</v>
      </c>
      <c r="D21" s="16" t="s">
        <v>222</v>
      </c>
      <c r="E21" s="105" t="s">
        <v>14</v>
      </c>
      <c r="F21" s="108" t="s">
        <v>31</v>
      </c>
      <c r="G21" s="75" t="s">
        <v>27</v>
      </c>
      <c r="H21" s="4"/>
      <c r="I21" s="129" t="s">
        <v>77</v>
      </c>
      <c r="J21" s="103">
        <f t="shared" si="2"/>
        <v>7200</v>
      </c>
      <c r="K21" s="129"/>
      <c r="L21" s="88">
        <v>45658</v>
      </c>
      <c r="M21" s="150">
        <v>47848</v>
      </c>
      <c r="N21" s="32" t="s">
        <v>187</v>
      </c>
      <c r="O21" s="256"/>
      <c r="P21" s="253"/>
      <c r="Q21" s="253"/>
      <c r="R21" s="253"/>
      <c r="S21" s="253"/>
      <c r="T21" s="313"/>
      <c r="U21" s="313">
        <v>2400</v>
      </c>
      <c r="V21" s="313"/>
      <c r="W21" s="313"/>
      <c r="X21" s="313">
        <v>2400</v>
      </c>
      <c r="Y21" s="313"/>
      <c r="Z21" s="313">
        <v>2400</v>
      </c>
      <c r="AA21" s="313"/>
      <c r="AB21" s="313"/>
      <c r="AC21" s="314"/>
    </row>
    <row r="22" spans="1:29" s="125" customFormat="1" x14ac:dyDescent="0.25">
      <c r="A22" s="8"/>
      <c r="B22" s="133" t="s">
        <v>96</v>
      </c>
      <c r="C22" s="131"/>
      <c r="D22" s="131"/>
      <c r="E22" s="132"/>
      <c r="F22" s="132"/>
      <c r="G22" s="132"/>
      <c r="H22" s="133"/>
      <c r="I22" s="132"/>
      <c r="J22" s="133"/>
      <c r="K22" s="133"/>
      <c r="L22" s="134"/>
      <c r="M22" s="134"/>
      <c r="N22" s="133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</row>
    <row r="23" spans="1:29" s="125" customFormat="1" ht="60" x14ac:dyDescent="0.25">
      <c r="A23" s="101"/>
      <c r="B23" s="102"/>
      <c r="C23" s="103" t="s">
        <v>77</v>
      </c>
      <c r="D23" s="16" t="s">
        <v>223</v>
      </c>
      <c r="E23" s="105" t="s">
        <v>14</v>
      </c>
      <c r="F23" s="104" t="s">
        <v>29</v>
      </c>
      <c r="G23" s="105" t="s">
        <v>28</v>
      </c>
      <c r="H23" s="106"/>
      <c r="I23" s="129" t="s">
        <v>77</v>
      </c>
      <c r="J23" s="103">
        <f t="shared" si="2"/>
        <v>2000</v>
      </c>
      <c r="K23" s="106"/>
      <c r="L23" s="130">
        <v>44197</v>
      </c>
      <c r="M23" s="130">
        <v>44561</v>
      </c>
      <c r="N23" s="32" t="s">
        <v>186</v>
      </c>
      <c r="O23" s="256"/>
      <c r="P23" s="253"/>
      <c r="Q23" s="253">
        <v>2000</v>
      </c>
      <c r="R23" s="253"/>
      <c r="S23" s="253"/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77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77</v>
      </c>
      <c r="J24" s="103">
        <f t="shared" si="2"/>
        <v>2000</v>
      </c>
      <c r="K24" s="106"/>
      <c r="L24" s="130">
        <v>46388</v>
      </c>
      <c r="M24" s="130">
        <v>46752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2000</v>
      </c>
      <c r="X24" s="313"/>
      <c r="Y24" s="313"/>
      <c r="Z24" s="313"/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77</v>
      </c>
      <c r="D25" s="16" t="s">
        <v>229</v>
      </c>
      <c r="E25" s="105" t="s">
        <v>14</v>
      </c>
      <c r="F25" s="104" t="s">
        <v>29</v>
      </c>
      <c r="G25" s="105" t="s">
        <v>28</v>
      </c>
      <c r="H25" s="106"/>
      <c r="I25" s="129" t="s">
        <v>77</v>
      </c>
      <c r="J25" s="103">
        <f t="shared" si="2"/>
        <v>2000</v>
      </c>
      <c r="K25" s="106"/>
      <c r="L25" s="130">
        <v>45292</v>
      </c>
      <c r="M25" s="130">
        <v>45657</v>
      </c>
      <c r="N25" s="32" t="s">
        <v>187</v>
      </c>
      <c r="O25" s="256"/>
      <c r="P25" s="253"/>
      <c r="Q25" s="253"/>
      <c r="R25" s="253"/>
      <c r="S25" s="253"/>
      <c r="T25" s="313">
        <v>2000</v>
      </c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x14ac:dyDescent="0.25">
      <c r="A26" s="8"/>
      <c r="B26" s="133" t="s">
        <v>92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x14ac:dyDescent="0.25">
      <c r="A27" s="8"/>
      <c r="B27" s="146" t="s">
        <v>87</v>
      </c>
      <c r="C27" s="131"/>
      <c r="D27" s="131"/>
      <c r="E27" s="132"/>
      <c r="F27" s="132"/>
      <c r="G27" s="132"/>
      <c r="H27" s="133"/>
      <c r="I27" s="132"/>
      <c r="J27" s="133"/>
      <c r="K27" s="133"/>
      <c r="L27" s="134"/>
      <c r="M27" s="134"/>
      <c r="N27" s="133"/>
      <c r="O27" s="268"/>
      <c r="P27" s="268"/>
      <c r="Q27" s="268"/>
      <c r="R27" s="268"/>
      <c r="S27" s="268"/>
      <c r="T27" s="268"/>
      <c r="U27" s="268"/>
      <c r="V27" s="268"/>
      <c r="W27" s="268"/>
      <c r="X27" s="268"/>
      <c r="Y27" s="268"/>
      <c r="Z27" s="268"/>
      <c r="AA27" s="268"/>
      <c r="AB27" s="268"/>
      <c r="AC27" s="268"/>
    </row>
    <row r="28" spans="1:29" s="125" customFormat="1" ht="105" x14ac:dyDescent="0.25">
      <c r="A28" s="101"/>
      <c r="B28" s="102"/>
      <c r="C28" s="103" t="s">
        <v>368</v>
      </c>
      <c r="D28" s="105" t="s">
        <v>366</v>
      </c>
      <c r="E28" s="108" t="s">
        <v>30</v>
      </c>
      <c r="F28" s="104" t="s">
        <v>198</v>
      </c>
      <c r="G28" s="105" t="s">
        <v>28</v>
      </c>
      <c r="H28" s="106"/>
      <c r="I28" s="129" t="s">
        <v>77</v>
      </c>
      <c r="J28" s="103">
        <f t="shared" ref="J28" si="3">SUM(O28:AC28)</f>
        <v>600</v>
      </c>
      <c r="K28" s="106"/>
      <c r="L28" s="130">
        <v>43466</v>
      </c>
      <c r="M28" s="130">
        <v>43830</v>
      </c>
      <c r="N28" s="32" t="s">
        <v>185</v>
      </c>
      <c r="O28" s="256">
        <v>600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105" x14ac:dyDescent="0.25">
      <c r="A29" s="101"/>
      <c r="B29" s="102"/>
      <c r="C29" s="103" t="s">
        <v>77</v>
      </c>
      <c r="D29" s="105" t="s">
        <v>418</v>
      </c>
      <c r="E29" s="108" t="s">
        <v>30</v>
      </c>
      <c r="F29" s="104" t="s">
        <v>198</v>
      </c>
      <c r="G29" s="105" t="s">
        <v>28</v>
      </c>
      <c r="H29" s="106"/>
      <c r="I29" s="129" t="s">
        <v>77</v>
      </c>
      <c r="J29" s="103">
        <f t="shared" ref="J29" si="4">SUM(O29:AC29)</f>
        <v>570</v>
      </c>
      <c r="K29" s="106"/>
      <c r="L29" s="130">
        <v>43466</v>
      </c>
      <c r="M29" s="130">
        <v>43830</v>
      </c>
      <c r="N29" s="32" t="s">
        <v>185</v>
      </c>
      <c r="O29" s="256">
        <v>570</v>
      </c>
      <c r="P29" s="253"/>
      <c r="Q29" s="253"/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105" x14ac:dyDescent="0.25">
      <c r="A30" s="101"/>
      <c r="B30" s="102"/>
      <c r="C30" s="103" t="s">
        <v>77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77</v>
      </c>
      <c r="J30" s="103">
        <f t="shared" si="2"/>
        <v>1200</v>
      </c>
      <c r="K30" s="106"/>
      <c r="L30" s="130">
        <v>43831</v>
      </c>
      <c r="M30" s="130">
        <v>45291</v>
      </c>
      <c r="N30" s="32" t="s">
        <v>186</v>
      </c>
      <c r="O30" s="256"/>
      <c r="P30" s="253">
        <v>800</v>
      </c>
      <c r="Q30" s="253">
        <v>250</v>
      </c>
      <c r="R30" s="253">
        <v>150</v>
      </c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105" x14ac:dyDescent="0.25">
      <c r="A31" s="101"/>
      <c r="B31" s="102"/>
      <c r="C31" s="103" t="s">
        <v>77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77</v>
      </c>
      <c r="J31" s="103">
        <f t="shared" si="2"/>
        <v>7200</v>
      </c>
      <c r="K31" s="106"/>
      <c r="L31" s="130">
        <v>45292</v>
      </c>
      <c r="M31" s="130">
        <v>48944</v>
      </c>
      <c r="N31" s="17" t="s">
        <v>187</v>
      </c>
      <c r="O31" s="256"/>
      <c r="P31" s="253"/>
      <c r="Q31" s="253"/>
      <c r="R31" s="253"/>
      <c r="S31" s="253"/>
      <c r="T31" s="313">
        <v>1350</v>
      </c>
      <c r="U31" s="313">
        <v>1550</v>
      </c>
      <c r="V31" s="313">
        <v>1410</v>
      </c>
      <c r="W31" s="313">
        <v>450</v>
      </c>
      <c r="X31" s="313">
        <v>120</v>
      </c>
      <c r="Y31" s="313">
        <v>1400</v>
      </c>
      <c r="Z31" s="313">
        <v>200</v>
      </c>
      <c r="AA31" s="313">
        <v>450</v>
      </c>
      <c r="AB31" s="313">
        <v>120</v>
      </c>
      <c r="AC31" s="314">
        <v>150</v>
      </c>
    </row>
    <row r="32" spans="1:29" s="125" customFormat="1" ht="60" x14ac:dyDescent="0.25">
      <c r="A32" s="101"/>
      <c r="B32" s="102"/>
      <c r="C32" s="103" t="s">
        <v>77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77</v>
      </c>
      <c r="J32" s="103">
        <f t="shared" si="2"/>
        <v>100</v>
      </c>
      <c r="K32" s="106"/>
      <c r="L32" s="130">
        <v>43831</v>
      </c>
      <c r="M32" s="130">
        <v>44196</v>
      </c>
      <c r="N32" s="32" t="s">
        <v>186</v>
      </c>
      <c r="O32" s="256"/>
      <c r="P32" s="253">
        <v>100</v>
      </c>
      <c r="Q32" s="253"/>
      <c r="R32" s="253"/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77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77</v>
      </c>
      <c r="J33" s="103">
        <f t="shared" si="2"/>
        <v>100</v>
      </c>
      <c r="K33" s="106"/>
      <c r="L33" s="130">
        <v>46388</v>
      </c>
      <c r="M33" s="130">
        <v>46752</v>
      </c>
      <c r="N33" s="32" t="s">
        <v>187</v>
      </c>
      <c r="O33" s="256"/>
      <c r="P33" s="253"/>
      <c r="Q33" s="253"/>
      <c r="R33" s="253"/>
      <c r="S33" s="253"/>
      <c r="T33" s="313"/>
      <c r="U33" s="313"/>
      <c r="V33" s="313"/>
      <c r="W33" s="313">
        <v>100</v>
      </c>
      <c r="X33" s="313"/>
      <c r="Y33" s="313"/>
      <c r="Z33" s="313"/>
      <c r="AA33" s="313"/>
      <c r="AB33" s="313"/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2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125" customFormat="1" ht="60" x14ac:dyDescent="0.25">
      <c r="A35" s="101"/>
      <c r="B35" s="137"/>
      <c r="C35" s="103" t="s">
        <v>77</v>
      </c>
      <c r="D35" s="75" t="s">
        <v>369</v>
      </c>
      <c r="E35" s="104" t="s">
        <v>15</v>
      </c>
      <c r="F35" s="104" t="s">
        <v>29</v>
      </c>
      <c r="G35" s="105" t="s">
        <v>27</v>
      </c>
      <c r="H35" s="106"/>
      <c r="I35" s="129" t="s">
        <v>77</v>
      </c>
      <c r="J35" s="103">
        <f t="shared" ref="J35" si="5">SUM(O35:AC35)</f>
        <v>500</v>
      </c>
      <c r="K35" s="106"/>
      <c r="L35" s="130">
        <v>43466</v>
      </c>
      <c r="M35" s="130">
        <v>43830</v>
      </c>
      <c r="N35" s="17" t="s">
        <v>185</v>
      </c>
      <c r="O35" s="256">
        <v>500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4"/>
    </row>
    <row r="36" spans="1:29" s="125" customFormat="1" ht="60" x14ac:dyDescent="0.25">
      <c r="A36" s="101"/>
      <c r="B36" s="137"/>
      <c r="C36" s="103" t="s">
        <v>77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77</v>
      </c>
      <c r="J36" s="103">
        <f t="shared" si="2"/>
        <v>14028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f>SUM(P16:P34)</f>
        <v>5782</v>
      </c>
      <c r="Q36" s="253">
        <f t="shared" ref="Q36" si="6">SUM(Q16:Q34)</f>
        <v>2732</v>
      </c>
      <c r="R36" s="253">
        <f t="shared" ref="R36" si="7">SUM(R16:R34)</f>
        <v>3032</v>
      </c>
      <c r="S36" s="253">
        <f t="shared" ref="S36" si="8">SUM(S16:S34)</f>
        <v>2482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77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77</v>
      </c>
      <c r="J37" s="103">
        <f t="shared" si="2"/>
        <v>11200</v>
      </c>
      <c r="K37" s="106"/>
      <c r="L37" s="130">
        <v>45292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>
        <v>1000</v>
      </c>
      <c r="U37" s="313">
        <v>1000</v>
      </c>
      <c r="V37" s="313">
        <v>1000</v>
      </c>
      <c r="W37" s="313">
        <v>200</v>
      </c>
      <c r="X37" s="313">
        <v>300</v>
      </c>
      <c r="Y37" s="313">
        <v>200</v>
      </c>
      <c r="Z37" s="313">
        <v>3150</v>
      </c>
      <c r="AA37" s="313">
        <v>3850</v>
      </c>
      <c r="AB37" s="313">
        <v>300</v>
      </c>
      <c r="AC37" s="314">
        <v>200</v>
      </c>
    </row>
    <row r="38" spans="1:29" s="125" customFormat="1" ht="60" x14ac:dyDescent="0.25">
      <c r="A38" s="101"/>
      <c r="B38" s="137"/>
      <c r="C38" s="103" t="s">
        <v>77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77</v>
      </c>
      <c r="J38" s="103">
        <f t="shared" ref="J38:J41" si="9">SUM(O38:AC38)</f>
        <v>230</v>
      </c>
      <c r="K38" s="106"/>
      <c r="L38" s="130">
        <v>43831</v>
      </c>
      <c r="M38" s="130">
        <v>44926</v>
      </c>
      <c r="N38" s="32" t="s">
        <v>186</v>
      </c>
      <c r="O38" s="256"/>
      <c r="P38" s="253">
        <v>100</v>
      </c>
      <c r="Q38" s="253">
        <v>65</v>
      </c>
      <c r="R38" s="253">
        <v>65</v>
      </c>
      <c r="S38" s="253"/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37"/>
      <c r="C39" s="103" t="s">
        <v>77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77</v>
      </c>
      <c r="J39" s="103">
        <f t="shared" si="9"/>
        <v>1125</v>
      </c>
      <c r="K39" s="106"/>
      <c r="L39" s="130">
        <v>45292</v>
      </c>
      <c r="M39" s="130">
        <v>48579</v>
      </c>
      <c r="N39" s="32" t="s">
        <v>187</v>
      </c>
      <c r="O39" s="256"/>
      <c r="P39" s="253"/>
      <c r="Q39" s="253"/>
      <c r="R39" s="253"/>
      <c r="S39" s="253"/>
      <c r="T39" s="313">
        <v>65</v>
      </c>
      <c r="U39" s="313"/>
      <c r="V39" s="313">
        <v>65</v>
      </c>
      <c r="W39" s="313">
        <v>300</v>
      </c>
      <c r="X39" s="313">
        <v>165</v>
      </c>
      <c r="Y39" s="313"/>
      <c r="Z39" s="313">
        <v>65</v>
      </c>
      <c r="AA39" s="313">
        <v>300</v>
      </c>
      <c r="AB39" s="313">
        <v>165</v>
      </c>
      <c r="AC39" s="314"/>
    </row>
    <row r="40" spans="1:29" s="125" customFormat="1" x14ac:dyDescent="0.25">
      <c r="A40" s="8"/>
      <c r="B40" s="146" t="s">
        <v>89</v>
      </c>
      <c r="C40" s="131"/>
      <c r="D40" s="131"/>
      <c r="E40" s="132"/>
      <c r="F40" s="132"/>
      <c r="G40" s="132"/>
      <c r="H40" s="133"/>
      <c r="I40" s="132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" x14ac:dyDescent="0.25">
      <c r="A41" s="101"/>
      <c r="B41" s="102"/>
      <c r="C41" s="103" t="s">
        <v>77</v>
      </c>
      <c r="D41" s="75" t="s">
        <v>226</v>
      </c>
      <c r="E41" s="105" t="s">
        <v>25</v>
      </c>
      <c r="F41" s="62" t="s">
        <v>26</v>
      </c>
      <c r="G41" s="105" t="s">
        <v>27</v>
      </c>
      <c r="H41" s="106"/>
      <c r="I41" s="129" t="s">
        <v>77</v>
      </c>
      <c r="J41" s="103">
        <f t="shared" si="9"/>
        <v>12500</v>
      </c>
      <c r="K41" s="106"/>
      <c r="L41" s="130">
        <v>44197</v>
      </c>
      <c r="M41" s="130">
        <v>44561</v>
      </c>
      <c r="N41" s="32" t="s">
        <v>186</v>
      </c>
      <c r="O41" s="256"/>
      <c r="P41" s="253"/>
      <c r="Q41" s="253">
        <v>12500</v>
      </c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25" customFormat="1" ht="60.75" thickBot="1" x14ac:dyDescent="0.3">
      <c r="A42" s="101"/>
      <c r="B42" s="102"/>
      <c r="C42" s="103" t="s">
        <v>77</v>
      </c>
      <c r="D42" s="75" t="s">
        <v>247</v>
      </c>
      <c r="E42" s="105" t="s">
        <v>25</v>
      </c>
      <c r="F42" s="62" t="s">
        <v>26</v>
      </c>
      <c r="G42" s="105" t="s">
        <v>27</v>
      </c>
      <c r="H42" s="106"/>
      <c r="I42" s="129" t="s">
        <v>77</v>
      </c>
      <c r="J42" s="103">
        <f>SUM(O42:AC42)</f>
        <v>150</v>
      </c>
      <c r="K42" s="106"/>
      <c r="L42" s="130">
        <v>44197</v>
      </c>
      <c r="M42" s="130">
        <v>44561</v>
      </c>
      <c r="N42" s="32" t="s">
        <v>186</v>
      </c>
      <c r="O42" s="256"/>
      <c r="P42" s="253"/>
      <c r="Q42" s="253">
        <v>150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87331</v>
      </c>
      <c r="K43" s="40">
        <v>2220</v>
      </c>
      <c r="L43" s="90"/>
      <c r="M43" s="90"/>
      <c r="N43" s="41"/>
      <c r="O43" s="257">
        <f>SUM(O12:O42)</f>
        <v>2088</v>
      </c>
      <c r="P43" s="254">
        <f t="shared" ref="P43:AC43" si="10">SUM(P12:P42)</f>
        <v>11997</v>
      </c>
      <c r="Q43" s="254">
        <f t="shared" si="10"/>
        <v>18512</v>
      </c>
      <c r="R43" s="254">
        <f t="shared" si="10"/>
        <v>6462</v>
      </c>
      <c r="S43" s="254">
        <f t="shared" si="10"/>
        <v>5297</v>
      </c>
      <c r="T43" s="318">
        <f t="shared" si="10"/>
        <v>5230</v>
      </c>
      <c r="U43" s="318">
        <f t="shared" si="10"/>
        <v>5765</v>
      </c>
      <c r="V43" s="318">
        <f t="shared" si="10"/>
        <v>3290</v>
      </c>
      <c r="W43" s="318">
        <f t="shared" si="10"/>
        <v>5865</v>
      </c>
      <c r="X43" s="318">
        <f t="shared" si="10"/>
        <v>3800</v>
      </c>
      <c r="Y43" s="318">
        <f t="shared" si="10"/>
        <v>2415</v>
      </c>
      <c r="Z43" s="318">
        <f t="shared" si="10"/>
        <v>8630</v>
      </c>
      <c r="AA43" s="318">
        <f t="shared" si="10"/>
        <v>5415</v>
      </c>
      <c r="AB43" s="318">
        <f t="shared" si="10"/>
        <v>1400</v>
      </c>
      <c r="AC43" s="319">
        <f t="shared" si="10"/>
        <v>1165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45" t="s">
        <v>195</v>
      </c>
      <c r="B47" s="83" t="s">
        <v>331</v>
      </c>
      <c r="C47" s="46">
        <v>1450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248"/>
      <c r="B48" s="83" t="s">
        <v>404</v>
      </c>
      <c r="C48" s="46">
        <v>770</v>
      </c>
      <c r="E48" s="60"/>
      <c r="F48" s="60"/>
      <c r="G48" s="60"/>
      <c r="K48" s="36"/>
      <c r="L48" s="91"/>
      <c r="M48" s="91"/>
    </row>
    <row r="49" spans="1:13" s="34" customFormat="1" ht="15.75" x14ac:dyDescent="0.25">
      <c r="A49" s="45" t="s">
        <v>196</v>
      </c>
      <c r="B49" s="83" t="s">
        <v>332</v>
      </c>
      <c r="C49" s="46">
        <f>C47*4</f>
        <v>5800</v>
      </c>
      <c r="E49" s="60"/>
      <c r="F49" s="60"/>
      <c r="G49" s="60"/>
      <c r="K49" s="36"/>
      <c r="L49" s="91"/>
      <c r="M49" s="91"/>
    </row>
    <row r="50" spans="1:13" s="34" customFormat="1" ht="15.75" thickBot="1" x14ac:dyDescent="0.3">
      <c r="A50" s="47" t="s">
        <v>197</v>
      </c>
      <c r="B50" s="84" t="s">
        <v>333</v>
      </c>
      <c r="C50" s="48">
        <f>C47*10</f>
        <v>14500</v>
      </c>
      <c r="E50" s="60"/>
      <c r="F50" s="60"/>
      <c r="G50" s="60"/>
      <c r="L50" s="91"/>
      <c r="M50" s="91"/>
    </row>
    <row r="51" spans="1:13" s="34" customFormat="1" x14ac:dyDescent="0.25">
      <c r="A51" s="49"/>
      <c r="B51" s="50"/>
      <c r="C51" s="50"/>
      <c r="E51" s="60"/>
      <c r="F51" s="60"/>
      <c r="G51" s="60"/>
      <c r="L51" s="91"/>
      <c r="M51" s="91"/>
    </row>
    <row r="53" spans="1:13" x14ac:dyDescent="0.25">
      <c r="B53" s="26" t="s">
        <v>99</v>
      </c>
    </row>
    <row r="54" spans="1:13" ht="45" x14ac:dyDescent="0.25">
      <c r="B54" s="27" t="s">
        <v>97</v>
      </c>
    </row>
    <row r="55" spans="1:13" ht="45" x14ac:dyDescent="0.25">
      <c r="B55" s="27" t="s">
        <v>102</v>
      </c>
    </row>
    <row r="56" spans="1:13" ht="45" x14ac:dyDescent="0.25">
      <c r="B56" s="27" t="s">
        <v>100</v>
      </c>
    </row>
    <row r="57" spans="1:13" ht="30" x14ac:dyDescent="0.25">
      <c r="B57" s="27" t="s">
        <v>101</v>
      </c>
    </row>
    <row r="59" spans="1:13" x14ac:dyDescent="0.25">
      <c r="B59" s="28" t="s">
        <v>108</v>
      </c>
    </row>
    <row r="60" spans="1:13" x14ac:dyDescent="0.25">
      <c r="B60" s="6" t="s">
        <v>109</v>
      </c>
    </row>
    <row r="61" spans="1:13" x14ac:dyDescent="0.25">
      <c r="B61" s="6" t="s">
        <v>110</v>
      </c>
    </row>
    <row r="62" spans="1:13" x14ac:dyDescent="0.25">
      <c r="B62" s="6" t="s">
        <v>111</v>
      </c>
    </row>
    <row r="63" spans="1:13" x14ac:dyDescent="0.25">
      <c r="B63" s="6" t="s">
        <v>112</v>
      </c>
    </row>
    <row r="64" spans="1:13" x14ac:dyDescent="0.25">
      <c r="B64" s="6" t="s">
        <v>113</v>
      </c>
    </row>
    <row r="65" spans="2:2" x14ac:dyDescent="0.25">
      <c r="B65" s="6" t="s">
        <v>114</v>
      </c>
    </row>
    <row r="67" spans="2:2" x14ac:dyDescent="0.25">
      <c r="B67" s="28" t="s">
        <v>115</v>
      </c>
    </row>
    <row r="68" spans="2:2" x14ac:dyDescent="0.25">
      <c r="B68" s="6" t="s">
        <v>105</v>
      </c>
    </row>
    <row r="69" spans="2:2" x14ac:dyDescent="0.25">
      <c r="B69" s="6" t="s">
        <v>106</v>
      </c>
    </row>
    <row r="70" spans="2:2" x14ac:dyDescent="0.25">
      <c r="B70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topLeftCell="A34" zoomScale="60" zoomScaleNormal="60" workbookViewId="0">
      <selection activeCell="F47" sqref="F47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3.140625" style="6" bestFit="1" customWidth="1"/>
    <col min="15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183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78</v>
      </c>
      <c r="J12" s="94">
        <f>SUM(O12:AC12)</f>
        <v>19548.000000000004</v>
      </c>
      <c r="K12" s="98"/>
      <c r="L12" s="99">
        <v>43466</v>
      </c>
      <c r="M12" s="99">
        <v>48944</v>
      </c>
      <c r="N12" s="38"/>
      <c r="O12" s="255">
        <f>$K$43*0.15</f>
        <v>1303.2</v>
      </c>
      <c r="P12" s="252">
        <f t="shared" ref="P12:AC12" si="0">$K$43*0.15</f>
        <v>1303.2</v>
      </c>
      <c r="Q12" s="252">
        <f t="shared" si="0"/>
        <v>1303.2</v>
      </c>
      <c r="R12" s="252">
        <f t="shared" si="0"/>
        <v>1303.2</v>
      </c>
      <c r="S12" s="252">
        <f t="shared" si="0"/>
        <v>1303.2</v>
      </c>
      <c r="T12" s="324">
        <f t="shared" si="0"/>
        <v>1303.2</v>
      </c>
      <c r="U12" s="324">
        <f t="shared" si="0"/>
        <v>1303.2</v>
      </c>
      <c r="V12" s="324">
        <f t="shared" si="0"/>
        <v>1303.2</v>
      </c>
      <c r="W12" s="324">
        <f t="shared" si="0"/>
        <v>1303.2</v>
      </c>
      <c r="X12" s="324">
        <f t="shared" si="0"/>
        <v>1303.2</v>
      </c>
      <c r="Y12" s="324">
        <f t="shared" si="0"/>
        <v>1303.2</v>
      </c>
      <c r="Z12" s="324">
        <f t="shared" si="0"/>
        <v>1303.2</v>
      </c>
      <c r="AA12" s="324">
        <f t="shared" si="0"/>
        <v>1303.2</v>
      </c>
      <c r="AB12" s="324">
        <f t="shared" si="0"/>
        <v>1303.2</v>
      </c>
      <c r="AC12" s="325">
        <f t="shared" si="0"/>
        <v>1303.2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78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78</v>
      </c>
      <c r="J15" s="103">
        <f t="shared" ref="J15:J31" si="1">SUM(O15:AC15)</f>
        <v>7500</v>
      </c>
      <c r="K15" s="129"/>
      <c r="L15" s="88">
        <v>43831</v>
      </c>
      <c r="M15" s="150">
        <v>45291</v>
      </c>
      <c r="N15" s="32" t="s">
        <v>186</v>
      </c>
      <c r="O15" s="256"/>
      <c r="P15" s="253">
        <v>1875</v>
      </c>
      <c r="Q15" s="253">
        <v>1875</v>
      </c>
      <c r="R15" s="253">
        <v>1875</v>
      </c>
      <c r="S15" s="253">
        <v>1875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78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78</v>
      </c>
      <c r="J16" s="103">
        <f t="shared" si="1"/>
        <v>18750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1875</v>
      </c>
      <c r="U16" s="313">
        <v>1875</v>
      </c>
      <c r="V16" s="313">
        <v>1875</v>
      </c>
      <c r="W16" s="313">
        <v>1875</v>
      </c>
      <c r="X16" s="313">
        <v>1875</v>
      </c>
      <c r="Y16" s="313">
        <v>1875</v>
      </c>
      <c r="Z16" s="313">
        <v>1875</v>
      </c>
      <c r="AA16" s="313">
        <v>1875</v>
      </c>
      <c r="AB16" s="313">
        <v>1875</v>
      </c>
      <c r="AC16" s="314">
        <v>1875</v>
      </c>
    </row>
    <row r="17" spans="1:29" s="125" customFormat="1" ht="60" x14ac:dyDescent="0.25">
      <c r="A17" s="101"/>
      <c r="B17" s="102"/>
      <c r="C17" s="103" t="s">
        <v>78</v>
      </c>
      <c r="D17" s="16" t="s">
        <v>221</v>
      </c>
      <c r="E17" s="105" t="s">
        <v>14</v>
      </c>
      <c r="F17" s="108" t="s">
        <v>31</v>
      </c>
      <c r="G17" s="75" t="s">
        <v>27</v>
      </c>
      <c r="H17" s="106"/>
      <c r="I17" s="129" t="s">
        <v>78</v>
      </c>
      <c r="J17" s="103">
        <f t="shared" si="1"/>
        <v>7800</v>
      </c>
      <c r="K17" s="106"/>
      <c r="L17" s="130">
        <v>43831</v>
      </c>
      <c r="M17" s="130">
        <v>45291</v>
      </c>
      <c r="N17" s="32" t="s">
        <v>186</v>
      </c>
      <c r="O17" s="256"/>
      <c r="P17" s="253">
        <v>2600</v>
      </c>
      <c r="Q17" s="253">
        <v>2600</v>
      </c>
      <c r="R17" s="253"/>
      <c r="S17" s="253">
        <v>2600</v>
      </c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78</v>
      </c>
      <c r="D18" s="16" t="s">
        <v>221</v>
      </c>
      <c r="E18" s="105" t="s">
        <v>14</v>
      </c>
      <c r="F18" s="108" t="s">
        <v>31</v>
      </c>
      <c r="G18" s="75" t="s">
        <v>27</v>
      </c>
      <c r="H18" s="106"/>
      <c r="I18" s="129" t="s">
        <v>78</v>
      </c>
      <c r="J18" s="103">
        <f t="shared" si="1"/>
        <v>7800</v>
      </c>
      <c r="K18" s="106"/>
      <c r="L18" s="130">
        <v>46023</v>
      </c>
      <c r="M18" s="130">
        <v>48579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>
        <v>2600</v>
      </c>
      <c r="W18" s="313"/>
      <c r="X18" s="313"/>
      <c r="Y18" s="313">
        <v>2600</v>
      </c>
      <c r="Z18" s="313"/>
      <c r="AA18" s="313"/>
      <c r="AB18" s="313">
        <v>2600</v>
      </c>
      <c r="AC18" s="314"/>
    </row>
    <row r="19" spans="1:29" s="125" customFormat="1" ht="60" x14ac:dyDescent="0.25">
      <c r="A19" s="101"/>
      <c r="B19" s="102"/>
      <c r="C19" s="103" t="s">
        <v>78</v>
      </c>
      <c r="D19" s="16" t="s">
        <v>222</v>
      </c>
      <c r="E19" s="105" t="s">
        <v>14</v>
      </c>
      <c r="F19" s="108" t="s">
        <v>31</v>
      </c>
      <c r="G19" s="75" t="s">
        <v>27</v>
      </c>
      <c r="H19" s="106"/>
      <c r="I19" s="129" t="s">
        <v>78</v>
      </c>
      <c r="J19" s="103">
        <f t="shared" si="1"/>
        <v>12600</v>
      </c>
      <c r="K19" s="106"/>
      <c r="L19" s="130">
        <v>43831</v>
      </c>
      <c r="M19" s="130">
        <v>44926</v>
      </c>
      <c r="N19" s="32" t="s">
        <v>186</v>
      </c>
      <c r="O19" s="256"/>
      <c r="P19" s="253">
        <v>6300</v>
      </c>
      <c r="Q19" s="253"/>
      <c r="R19" s="253">
        <v>6300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78</v>
      </c>
      <c r="D20" s="16" t="s">
        <v>222</v>
      </c>
      <c r="E20" s="105" t="s">
        <v>14</v>
      </c>
      <c r="F20" s="108" t="s">
        <v>31</v>
      </c>
      <c r="G20" s="75" t="s">
        <v>27</v>
      </c>
      <c r="H20" s="106"/>
      <c r="I20" s="129" t="s">
        <v>78</v>
      </c>
      <c r="J20" s="103">
        <f t="shared" si="1"/>
        <v>18900</v>
      </c>
      <c r="K20" s="106"/>
      <c r="L20" s="130">
        <v>45292</v>
      </c>
      <c r="M20" s="130">
        <v>47848</v>
      </c>
      <c r="N20" s="32" t="s">
        <v>187</v>
      </c>
      <c r="O20" s="256"/>
      <c r="P20" s="253"/>
      <c r="Q20" s="253"/>
      <c r="R20" s="253"/>
      <c r="S20" s="253"/>
      <c r="T20" s="313">
        <v>6300</v>
      </c>
      <c r="U20" s="313"/>
      <c r="V20" s="313"/>
      <c r="W20" s="313">
        <v>6300</v>
      </c>
      <c r="X20" s="313"/>
      <c r="Y20" s="313"/>
      <c r="Z20" s="313">
        <v>6300</v>
      </c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3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78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78</v>
      </c>
      <c r="J22" s="103">
        <f t="shared" si="1"/>
        <v>4000</v>
      </c>
      <c r="K22" s="106"/>
      <c r="L22" s="130">
        <v>43831</v>
      </c>
      <c r="M22" s="130">
        <v>43830</v>
      </c>
      <c r="N22" s="32" t="s">
        <v>186</v>
      </c>
      <c r="O22" s="256"/>
      <c r="P22" s="253">
        <v>2000</v>
      </c>
      <c r="Q22" s="253"/>
      <c r="R22" s="253"/>
      <c r="S22" s="253">
        <v>2000</v>
      </c>
      <c r="T22" s="313"/>
      <c r="U22" s="313"/>
      <c r="V22" s="313"/>
      <c r="W22" s="313"/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78</v>
      </c>
      <c r="D23" s="16" t="s">
        <v>234</v>
      </c>
      <c r="E23" s="105" t="s">
        <v>14</v>
      </c>
      <c r="F23" s="104" t="s">
        <v>29</v>
      </c>
      <c r="G23" s="105" t="s">
        <v>28</v>
      </c>
      <c r="H23" s="106"/>
      <c r="I23" s="129" t="s">
        <v>78</v>
      </c>
      <c r="J23" s="103">
        <f t="shared" si="1"/>
        <v>4000</v>
      </c>
      <c r="K23" s="106"/>
      <c r="L23" s="130">
        <v>44927</v>
      </c>
      <c r="M23" s="130">
        <v>48213</v>
      </c>
      <c r="N23" s="32" t="s">
        <v>187</v>
      </c>
      <c r="O23" s="256"/>
      <c r="P23" s="253"/>
      <c r="Q23" s="253"/>
      <c r="R23" s="253"/>
      <c r="S23" s="253"/>
      <c r="T23" s="313"/>
      <c r="U23" s="313"/>
      <c r="V23" s="313"/>
      <c r="W23" s="313">
        <v>2000</v>
      </c>
      <c r="X23" s="313"/>
      <c r="Y23" s="313"/>
      <c r="Z23" s="313"/>
      <c r="AA23" s="313">
        <v>2000</v>
      </c>
      <c r="AB23" s="313"/>
      <c r="AC23" s="314"/>
    </row>
    <row r="24" spans="1:29" s="125" customFormat="1" ht="60" x14ac:dyDescent="0.25">
      <c r="A24" s="101"/>
      <c r="B24" s="102"/>
      <c r="C24" s="103" t="s">
        <v>78</v>
      </c>
      <c r="D24" s="16" t="s">
        <v>223</v>
      </c>
      <c r="E24" s="105" t="s">
        <v>14</v>
      </c>
      <c r="F24" s="104" t="s">
        <v>29</v>
      </c>
      <c r="G24" s="105" t="s">
        <v>28</v>
      </c>
      <c r="H24" s="106"/>
      <c r="I24" s="129" t="s">
        <v>78</v>
      </c>
      <c r="J24" s="103">
        <f t="shared" si="1"/>
        <v>1000</v>
      </c>
      <c r="K24" s="106"/>
      <c r="L24" s="130">
        <v>48213</v>
      </c>
      <c r="M24" s="130">
        <v>48579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/>
      <c r="X24" s="313"/>
      <c r="Y24" s="313"/>
      <c r="Z24" s="313">
        <v>1000</v>
      </c>
      <c r="AA24" s="313"/>
      <c r="AB24" s="313"/>
      <c r="AC24" s="314"/>
    </row>
    <row r="25" spans="1:29" s="125" customFormat="1" ht="60" x14ac:dyDescent="0.25">
      <c r="A25" s="101"/>
      <c r="B25" s="102"/>
      <c r="C25" s="103" t="s">
        <v>78</v>
      </c>
      <c r="D25" s="16" t="s">
        <v>229</v>
      </c>
      <c r="E25" s="105" t="s">
        <v>14</v>
      </c>
      <c r="F25" s="104" t="s">
        <v>29</v>
      </c>
      <c r="G25" s="105" t="s">
        <v>28</v>
      </c>
      <c r="H25" s="106"/>
      <c r="I25" s="129" t="s">
        <v>78</v>
      </c>
      <c r="J25" s="103">
        <f t="shared" si="1"/>
        <v>4000</v>
      </c>
      <c r="K25" s="106"/>
      <c r="L25" s="130">
        <v>43831</v>
      </c>
      <c r="M25" s="130">
        <v>44561</v>
      </c>
      <c r="N25" s="32" t="s">
        <v>186</v>
      </c>
      <c r="O25" s="256"/>
      <c r="P25" s="253">
        <v>2000</v>
      </c>
      <c r="Q25" s="253">
        <v>2000</v>
      </c>
      <c r="R25" s="253"/>
      <c r="S25" s="253"/>
      <c r="T25" s="313"/>
      <c r="U25" s="313"/>
      <c r="V25" s="313"/>
      <c r="W25" s="313"/>
      <c r="X25" s="313"/>
      <c r="Y25" s="313"/>
      <c r="Z25" s="313"/>
      <c r="AA25" s="313"/>
      <c r="AB25" s="313"/>
      <c r="AC25" s="314"/>
    </row>
    <row r="26" spans="1:29" s="125" customFormat="1" ht="60" x14ac:dyDescent="0.25">
      <c r="A26" s="101"/>
      <c r="B26" s="102"/>
      <c r="C26" s="103" t="s">
        <v>78</v>
      </c>
      <c r="D26" s="16" t="s">
        <v>229</v>
      </c>
      <c r="E26" s="105" t="s">
        <v>14</v>
      </c>
      <c r="F26" s="104" t="s">
        <v>29</v>
      </c>
      <c r="G26" s="105" t="s">
        <v>28</v>
      </c>
      <c r="H26" s="106"/>
      <c r="I26" s="129" t="s">
        <v>78</v>
      </c>
      <c r="J26" s="103">
        <f t="shared" si="1"/>
        <v>6000</v>
      </c>
      <c r="K26" s="106"/>
      <c r="L26" s="130">
        <v>45292</v>
      </c>
      <c r="M26" s="130">
        <v>47848</v>
      </c>
      <c r="N26" s="32" t="s">
        <v>187</v>
      </c>
      <c r="O26" s="256"/>
      <c r="P26" s="253"/>
      <c r="Q26" s="253"/>
      <c r="R26" s="253"/>
      <c r="S26" s="253"/>
      <c r="T26" s="313">
        <v>2000</v>
      </c>
      <c r="U26" s="313"/>
      <c r="V26" s="313"/>
      <c r="W26" s="313">
        <v>2000</v>
      </c>
      <c r="X26" s="313"/>
      <c r="Y26" s="313"/>
      <c r="Z26" s="313">
        <v>2000</v>
      </c>
      <c r="AA26" s="313"/>
      <c r="AB26" s="313"/>
      <c r="AC26" s="314"/>
    </row>
    <row r="27" spans="1:29" s="125" customFormat="1" ht="60" x14ac:dyDescent="0.25">
      <c r="A27" s="101"/>
      <c r="B27" s="102"/>
      <c r="C27" s="103" t="s">
        <v>78</v>
      </c>
      <c r="D27" s="16" t="s">
        <v>235</v>
      </c>
      <c r="E27" s="105" t="s">
        <v>14</v>
      </c>
      <c r="F27" s="104" t="s">
        <v>29</v>
      </c>
      <c r="G27" s="105" t="s">
        <v>28</v>
      </c>
      <c r="H27" s="106"/>
      <c r="I27" s="129" t="s">
        <v>78</v>
      </c>
      <c r="J27" s="103">
        <f t="shared" si="1"/>
        <v>1400</v>
      </c>
      <c r="K27" s="106"/>
      <c r="L27" s="130">
        <v>47848</v>
      </c>
      <c r="M27" s="130">
        <v>47848</v>
      </c>
      <c r="N27" s="32" t="s">
        <v>187</v>
      </c>
      <c r="O27" s="256"/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>
        <v>1400</v>
      </c>
      <c r="AA27" s="313"/>
      <c r="AB27" s="313"/>
      <c r="AC27" s="314"/>
    </row>
    <row r="28" spans="1:29" s="125" customFormat="1" x14ac:dyDescent="0.25">
      <c r="A28" s="8"/>
      <c r="B28" s="133" t="s">
        <v>92</v>
      </c>
      <c r="C28" s="131"/>
      <c r="D28" s="131"/>
      <c r="E28" s="132"/>
      <c r="F28" s="132"/>
      <c r="G28" s="132"/>
      <c r="H28" s="133"/>
      <c r="I28" s="133"/>
      <c r="J28" s="133"/>
      <c r="K28" s="133"/>
      <c r="L28" s="134"/>
      <c r="M28" s="134"/>
      <c r="N28" s="133"/>
      <c r="O28" s="268"/>
      <c r="P28" s="268"/>
      <c r="Q28" s="268"/>
      <c r="R28" s="268"/>
      <c r="S28" s="268"/>
      <c r="T28" s="268"/>
      <c r="U28" s="268"/>
      <c r="V28" s="268"/>
      <c r="W28" s="268"/>
      <c r="X28" s="268"/>
      <c r="Y28" s="268"/>
      <c r="Z28" s="268"/>
      <c r="AA28" s="268"/>
      <c r="AB28" s="268"/>
      <c r="AC28" s="268"/>
    </row>
    <row r="29" spans="1:29" s="125" customFormat="1" x14ac:dyDescent="0.25">
      <c r="A29" s="8"/>
      <c r="B29" s="146" t="s">
        <v>87</v>
      </c>
      <c r="C29" s="131"/>
      <c r="D29" s="131"/>
      <c r="E29" s="132"/>
      <c r="F29" s="132"/>
      <c r="G29" s="132"/>
      <c r="H29" s="133"/>
      <c r="I29" s="133"/>
      <c r="J29" s="133"/>
      <c r="K29" s="133"/>
      <c r="L29" s="134"/>
      <c r="M29" s="134"/>
      <c r="N29" s="133"/>
      <c r="O29" s="268"/>
      <c r="P29" s="268"/>
      <c r="Q29" s="268"/>
      <c r="R29" s="268"/>
      <c r="S29" s="268"/>
      <c r="T29" s="268"/>
      <c r="U29" s="268"/>
      <c r="V29" s="268"/>
      <c r="W29" s="268"/>
      <c r="X29" s="268"/>
      <c r="Y29" s="268"/>
      <c r="Z29" s="268"/>
      <c r="AA29" s="268"/>
      <c r="AB29" s="268"/>
      <c r="AC29" s="268"/>
    </row>
    <row r="30" spans="1:29" s="125" customFormat="1" ht="90" x14ac:dyDescent="0.25">
      <c r="A30" s="101"/>
      <c r="B30" s="136"/>
      <c r="C30" s="103" t="s">
        <v>78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78</v>
      </c>
      <c r="J30" s="103">
        <f t="shared" si="1"/>
        <v>2150</v>
      </c>
      <c r="K30" s="106"/>
      <c r="L30" s="130">
        <v>43831</v>
      </c>
      <c r="M30" s="130">
        <v>44561</v>
      </c>
      <c r="N30" s="32" t="s">
        <v>186</v>
      </c>
      <c r="O30" s="256"/>
      <c r="P30" s="253">
        <v>1850</v>
      </c>
      <c r="Q30" s="253">
        <v>300</v>
      </c>
      <c r="R30" s="253"/>
      <c r="S30" s="253"/>
      <c r="T30" s="313"/>
      <c r="U30" s="313"/>
      <c r="V30" s="313"/>
      <c r="W30" s="313"/>
      <c r="X30" s="313"/>
      <c r="Y30" s="313"/>
      <c r="Z30" s="313"/>
      <c r="AA30" s="313"/>
      <c r="AB30" s="313"/>
      <c r="AC30" s="314"/>
    </row>
    <row r="31" spans="1:29" s="125" customFormat="1" ht="90" x14ac:dyDescent="0.25">
      <c r="A31" s="101"/>
      <c r="B31" s="136"/>
      <c r="C31" s="103" t="s">
        <v>78</v>
      </c>
      <c r="D31" s="136" t="s">
        <v>224</v>
      </c>
      <c r="E31" s="108" t="s">
        <v>30</v>
      </c>
      <c r="F31" s="104" t="s">
        <v>198</v>
      </c>
      <c r="G31" s="105" t="s">
        <v>28</v>
      </c>
      <c r="H31" s="106"/>
      <c r="I31" s="129" t="s">
        <v>78</v>
      </c>
      <c r="J31" s="103">
        <f t="shared" si="1"/>
        <v>10550</v>
      </c>
      <c r="K31" s="106"/>
      <c r="L31" s="130">
        <v>46023</v>
      </c>
      <c r="M31" s="130">
        <v>47848</v>
      </c>
      <c r="N31" s="32" t="s">
        <v>187</v>
      </c>
      <c r="O31" s="256"/>
      <c r="P31" s="253"/>
      <c r="Q31" s="253"/>
      <c r="R31" s="253"/>
      <c r="S31" s="253"/>
      <c r="T31" s="313"/>
      <c r="U31" s="313"/>
      <c r="V31" s="313">
        <v>1550</v>
      </c>
      <c r="W31" s="313">
        <v>3170</v>
      </c>
      <c r="X31" s="313">
        <v>2910</v>
      </c>
      <c r="Y31" s="313">
        <v>1420</v>
      </c>
      <c r="Z31" s="313">
        <v>1500</v>
      </c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78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78</v>
      </c>
      <c r="J32" s="103">
        <f t="shared" ref="J32:J42" si="2">SUM(O32:AC32)</f>
        <v>100</v>
      </c>
      <c r="K32" s="106"/>
      <c r="L32" s="130">
        <v>44562</v>
      </c>
      <c r="M32" s="130">
        <v>44926</v>
      </c>
      <c r="N32" s="17" t="s">
        <v>186</v>
      </c>
      <c r="O32" s="256"/>
      <c r="P32" s="253"/>
      <c r="Q32" s="253"/>
      <c r="R32" s="253">
        <v>100</v>
      </c>
      <c r="S32" s="253"/>
      <c r="T32" s="313"/>
      <c r="U32" s="313"/>
      <c r="V32" s="313"/>
      <c r="W32" s="313"/>
      <c r="X32" s="313"/>
      <c r="Y32" s="313"/>
      <c r="Z32" s="313"/>
      <c r="AA32" s="313"/>
      <c r="AB32" s="313"/>
      <c r="AC32" s="314"/>
    </row>
    <row r="33" spans="1:29" s="125" customFormat="1" ht="60" x14ac:dyDescent="0.25">
      <c r="A33" s="101"/>
      <c r="B33" s="102"/>
      <c r="C33" s="103" t="s">
        <v>78</v>
      </c>
      <c r="D33" s="136" t="s">
        <v>230</v>
      </c>
      <c r="E33" s="105" t="s">
        <v>14</v>
      </c>
      <c r="F33" s="104" t="s">
        <v>29</v>
      </c>
      <c r="G33" s="105" t="s">
        <v>28</v>
      </c>
      <c r="H33" s="106"/>
      <c r="I33" s="129" t="s">
        <v>78</v>
      </c>
      <c r="J33" s="103">
        <f t="shared" si="2"/>
        <v>200</v>
      </c>
      <c r="K33" s="106"/>
      <c r="L33" s="130">
        <v>46388</v>
      </c>
      <c r="M33" s="130">
        <v>48579</v>
      </c>
      <c r="N33" s="32" t="s">
        <v>187</v>
      </c>
      <c r="O33" s="256"/>
      <c r="P33" s="253"/>
      <c r="Q33" s="253"/>
      <c r="R33" s="253"/>
      <c r="S33" s="253"/>
      <c r="T33" s="313"/>
      <c r="U33" s="313"/>
      <c r="V33" s="313"/>
      <c r="W33" s="313">
        <v>100</v>
      </c>
      <c r="X33" s="313"/>
      <c r="Y33" s="313"/>
      <c r="Z33" s="313"/>
      <c r="AA33" s="313"/>
      <c r="AB33" s="313">
        <v>100</v>
      </c>
      <c r="AC33" s="314"/>
    </row>
    <row r="34" spans="1:29" s="125" customFormat="1" x14ac:dyDescent="0.25">
      <c r="A34" s="8"/>
      <c r="B34" s="146" t="s">
        <v>88</v>
      </c>
      <c r="C34" s="131"/>
      <c r="D34" s="131"/>
      <c r="E34" s="132"/>
      <c r="F34" s="132"/>
      <c r="G34" s="132"/>
      <c r="H34" s="133"/>
      <c r="I34" s="133"/>
      <c r="J34" s="133"/>
      <c r="K34" s="133"/>
      <c r="L34" s="134"/>
      <c r="M34" s="134"/>
      <c r="N34" s="133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</row>
    <row r="35" spans="1:29" s="34" customFormat="1" ht="90" x14ac:dyDescent="0.25">
      <c r="A35" s="243"/>
      <c r="B35" s="18"/>
      <c r="C35" s="103" t="s">
        <v>78</v>
      </c>
      <c r="D35" s="138" t="s">
        <v>339</v>
      </c>
      <c r="E35" s="108" t="s">
        <v>324</v>
      </c>
      <c r="F35" s="104" t="s">
        <v>325</v>
      </c>
      <c r="G35" s="105" t="s">
        <v>326</v>
      </c>
      <c r="H35" s="19"/>
      <c r="I35" s="129" t="s">
        <v>78</v>
      </c>
      <c r="J35" s="137">
        <f>SUM(O35:AC35)</f>
        <v>3000</v>
      </c>
      <c r="K35" s="19"/>
      <c r="L35" s="88">
        <v>43466</v>
      </c>
      <c r="M35" s="88">
        <v>43830</v>
      </c>
      <c r="N35" s="238" t="s">
        <v>185</v>
      </c>
      <c r="O35" s="256">
        <v>3000</v>
      </c>
      <c r="P35" s="253"/>
      <c r="Q35" s="253"/>
      <c r="R35" s="253"/>
      <c r="S35" s="25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</row>
    <row r="36" spans="1:29" s="125" customFormat="1" ht="60" x14ac:dyDescent="0.25">
      <c r="A36" s="101"/>
      <c r="B36" s="137"/>
      <c r="C36" s="103" t="s">
        <v>78</v>
      </c>
      <c r="D36" s="75" t="s">
        <v>225</v>
      </c>
      <c r="E36" s="104" t="s">
        <v>15</v>
      </c>
      <c r="F36" s="104" t="s">
        <v>29</v>
      </c>
      <c r="G36" s="105" t="s">
        <v>27</v>
      </c>
      <c r="H36" s="106"/>
      <c r="I36" s="129" t="s">
        <v>78</v>
      </c>
      <c r="J36" s="103">
        <f t="shared" si="2"/>
        <v>21200</v>
      </c>
      <c r="K36" s="106"/>
      <c r="L36" s="130">
        <v>43831</v>
      </c>
      <c r="M36" s="130">
        <v>45291</v>
      </c>
      <c r="N36" s="17" t="s">
        <v>186</v>
      </c>
      <c r="O36" s="256"/>
      <c r="P36" s="253">
        <v>5250</v>
      </c>
      <c r="Q36" s="253">
        <v>12550</v>
      </c>
      <c r="R36" s="253">
        <v>2250</v>
      </c>
      <c r="S36" s="253">
        <v>1150</v>
      </c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78</v>
      </c>
      <c r="D37" s="75" t="s">
        <v>225</v>
      </c>
      <c r="E37" s="104" t="s">
        <v>15</v>
      </c>
      <c r="F37" s="104" t="s">
        <v>29</v>
      </c>
      <c r="G37" s="105" t="s">
        <v>27</v>
      </c>
      <c r="H37" s="106"/>
      <c r="I37" s="129" t="s">
        <v>78</v>
      </c>
      <c r="J37" s="103">
        <f t="shared" si="2"/>
        <v>33300</v>
      </c>
      <c r="K37" s="106"/>
      <c r="L37" s="130">
        <v>45292</v>
      </c>
      <c r="M37" s="130">
        <v>48944</v>
      </c>
      <c r="N37" s="32" t="s">
        <v>187</v>
      </c>
      <c r="O37" s="256"/>
      <c r="P37" s="253"/>
      <c r="Q37" s="253"/>
      <c r="R37" s="253"/>
      <c r="S37" s="253"/>
      <c r="T37" s="313">
        <v>300</v>
      </c>
      <c r="U37" s="313">
        <v>1150</v>
      </c>
      <c r="V37" s="313">
        <v>300</v>
      </c>
      <c r="W37" s="313">
        <v>1850</v>
      </c>
      <c r="X37" s="313">
        <v>1050</v>
      </c>
      <c r="Y37" s="313">
        <v>4350</v>
      </c>
      <c r="Z37" s="313">
        <v>11700</v>
      </c>
      <c r="AA37" s="313">
        <v>7200</v>
      </c>
      <c r="AB37" s="313">
        <v>1050</v>
      </c>
      <c r="AC37" s="314">
        <v>4350</v>
      </c>
    </row>
    <row r="38" spans="1:29" s="125" customFormat="1" ht="60" x14ac:dyDescent="0.25">
      <c r="A38" s="101"/>
      <c r="B38" s="137"/>
      <c r="C38" s="103" t="s">
        <v>78</v>
      </c>
      <c r="D38" s="75" t="s">
        <v>231</v>
      </c>
      <c r="E38" s="104" t="s">
        <v>15</v>
      </c>
      <c r="F38" s="104" t="s">
        <v>29</v>
      </c>
      <c r="G38" s="105" t="s">
        <v>27</v>
      </c>
      <c r="H38" s="106"/>
      <c r="I38" s="129" t="s">
        <v>78</v>
      </c>
      <c r="J38" s="103">
        <f t="shared" si="2"/>
        <v>270</v>
      </c>
      <c r="K38" s="106"/>
      <c r="L38" s="130">
        <v>43831</v>
      </c>
      <c r="M38" s="130">
        <v>45291</v>
      </c>
      <c r="N38" s="32" t="s">
        <v>186</v>
      </c>
      <c r="O38" s="256"/>
      <c r="P38" s="253">
        <v>60</v>
      </c>
      <c r="Q38" s="253">
        <v>70</v>
      </c>
      <c r="R38" s="253">
        <v>60</v>
      </c>
      <c r="S38" s="253">
        <v>80</v>
      </c>
      <c r="T38" s="313"/>
      <c r="U38" s="313"/>
      <c r="V38" s="313"/>
      <c r="W38" s="313"/>
      <c r="X38" s="313"/>
      <c r="Y38" s="313"/>
      <c r="Z38" s="313"/>
      <c r="AA38" s="313"/>
      <c r="AB38" s="313"/>
      <c r="AC38" s="314"/>
    </row>
    <row r="39" spans="1:29" s="125" customFormat="1" ht="60" x14ac:dyDescent="0.25">
      <c r="A39" s="101"/>
      <c r="B39" s="137"/>
      <c r="C39" s="103" t="s">
        <v>78</v>
      </c>
      <c r="D39" s="75" t="s">
        <v>231</v>
      </c>
      <c r="E39" s="104" t="s">
        <v>15</v>
      </c>
      <c r="F39" s="104" t="s">
        <v>29</v>
      </c>
      <c r="G39" s="105" t="s">
        <v>27</v>
      </c>
      <c r="H39" s="106"/>
      <c r="I39" s="129" t="s">
        <v>78</v>
      </c>
      <c r="J39" s="103">
        <f t="shared" si="2"/>
        <v>610</v>
      </c>
      <c r="K39" s="106"/>
      <c r="L39" s="130">
        <v>45292</v>
      </c>
      <c r="M39" s="130">
        <v>48579</v>
      </c>
      <c r="N39" s="32" t="s">
        <v>187</v>
      </c>
      <c r="O39" s="256"/>
      <c r="P39" s="253"/>
      <c r="Q39" s="253"/>
      <c r="R39" s="253"/>
      <c r="S39" s="253"/>
      <c r="T39" s="313">
        <v>60</v>
      </c>
      <c r="U39" s="313">
        <v>70</v>
      </c>
      <c r="V39" s="313">
        <v>80</v>
      </c>
      <c r="W39" s="313">
        <v>60</v>
      </c>
      <c r="X39" s="313"/>
      <c r="Y39" s="313">
        <v>130</v>
      </c>
      <c r="Z39" s="313">
        <v>80</v>
      </c>
      <c r="AA39" s="313">
        <v>60</v>
      </c>
      <c r="AB39" s="313">
        <v>70</v>
      </c>
      <c r="AC39" s="314"/>
    </row>
    <row r="40" spans="1:29" s="125" customFormat="1" x14ac:dyDescent="0.25">
      <c r="A40" s="8"/>
      <c r="B40" s="146" t="s">
        <v>89</v>
      </c>
      <c r="C40" s="131"/>
      <c r="D40" s="131"/>
      <c r="E40" s="132"/>
      <c r="F40" s="132"/>
      <c r="G40" s="132"/>
      <c r="H40" s="133"/>
      <c r="I40" s="133"/>
      <c r="J40" s="133"/>
      <c r="K40" s="133"/>
      <c r="L40" s="134"/>
      <c r="M40" s="134"/>
      <c r="N40" s="133"/>
      <c r="O40" s="268"/>
      <c r="P40" s="268"/>
      <c r="Q40" s="268"/>
      <c r="R40" s="268"/>
      <c r="S40" s="268"/>
      <c r="T40" s="268"/>
      <c r="U40" s="268"/>
      <c r="V40" s="268"/>
      <c r="W40" s="268"/>
      <c r="X40" s="268"/>
      <c r="Y40" s="268"/>
      <c r="Z40" s="268"/>
      <c r="AA40" s="268"/>
      <c r="AB40" s="268"/>
      <c r="AC40" s="268"/>
    </row>
    <row r="41" spans="1:29" s="139" customFormat="1" ht="60" x14ac:dyDescent="0.25">
      <c r="A41" s="101"/>
      <c r="B41" s="102"/>
      <c r="C41" s="103" t="s">
        <v>376</v>
      </c>
      <c r="D41" s="75" t="s">
        <v>377</v>
      </c>
      <c r="E41" s="105" t="s">
        <v>25</v>
      </c>
      <c r="F41" s="62" t="s">
        <v>26</v>
      </c>
      <c r="G41" s="105" t="s">
        <v>27</v>
      </c>
      <c r="H41" s="106"/>
      <c r="I41" s="129" t="s">
        <v>78</v>
      </c>
      <c r="J41" s="103">
        <f t="shared" ref="J41" si="3">SUM(O41:AC41)</f>
        <v>229</v>
      </c>
      <c r="K41" s="106"/>
      <c r="L41" s="130">
        <v>43466</v>
      </c>
      <c r="M41" s="130">
        <v>43830</v>
      </c>
      <c r="N41" s="32" t="s">
        <v>185</v>
      </c>
      <c r="O41" s="256">
        <v>229</v>
      </c>
      <c r="P41" s="253"/>
      <c r="Q41" s="253"/>
      <c r="R41" s="253"/>
      <c r="S41" s="253"/>
      <c r="T41" s="313"/>
      <c r="U41" s="313"/>
      <c r="V41" s="313"/>
      <c r="W41" s="313"/>
      <c r="X41" s="313"/>
      <c r="Y41" s="313"/>
      <c r="Z41" s="313"/>
      <c r="AA41" s="313"/>
      <c r="AB41" s="313"/>
      <c r="AC41" s="314"/>
    </row>
    <row r="42" spans="1:29" s="139" customFormat="1" ht="60.75" thickBot="1" x14ac:dyDescent="0.3">
      <c r="A42" s="101"/>
      <c r="B42" s="102"/>
      <c r="C42" s="103" t="s">
        <v>78</v>
      </c>
      <c r="D42" s="75" t="s">
        <v>226</v>
      </c>
      <c r="E42" s="105" t="s">
        <v>25</v>
      </c>
      <c r="F42" s="62" t="s">
        <v>26</v>
      </c>
      <c r="G42" s="105" t="s">
        <v>27</v>
      </c>
      <c r="H42" s="106"/>
      <c r="I42" s="129" t="s">
        <v>78</v>
      </c>
      <c r="J42" s="103">
        <f t="shared" si="2"/>
        <v>24000</v>
      </c>
      <c r="K42" s="106"/>
      <c r="L42" s="130">
        <v>43831</v>
      </c>
      <c r="M42" s="130">
        <v>44561</v>
      </c>
      <c r="N42" s="32" t="s">
        <v>186</v>
      </c>
      <c r="O42" s="256"/>
      <c r="P42" s="253">
        <v>9500</v>
      </c>
      <c r="Q42" s="253">
        <v>14500</v>
      </c>
      <c r="R42" s="253"/>
      <c r="S42" s="253"/>
      <c r="T42" s="313"/>
      <c r="U42" s="313"/>
      <c r="V42" s="313"/>
      <c r="W42" s="313"/>
      <c r="X42" s="313"/>
      <c r="Y42" s="313"/>
      <c r="Z42" s="313"/>
      <c r="AA42" s="313"/>
      <c r="AB42" s="313"/>
      <c r="AC42" s="314"/>
    </row>
    <row r="43" spans="1:29" s="37" customFormat="1" ht="15.75" thickBot="1" x14ac:dyDescent="0.25">
      <c r="A43" s="39"/>
      <c r="B43" s="40" t="s">
        <v>86</v>
      </c>
      <c r="C43" s="40"/>
      <c r="D43" s="40"/>
      <c r="E43" s="66"/>
      <c r="F43" s="66"/>
      <c r="G43" s="66"/>
      <c r="H43" s="40"/>
      <c r="I43" s="40"/>
      <c r="J43" s="40">
        <f>SUM(J12:J42)</f>
        <v>208907</v>
      </c>
      <c r="K43" s="40">
        <v>8688</v>
      </c>
      <c r="L43" s="90"/>
      <c r="M43" s="90"/>
      <c r="N43" s="41"/>
      <c r="O43" s="257">
        <f t="shared" ref="O43:AC43" si="4">SUM(O12:O42)</f>
        <v>4532.2</v>
      </c>
      <c r="P43" s="254">
        <f t="shared" si="4"/>
        <v>32738.2</v>
      </c>
      <c r="Q43" s="254">
        <f t="shared" si="4"/>
        <v>35198.199999999997</v>
      </c>
      <c r="R43" s="254">
        <f t="shared" si="4"/>
        <v>11888.2</v>
      </c>
      <c r="S43" s="254">
        <f t="shared" si="4"/>
        <v>9008.2000000000007</v>
      </c>
      <c r="T43" s="318">
        <f t="shared" si="4"/>
        <v>11838.2</v>
      </c>
      <c r="U43" s="318">
        <f t="shared" si="4"/>
        <v>4398.2</v>
      </c>
      <c r="V43" s="318">
        <f t="shared" si="4"/>
        <v>7708.2</v>
      </c>
      <c r="W43" s="318">
        <f t="shared" si="4"/>
        <v>18658.2</v>
      </c>
      <c r="X43" s="318">
        <f t="shared" si="4"/>
        <v>7138.2</v>
      </c>
      <c r="Y43" s="318">
        <f t="shared" si="4"/>
        <v>11678.2</v>
      </c>
      <c r="Z43" s="318">
        <f t="shared" si="4"/>
        <v>27158.2</v>
      </c>
      <c r="AA43" s="318">
        <f t="shared" si="4"/>
        <v>12438.2</v>
      </c>
      <c r="AB43" s="318">
        <f t="shared" si="4"/>
        <v>6998.2</v>
      </c>
      <c r="AC43" s="319">
        <f t="shared" si="4"/>
        <v>7528.2</v>
      </c>
    </row>
    <row r="44" spans="1:29" ht="15.75" x14ac:dyDescent="0.25">
      <c r="A44" s="23"/>
      <c r="B44" s="24"/>
      <c r="C44" s="24"/>
      <c r="D44" s="24"/>
      <c r="E44" s="67"/>
      <c r="F44" s="67"/>
      <c r="G44" s="67"/>
      <c r="H44" s="24"/>
      <c r="I44" s="25"/>
      <c r="K44" s="33" t="s">
        <v>330</v>
      </c>
    </row>
    <row r="45" spans="1:29" s="34" customFormat="1" ht="15.75" x14ac:dyDescent="0.25">
      <c r="E45" s="60"/>
      <c r="F45" s="60"/>
      <c r="G45" s="60"/>
      <c r="K45" s="36"/>
      <c r="L45" s="91"/>
      <c r="M45" s="91"/>
    </row>
    <row r="46" spans="1:29" s="34" customFormat="1" ht="60" x14ac:dyDescent="0.25">
      <c r="A46" s="42"/>
      <c r="B46" s="43" t="s">
        <v>193</v>
      </c>
      <c r="C46" s="44" t="s">
        <v>194</v>
      </c>
      <c r="E46" s="60"/>
      <c r="F46" s="60"/>
      <c r="G46" s="60"/>
      <c r="K46" s="36"/>
      <c r="L46" s="91"/>
      <c r="M46" s="91"/>
    </row>
    <row r="47" spans="1:29" s="34" customFormat="1" ht="15.75" x14ac:dyDescent="0.25">
      <c r="A47" s="248" t="s">
        <v>195</v>
      </c>
      <c r="B47" s="83" t="s">
        <v>331</v>
      </c>
      <c r="C47" s="46">
        <f>K43</f>
        <v>8688</v>
      </c>
      <c r="E47" s="60"/>
      <c r="F47" s="60"/>
      <c r="G47" s="60"/>
      <c r="K47" s="36"/>
      <c r="L47" s="91"/>
      <c r="M47" s="91"/>
    </row>
    <row r="48" spans="1:29" s="34" customFormat="1" ht="15.75" x14ac:dyDescent="0.25">
      <c r="A48" s="45" t="s">
        <v>196</v>
      </c>
      <c r="B48" s="83" t="s">
        <v>332</v>
      </c>
      <c r="C48" s="46">
        <f>C47*4</f>
        <v>34752</v>
      </c>
      <c r="E48" s="240"/>
      <c r="F48" s="241"/>
      <c r="G48" s="60"/>
      <c r="K48" s="36"/>
      <c r="L48" s="91"/>
      <c r="M48" s="91"/>
    </row>
    <row r="49" spans="1:13" s="34" customFormat="1" ht="15.75" thickBot="1" x14ac:dyDescent="0.3">
      <c r="A49" s="47" t="s">
        <v>197</v>
      </c>
      <c r="B49" s="84" t="s">
        <v>333</v>
      </c>
      <c r="C49" s="48">
        <f>C47*10</f>
        <v>86880</v>
      </c>
      <c r="E49" s="60"/>
      <c r="F49" s="60"/>
      <c r="G49" s="60"/>
      <c r="L49" s="91"/>
      <c r="M49" s="91"/>
    </row>
    <row r="50" spans="1:13" s="34" customFormat="1" x14ac:dyDescent="0.25">
      <c r="A50" s="49"/>
      <c r="B50" s="50"/>
      <c r="C50" s="50"/>
      <c r="E50" s="60"/>
      <c r="F50" s="60"/>
      <c r="G50" s="60"/>
      <c r="L50" s="91"/>
      <c r="M50" s="91"/>
    </row>
    <row r="52" spans="1:13" x14ac:dyDescent="0.25">
      <c r="B52" s="26" t="s">
        <v>99</v>
      </c>
    </row>
    <row r="53" spans="1:13" ht="45" x14ac:dyDescent="0.25">
      <c r="B53" s="27" t="s">
        <v>97</v>
      </c>
    </row>
    <row r="54" spans="1:13" ht="30" x14ac:dyDescent="0.25">
      <c r="B54" s="27" t="s">
        <v>102</v>
      </c>
    </row>
    <row r="55" spans="1:13" ht="45" x14ac:dyDescent="0.25">
      <c r="B55" s="27" t="s">
        <v>100</v>
      </c>
    </row>
    <row r="56" spans="1:13" ht="30" x14ac:dyDescent="0.25">
      <c r="B56" s="27" t="s">
        <v>101</v>
      </c>
    </row>
    <row r="58" spans="1:13" x14ac:dyDescent="0.25">
      <c r="B58" s="28" t="s">
        <v>108</v>
      </c>
    </row>
    <row r="59" spans="1:13" x14ac:dyDescent="0.25">
      <c r="B59" s="6" t="s">
        <v>109</v>
      </c>
    </row>
    <row r="60" spans="1:13" x14ac:dyDescent="0.25">
      <c r="B60" s="6" t="s">
        <v>110</v>
      </c>
    </row>
    <row r="61" spans="1:13" x14ac:dyDescent="0.25">
      <c r="B61" s="6" t="s">
        <v>111</v>
      </c>
    </row>
    <row r="62" spans="1:13" x14ac:dyDescent="0.25">
      <c r="B62" s="6" t="s">
        <v>112</v>
      </c>
    </row>
    <row r="63" spans="1:13" x14ac:dyDescent="0.25">
      <c r="B63" s="6" t="s">
        <v>113</v>
      </c>
    </row>
    <row r="64" spans="1:13" x14ac:dyDescent="0.25">
      <c r="B64" s="6" t="s">
        <v>114</v>
      </c>
    </row>
    <row r="66" spans="2:2" x14ac:dyDescent="0.25">
      <c r="B66" s="28" t="s">
        <v>115</v>
      </c>
    </row>
    <row r="67" spans="2:2" x14ac:dyDescent="0.25">
      <c r="B67" s="6" t="s">
        <v>105</v>
      </c>
    </row>
    <row r="68" spans="2:2" x14ac:dyDescent="0.25">
      <c r="B68" s="6" t="s">
        <v>106</v>
      </c>
    </row>
    <row r="69" spans="2:2" x14ac:dyDescent="0.25">
      <c r="B69" s="6" t="s">
        <v>107</v>
      </c>
    </row>
  </sheetData>
  <mergeCells count="48">
    <mergeCell ref="F10:F11"/>
    <mergeCell ref="G10:G11"/>
    <mergeCell ref="K9:K11"/>
    <mergeCell ref="L9:M9"/>
    <mergeCell ref="B9:D10"/>
    <mergeCell ref="E9:G9"/>
    <mergeCell ref="I9:I11"/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opLeftCell="C19" zoomScale="60" zoomScaleNormal="60" workbookViewId="0">
      <selection activeCell="L34" sqref="L34"/>
    </sheetView>
  </sheetViews>
  <sheetFormatPr defaultRowHeight="15" x14ac:dyDescent="0.25"/>
  <cols>
    <col min="1" max="1" width="8.7109375" style="6" customWidth="1"/>
    <col min="2" max="2" width="42.7109375" style="6" customWidth="1"/>
    <col min="3" max="3" width="28.42578125" style="6" customWidth="1"/>
    <col min="4" max="4" width="42.7109375" style="6" customWidth="1"/>
    <col min="5" max="7" width="41.42578125" style="27" customWidth="1"/>
    <col min="8" max="8" width="17.28515625" style="6" customWidth="1"/>
    <col min="9" max="9" width="23" style="6" customWidth="1"/>
    <col min="10" max="10" width="14" style="6" bestFit="1" customWidth="1"/>
    <col min="11" max="11" width="12.7109375" style="6" bestFit="1" customWidth="1"/>
    <col min="12" max="13" width="14" style="124" bestFit="1" customWidth="1"/>
    <col min="14" max="14" width="16.28515625" style="6" customWidth="1"/>
    <col min="15" max="25" width="9.140625" style="6"/>
    <col min="26" max="26" width="9.5703125" style="6" bestFit="1" customWidth="1"/>
    <col min="27" max="16384" width="9.140625" style="6"/>
  </cols>
  <sheetData>
    <row r="1" spans="1:29" x14ac:dyDescent="0.25">
      <c r="A1" s="385" t="s">
        <v>328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7"/>
    </row>
    <row r="2" spans="1:29" x14ac:dyDescent="0.25">
      <c r="A2" s="388" t="s">
        <v>134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90"/>
    </row>
    <row r="3" spans="1:29" x14ac:dyDescent="0.25">
      <c r="A3" s="378" t="s">
        <v>117</v>
      </c>
      <c r="B3" s="379"/>
      <c r="C3" s="379"/>
      <c r="D3" s="379"/>
      <c r="E3" s="379"/>
      <c r="F3" s="379"/>
      <c r="G3" s="379"/>
      <c r="H3" s="379"/>
      <c r="I3" s="379"/>
      <c r="J3" s="379"/>
      <c r="K3" s="349" t="s">
        <v>182</v>
      </c>
      <c r="L3" s="349"/>
      <c r="M3" s="349"/>
      <c r="N3" s="349"/>
      <c r="O3" s="349"/>
      <c r="P3" s="349"/>
      <c r="Q3" s="349"/>
      <c r="R3" s="349" t="s">
        <v>220</v>
      </c>
      <c r="S3" s="349"/>
      <c r="T3" s="349"/>
      <c r="U3" s="349"/>
      <c r="V3" s="349"/>
      <c r="W3" s="349"/>
      <c r="X3" s="349"/>
      <c r="Y3" s="349"/>
      <c r="Z3" s="349"/>
      <c r="AA3" s="349"/>
      <c r="AB3" s="349"/>
      <c r="AC3" s="377"/>
    </row>
    <row r="4" spans="1:29" x14ac:dyDescent="0.25">
      <c r="A4" s="378" t="s">
        <v>119</v>
      </c>
      <c r="B4" s="379"/>
      <c r="C4" s="379"/>
      <c r="D4" s="379"/>
      <c r="E4" s="379"/>
      <c r="F4" s="379"/>
      <c r="G4" s="379"/>
      <c r="H4" s="379"/>
      <c r="I4" s="379"/>
      <c r="J4" s="379"/>
      <c r="K4" s="384" t="s">
        <v>135</v>
      </c>
      <c r="L4" s="349"/>
      <c r="M4" s="349"/>
      <c r="N4" s="349"/>
      <c r="O4" s="349"/>
      <c r="P4" s="349"/>
      <c r="Q4" s="349"/>
      <c r="R4" s="349"/>
      <c r="S4" s="349"/>
      <c r="T4" s="349"/>
      <c r="U4" s="349"/>
      <c r="V4" s="349"/>
      <c r="W4" s="349"/>
      <c r="X4" s="349"/>
      <c r="Y4" s="349"/>
      <c r="Z4" s="349"/>
      <c r="AA4" s="349"/>
      <c r="AB4" s="349"/>
      <c r="AC4" s="377"/>
    </row>
    <row r="5" spans="1:29" x14ac:dyDescent="0.25">
      <c r="A5" s="378" t="s">
        <v>133</v>
      </c>
      <c r="B5" s="379"/>
      <c r="C5" s="379"/>
      <c r="D5" s="379"/>
      <c r="E5" s="379"/>
      <c r="F5" s="379"/>
      <c r="G5" s="379"/>
      <c r="H5" s="379"/>
      <c r="I5" s="379"/>
      <c r="J5" s="379"/>
      <c r="K5" s="349" t="s">
        <v>136</v>
      </c>
      <c r="L5" s="349"/>
      <c r="M5" s="349"/>
      <c r="N5" s="349"/>
      <c r="O5" s="349"/>
      <c r="P5" s="349"/>
      <c r="Q5" s="349"/>
      <c r="R5" s="349"/>
      <c r="S5" s="349"/>
      <c r="T5" s="349"/>
      <c r="U5" s="349"/>
      <c r="V5" s="349"/>
      <c r="W5" s="349"/>
      <c r="X5" s="349"/>
      <c r="Y5" s="349"/>
      <c r="Z5" s="349"/>
      <c r="AA5" s="349"/>
      <c r="AB5" s="349"/>
      <c r="AC5" s="377"/>
    </row>
    <row r="6" spans="1:29" x14ac:dyDescent="0.25">
      <c r="A6" s="378" t="s">
        <v>120</v>
      </c>
      <c r="B6" s="379"/>
      <c r="C6" s="379"/>
      <c r="D6" s="379"/>
      <c r="E6" s="379"/>
      <c r="F6" s="379"/>
      <c r="G6" s="379"/>
      <c r="H6" s="379"/>
      <c r="I6" s="379"/>
      <c r="J6" s="37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77"/>
    </row>
    <row r="7" spans="1:29" x14ac:dyDescent="0.25">
      <c r="A7" s="378" t="s">
        <v>121</v>
      </c>
      <c r="B7" s="379"/>
      <c r="C7" s="379"/>
      <c r="D7" s="379"/>
      <c r="E7" s="379"/>
      <c r="F7" s="379"/>
      <c r="G7" s="379"/>
      <c r="H7" s="379"/>
      <c r="I7" s="379"/>
      <c r="J7" s="379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29" x14ac:dyDescent="0.25">
      <c r="A8" s="378" t="s">
        <v>93</v>
      </c>
      <c r="B8" s="379"/>
      <c r="C8" s="379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/>
      <c r="Z8" s="379"/>
      <c r="AA8" s="379"/>
      <c r="AB8" s="379"/>
      <c r="AC8" s="380"/>
    </row>
    <row r="9" spans="1:29" s="34" customFormat="1" ht="30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35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29" s="34" customForma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347" t="s">
        <v>130</v>
      </c>
      <c r="M10" s="347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29" s="34" customFormat="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53"/>
      <c r="K11" s="351"/>
      <c r="L11" s="348"/>
      <c r="M11" s="348"/>
      <c r="N11" s="357"/>
      <c r="O11" s="374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29" s="125" customFormat="1" ht="30" x14ac:dyDescent="0.25">
      <c r="A12" s="92">
        <v>1</v>
      </c>
      <c r="B12" s="93"/>
      <c r="C12" s="94"/>
      <c r="D12" s="82" t="s">
        <v>82</v>
      </c>
      <c r="E12" s="95"/>
      <c r="F12" s="96" t="s">
        <v>26</v>
      </c>
      <c r="G12" s="97"/>
      <c r="H12" s="98"/>
      <c r="I12" s="98" t="s">
        <v>79</v>
      </c>
      <c r="J12" s="94">
        <f>SUM(O12:AC12)</f>
        <v>3480.7500000000009</v>
      </c>
      <c r="K12" s="98"/>
      <c r="L12" s="99">
        <v>43466</v>
      </c>
      <c r="M12" s="99">
        <v>48944</v>
      </c>
      <c r="N12" s="38"/>
      <c r="O12" s="255">
        <f t="shared" ref="O12:AC12" si="0">$K$40*0.15</f>
        <v>232.04999999999998</v>
      </c>
      <c r="P12" s="252">
        <f t="shared" si="0"/>
        <v>232.04999999999998</v>
      </c>
      <c r="Q12" s="252">
        <f t="shared" si="0"/>
        <v>232.04999999999998</v>
      </c>
      <c r="R12" s="252">
        <f t="shared" si="0"/>
        <v>232.04999999999998</v>
      </c>
      <c r="S12" s="252">
        <f t="shared" si="0"/>
        <v>232.04999999999998</v>
      </c>
      <c r="T12" s="324">
        <f t="shared" si="0"/>
        <v>232.04999999999998</v>
      </c>
      <c r="U12" s="324">
        <f t="shared" si="0"/>
        <v>232.04999999999998</v>
      </c>
      <c r="V12" s="324">
        <f t="shared" si="0"/>
        <v>232.04999999999998</v>
      </c>
      <c r="W12" s="324">
        <f t="shared" si="0"/>
        <v>232.04999999999998</v>
      </c>
      <c r="X12" s="324">
        <f t="shared" si="0"/>
        <v>232.04999999999998</v>
      </c>
      <c r="Y12" s="324">
        <f t="shared" si="0"/>
        <v>232.04999999999998</v>
      </c>
      <c r="Z12" s="324">
        <f t="shared" si="0"/>
        <v>232.04999999999998</v>
      </c>
      <c r="AA12" s="324">
        <f t="shared" si="0"/>
        <v>232.04999999999998</v>
      </c>
      <c r="AB12" s="324">
        <f t="shared" si="0"/>
        <v>232.04999999999998</v>
      </c>
      <c r="AC12" s="325">
        <f t="shared" si="0"/>
        <v>232.04999999999998</v>
      </c>
    </row>
    <row r="13" spans="1:29" s="125" customFormat="1" x14ac:dyDescent="0.25">
      <c r="A13" s="8"/>
      <c r="B13" s="9" t="s">
        <v>90</v>
      </c>
      <c r="C13" s="10"/>
      <c r="D13" s="10"/>
      <c r="E13" s="65"/>
      <c r="F13" s="65"/>
      <c r="G13" s="65"/>
      <c r="H13" s="11"/>
      <c r="I13" s="131"/>
      <c r="J13" s="11"/>
      <c r="K13" s="131"/>
      <c r="L13" s="86"/>
      <c r="M13" s="149"/>
      <c r="N13" s="131"/>
      <c r="O13" s="267"/>
      <c r="P13" s="267"/>
      <c r="Q13" s="267"/>
      <c r="R13" s="267"/>
      <c r="S13" s="267"/>
      <c r="T13" s="267"/>
      <c r="U13" s="267"/>
      <c r="V13" s="267"/>
      <c r="W13" s="267"/>
      <c r="X13" s="267"/>
      <c r="Y13" s="267"/>
      <c r="Z13" s="267"/>
      <c r="AA13" s="267"/>
      <c r="AB13" s="267"/>
      <c r="AC13" s="267"/>
    </row>
    <row r="14" spans="1:29" s="125" customFormat="1" x14ac:dyDescent="0.25">
      <c r="A14" s="8"/>
      <c r="B14" s="146" t="s">
        <v>87</v>
      </c>
      <c r="C14" s="131"/>
      <c r="D14" s="131"/>
      <c r="E14" s="132"/>
      <c r="F14" s="132"/>
      <c r="G14" s="132"/>
      <c r="H14" s="11"/>
      <c r="I14" s="133"/>
      <c r="J14" s="11"/>
      <c r="K14" s="133"/>
      <c r="L14" s="86"/>
      <c r="M14" s="134"/>
      <c r="N14" s="133"/>
      <c r="O14" s="268"/>
      <c r="P14" s="268"/>
      <c r="Q14" s="268"/>
      <c r="R14" s="268"/>
      <c r="S14" s="268"/>
      <c r="T14" s="268"/>
      <c r="U14" s="268"/>
      <c r="V14" s="268"/>
      <c r="W14" s="268"/>
      <c r="X14" s="268"/>
      <c r="Y14" s="268"/>
      <c r="Z14" s="268"/>
      <c r="AA14" s="268"/>
      <c r="AB14" s="268"/>
      <c r="AC14" s="268"/>
    </row>
    <row r="15" spans="1:29" s="125" customFormat="1" ht="60" x14ac:dyDescent="0.25">
      <c r="A15" s="101"/>
      <c r="B15" s="102"/>
      <c r="C15" s="103" t="s">
        <v>79</v>
      </c>
      <c r="D15" s="75" t="s">
        <v>98</v>
      </c>
      <c r="E15" s="105" t="s">
        <v>14</v>
      </c>
      <c r="F15" s="108" t="s">
        <v>31</v>
      </c>
      <c r="G15" s="75" t="s">
        <v>27</v>
      </c>
      <c r="H15" s="4"/>
      <c r="I15" s="129" t="s">
        <v>79</v>
      </c>
      <c r="J15" s="103">
        <f t="shared" ref="J15:J35" si="1">SUM(O15:AC15)</f>
        <v>1948</v>
      </c>
      <c r="K15" s="129"/>
      <c r="L15" s="88">
        <v>43831</v>
      </c>
      <c r="M15" s="296" t="s">
        <v>337</v>
      </c>
      <c r="N15" s="32" t="s">
        <v>186</v>
      </c>
      <c r="O15" s="256"/>
      <c r="P15" s="253">
        <v>487</v>
      </c>
      <c r="Q15" s="253">
        <v>487</v>
      </c>
      <c r="R15" s="253">
        <v>487</v>
      </c>
      <c r="S15" s="253">
        <v>487</v>
      </c>
      <c r="T15" s="313"/>
      <c r="U15" s="313"/>
      <c r="V15" s="313"/>
      <c r="W15" s="313"/>
      <c r="X15" s="313"/>
      <c r="Y15" s="313"/>
      <c r="Z15" s="313"/>
      <c r="AA15" s="313"/>
      <c r="AB15" s="313"/>
      <c r="AC15" s="314"/>
    </row>
    <row r="16" spans="1:29" s="125" customFormat="1" ht="60" x14ac:dyDescent="0.25">
      <c r="A16" s="101"/>
      <c r="B16" s="102"/>
      <c r="C16" s="103" t="s">
        <v>79</v>
      </c>
      <c r="D16" s="75" t="s">
        <v>98</v>
      </c>
      <c r="E16" s="105" t="s">
        <v>14</v>
      </c>
      <c r="F16" s="108" t="s">
        <v>31</v>
      </c>
      <c r="G16" s="75" t="s">
        <v>27</v>
      </c>
      <c r="H16" s="4"/>
      <c r="I16" s="129" t="s">
        <v>79</v>
      </c>
      <c r="J16" s="103">
        <f t="shared" si="1"/>
        <v>4870</v>
      </c>
      <c r="K16" s="129"/>
      <c r="L16" s="88">
        <v>45292</v>
      </c>
      <c r="M16" s="150">
        <v>48944</v>
      </c>
      <c r="N16" s="32" t="s">
        <v>187</v>
      </c>
      <c r="O16" s="256"/>
      <c r="P16" s="253"/>
      <c r="Q16" s="253"/>
      <c r="R16" s="253"/>
      <c r="S16" s="253"/>
      <c r="T16" s="313">
        <v>487</v>
      </c>
      <c r="U16" s="313">
        <v>487</v>
      </c>
      <c r="V16" s="313">
        <v>487</v>
      </c>
      <c r="W16" s="313">
        <v>487</v>
      </c>
      <c r="X16" s="313">
        <v>487</v>
      </c>
      <c r="Y16" s="313">
        <v>487</v>
      </c>
      <c r="Z16" s="313">
        <v>487</v>
      </c>
      <c r="AA16" s="313">
        <v>487</v>
      </c>
      <c r="AB16" s="313">
        <v>487</v>
      </c>
      <c r="AC16" s="314">
        <v>487</v>
      </c>
    </row>
    <row r="17" spans="1:29" s="125" customFormat="1" ht="60" x14ac:dyDescent="0.25">
      <c r="A17" s="101"/>
      <c r="B17" s="102"/>
      <c r="C17" s="103" t="s">
        <v>79</v>
      </c>
      <c r="D17" s="16" t="s">
        <v>221</v>
      </c>
      <c r="E17" s="105" t="s">
        <v>14</v>
      </c>
      <c r="F17" s="108" t="s">
        <v>31</v>
      </c>
      <c r="G17" s="75" t="s">
        <v>27</v>
      </c>
      <c r="H17" s="106"/>
      <c r="I17" s="129" t="s">
        <v>79</v>
      </c>
      <c r="J17" s="103">
        <f t="shared" si="1"/>
        <v>2200</v>
      </c>
      <c r="K17" s="106"/>
      <c r="L17" s="130">
        <v>44197</v>
      </c>
      <c r="M17" s="130">
        <v>44561</v>
      </c>
      <c r="N17" s="32" t="s">
        <v>186</v>
      </c>
      <c r="O17" s="256"/>
      <c r="P17" s="253"/>
      <c r="Q17" s="253">
        <v>2200</v>
      </c>
      <c r="R17" s="253"/>
      <c r="S17" s="253"/>
      <c r="T17" s="313"/>
      <c r="U17" s="313"/>
      <c r="V17" s="313"/>
      <c r="W17" s="313"/>
      <c r="X17" s="313"/>
      <c r="Y17" s="313"/>
      <c r="Z17" s="313"/>
      <c r="AA17" s="313"/>
      <c r="AB17" s="313"/>
      <c r="AC17" s="314"/>
    </row>
    <row r="18" spans="1:29" s="125" customFormat="1" ht="60" x14ac:dyDescent="0.25">
      <c r="A18" s="101"/>
      <c r="B18" s="102"/>
      <c r="C18" s="103" t="s">
        <v>79</v>
      </c>
      <c r="D18" s="16" t="s">
        <v>221</v>
      </c>
      <c r="E18" s="105" t="s">
        <v>14</v>
      </c>
      <c r="F18" s="108" t="s">
        <v>31</v>
      </c>
      <c r="G18" s="75" t="s">
        <v>27</v>
      </c>
      <c r="H18" s="106"/>
      <c r="I18" s="129" t="s">
        <v>79</v>
      </c>
      <c r="J18" s="103">
        <f t="shared" si="1"/>
        <v>2200</v>
      </c>
      <c r="K18" s="106"/>
      <c r="L18" s="130">
        <v>46388</v>
      </c>
      <c r="M18" s="130">
        <v>46752</v>
      </c>
      <c r="N18" s="32" t="s">
        <v>187</v>
      </c>
      <c r="O18" s="256"/>
      <c r="P18" s="253"/>
      <c r="Q18" s="253"/>
      <c r="R18" s="253"/>
      <c r="S18" s="253"/>
      <c r="T18" s="313"/>
      <c r="U18" s="313"/>
      <c r="V18" s="313"/>
      <c r="W18" s="313">
        <v>2200</v>
      </c>
      <c r="X18" s="313"/>
      <c r="Y18" s="313"/>
      <c r="Z18" s="313"/>
      <c r="AA18" s="313"/>
      <c r="AB18" s="313"/>
      <c r="AC18" s="314"/>
    </row>
    <row r="19" spans="1:29" s="125" customFormat="1" ht="60" x14ac:dyDescent="0.25">
      <c r="A19" s="101"/>
      <c r="B19" s="102"/>
      <c r="C19" s="103" t="s">
        <v>79</v>
      </c>
      <c r="D19" s="16" t="s">
        <v>222</v>
      </c>
      <c r="E19" s="105" t="s">
        <v>14</v>
      </c>
      <c r="F19" s="108" t="s">
        <v>31</v>
      </c>
      <c r="G19" s="75" t="s">
        <v>27</v>
      </c>
      <c r="H19" s="106"/>
      <c r="I19" s="129" t="s">
        <v>79</v>
      </c>
      <c r="J19" s="103">
        <f t="shared" si="1"/>
        <v>4000</v>
      </c>
      <c r="K19" s="106"/>
      <c r="L19" s="130">
        <v>43831</v>
      </c>
      <c r="M19" s="130">
        <v>44926</v>
      </c>
      <c r="N19" s="32" t="s">
        <v>186</v>
      </c>
      <c r="O19" s="256"/>
      <c r="P19" s="253">
        <v>2000</v>
      </c>
      <c r="Q19" s="253"/>
      <c r="R19" s="253">
        <v>2000</v>
      </c>
      <c r="S19" s="253"/>
      <c r="T19" s="313"/>
      <c r="U19" s="313"/>
      <c r="V19" s="313"/>
      <c r="W19" s="313"/>
      <c r="X19" s="313"/>
      <c r="Y19" s="313"/>
      <c r="Z19" s="313"/>
      <c r="AA19" s="313"/>
      <c r="AB19" s="313"/>
      <c r="AC19" s="314"/>
    </row>
    <row r="20" spans="1:29" s="125" customFormat="1" ht="60" x14ac:dyDescent="0.25">
      <c r="A20" s="101"/>
      <c r="B20" s="102"/>
      <c r="C20" s="103" t="s">
        <v>79</v>
      </c>
      <c r="D20" s="16" t="s">
        <v>222</v>
      </c>
      <c r="E20" s="105" t="s">
        <v>14</v>
      </c>
      <c r="F20" s="108" t="s">
        <v>31</v>
      </c>
      <c r="G20" s="75" t="s">
        <v>27</v>
      </c>
      <c r="H20" s="106"/>
      <c r="I20" s="129" t="s">
        <v>79</v>
      </c>
      <c r="J20" s="103">
        <f t="shared" si="1"/>
        <v>6000</v>
      </c>
      <c r="K20" s="106"/>
      <c r="L20" s="130">
        <v>45292</v>
      </c>
      <c r="M20" s="130">
        <v>47848</v>
      </c>
      <c r="N20" s="32" t="s">
        <v>187</v>
      </c>
      <c r="O20" s="256"/>
      <c r="P20" s="253"/>
      <c r="Q20" s="253"/>
      <c r="R20" s="253"/>
      <c r="S20" s="253"/>
      <c r="T20" s="313">
        <v>2000</v>
      </c>
      <c r="U20" s="313"/>
      <c r="V20" s="313"/>
      <c r="W20" s="313">
        <v>2000</v>
      </c>
      <c r="X20" s="313"/>
      <c r="Y20" s="313"/>
      <c r="Z20" s="313">
        <v>2000</v>
      </c>
      <c r="AA20" s="313"/>
      <c r="AB20" s="313"/>
      <c r="AC20" s="314"/>
    </row>
    <row r="21" spans="1:29" s="125" customFormat="1" x14ac:dyDescent="0.25">
      <c r="A21" s="8"/>
      <c r="B21" s="133" t="s">
        <v>96</v>
      </c>
      <c r="C21" s="131"/>
      <c r="D21" s="131"/>
      <c r="E21" s="132"/>
      <c r="F21" s="132"/>
      <c r="G21" s="132"/>
      <c r="H21" s="133"/>
      <c r="I21" s="132"/>
      <c r="J21" s="133"/>
      <c r="K21" s="133"/>
      <c r="L21" s="134"/>
      <c r="M21" s="134"/>
      <c r="N21" s="133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</row>
    <row r="22" spans="1:29" s="125" customFormat="1" ht="60" x14ac:dyDescent="0.25">
      <c r="A22" s="101"/>
      <c r="B22" s="102"/>
      <c r="C22" s="103" t="s">
        <v>79</v>
      </c>
      <c r="D22" s="16" t="s">
        <v>234</v>
      </c>
      <c r="E22" s="105" t="s">
        <v>14</v>
      </c>
      <c r="F22" s="104" t="s">
        <v>29</v>
      </c>
      <c r="G22" s="105" t="s">
        <v>28</v>
      </c>
      <c r="H22" s="106"/>
      <c r="I22" s="129" t="s">
        <v>79</v>
      </c>
      <c r="J22" s="103">
        <f t="shared" si="1"/>
        <v>2000</v>
      </c>
      <c r="K22" s="106"/>
      <c r="L22" s="130">
        <v>46388</v>
      </c>
      <c r="M22" s="130">
        <v>46752</v>
      </c>
      <c r="N22" s="32" t="s">
        <v>187</v>
      </c>
      <c r="O22" s="256"/>
      <c r="P22" s="253"/>
      <c r="Q22" s="253"/>
      <c r="R22" s="253"/>
      <c r="S22" s="253"/>
      <c r="T22" s="313"/>
      <c r="U22" s="313"/>
      <c r="V22" s="313"/>
      <c r="W22" s="313">
        <v>2000</v>
      </c>
      <c r="X22" s="313"/>
      <c r="Y22" s="313"/>
      <c r="Z22" s="313"/>
      <c r="AA22" s="313"/>
      <c r="AB22" s="313"/>
      <c r="AC22" s="314"/>
    </row>
    <row r="23" spans="1:29" s="125" customFormat="1" ht="60" x14ac:dyDescent="0.25">
      <c r="A23" s="101"/>
      <c r="B23" s="102"/>
      <c r="C23" s="103" t="s">
        <v>79</v>
      </c>
      <c r="D23" s="16" t="s">
        <v>229</v>
      </c>
      <c r="E23" s="105" t="s">
        <v>14</v>
      </c>
      <c r="F23" s="104" t="s">
        <v>29</v>
      </c>
      <c r="G23" s="105" t="s">
        <v>28</v>
      </c>
      <c r="H23" s="106"/>
      <c r="I23" s="129" t="s">
        <v>79</v>
      </c>
      <c r="J23" s="103">
        <f t="shared" si="1"/>
        <v>4800</v>
      </c>
      <c r="K23" s="106"/>
      <c r="L23" s="130">
        <v>43831</v>
      </c>
      <c r="M23" s="130">
        <v>45291</v>
      </c>
      <c r="N23" s="32" t="s">
        <v>186</v>
      </c>
      <c r="O23" s="256"/>
      <c r="P23" s="253">
        <v>2400</v>
      </c>
      <c r="Q23" s="253"/>
      <c r="R23" s="253"/>
      <c r="S23" s="253">
        <v>2400</v>
      </c>
      <c r="T23" s="313"/>
      <c r="U23" s="313"/>
      <c r="V23" s="313"/>
      <c r="W23" s="313"/>
      <c r="X23" s="313"/>
      <c r="Y23" s="313"/>
      <c r="Z23" s="313"/>
      <c r="AA23" s="313"/>
      <c r="AB23" s="313"/>
      <c r="AC23" s="314"/>
    </row>
    <row r="24" spans="1:29" s="125" customFormat="1" ht="60" x14ac:dyDescent="0.25">
      <c r="A24" s="101"/>
      <c r="B24" s="102"/>
      <c r="C24" s="103" t="s">
        <v>79</v>
      </c>
      <c r="D24" s="16" t="s">
        <v>229</v>
      </c>
      <c r="E24" s="105" t="s">
        <v>14</v>
      </c>
      <c r="F24" s="104" t="s">
        <v>29</v>
      </c>
      <c r="G24" s="105" t="s">
        <v>28</v>
      </c>
      <c r="H24" s="106"/>
      <c r="I24" s="129" t="s">
        <v>79</v>
      </c>
      <c r="J24" s="103">
        <f t="shared" si="1"/>
        <v>4800</v>
      </c>
      <c r="K24" s="106"/>
      <c r="L24" s="130">
        <v>46388</v>
      </c>
      <c r="M24" s="130">
        <v>48213</v>
      </c>
      <c r="N24" s="32" t="s">
        <v>187</v>
      </c>
      <c r="O24" s="256"/>
      <c r="P24" s="253"/>
      <c r="Q24" s="253"/>
      <c r="R24" s="253"/>
      <c r="S24" s="253"/>
      <c r="T24" s="313"/>
      <c r="U24" s="313"/>
      <c r="V24" s="313"/>
      <c r="W24" s="313">
        <v>2400</v>
      </c>
      <c r="X24" s="313"/>
      <c r="Y24" s="313"/>
      <c r="Z24" s="313"/>
      <c r="AA24" s="313">
        <v>2400</v>
      </c>
      <c r="AB24" s="313"/>
      <c r="AC24" s="314"/>
    </row>
    <row r="25" spans="1:29" s="125" customFormat="1" x14ac:dyDescent="0.25">
      <c r="A25" s="8"/>
      <c r="B25" s="133" t="s">
        <v>92</v>
      </c>
      <c r="C25" s="131"/>
      <c r="D25" s="131"/>
      <c r="E25" s="132"/>
      <c r="F25" s="132"/>
      <c r="G25" s="132"/>
      <c r="H25" s="133"/>
      <c r="I25" s="132"/>
      <c r="J25" s="133"/>
      <c r="K25" s="133"/>
      <c r="L25" s="134"/>
      <c r="M25" s="134"/>
      <c r="N25" s="133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</row>
    <row r="26" spans="1:29" s="125" customFormat="1" x14ac:dyDescent="0.25">
      <c r="A26" s="8"/>
      <c r="B26" s="146" t="s">
        <v>87</v>
      </c>
      <c r="C26" s="131"/>
      <c r="D26" s="131"/>
      <c r="E26" s="132"/>
      <c r="F26" s="132"/>
      <c r="G26" s="132"/>
      <c r="H26" s="133"/>
      <c r="I26" s="132"/>
      <c r="J26" s="133"/>
      <c r="K26" s="133"/>
      <c r="L26" s="134"/>
      <c r="M26" s="134"/>
      <c r="N26" s="133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</row>
    <row r="27" spans="1:29" s="125" customFormat="1" ht="90" x14ac:dyDescent="0.25">
      <c r="A27" s="101"/>
      <c r="B27" s="102"/>
      <c r="C27" s="103" t="s">
        <v>370</v>
      </c>
      <c r="D27" s="105" t="s">
        <v>360</v>
      </c>
      <c r="E27" s="108" t="s">
        <v>30</v>
      </c>
      <c r="F27" s="104" t="s">
        <v>198</v>
      </c>
      <c r="G27" s="105" t="s">
        <v>28</v>
      </c>
      <c r="H27" s="106"/>
      <c r="I27" s="129" t="s">
        <v>79</v>
      </c>
      <c r="J27" s="103">
        <f t="shared" ref="J27" si="2">SUM(O27:AC27)</f>
        <v>1065</v>
      </c>
      <c r="K27" s="106"/>
      <c r="L27" s="130">
        <v>43466</v>
      </c>
      <c r="M27" s="130">
        <v>43830</v>
      </c>
      <c r="N27" s="32" t="s">
        <v>185</v>
      </c>
      <c r="O27" s="256">
        <v>1065</v>
      </c>
      <c r="P27" s="253"/>
      <c r="Q27" s="253"/>
      <c r="R27" s="253"/>
      <c r="S27" s="253"/>
      <c r="T27" s="313"/>
      <c r="U27" s="313"/>
      <c r="V27" s="313"/>
      <c r="W27" s="313"/>
      <c r="X27" s="313"/>
      <c r="Y27" s="313"/>
      <c r="Z27" s="313"/>
      <c r="AA27" s="313"/>
      <c r="AB27" s="313"/>
      <c r="AC27" s="314"/>
    </row>
    <row r="28" spans="1:29" s="125" customFormat="1" ht="90" x14ac:dyDescent="0.25">
      <c r="A28" s="101"/>
      <c r="B28" s="102"/>
      <c r="C28" s="103" t="s">
        <v>370</v>
      </c>
      <c r="D28" s="105" t="s">
        <v>371</v>
      </c>
      <c r="E28" s="108" t="s">
        <v>30</v>
      </c>
      <c r="F28" s="104" t="s">
        <v>198</v>
      </c>
      <c r="G28" s="105" t="s">
        <v>28</v>
      </c>
      <c r="H28" s="106"/>
      <c r="I28" s="129" t="s">
        <v>79</v>
      </c>
      <c r="J28" s="103">
        <f t="shared" ref="J28" si="3">SUM(O28:AC28)</f>
        <v>250</v>
      </c>
      <c r="K28" s="106"/>
      <c r="L28" s="130">
        <v>43466</v>
      </c>
      <c r="M28" s="130">
        <v>43830</v>
      </c>
      <c r="N28" s="32" t="s">
        <v>185</v>
      </c>
      <c r="O28" s="256">
        <v>250</v>
      </c>
      <c r="P28" s="253"/>
      <c r="Q28" s="253"/>
      <c r="R28" s="253"/>
      <c r="S28" s="253"/>
      <c r="T28" s="313"/>
      <c r="U28" s="313"/>
      <c r="V28" s="313"/>
      <c r="W28" s="313"/>
      <c r="X28" s="313"/>
      <c r="Y28" s="313"/>
      <c r="Z28" s="313"/>
      <c r="AA28" s="313"/>
      <c r="AB28" s="313"/>
      <c r="AC28" s="314"/>
    </row>
    <row r="29" spans="1:29" s="125" customFormat="1" ht="90" x14ac:dyDescent="0.25">
      <c r="A29" s="101"/>
      <c r="B29" s="102"/>
      <c r="C29" s="103" t="s">
        <v>79</v>
      </c>
      <c r="D29" s="136" t="s">
        <v>224</v>
      </c>
      <c r="E29" s="108" t="s">
        <v>30</v>
      </c>
      <c r="F29" s="104" t="s">
        <v>198</v>
      </c>
      <c r="G29" s="105" t="s">
        <v>28</v>
      </c>
      <c r="H29" s="106"/>
      <c r="I29" s="129" t="s">
        <v>79</v>
      </c>
      <c r="J29" s="103">
        <f t="shared" si="1"/>
        <v>3600</v>
      </c>
      <c r="K29" s="106"/>
      <c r="L29" s="130">
        <v>43831</v>
      </c>
      <c r="M29" s="130">
        <v>44561</v>
      </c>
      <c r="N29" s="32" t="s">
        <v>186</v>
      </c>
      <c r="O29" s="256"/>
      <c r="P29" s="253">
        <v>2900</v>
      </c>
      <c r="Q29" s="253">
        <v>700</v>
      </c>
      <c r="R29" s="253"/>
      <c r="S29" s="253"/>
      <c r="T29" s="313"/>
      <c r="U29" s="313"/>
      <c r="V29" s="313"/>
      <c r="W29" s="313"/>
      <c r="X29" s="313"/>
      <c r="Y29" s="313"/>
      <c r="Z29" s="313"/>
      <c r="AA29" s="313"/>
      <c r="AB29" s="313"/>
      <c r="AC29" s="314"/>
    </row>
    <row r="30" spans="1:29" s="125" customFormat="1" ht="90" x14ac:dyDescent="0.25">
      <c r="A30" s="101"/>
      <c r="B30" s="102"/>
      <c r="C30" s="103" t="s">
        <v>79</v>
      </c>
      <c r="D30" s="136" t="s">
        <v>224</v>
      </c>
      <c r="E30" s="108" t="s">
        <v>30</v>
      </c>
      <c r="F30" s="104" t="s">
        <v>198</v>
      </c>
      <c r="G30" s="105" t="s">
        <v>28</v>
      </c>
      <c r="H30" s="106"/>
      <c r="I30" s="129" t="s">
        <v>79</v>
      </c>
      <c r="J30" s="103">
        <f t="shared" si="1"/>
        <v>5780</v>
      </c>
      <c r="K30" s="106"/>
      <c r="L30" s="130">
        <v>46023</v>
      </c>
      <c r="M30" s="130">
        <v>47483</v>
      </c>
      <c r="N30" s="32" t="s">
        <v>187</v>
      </c>
      <c r="O30" s="256"/>
      <c r="P30" s="253"/>
      <c r="Q30" s="253"/>
      <c r="R30" s="253"/>
      <c r="S30" s="253"/>
      <c r="T30" s="313"/>
      <c r="U30" s="313"/>
      <c r="V30" s="313">
        <v>180</v>
      </c>
      <c r="W30" s="313">
        <v>1550</v>
      </c>
      <c r="X30" s="313">
        <v>2600</v>
      </c>
      <c r="Y30" s="313">
        <v>1450</v>
      </c>
      <c r="Z30" s="313"/>
      <c r="AA30" s="313"/>
      <c r="AB30" s="313"/>
      <c r="AC30" s="314"/>
    </row>
    <row r="31" spans="1:29" s="125" customFormat="1" ht="60" x14ac:dyDescent="0.25">
      <c r="A31" s="101"/>
      <c r="B31" s="102"/>
      <c r="C31" s="103" t="s">
        <v>79</v>
      </c>
      <c r="D31" s="136" t="s">
        <v>230</v>
      </c>
      <c r="E31" s="105" t="s">
        <v>14</v>
      </c>
      <c r="F31" s="104" t="s">
        <v>29</v>
      </c>
      <c r="G31" s="105" t="s">
        <v>28</v>
      </c>
      <c r="H31" s="106"/>
      <c r="I31" s="129" t="s">
        <v>79</v>
      </c>
      <c r="J31" s="103">
        <f t="shared" si="1"/>
        <v>200</v>
      </c>
      <c r="K31" s="106"/>
      <c r="L31" s="130">
        <v>43831</v>
      </c>
      <c r="M31" s="130">
        <v>45291</v>
      </c>
      <c r="N31" s="32" t="s">
        <v>186</v>
      </c>
      <c r="O31" s="256"/>
      <c r="P31" s="253">
        <v>100</v>
      </c>
      <c r="Q31" s="253"/>
      <c r="R31" s="253"/>
      <c r="S31" s="253">
        <v>100</v>
      </c>
      <c r="T31" s="313"/>
      <c r="U31" s="313"/>
      <c r="V31" s="313"/>
      <c r="W31" s="313"/>
      <c r="X31" s="313"/>
      <c r="Y31" s="313"/>
      <c r="Z31" s="313"/>
      <c r="AA31" s="313"/>
      <c r="AB31" s="313"/>
      <c r="AC31" s="314"/>
    </row>
    <row r="32" spans="1:29" s="125" customFormat="1" ht="60" x14ac:dyDescent="0.25">
      <c r="A32" s="101"/>
      <c r="B32" s="102"/>
      <c r="C32" s="103" t="s">
        <v>79</v>
      </c>
      <c r="D32" s="136" t="s">
        <v>230</v>
      </c>
      <c r="E32" s="105" t="s">
        <v>14</v>
      </c>
      <c r="F32" s="104" t="s">
        <v>29</v>
      </c>
      <c r="G32" s="105" t="s">
        <v>28</v>
      </c>
      <c r="H32" s="106"/>
      <c r="I32" s="129" t="s">
        <v>79</v>
      </c>
      <c r="J32" s="103">
        <f t="shared" si="1"/>
        <v>300</v>
      </c>
      <c r="K32" s="106"/>
      <c r="L32" s="130">
        <v>46023</v>
      </c>
      <c r="M32" s="130">
        <v>47848</v>
      </c>
      <c r="N32" s="32" t="s">
        <v>187</v>
      </c>
      <c r="O32" s="256"/>
      <c r="P32" s="253"/>
      <c r="Q32" s="253"/>
      <c r="R32" s="253"/>
      <c r="S32" s="253"/>
      <c r="T32" s="313"/>
      <c r="U32" s="313"/>
      <c r="V32" s="313">
        <v>100</v>
      </c>
      <c r="W32" s="313"/>
      <c r="X32" s="313">
        <v>100</v>
      </c>
      <c r="Y32" s="313"/>
      <c r="Z32" s="313">
        <v>100</v>
      </c>
      <c r="AA32" s="313"/>
      <c r="AB32" s="313"/>
      <c r="AC32" s="314"/>
    </row>
    <row r="33" spans="1:29" s="125" customFormat="1" x14ac:dyDescent="0.25">
      <c r="A33" s="8"/>
      <c r="B33" s="146" t="s">
        <v>88</v>
      </c>
      <c r="C33" s="131"/>
      <c r="D33" s="131"/>
      <c r="E33" s="132"/>
      <c r="F33" s="132"/>
      <c r="G33" s="132"/>
      <c r="H33" s="133"/>
      <c r="I33" s="132"/>
      <c r="J33" s="133"/>
      <c r="K33" s="133"/>
      <c r="L33" s="134"/>
      <c r="M33" s="134"/>
      <c r="N33" s="133"/>
      <c r="O33" s="268"/>
      <c r="P33" s="268"/>
      <c r="Q33" s="268"/>
      <c r="R33" s="268"/>
      <c r="S33" s="268"/>
      <c r="T33" s="268"/>
      <c r="U33" s="268"/>
      <c r="V33" s="268"/>
      <c r="W33" s="268"/>
      <c r="X33" s="268"/>
      <c r="Y33" s="268"/>
      <c r="Z33" s="268"/>
      <c r="AA33" s="268"/>
      <c r="AB33" s="268"/>
      <c r="AC33" s="268"/>
    </row>
    <row r="34" spans="1:29" s="125" customFormat="1" ht="60" x14ac:dyDescent="0.25">
      <c r="A34" s="101"/>
      <c r="B34" s="137"/>
      <c r="C34" s="103" t="s">
        <v>79</v>
      </c>
      <c r="D34" s="75" t="s">
        <v>225</v>
      </c>
      <c r="E34" s="104" t="s">
        <v>15</v>
      </c>
      <c r="F34" s="104" t="s">
        <v>29</v>
      </c>
      <c r="G34" s="105" t="s">
        <v>27</v>
      </c>
      <c r="H34" s="106"/>
      <c r="I34" s="129" t="s">
        <v>79</v>
      </c>
      <c r="J34" s="103">
        <f t="shared" si="1"/>
        <v>8300</v>
      </c>
      <c r="K34" s="106"/>
      <c r="L34" s="130">
        <v>43831</v>
      </c>
      <c r="M34" s="130">
        <v>45291</v>
      </c>
      <c r="N34" s="17" t="s">
        <v>186</v>
      </c>
      <c r="O34" s="256"/>
      <c r="P34" s="253">
        <v>4250</v>
      </c>
      <c r="Q34" s="253">
        <v>3100</v>
      </c>
      <c r="R34" s="253">
        <v>300</v>
      </c>
      <c r="S34" s="253">
        <v>650</v>
      </c>
      <c r="T34" s="313"/>
      <c r="U34" s="313"/>
      <c r="V34" s="313"/>
      <c r="W34" s="313"/>
      <c r="X34" s="313"/>
      <c r="Y34" s="313"/>
      <c r="Z34" s="313"/>
      <c r="AA34" s="313"/>
      <c r="AB34" s="313"/>
      <c r="AC34" s="314"/>
    </row>
    <row r="35" spans="1:29" s="125" customFormat="1" ht="60" x14ac:dyDescent="0.25">
      <c r="A35" s="101"/>
      <c r="B35" s="137"/>
      <c r="C35" s="103" t="s">
        <v>79</v>
      </c>
      <c r="D35" s="75" t="s">
        <v>225</v>
      </c>
      <c r="E35" s="104" t="s">
        <v>15</v>
      </c>
      <c r="F35" s="104" t="s">
        <v>29</v>
      </c>
      <c r="G35" s="105" t="s">
        <v>27</v>
      </c>
      <c r="H35" s="106"/>
      <c r="I35" s="129" t="s">
        <v>79</v>
      </c>
      <c r="J35" s="103">
        <f t="shared" si="1"/>
        <v>19450</v>
      </c>
      <c r="K35" s="106"/>
      <c r="L35" s="130">
        <v>45292</v>
      </c>
      <c r="M35" s="130">
        <v>48944</v>
      </c>
      <c r="N35" s="32" t="s">
        <v>187</v>
      </c>
      <c r="O35" s="256"/>
      <c r="P35" s="253"/>
      <c r="Q35" s="253"/>
      <c r="R35" s="253"/>
      <c r="S35" s="253"/>
      <c r="T35" s="313">
        <v>300</v>
      </c>
      <c r="U35" s="313">
        <v>650</v>
      </c>
      <c r="V35" s="313">
        <v>2800</v>
      </c>
      <c r="W35" s="313">
        <v>650</v>
      </c>
      <c r="X35" s="313">
        <v>5750</v>
      </c>
      <c r="Y35" s="313">
        <v>1300</v>
      </c>
      <c r="Z35" s="313">
        <v>3050</v>
      </c>
      <c r="AA35" s="313">
        <v>2800</v>
      </c>
      <c r="AB35" s="313">
        <v>650</v>
      </c>
      <c r="AC35" s="314">
        <v>1500</v>
      </c>
    </row>
    <row r="36" spans="1:29" s="125" customFormat="1" ht="60" x14ac:dyDescent="0.25">
      <c r="A36" s="101"/>
      <c r="B36" s="137"/>
      <c r="C36" s="103" t="s">
        <v>79</v>
      </c>
      <c r="D36" s="75" t="s">
        <v>231</v>
      </c>
      <c r="E36" s="104" t="s">
        <v>15</v>
      </c>
      <c r="F36" s="104" t="s">
        <v>29</v>
      </c>
      <c r="G36" s="105" t="s">
        <v>27</v>
      </c>
      <c r="H36" s="106"/>
      <c r="I36" s="129" t="s">
        <v>79</v>
      </c>
      <c r="J36" s="103">
        <f t="shared" ref="J36:J39" si="4">SUM(O36:AC36)</f>
        <v>560</v>
      </c>
      <c r="K36" s="106"/>
      <c r="L36" s="130">
        <v>43831</v>
      </c>
      <c r="M36" s="130">
        <v>44926</v>
      </c>
      <c r="N36" s="17" t="s">
        <v>186</v>
      </c>
      <c r="O36" s="256"/>
      <c r="P36" s="253">
        <v>220</v>
      </c>
      <c r="Q36" s="253">
        <v>120</v>
      </c>
      <c r="R36" s="253">
        <v>220</v>
      </c>
      <c r="S36" s="253"/>
      <c r="T36" s="313"/>
      <c r="U36" s="313"/>
      <c r="V36" s="313"/>
      <c r="W36" s="313"/>
      <c r="X36" s="313"/>
      <c r="Y36" s="313"/>
      <c r="Z36" s="313"/>
      <c r="AA36" s="313"/>
      <c r="AB36" s="313"/>
      <c r="AC36" s="314"/>
    </row>
    <row r="37" spans="1:29" s="125" customFormat="1" ht="60" x14ac:dyDescent="0.25">
      <c r="A37" s="101"/>
      <c r="B37" s="137"/>
      <c r="C37" s="103" t="s">
        <v>79</v>
      </c>
      <c r="D37" s="75" t="s">
        <v>231</v>
      </c>
      <c r="E37" s="104" t="s">
        <v>15</v>
      </c>
      <c r="F37" s="104" t="s">
        <v>29</v>
      </c>
      <c r="G37" s="105" t="s">
        <v>27</v>
      </c>
      <c r="H37" s="106"/>
      <c r="I37" s="129" t="s">
        <v>79</v>
      </c>
      <c r="J37" s="103">
        <f t="shared" si="4"/>
        <v>1140</v>
      </c>
      <c r="K37" s="106"/>
      <c r="L37" s="130">
        <v>45292</v>
      </c>
      <c r="M37" s="130">
        <v>48579</v>
      </c>
      <c r="N37" s="32" t="s">
        <v>187</v>
      </c>
      <c r="O37" s="256"/>
      <c r="P37" s="253"/>
      <c r="Q37" s="253"/>
      <c r="R37" s="253"/>
      <c r="S37" s="253"/>
      <c r="T37" s="313">
        <v>120</v>
      </c>
      <c r="U37" s="313">
        <v>120</v>
      </c>
      <c r="V37" s="313">
        <v>220</v>
      </c>
      <c r="W37" s="313"/>
      <c r="X37" s="313">
        <v>220</v>
      </c>
      <c r="Y37" s="313">
        <v>120</v>
      </c>
      <c r="Z37" s="313">
        <v>220</v>
      </c>
      <c r="AA37" s="313"/>
      <c r="AB37" s="313">
        <v>120</v>
      </c>
      <c r="AC37" s="314"/>
    </row>
    <row r="38" spans="1:29" s="125" customFormat="1" x14ac:dyDescent="0.25">
      <c r="A38" s="8"/>
      <c r="B38" s="146" t="s">
        <v>89</v>
      </c>
      <c r="C38" s="131"/>
      <c r="D38" s="131"/>
      <c r="E38" s="132"/>
      <c r="F38" s="132"/>
      <c r="G38" s="132"/>
      <c r="H38" s="133"/>
      <c r="I38" s="132"/>
      <c r="J38" s="133"/>
      <c r="K38" s="133"/>
      <c r="L38" s="134"/>
      <c r="M38" s="134"/>
      <c r="N38" s="133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</row>
    <row r="39" spans="1:29" s="139" customFormat="1" ht="60.75" thickBot="1" x14ac:dyDescent="0.3">
      <c r="A39" s="101"/>
      <c r="B39" s="102"/>
      <c r="C39" s="103" t="s">
        <v>79</v>
      </c>
      <c r="D39" s="75" t="s">
        <v>226</v>
      </c>
      <c r="E39" s="105" t="s">
        <v>25</v>
      </c>
      <c r="F39" s="62" t="s">
        <v>26</v>
      </c>
      <c r="G39" s="105" t="s">
        <v>27</v>
      </c>
      <c r="H39" s="106"/>
      <c r="I39" s="129" t="s">
        <v>79</v>
      </c>
      <c r="J39" s="103">
        <f t="shared" si="4"/>
        <v>13500</v>
      </c>
      <c r="K39" s="106"/>
      <c r="L39" s="130">
        <v>44197</v>
      </c>
      <c r="M39" s="130">
        <v>44561</v>
      </c>
      <c r="N39" s="32" t="s">
        <v>186</v>
      </c>
      <c r="O39" s="256"/>
      <c r="P39" s="253"/>
      <c r="Q39" s="253">
        <v>13500</v>
      </c>
      <c r="R39" s="253"/>
      <c r="S39" s="253"/>
      <c r="T39" s="313"/>
      <c r="U39" s="313"/>
      <c r="V39" s="313"/>
      <c r="W39" s="313"/>
      <c r="X39" s="313"/>
      <c r="Y39" s="313"/>
      <c r="Z39" s="313"/>
      <c r="AA39" s="313"/>
      <c r="AB39" s="313"/>
      <c r="AC39" s="314"/>
    </row>
    <row r="40" spans="1:29" s="37" customFormat="1" ht="15.75" thickBot="1" x14ac:dyDescent="0.25">
      <c r="A40" s="39"/>
      <c r="B40" s="40" t="s">
        <v>86</v>
      </c>
      <c r="C40" s="40"/>
      <c r="D40" s="40"/>
      <c r="E40" s="66"/>
      <c r="F40" s="66"/>
      <c r="G40" s="66"/>
      <c r="H40" s="40"/>
      <c r="I40" s="40"/>
      <c r="J40" s="40">
        <f>SUM(J12:J39)</f>
        <v>90443.75</v>
      </c>
      <c r="K40" s="40">
        <v>1547</v>
      </c>
      <c r="L40" s="90"/>
      <c r="M40" s="90"/>
      <c r="N40" s="41"/>
      <c r="O40" s="257">
        <f t="shared" ref="O40:AC40" si="5">SUM(O12:O39)</f>
        <v>1547.05</v>
      </c>
      <c r="P40" s="254">
        <f t="shared" si="5"/>
        <v>12589.05</v>
      </c>
      <c r="Q40" s="254">
        <f t="shared" si="5"/>
        <v>20339.05</v>
      </c>
      <c r="R40" s="254">
        <f t="shared" si="5"/>
        <v>3239.05</v>
      </c>
      <c r="S40" s="254">
        <f t="shared" si="5"/>
        <v>3869.05</v>
      </c>
      <c r="T40" s="318">
        <f t="shared" si="5"/>
        <v>3139.05</v>
      </c>
      <c r="U40" s="318">
        <f t="shared" si="5"/>
        <v>1489.05</v>
      </c>
      <c r="V40" s="318">
        <f t="shared" si="5"/>
        <v>4019.05</v>
      </c>
      <c r="W40" s="318">
        <f t="shared" si="5"/>
        <v>11519.05</v>
      </c>
      <c r="X40" s="318">
        <f t="shared" si="5"/>
        <v>9389.0499999999993</v>
      </c>
      <c r="Y40" s="318">
        <f t="shared" si="5"/>
        <v>3589.05</v>
      </c>
      <c r="Z40" s="318">
        <f t="shared" si="5"/>
        <v>6089.05</v>
      </c>
      <c r="AA40" s="318">
        <f t="shared" si="5"/>
        <v>5919.05</v>
      </c>
      <c r="AB40" s="318">
        <f t="shared" si="5"/>
        <v>1489.05</v>
      </c>
      <c r="AC40" s="319">
        <f t="shared" si="5"/>
        <v>2219.0500000000002</v>
      </c>
    </row>
    <row r="41" spans="1:29" ht="15.75" x14ac:dyDescent="0.25">
      <c r="A41" s="23"/>
      <c r="B41" s="24"/>
      <c r="C41" s="24"/>
      <c r="D41" s="24"/>
      <c r="E41" s="67"/>
      <c r="F41" s="67"/>
      <c r="G41" s="67"/>
      <c r="H41" s="24"/>
      <c r="I41" s="25"/>
      <c r="K41" s="33" t="s">
        <v>330</v>
      </c>
    </row>
    <row r="42" spans="1:29" s="34" customFormat="1" ht="15.75" x14ac:dyDescent="0.25">
      <c r="E42" s="60"/>
      <c r="F42" s="60"/>
      <c r="G42" s="60"/>
      <c r="K42" s="36"/>
      <c r="L42" s="91"/>
      <c r="M42" s="91"/>
    </row>
    <row r="43" spans="1:29" s="34" customFormat="1" ht="60" x14ac:dyDescent="0.25">
      <c r="A43" s="42"/>
      <c r="B43" s="43" t="s">
        <v>193</v>
      </c>
      <c r="C43" s="44" t="s">
        <v>194</v>
      </c>
      <c r="E43" s="60"/>
      <c r="F43" s="60"/>
      <c r="G43" s="60"/>
      <c r="K43" s="36"/>
      <c r="L43" s="91"/>
      <c r="M43" s="91"/>
    </row>
    <row r="44" spans="1:29" s="34" customFormat="1" ht="15.75" x14ac:dyDescent="0.25">
      <c r="A44" s="45" t="s">
        <v>195</v>
      </c>
      <c r="B44" s="83" t="s">
        <v>331</v>
      </c>
      <c r="C44" s="46">
        <f>K40</f>
        <v>1547</v>
      </c>
      <c r="E44" s="60"/>
      <c r="F44" s="60"/>
      <c r="G44" s="60"/>
      <c r="K44" s="36"/>
      <c r="L44" s="91"/>
      <c r="M44" s="91"/>
    </row>
    <row r="45" spans="1:29" s="34" customFormat="1" ht="15.75" x14ac:dyDescent="0.25">
      <c r="A45" s="45" t="s">
        <v>196</v>
      </c>
      <c r="B45" s="83" t="s">
        <v>332</v>
      </c>
      <c r="C45" s="46">
        <f>C44*4</f>
        <v>6188</v>
      </c>
      <c r="E45" s="60"/>
      <c r="F45" s="60"/>
      <c r="G45" s="60"/>
      <c r="K45" s="36"/>
      <c r="L45" s="91"/>
      <c r="M45" s="91"/>
    </row>
    <row r="46" spans="1:29" s="34" customFormat="1" ht="15.75" thickBot="1" x14ac:dyDescent="0.3">
      <c r="A46" s="47" t="s">
        <v>197</v>
      </c>
      <c r="B46" s="84" t="s">
        <v>333</v>
      </c>
      <c r="C46" s="48">
        <f>C44*10</f>
        <v>15470</v>
      </c>
      <c r="E46" s="60"/>
      <c r="F46" s="60"/>
      <c r="G46" s="60"/>
      <c r="L46" s="91"/>
      <c r="M46" s="91"/>
    </row>
    <row r="47" spans="1:29" s="34" customFormat="1" x14ac:dyDescent="0.25">
      <c r="A47" s="49"/>
      <c r="B47" s="50"/>
      <c r="C47" s="50"/>
      <c r="E47" s="60"/>
      <c r="F47" s="60"/>
      <c r="G47" s="60"/>
      <c r="L47" s="91"/>
      <c r="M47" s="91"/>
    </row>
    <row r="49" spans="2:2" x14ac:dyDescent="0.25">
      <c r="B49" s="26" t="s">
        <v>99</v>
      </c>
    </row>
    <row r="50" spans="2:2" ht="45" x14ac:dyDescent="0.25">
      <c r="B50" s="27" t="s">
        <v>97</v>
      </c>
    </row>
    <row r="51" spans="2:2" ht="45" x14ac:dyDescent="0.25">
      <c r="B51" s="27" t="s">
        <v>102</v>
      </c>
    </row>
    <row r="52" spans="2:2" ht="45" x14ac:dyDescent="0.25">
      <c r="B52" s="27" t="s">
        <v>100</v>
      </c>
    </row>
    <row r="53" spans="2:2" ht="30" x14ac:dyDescent="0.25">
      <c r="B53" s="27" t="s">
        <v>101</v>
      </c>
    </row>
    <row r="55" spans="2:2" x14ac:dyDescent="0.25">
      <c r="B55" s="28" t="s">
        <v>108</v>
      </c>
    </row>
    <row r="56" spans="2:2" x14ac:dyDescent="0.25">
      <c r="B56" s="6" t="s">
        <v>109</v>
      </c>
    </row>
    <row r="57" spans="2:2" x14ac:dyDescent="0.25">
      <c r="B57" s="6" t="s">
        <v>110</v>
      </c>
    </row>
    <row r="58" spans="2:2" x14ac:dyDescent="0.25">
      <c r="B58" s="6" t="s">
        <v>111</v>
      </c>
    </row>
    <row r="59" spans="2:2" x14ac:dyDescent="0.25">
      <c r="B59" s="6" t="s">
        <v>112</v>
      </c>
    </row>
    <row r="60" spans="2:2" x14ac:dyDescent="0.25">
      <c r="B60" s="6" t="s">
        <v>113</v>
      </c>
    </row>
    <row r="61" spans="2:2" x14ac:dyDescent="0.25">
      <c r="B61" s="6" t="s">
        <v>114</v>
      </c>
    </row>
    <row r="63" spans="2:2" x14ac:dyDescent="0.25">
      <c r="B63" s="28" t="s">
        <v>115</v>
      </c>
    </row>
    <row r="64" spans="2:2" x14ac:dyDescent="0.25">
      <c r="B64" s="6" t="s">
        <v>105</v>
      </c>
    </row>
    <row r="65" spans="2:2" x14ac:dyDescent="0.25">
      <c r="B65" s="6" t="s">
        <v>106</v>
      </c>
    </row>
    <row r="66" spans="2:2" x14ac:dyDescent="0.25">
      <c r="B66" s="6" t="s">
        <v>107</v>
      </c>
    </row>
  </sheetData>
  <mergeCells count="48">
    <mergeCell ref="V10:V11"/>
    <mergeCell ref="T10:T11"/>
    <mergeCell ref="AC10:AC11"/>
    <mergeCell ref="X10:X11"/>
    <mergeCell ref="Y10:Y11"/>
    <mergeCell ref="Z10:Z11"/>
    <mergeCell ref="AA10:AA11"/>
    <mergeCell ref="AB10:AB11"/>
    <mergeCell ref="A7:J7"/>
    <mergeCell ref="K7:Q7"/>
    <mergeCell ref="R7:AC7"/>
    <mergeCell ref="A4:J4"/>
    <mergeCell ref="K4:Q4"/>
    <mergeCell ref="R5:AC5"/>
    <mergeCell ref="A6:J6"/>
    <mergeCell ref="K6:Q6"/>
    <mergeCell ref="R6:AC6"/>
    <mergeCell ref="R4:AC4"/>
    <mergeCell ref="A5:J5"/>
    <mergeCell ref="K5:Q5"/>
    <mergeCell ref="A1:AC1"/>
    <mergeCell ref="A2:AC2"/>
    <mergeCell ref="A3:J3"/>
    <mergeCell ref="K3:Q3"/>
    <mergeCell ref="R3:AC3"/>
    <mergeCell ref="A8:AC8"/>
    <mergeCell ref="A9:A11"/>
    <mergeCell ref="H9:H11"/>
    <mergeCell ref="E10:E11"/>
    <mergeCell ref="W10:W11"/>
    <mergeCell ref="J10:J11"/>
    <mergeCell ref="O10:O11"/>
    <mergeCell ref="U10:U11"/>
    <mergeCell ref="L10:L11"/>
    <mergeCell ref="Q10:Q11"/>
    <mergeCell ref="R10:R11"/>
    <mergeCell ref="S10:S11"/>
    <mergeCell ref="M10:M11"/>
    <mergeCell ref="P10:P11"/>
    <mergeCell ref="N10:N11"/>
    <mergeCell ref="O9:AC9"/>
    <mergeCell ref="F10:F11"/>
    <mergeCell ref="G10:G11"/>
    <mergeCell ref="K9:K11"/>
    <mergeCell ref="L9:M9"/>
    <mergeCell ref="B9:D10"/>
    <mergeCell ref="E9:G9"/>
    <mergeCell ref="I9:I11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141"/>
  <sheetViews>
    <sheetView showZeros="0" tabSelected="1" topLeftCell="A67" zoomScale="60" zoomScaleNormal="60" workbookViewId="0">
      <selection activeCell="A746" sqref="A746"/>
    </sheetView>
  </sheetViews>
  <sheetFormatPr defaultRowHeight="15" x14ac:dyDescent="0.25"/>
  <cols>
    <col min="1" max="1" width="9.140625" style="232"/>
    <col min="2" max="2" width="42.85546875" style="34" customWidth="1"/>
    <col min="3" max="3" width="40.5703125" style="34" customWidth="1"/>
    <col min="4" max="4" width="44.7109375" style="34" customWidth="1"/>
    <col min="5" max="5" width="50.85546875" style="60" hidden="1" customWidth="1"/>
    <col min="6" max="6" width="41" style="60" hidden="1" customWidth="1"/>
    <col min="7" max="7" width="45" style="60" hidden="1" customWidth="1"/>
    <col min="8" max="8" width="11.5703125" style="34" customWidth="1"/>
    <col min="9" max="9" width="23" style="37" customWidth="1"/>
    <col min="10" max="10" width="17.28515625" style="34" customWidth="1"/>
    <col min="11" max="11" width="12.7109375" style="34" customWidth="1"/>
    <col min="12" max="12" width="14" style="154" customWidth="1"/>
    <col min="13" max="13" width="12.7109375" style="154" customWidth="1"/>
    <col min="14" max="14" width="15.140625" style="172" customWidth="1"/>
    <col min="15" max="15" width="15.140625" style="34" customWidth="1"/>
    <col min="16" max="16" width="11.85546875" style="34" customWidth="1"/>
    <col min="17" max="25" width="11.140625" style="34" customWidth="1"/>
    <col min="26" max="26" width="12.85546875" style="34" customWidth="1"/>
    <col min="27" max="27" width="11.140625" style="34" customWidth="1"/>
    <col min="28" max="29" width="11.140625" style="34" bestFit="1" customWidth="1"/>
  </cols>
  <sheetData>
    <row r="1" spans="1:31" x14ac:dyDescent="0.25">
      <c r="A1" s="426" t="s">
        <v>328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8"/>
    </row>
    <row r="2" spans="1:31" x14ac:dyDescent="0.25">
      <c r="A2" s="442" t="s">
        <v>134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4"/>
    </row>
    <row r="3" spans="1:31" x14ac:dyDescent="0.25">
      <c r="A3" s="424" t="s">
        <v>199</v>
      </c>
      <c r="B3" s="425"/>
      <c r="C3" s="425"/>
      <c r="D3" s="425"/>
      <c r="E3" s="425"/>
      <c r="F3" s="425"/>
      <c r="G3" s="425"/>
      <c r="H3" s="425"/>
      <c r="I3" s="425"/>
      <c r="J3" s="425"/>
      <c r="K3" s="381" t="s">
        <v>200</v>
      </c>
      <c r="L3" s="381"/>
      <c r="M3" s="381"/>
      <c r="N3" s="381"/>
      <c r="O3" s="381"/>
      <c r="P3" s="381"/>
      <c r="Q3" s="381"/>
      <c r="R3" s="382" t="s">
        <v>232</v>
      </c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3"/>
    </row>
    <row r="4" spans="1:31" ht="15" customHeight="1" x14ac:dyDescent="0.25">
      <c r="A4" s="424" t="s">
        <v>201</v>
      </c>
      <c r="B4" s="425"/>
      <c r="C4" s="425"/>
      <c r="D4" s="425"/>
      <c r="E4" s="425"/>
      <c r="F4" s="425"/>
      <c r="G4" s="425"/>
      <c r="H4" s="425"/>
      <c r="I4" s="425"/>
      <c r="J4" s="425"/>
      <c r="K4" s="433" t="s">
        <v>135</v>
      </c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3"/>
    </row>
    <row r="5" spans="1:31" x14ac:dyDescent="0.25">
      <c r="A5" s="424" t="s">
        <v>133</v>
      </c>
      <c r="B5" s="425"/>
      <c r="C5" s="425"/>
      <c r="D5" s="425"/>
      <c r="E5" s="425"/>
      <c r="F5" s="425"/>
      <c r="G5" s="425"/>
      <c r="H5" s="425"/>
      <c r="I5" s="425"/>
      <c r="J5" s="425"/>
      <c r="K5" s="381" t="s">
        <v>136</v>
      </c>
      <c r="L5" s="381"/>
      <c r="M5" s="381"/>
      <c r="N5" s="381"/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3"/>
    </row>
    <row r="6" spans="1:31" x14ac:dyDescent="0.25">
      <c r="A6" s="424" t="s">
        <v>120</v>
      </c>
      <c r="B6" s="425"/>
      <c r="C6" s="425"/>
      <c r="D6" s="425"/>
      <c r="E6" s="425"/>
      <c r="F6" s="425"/>
      <c r="G6" s="425"/>
      <c r="H6" s="425"/>
      <c r="I6" s="425"/>
      <c r="J6" s="425"/>
      <c r="K6" s="381"/>
      <c r="L6" s="381"/>
      <c r="M6" s="381"/>
      <c r="N6" s="381"/>
      <c r="O6" s="381"/>
      <c r="P6" s="381"/>
      <c r="Q6" s="381"/>
      <c r="R6" s="381"/>
      <c r="S6" s="381"/>
      <c r="T6" s="381"/>
      <c r="U6" s="381"/>
      <c r="V6" s="381"/>
      <c r="W6" s="381"/>
      <c r="X6" s="381"/>
      <c r="Y6" s="381"/>
      <c r="Z6" s="381"/>
      <c r="AA6" s="381"/>
      <c r="AB6" s="381"/>
      <c r="AC6" s="383"/>
    </row>
    <row r="7" spans="1:31" x14ac:dyDescent="0.25">
      <c r="A7" s="424" t="s">
        <v>121</v>
      </c>
      <c r="B7" s="425"/>
      <c r="C7" s="425"/>
      <c r="D7" s="425"/>
      <c r="E7" s="425"/>
      <c r="F7" s="425"/>
      <c r="G7" s="425"/>
      <c r="H7" s="425"/>
      <c r="I7" s="425"/>
      <c r="J7" s="425"/>
      <c r="K7" s="381" t="s">
        <v>81</v>
      </c>
      <c r="L7" s="381"/>
      <c r="M7" s="381"/>
      <c r="N7" s="381"/>
      <c r="O7" s="381"/>
      <c r="P7" s="381"/>
      <c r="Q7" s="381"/>
      <c r="R7" s="382" t="s">
        <v>80</v>
      </c>
      <c r="S7" s="381"/>
      <c r="T7" s="381"/>
      <c r="U7" s="381"/>
      <c r="V7" s="381"/>
      <c r="W7" s="381"/>
      <c r="X7" s="381"/>
      <c r="Y7" s="381"/>
      <c r="Z7" s="381"/>
      <c r="AA7" s="381"/>
      <c r="AB7" s="381"/>
      <c r="AC7" s="383"/>
    </row>
    <row r="8" spans="1:31" x14ac:dyDescent="0.25">
      <c r="A8" s="424" t="s">
        <v>202</v>
      </c>
      <c r="B8" s="425"/>
      <c r="C8" s="425"/>
      <c r="D8" s="425"/>
      <c r="E8" s="425"/>
      <c r="F8" s="425"/>
      <c r="G8" s="425"/>
      <c r="H8" s="425"/>
      <c r="I8" s="425"/>
      <c r="J8" s="425"/>
      <c r="K8" s="425"/>
      <c r="L8" s="425"/>
      <c r="M8" s="425"/>
      <c r="N8" s="425"/>
      <c r="O8" s="425"/>
      <c r="P8" s="425"/>
      <c r="Q8" s="425"/>
      <c r="R8" s="425"/>
      <c r="S8" s="425"/>
      <c r="T8" s="425"/>
      <c r="U8" s="425"/>
      <c r="V8" s="425"/>
      <c r="W8" s="425"/>
      <c r="X8" s="425"/>
      <c r="Y8" s="425"/>
      <c r="Z8" s="425"/>
      <c r="AA8" s="425"/>
      <c r="AB8" s="425"/>
      <c r="AC8" s="434"/>
    </row>
    <row r="9" spans="1:31" ht="45" customHeight="1" x14ac:dyDescent="0.25">
      <c r="A9" s="359" t="s">
        <v>122</v>
      </c>
      <c r="B9" s="366" t="s">
        <v>192</v>
      </c>
      <c r="C9" s="367"/>
      <c r="D9" s="359"/>
      <c r="E9" s="362" t="s">
        <v>188</v>
      </c>
      <c r="F9" s="363"/>
      <c r="G9" s="364"/>
      <c r="H9" s="350" t="s">
        <v>123</v>
      </c>
      <c r="I9" s="350" t="s">
        <v>124</v>
      </c>
      <c r="J9" s="35" t="s">
        <v>125</v>
      </c>
      <c r="K9" s="350" t="s">
        <v>329</v>
      </c>
      <c r="L9" s="358" t="s">
        <v>126</v>
      </c>
      <c r="M9" s="358"/>
      <c r="N9" s="226" t="s">
        <v>127</v>
      </c>
      <c r="O9" s="350" t="s">
        <v>128</v>
      </c>
      <c r="P9" s="350"/>
      <c r="Q9" s="350"/>
      <c r="R9" s="350"/>
      <c r="S9" s="350"/>
      <c r="T9" s="350"/>
      <c r="U9" s="350"/>
      <c r="V9" s="350"/>
      <c r="W9" s="350"/>
      <c r="X9" s="350"/>
      <c r="Y9" s="350"/>
      <c r="Z9" s="350"/>
      <c r="AA9" s="350"/>
      <c r="AB9" s="350"/>
      <c r="AC9" s="372"/>
    </row>
    <row r="10" spans="1:31" ht="15" customHeight="1" x14ac:dyDescent="0.25">
      <c r="A10" s="360"/>
      <c r="B10" s="368"/>
      <c r="C10" s="369"/>
      <c r="D10" s="360"/>
      <c r="E10" s="362" t="s">
        <v>189</v>
      </c>
      <c r="F10" s="362" t="s">
        <v>190</v>
      </c>
      <c r="G10" s="362" t="s">
        <v>191</v>
      </c>
      <c r="H10" s="350"/>
      <c r="I10" s="350"/>
      <c r="J10" s="352" t="s">
        <v>129</v>
      </c>
      <c r="K10" s="350"/>
      <c r="L10" s="439" t="s">
        <v>130</v>
      </c>
      <c r="M10" s="439" t="s">
        <v>131</v>
      </c>
      <c r="N10" s="356" t="s">
        <v>132</v>
      </c>
      <c r="O10" s="373">
        <v>1</v>
      </c>
      <c r="P10" s="354">
        <v>2</v>
      </c>
      <c r="Q10" s="354">
        <v>3</v>
      </c>
      <c r="R10" s="354">
        <v>4</v>
      </c>
      <c r="S10" s="354">
        <v>5</v>
      </c>
      <c r="T10" s="370">
        <v>6</v>
      </c>
      <c r="U10" s="370">
        <v>7</v>
      </c>
      <c r="V10" s="370">
        <v>8</v>
      </c>
      <c r="W10" s="370">
        <v>9</v>
      </c>
      <c r="X10" s="370">
        <v>10</v>
      </c>
      <c r="Y10" s="370">
        <v>11</v>
      </c>
      <c r="Z10" s="370">
        <v>12</v>
      </c>
      <c r="AA10" s="370">
        <v>13</v>
      </c>
      <c r="AB10" s="370">
        <v>14</v>
      </c>
      <c r="AC10" s="375">
        <v>15</v>
      </c>
    </row>
    <row r="11" spans="1:31" ht="15.75" thickBot="1" x14ac:dyDescent="0.3">
      <c r="A11" s="361"/>
      <c r="B11" s="29" t="s">
        <v>94</v>
      </c>
      <c r="C11" s="29" t="s">
        <v>104</v>
      </c>
      <c r="D11" s="29" t="s">
        <v>95</v>
      </c>
      <c r="E11" s="365"/>
      <c r="F11" s="365"/>
      <c r="G11" s="365"/>
      <c r="H11" s="351"/>
      <c r="I11" s="351"/>
      <c r="J11" s="398"/>
      <c r="K11" s="351"/>
      <c r="L11" s="440"/>
      <c r="M11" s="440"/>
      <c r="N11" s="441"/>
      <c r="O11" s="399"/>
      <c r="P11" s="355"/>
      <c r="Q11" s="355"/>
      <c r="R11" s="355"/>
      <c r="S11" s="355"/>
      <c r="T11" s="371"/>
      <c r="U11" s="371"/>
      <c r="V11" s="371"/>
      <c r="W11" s="371"/>
      <c r="X11" s="371"/>
      <c r="Y11" s="371"/>
      <c r="Z11" s="371"/>
      <c r="AA11" s="371"/>
      <c r="AB11" s="371"/>
      <c r="AC11" s="376"/>
    </row>
    <row r="12" spans="1:31" s="114" customFormat="1" ht="30" x14ac:dyDescent="0.25">
      <c r="A12" s="92">
        <v>1</v>
      </c>
      <c r="B12" s="109">
        <v>0</v>
      </c>
      <c r="C12" s="110">
        <v>0</v>
      </c>
      <c r="D12" s="126" t="s">
        <v>82</v>
      </c>
      <c r="E12" s="111">
        <v>0</v>
      </c>
      <c r="F12" s="112" t="s">
        <v>26</v>
      </c>
      <c r="G12" s="112">
        <v>0</v>
      </c>
      <c r="H12" s="109">
        <v>0</v>
      </c>
      <c r="I12" s="109" t="s">
        <v>75</v>
      </c>
      <c r="J12" s="113">
        <f t="shared" ref="J12:J13" si="0">SUM(O12:AC12)</f>
        <v>611994.5</v>
      </c>
      <c r="K12" s="109">
        <v>0</v>
      </c>
      <c r="L12" s="305">
        <v>43466</v>
      </c>
      <c r="M12" s="305">
        <v>48944</v>
      </c>
      <c r="N12" s="81"/>
      <c r="O12" s="297">
        <f>Zalaegerszeg!O12</f>
        <v>50024</v>
      </c>
      <c r="P12" s="301">
        <f>Zalaegerszeg!P12</f>
        <v>40140.75</v>
      </c>
      <c r="Q12" s="301">
        <f>Zalaegerszeg!Q12</f>
        <v>40140.75</v>
      </c>
      <c r="R12" s="301">
        <f>Zalaegerszeg!R12</f>
        <v>40140.75</v>
      </c>
      <c r="S12" s="301">
        <f>Zalaegerszeg!S12</f>
        <v>40140.75</v>
      </c>
      <c r="T12" s="306">
        <f>Zalaegerszeg!T12</f>
        <v>40140.75</v>
      </c>
      <c r="U12" s="306">
        <f>Zalaegerszeg!U12</f>
        <v>40140.75</v>
      </c>
      <c r="V12" s="306">
        <f>Zalaegerszeg!V12</f>
        <v>40140.75</v>
      </c>
      <c r="W12" s="306">
        <f>Zalaegerszeg!W12</f>
        <v>40140.75</v>
      </c>
      <c r="X12" s="306">
        <f>Zalaegerszeg!X12</f>
        <v>40140.75</v>
      </c>
      <c r="Y12" s="306">
        <f>Zalaegerszeg!Y12</f>
        <v>40140.75</v>
      </c>
      <c r="Z12" s="306">
        <f>Zalaegerszeg!Z12</f>
        <v>40140.75</v>
      </c>
      <c r="AA12" s="306">
        <f>Zalaegerszeg!AA12</f>
        <v>40140.75</v>
      </c>
      <c r="AB12" s="306">
        <f>Zalaegerszeg!AB12</f>
        <v>40140.75</v>
      </c>
      <c r="AC12" s="307">
        <f>Zalaegerszeg!AC12</f>
        <v>40140.75</v>
      </c>
    </row>
    <row r="13" spans="1:31" s="118" customFormat="1" ht="30" x14ac:dyDescent="0.25">
      <c r="A13" s="101">
        <v>1</v>
      </c>
      <c r="B13" s="101">
        <v>0</v>
      </c>
      <c r="C13" s="115">
        <v>0</v>
      </c>
      <c r="D13" s="128" t="s">
        <v>82</v>
      </c>
      <c r="E13" s="116">
        <v>0</v>
      </c>
      <c r="F13" s="117" t="s">
        <v>26</v>
      </c>
      <c r="G13" s="117">
        <v>0</v>
      </c>
      <c r="H13" s="101">
        <v>0</v>
      </c>
      <c r="I13" s="101" t="s">
        <v>32</v>
      </c>
      <c r="J13" s="57">
        <f t="shared" si="0"/>
        <v>5474.2999999999984</v>
      </c>
      <c r="K13" s="101">
        <v>0</v>
      </c>
      <c r="L13" s="121">
        <v>43466</v>
      </c>
      <c r="M13" s="121">
        <v>48944</v>
      </c>
      <c r="N13" s="32"/>
      <c r="O13" s="298">
        <f>Alibánfa!O12</f>
        <v>365</v>
      </c>
      <c r="P13" s="302">
        <f>Alibánfa!P12</f>
        <v>364.95</v>
      </c>
      <c r="Q13" s="302">
        <f>Alibánfa!Q12</f>
        <v>364.95</v>
      </c>
      <c r="R13" s="302">
        <f>Alibánfa!R12</f>
        <v>364.95</v>
      </c>
      <c r="S13" s="302">
        <f>Alibánfa!S12</f>
        <v>364.95</v>
      </c>
      <c r="T13" s="308">
        <f>Alibánfa!T12</f>
        <v>364.95</v>
      </c>
      <c r="U13" s="308">
        <f>Alibánfa!U12</f>
        <v>364.95</v>
      </c>
      <c r="V13" s="308">
        <f>Alibánfa!V12</f>
        <v>364.95</v>
      </c>
      <c r="W13" s="308">
        <f>Alibánfa!W12</f>
        <v>364.95</v>
      </c>
      <c r="X13" s="308">
        <f>Alibánfa!X12</f>
        <v>364.95</v>
      </c>
      <c r="Y13" s="308">
        <f>Alibánfa!Y12</f>
        <v>364.95</v>
      </c>
      <c r="Z13" s="308">
        <f>Alibánfa!Z12</f>
        <v>364.95</v>
      </c>
      <c r="AA13" s="308">
        <f>Alibánfa!AA12</f>
        <v>364.95</v>
      </c>
      <c r="AB13" s="308">
        <f>Alibánfa!AB12</f>
        <v>364.95</v>
      </c>
      <c r="AC13" s="309">
        <f>Alibánfa!AC12</f>
        <v>364.95</v>
      </c>
      <c r="AE13" s="114"/>
    </row>
    <row r="14" spans="1:31" s="143" customFormat="1" ht="30" x14ac:dyDescent="0.25">
      <c r="A14" s="228">
        <v>1</v>
      </c>
      <c r="B14" s="216"/>
      <c r="C14" s="216"/>
      <c r="D14" s="68" t="s">
        <v>82</v>
      </c>
      <c r="E14" s="227"/>
      <c r="F14" s="117" t="s">
        <v>26</v>
      </c>
      <c r="G14" s="117"/>
      <c r="H14" s="115"/>
      <c r="I14" s="101" t="s">
        <v>33</v>
      </c>
      <c r="J14" s="116">
        <f>SUM(O14:AC14)</f>
        <v>4461.7499999999991</v>
      </c>
      <c r="K14" s="115"/>
      <c r="L14" s="121">
        <v>43466</v>
      </c>
      <c r="M14" s="121">
        <v>48944</v>
      </c>
      <c r="N14" s="32"/>
      <c r="O14" s="298">
        <f>Alsónemesapáti!O12</f>
        <v>297.45</v>
      </c>
      <c r="P14" s="302">
        <f>Alsónemesapáti!P12</f>
        <v>297.45</v>
      </c>
      <c r="Q14" s="302">
        <f>Alsónemesapáti!Q12</f>
        <v>297.45</v>
      </c>
      <c r="R14" s="302">
        <f>Alsónemesapáti!R12</f>
        <v>297.45</v>
      </c>
      <c r="S14" s="302">
        <f>Alsónemesapáti!S12</f>
        <v>297.45</v>
      </c>
      <c r="T14" s="308">
        <f>Alsónemesapáti!T12</f>
        <v>297.45</v>
      </c>
      <c r="U14" s="308">
        <f>Alsónemesapáti!U12</f>
        <v>297.45</v>
      </c>
      <c r="V14" s="308">
        <f>Alsónemesapáti!V12</f>
        <v>297.45</v>
      </c>
      <c r="W14" s="308">
        <f>Alsónemesapáti!W12</f>
        <v>297.45</v>
      </c>
      <c r="X14" s="308">
        <f>Alsónemesapáti!X12</f>
        <v>297.45</v>
      </c>
      <c r="Y14" s="308">
        <f>Alsónemesapáti!Y12</f>
        <v>297.45</v>
      </c>
      <c r="Z14" s="308">
        <f>Alsónemesapáti!Z12</f>
        <v>297.45</v>
      </c>
      <c r="AA14" s="308">
        <f>Alsónemesapáti!AA12</f>
        <v>297.45</v>
      </c>
      <c r="AB14" s="308">
        <f>Alsónemesapáti!AB12</f>
        <v>297.45</v>
      </c>
      <c r="AC14" s="309">
        <f>Alsónemesapáti!AC12</f>
        <v>297.45</v>
      </c>
      <c r="AE14" s="114"/>
    </row>
    <row r="15" spans="1:31" s="144" customFormat="1" ht="30" x14ac:dyDescent="0.25">
      <c r="A15" s="229">
        <v>1</v>
      </c>
      <c r="B15" s="115"/>
      <c r="C15" s="115"/>
      <c r="D15" s="128" t="s">
        <v>82</v>
      </c>
      <c r="E15" s="116"/>
      <c r="F15" s="117" t="s">
        <v>26</v>
      </c>
      <c r="G15" s="117"/>
      <c r="H15" s="115"/>
      <c r="I15" s="101" t="s">
        <v>34</v>
      </c>
      <c r="J15" s="57">
        <v>4889.2499999999991</v>
      </c>
      <c r="K15" s="115"/>
      <c r="L15" s="121">
        <v>43466</v>
      </c>
      <c r="M15" s="121">
        <v>48944</v>
      </c>
      <c r="N15" s="32"/>
      <c r="O15" s="298">
        <f>Babosdöbréte!O12</f>
        <v>326</v>
      </c>
      <c r="P15" s="302">
        <f>Babosdöbréte!P12</f>
        <v>386.09999999999997</v>
      </c>
      <c r="Q15" s="302">
        <f>Babosdöbréte!Q12</f>
        <v>386.09999999999997</v>
      </c>
      <c r="R15" s="302">
        <f>Babosdöbréte!R12</f>
        <v>386.09999999999997</v>
      </c>
      <c r="S15" s="302">
        <f>Babosdöbréte!S12</f>
        <v>386.09999999999997</v>
      </c>
      <c r="T15" s="308">
        <f>Babosdöbréte!T12</f>
        <v>386.09999999999997</v>
      </c>
      <c r="U15" s="308">
        <f>Babosdöbréte!U12</f>
        <v>386.09999999999997</v>
      </c>
      <c r="V15" s="308">
        <f>Babosdöbréte!V12</f>
        <v>386.09999999999997</v>
      </c>
      <c r="W15" s="308">
        <f>Babosdöbréte!W12</f>
        <v>386.09999999999997</v>
      </c>
      <c r="X15" s="308">
        <f>Babosdöbréte!X12</f>
        <v>386.09999999999997</v>
      </c>
      <c r="Y15" s="308">
        <f>Babosdöbréte!Y12</f>
        <v>386.09999999999997</v>
      </c>
      <c r="Z15" s="308">
        <f>Babosdöbréte!Z12</f>
        <v>386.09999999999997</v>
      </c>
      <c r="AA15" s="308">
        <f>Babosdöbréte!AA12</f>
        <v>386.09999999999997</v>
      </c>
      <c r="AB15" s="308">
        <f>Babosdöbréte!AB12</f>
        <v>386.09999999999997</v>
      </c>
      <c r="AC15" s="309">
        <f>Babosdöbréte!AC12</f>
        <v>386.09999999999997</v>
      </c>
      <c r="AE15" s="114"/>
    </row>
    <row r="16" spans="1:31" s="118" customFormat="1" ht="30" x14ac:dyDescent="0.25">
      <c r="A16" s="229">
        <v>1</v>
      </c>
      <c r="B16" s="119"/>
      <c r="C16" s="115"/>
      <c r="D16" s="128" t="s">
        <v>82</v>
      </c>
      <c r="E16" s="116"/>
      <c r="F16" s="120" t="s">
        <v>26</v>
      </c>
      <c r="G16" s="117"/>
      <c r="H16" s="101"/>
      <c r="I16" s="119" t="s">
        <v>35</v>
      </c>
      <c r="J16" s="57">
        <v>14580</v>
      </c>
      <c r="K16" s="101"/>
      <c r="L16" s="121">
        <v>43466</v>
      </c>
      <c r="M16" s="121">
        <v>48944</v>
      </c>
      <c r="N16" s="32"/>
      <c r="O16" s="298">
        <f>Bagod!O12</f>
        <v>972</v>
      </c>
      <c r="P16" s="302">
        <f>Bagod!P12</f>
        <v>972.15</v>
      </c>
      <c r="Q16" s="302">
        <f>Bagod!Q12</f>
        <v>972.15</v>
      </c>
      <c r="R16" s="302">
        <f>Bagod!R12</f>
        <v>972.15</v>
      </c>
      <c r="S16" s="302">
        <f>Bagod!S12</f>
        <v>972.15</v>
      </c>
      <c r="T16" s="308">
        <f>Bagod!T12</f>
        <v>972.15</v>
      </c>
      <c r="U16" s="308">
        <f>Bagod!U12</f>
        <v>972.15</v>
      </c>
      <c r="V16" s="308">
        <f>Bagod!V12</f>
        <v>972.15</v>
      </c>
      <c r="W16" s="308">
        <f>Bagod!W12</f>
        <v>972.15</v>
      </c>
      <c r="X16" s="308">
        <f>Bagod!X12</f>
        <v>972.15</v>
      </c>
      <c r="Y16" s="308">
        <f>Bagod!Y12</f>
        <v>972.15</v>
      </c>
      <c r="Z16" s="308">
        <f>Bagod!Z12</f>
        <v>972.15</v>
      </c>
      <c r="AA16" s="308">
        <f>Bagod!AA12</f>
        <v>972.15</v>
      </c>
      <c r="AB16" s="308">
        <f>Bagod!AB12</f>
        <v>972.15</v>
      </c>
      <c r="AC16" s="309">
        <f>Bagod!AC12</f>
        <v>972.15</v>
      </c>
      <c r="AE16" s="114"/>
    </row>
    <row r="17" spans="1:31" s="118" customFormat="1" ht="30" x14ac:dyDescent="0.25">
      <c r="A17" s="229">
        <v>1</v>
      </c>
      <c r="B17" s="119"/>
      <c r="C17" s="115"/>
      <c r="D17" s="128" t="s">
        <v>82</v>
      </c>
      <c r="E17" s="116"/>
      <c r="F17" s="120" t="s">
        <v>26</v>
      </c>
      <c r="G17" s="117"/>
      <c r="H17" s="101"/>
      <c r="I17" s="119" t="s">
        <v>36</v>
      </c>
      <c r="J17" s="57">
        <v>10683.000000000002</v>
      </c>
      <c r="K17" s="101"/>
      <c r="L17" s="121">
        <v>43466</v>
      </c>
      <c r="M17" s="121">
        <v>48944</v>
      </c>
      <c r="N17" s="32"/>
      <c r="O17" s="298">
        <f>Bak!O12</f>
        <v>712</v>
      </c>
      <c r="P17" s="302">
        <f>Bak!P12</f>
        <v>712.35</v>
      </c>
      <c r="Q17" s="302">
        <f>Bak!Q12</f>
        <v>712.35</v>
      </c>
      <c r="R17" s="302">
        <f>Bak!R12</f>
        <v>712.35</v>
      </c>
      <c r="S17" s="302">
        <f>Bak!S12</f>
        <v>712.35</v>
      </c>
      <c r="T17" s="308">
        <f>Bak!T12</f>
        <v>712.35</v>
      </c>
      <c r="U17" s="308">
        <f>Bak!U12</f>
        <v>712.35</v>
      </c>
      <c r="V17" s="308">
        <f>Bak!V12</f>
        <v>712.35</v>
      </c>
      <c r="W17" s="308">
        <f>Bak!W12</f>
        <v>712.35</v>
      </c>
      <c r="X17" s="308">
        <f>Bak!X12</f>
        <v>712.35</v>
      </c>
      <c r="Y17" s="308">
        <f>Bak!Y12</f>
        <v>712.35</v>
      </c>
      <c r="Z17" s="308">
        <f>Bak!Z12</f>
        <v>712.35</v>
      </c>
      <c r="AA17" s="308">
        <f>Bak!AA12</f>
        <v>712.35</v>
      </c>
      <c r="AB17" s="308">
        <f>Bak!AB12</f>
        <v>712.35</v>
      </c>
      <c r="AC17" s="309">
        <f>Bak!AC12</f>
        <v>712.35</v>
      </c>
      <c r="AE17" s="114"/>
    </row>
    <row r="18" spans="1:31" s="118" customFormat="1" ht="30" x14ac:dyDescent="0.25">
      <c r="A18" s="229">
        <v>1</v>
      </c>
      <c r="B18" s="101"/>
      <c r="C18" s="115"/>
      <c r="D18" s="128" t="s">
        <v>82</v>
      </c>
      <c r="E18" s="116"/>
      <c r="F18" s="117" t="s">
        <v>26</v>
      </c>
      <c r="G18" s="117"/>
      <c r="H18" s="101"/>
      <c r="I18" s="101" t="s">
        <v>37</v>
      </c>
      <c r="J18" s="57">
        <v>8372.2499999999982</v>
      </c>
      <c r="K18" s="101"/>
      <c r="L18" s="121">
        <v>43466</v>
      </c>
      <c r="M18" s="121">
        <v>48944</v>
      </c>
      <c r="N18" s="17"/>
      <c r="O18" s="298">
        <f>Bocfölde!O12</f>
        <v>558</v>
      </c>
      <c r="P18" s="302">
        <f>Bocfölde!P12</f>
        <v>938.25</v>
      </c>
      <c r="Q18" s="302">
        <f>Bocfölde!Q12</f>
        <v>938.25</v>
      </c>
      <c r="R18" s="302">
        <f>Bocfölde!R12</f>
        <v>938.25</v>
      </c>
      <c r="S18" s="302">
        <f>Bocfölde!S12</f>
        <v>938.25</v>
      </c>
      <c r="T18" s="308">
        <f>Bocfölde!T12</f>
        <v>938.25</v>
      </c>
      <c r="U18" s="308">
        <f>Bocfölde!U12</f>
        <v>938.25</v>
      </c>
      <c r="V18" s="308">
        <f>Bocfölde!V12</f>
        <v>938.25</v>
      </c>
      <c r="W18" s="308">
        <f>Bocfölde!W12</f>
        <v>938.25</v>
      </c>
      <c r="X18" s="308">
        <f>Bocfölde!X12</f>
        <v>938.25</v>
      </c>
      <c r="Y18" s="308">
        <f>Bocfölde!Y12</f>
        <v>938.25</v>
      </c>
      <c r="Z18" s="308">
        <f>Bocfölde!Z12</f>
        <v>938.25</v>
      </c>
      <c r="AA18" s="308">
        <f>Bocfölde!AA12</f>
        <v>938.25</v>
      </c>
      <c r="AB18" s="308">
        <f>Bocfölde!AB12</f>
        <v>938.25</v>
      </c>
      <c r="AC18" s="309">
        <f>Bocfölde!AC12</f>
        <v>938.25</v>
      </c>
      <c r="AE18" s="114"/>
    </row>
    <row r="19" spans="1:31" s="118" customFormat="1" ht="30" x14ac:dyDescent="0.25">
      <c r="A19" s="229">
        <v>1</v>
      </c>
      <c r="B19" s="101"/>
      <c r="C19" s="115"/>
      <c r="D19" s="128" t="s">
        <v>82</v>
      </c>
      <c r="E19" s="116"/>
      <c r="F19" s="117" t="s">
        <v>26</v>
      </c>
      <c r="G19" s="117"/>
      <c r="H19" s="101"/>
      <c r="I19" s="101" t="s">
        <v>38</v>
      </c>
      <c r="J19" s="57">
        <v>2410.6000000000008</v>
      </c>
      <c r="K19" s="101"/>
      <c r="L19" s="121">
        <v>43466</v>
      </c>
      <c r="M19" s="121">
        <v>48944</v>
      </c>
      <c r="N19" s="32"/>
      <c r="O19" s="299">
        <f>Boncodfölde!O12</f>
        <v>124</v>
      </c>
      <c r="P19" s="302">
        <f>Boncodfölde!P12</f>
        <v>988.94999999999993</v>
      </c>
      <c r="Q19" s="302">
        <f>Boncodfölde!Q12</f>
        <v>988.94999999999993</v>
      </c>
      <c r="R19" s="302">
        <f>Boncodfölde!R12</f>
        <v>988.94999999999993</v>
      </c>
      <c r="S19" s="302">
        <f>Boncodfölde!S12</f>
        <v>988.94999999999993</v>
      </c>
      <c r="T19" s="308">
        <f>Boncodfölde!T12</f>
        <v>988.94999999999993</v>
      </c>
      <c r="U19" s="308">
        <f>Boncodfölde!U12</f>
        <v>988.94999999999993</v>
      </c>
      <c r="V19" s="308">
        <f>Boncodfölde!V12</f>
        <v>988.94999999999993</v>
      </c>
      <c r="W19" s="308">
        <f>Boncodfölde!W12</f>
        <v>988.94999999999993</v>
      </c>
      <c r="X19" s="308">
        <f>Boncodfölde!X12</f>
        <v>988.94999999999993</v>
      </c>
      <c r="Y19" s="308">
        <f>Boncodfölde!Y12</f>
        <v>988.94999999999993</v>
      </c>
      <c r="Z19" s="308">
        <f>Boncodfölde!Z12</f>
        <v>988.94999999999993</v>
      </c>
      <c r="AA19" s="308">
        <f>Boncodfölde!AA12</f>
        <v>988.94999999999993</v>
      </c>
      <c r="AB19" s="308">
        <f>Boncodfölde!AB12</f>
        <v>988.94999999999993</v>
      </c>
      <c r="AC19" s="309">
        <f>Boncodfölde!AC12</f>
        <v>988.94999999999993</v>
      </c>
      <c r="AE19" s="114"/>
    </row>
    <row r="20" spans="1:31" s="118" customFormat="1" ht="30" x14ac:dyDescent="0.25">
      <c r="A20" s="229">
        <v>1</v>
      </c>
      <c r="B20" s="101"/>
      <c r="C20" s="115"/>
      <c r="D20" s="128" t="s">
        <v>82</v>
      </c>
      <c r="E20" s="69"/>
      <c r="F20" s="69" t="s">
        <v>26</v>
      </c>
      <c r="G20" s="69"/>
      <c r="H20" s="101"/>
      <c r="I20" s="101" t="s">
        <v>39</v>
      </c>
      <c r="J20" s="57">
        <v>2461.4999999999995</v>
      </c>
      <c r="K20" s="101"/>
      <c r="L20" s="121">
        <v>43466</v>
      </c>
      <c r="M20" s="121">
        <v>48944</v>
      </c>
      <c r="N20" s="32"/>
      <c r="O20" s="298">
        <f>Böde!O12</f>
        <v>164</v>
      </c>
      <c r="P20" s="302">
        <f>Böde!P12</f>
        <v>204.29999999999998</v>
      </c>
      <c r="Q20" s="302">
        <f>Böde!Q12</f>
        <v>204.29999999999998</v>
      </c>
      <c r="R20" s="302">
        <f>Böde!R12</f>
        <v>204.29999999999998</v>
      </c>
      <c r="S20" s="302">
        <f>Böde!S12</f>
        <v>204.29999999999998</v>
      </c>
      <c r="T20" s="308">
        <f>Böde!T12</f>
        <v>204.29999999999998</v>
      </c>
      <c r="U20" s="308">
        <f>Böde!U12</f>
        <v>204.29999999999998</v>
      </c>
      <c r="V20" s="308">
        <f>Böde!V12</f>
        <v>204.29999999999998</v>
      </c>
      <c r="W20" s="308">
        <f>Böde!W12</f>
        <v>204.29999999999998</v>
      </c>
      <c r="X20" s="308">
        <f>Böde!X12</f>
        <v>204.29999999999998</v>
      </c>
      <c r="Y20" s="308">
        <f>Böde!Y12</f>
        <v>204.29999999999998</v>
      </c>
      <c r="Z20" s="308">
        <f>Böde!Z12</f>
        <v>204.29999999999998</v>
      </c>
      <c r="AA20" s="308">
        <f>Böde!AA12</f>
        <v>204.29999999999998</v>
      </c>
      <c r="AB20" s="308">
        <f>Böde!AB12</f>
        <v>204.29999999999998</v>
      </c>
      <c r="AC20" s="309">
        <f>Böde!AC12</f>
        <v>204.29999999999998</v>
      </c>
      <c r="AE20" s="114"/>
    </row>
    <row r="21" spans="1:31" s="118" customFormat="1" ht="30" x14ac:dyDescent="0.25">
      <c r="A21" s="229">
        <v>1</v>
      </c>
      <c r="B21" s="101"/>
      <c r="C21" s="115"/>
      <c r="D21" s="128" t="s">
        <v>82</v>
      </c>
      <c r="E21" s="116"/>
      <c r="F21" s="117" t="s">
        <v>26</v>
      </c>
      <c r="G21" s="117"/>
      <c r="H21" s="101"/>
      <c r="I21" s="101" t="s">
        <v>40</v>
      </c>
      <c r="J21" s="57">
        <v>13760.999999999996</v>
      </c>
      <c r="K21" s="101"/>
      <c r="L21" s="121">
        <v>43466</v>
      </c>
      <c r="M21" s="121">
        <v>48944</v>
      </c>
      <c r="N21" s="32"/>
      <c r="O21" s="298">
        <f>Búcsúszentlászló!O12</f>
        <v>918</v>
      </c>
      <c r="P21" s="302">
        <f>Búcsúszentlászló!P12</f>
        <v>1064.0999999999999</v>
      </c>
      <c r="Q21" s="302">
        <f>Búcsúszentlászló!Q12</f>
        <v>1064.0999999999999</v>
      </c>
      <c r="R21" s="302">
        <f>Búcsúszentlászló!R12</f>
        <v>1064.0999999999999</v>
      </c>
      <c r="S21" s="302">
        <f>Búcsúszentlászló!S12</f>
        <v>1064.0999999999999</v>
      </c>
      <c r="T21" s="308">
        <f>Búcsúszentlászló!T12</f>
        <v>1064.0999999999999</v>
      </c>
      <c r="U21" s="308">
        <f>Búcsúszentlászló!U12</f>
        <v>1064.0999999999999</v>
      </c>
      <c r="V21" s="308">
        <f>Búcsúszentlászló!V12</f>
        <v>1064.0999999999999</v>
      </c>
      <c r="W21" s="308">
        <f>Búcsúszentlászló!W12</f>
        <v>1064.0999999999999</v>
      </c>
      <c r="X21" s="308">
        <f>Búcsúszentlászló!X12</f>
        <v>1064.0999999999999</v>
      </c>
      <c r="Y21" s="308">
        <f>Búcsúszentlászló!Y12</f>
        <v>1064.0999999999999</v>
      </c>
      <c r="Z21" s="308">
        <f>Búcsúszentlászló!Z12</f>
        <v>1064.0999999999999</v>
      </c>
      <c r="AA21" s="308">
        <f>Búcsúszentlászló!AA12</f>
        <v>1064.0999999999999</v>
      </c>
      <c r="AB21" s="308">
        <f>Búcsúszentlászló!AB12</f>
        <v>1064.0999999999999</v>
      </c>
      <c r="AC21" s="309">
        <f>Búcsúszentlászló!AC12</f>
        <v>1064.0999999999999</v>
      </c>
      <c r="AE21" s="114"/>
    </row>
    <row r="22" spans="1:31" s="118" customFormat="1" ht="30" x14ac:dyDescent="0.25">
      <c r="A22" s="229">
        <v>1</v>
      </c>
      <c r="B22" s="101"/>
      <c r="C22" s="115"/>
      <c r="D22" s="128" t="s">
        <v>82</v>
      </c>
      <c r="E22" s="116"/>
      <c r="F22" s="117" t="s">
        <v>26</v>
      </c>
      <c r="G22" s="117"/>
      <c r="H22" s="101"/>
      <c r="I22" s="101" t="s">
        <v>41</v>
      </c>
      <c r="J22" s="57">
        <v>3235.4999999999991</v>
      </c>
      <c r="K22" s="101"/>
      <c r="L22" s="121">
        <v>43466</v>
      </c>
      <c r="M22" s="121">
        <v>48944</v>
      </c>
      <c r="N22" s="32"/>
      <c r="O22" s="298">
        <f>Csatár!O12</f>
        <v>216</v>
      </c>
      <c r="P22" s="302">
        <f>Csatár!P12</f>
        <v>377.4</v>
      </c>
      <c r="Q22" s="302">
        <f>Csatár!Q12</f>
        <v>377.4</v>
      </c>
      <c r="R22" s="302">
        <f>Csatár!R12</f>
        <v>377.4</v>
      </c>
      <c r="S22" s="302">
        <f>Csatár!S12</f>
        <v>377.4</v>
      </c>
      <c r="T22" s="308">
        <f>Csatár!T12</f>
        <v>377.4</v>
      </c>
      <c r="U22" s="308">
        <f>Csatár!U12</f>
        <v>377.4</v>
      </c>
      <c r="V22" s="308">
        <f>Csatár!V12</f>
        <v>377.4</v>
      </c>
      <c r="W22" s="308">
        <f>Csatár!W12</f>
        <v>377.4</v>
      </c>
      <c r="X22" s="308">
        <f>Csatár!X12</f>
        <v>377.4</v>
      </c>
      <c r="Y22" s="308">
        <f>Csatár!Y12</f>
        <v>377.4</v>
      </c>
      <c r="Z22" s="308">
        <f>Csatár!Z12</f>
        <v>377.4</v>
      </c>
      <c r="AA22" s="308">
        <f>Csatár!AA12</f>
        <v>377.4</v>
      </c>
      <c r="AB22" s="308">
        <f>Csatár!AB12</f>
        <v>377.4</v>
      </c>
      <c r="AC22" s="309">
        <f>Csatár!AC12</f>
        <v>377.4</v>
      </c>
      <c r="AE22" s="114"/>
    </row>
    <row r="23" spans="1:31" s="118" customFormat="1" ht="30" x14ac:dyDescent="0.25">
      <c r="A23" s="229">
        <v>1</v>
      </c>
      <c r="B23" s="107"/>
      <c r="C23" s="73"/>
      <c r="D23" s="128" t="s">
        <v>82</v>
      </c>
      <c r="E23" s="117"/>
      <c r="F23" s="69" t="s">
        <v>26</v>
      </c>
      <c r="G23" s="117"/>
      <c r="H23" s="107"/>
      <c r="I23" s="107" t="s">
        <v>42</v>
      </c>
      <c r="J23" s="57">
        <v>3016.2999999999993</v>
      </c>
      <c r="K23" s="107"/>
      <c r="L23" s="121">
        <v>43466</v>
      </c>
      <c r="M23" s="121">
        <v>48944</v>
      </c>
      <c r="N23" s="69"/>
      <c r="O23" s="300">
        <f>Csonkahegyhát!O12</f>
        <v>145.94999999999999</v>
      </c>
      <c r="P23" s="303">
        <f>Csonkahegyhát!P12</f>
        <v>145.94999999999999</v>
      </c>
      <c r="Q23" s="303">
        <f>Csonkahegyhát!Q12</f>
        <v>145.94999999999999</v>
      </c>
      <c r="R23" s="303">
        <f>Csonkahegyhát!R12</f>
        <v>145.94999999999999</v>
      </c>
      <c r="S23" s="303">
        <f>Csonkahegyhát!S12</f>
        <v>145.94999999999999</v>
      </c>
      <c r="T23" s="310">
        <f>Csonkahegyhát!T12</f>
        <v>145.94999999999999</v>
      </c>
      <c r="U23" s="310">
        <f>Csonkahegyhát!U12</f>
        <v>145.94999999999999</v>
      </c>
      <c r="V23" s="310">
        <f>Csonkahegyhát!V12</f>
        <v>145.94999999999999</v>
      </c>
      <c r="W23" s="310">
        <f>Csonkahegyhát!W12</f>
        <v>145.94999999999999</v>
      </c>
      <c r="X23" s="310">
        <f>Csonkahegyhát!X12</f>
        <v>145.94999999999999</v>
      </c>
      <c r="Y23" s="310">
        <f>Csonkahegyhát!Y12</f>
        <v>145.94999999999999</v>
      </c>
      <c r="Z23" s="310">
        <f>Csonkahegyhát!Z12</f>
        <v>145.94999999999999</v>
      </c>
      <c r="AA23" s="310">
        <f>Csonkahegyhát!AA12</f>
        <v>145.94999999999999</v>
      </c>
      <c r="AB23" s="310">
        <f>Csonkahegyhát!AB12</f>
        <v>145.94999999999999</v>
      </c>
      <c r="AC23" s="311">
        <f>Csonkahegyhát!AC12</f>
        <v>145.94999999999999</v>
      </c>
      <c r="AE23" s="114"/>
    </row>
    <row r="24" spans="1:31" s="118" customFormat="1" ht="30" x14ac:dyDescent="0.25">
      <c r="A24" s="229">
        <v>1</v>
      </c>
      <c r="B24" s="101"/>
      <c r="C24" s="115"/>
      <c r="D24" s="128" t="s">
        <v>82</v>
      </c>
      <c r="E24" s="116"/>
      <c r="F24" s="117" t="s">
        <v>26</v>
      </c>
      <c r="G24" s="117"/>
      <c r="H24" s="101"/>
      <c r="I24" s="101" t="s">
        <v>43</v>
      </c>
      <c r="J24" s="57">
        <v>6675</v>
      </c>
      <c r="K24" s="101"/>
      <c r="L24" s="121">
        <v>43466</v>
      </c>
      <c r="M24" s="121">
        <v>48944</v>
      </c>
      <c r="N24" s="32"/>
      <c r="O24" s="298">
        <f>Dobronhegy!O12</f>
        <v>67</v>
      </c>
      <c r="P24" s="302">
        <f>Dobronhegy!P12</f>
        <v>767</v>
      </c>
      <c r="Q24" s="302">
        <f>Dobronhegy!Q12</f>
        <v>767</v>
      </c>
      <c r="R24" s="302">
        <f>Dobronhegy!R12</f>
        <v>767</v>
      </c>
      <c r="S24" s="302">
        <f>Dobronhegy!S12</f>
        <v>767</v>
      </c>
      <c r="T24" s="308">
        <f>Dobronhegy!T12</f>
        <v>767</v>
      </c>
      <c r="U24" s="308">
        <f>Dobronhegy!U12</f>
        <v>767</v>
      </c>
      <c r="V24" s="308">
        <f>Dobronhegy!V12</f>
        <v>767</v>
      </c>
      <c r="W24" s="308">
        <f>Dobronhegy!W12</f>
        <v>767</v>
      </c>
      <c r="X24" s="308">
        <f>Dobronhegy!X12</f>
        <v>767</v>
      </c>
      <c r="Y24" s="308">
        <f>Dobronhegy!Y12</f>
        <v>767</v>
      </c>
      <c r="Z24" s="308">
        <f>Dobronhegy!Z12</f>
        <v>767</v>
      </c>
      <c r="AA24" s="308">
        <f>Dobronhegy!AA12</f>
        <v>767</v>
      </c>
      <c r="AB24" s="308">
        <f>Dobronhegy!AB12</f>
        <v>767</v>
      </c>
      <c r="AC24" s="309">
        <f>Dobronhegy!AC12</f>
        <v>767</v>
      </c>
      <c r="AE24" s="114"/>
    </row>
    <row r="25" spans="1:31" s="118" customFormat="1" ht="30" x14ac:dyDescent="0.25">
      <c r="A25" s="229">
        <v>1</v>
      </c>
      <c r="B25" s="101"/>
      <c r="C25" s="115"/>
      <c r="D25" s="128" t="s">
        <v>82</v>
      </c>
      <c r="E25" s="116"/>
      <c r="F25" s="117" t="s">
        <v>26</v>
      </c>
      <c r="G25" s="117"/>
      <c r="H25" s="101"/>
      <c r="I25" s="101" t="s">
        <v>44</v>
      </c>
      <c r="J25" s="57">
        <v>9339.7499999999982</v>
      </c>
      <c r="K25" s="101"/>
      <c r="L25" s="121">
        <v>43466</v>
      </c>
      <c r="M25" s="121">
        <v>48944</v>
      </c>
      <c r="N25" s="32"/>
      <c r="O25" s="298">
        <f>Egervár!O12</f>
        <v>570</v>
      </c>
      <c r="P25" s="302">
        <f>Egervár!P12</f>
        <v>783.44999999999993</v>
      </c>
      <c r="Q25" s="302">
        <f>Egervár!Q12</f>
        <v>783.44999999999993</v>
      </c>
      <c r="R25" s="302">
        <f>Egervár!R12</f>
        <v>783.44999999999993</v>
      </c>
      <c r="S25" s="302">
        <f>Egervár!S12</f>
        <v>783.44999999999993</v>
      </c>
      <c r="T25" s="308">
        <f>Egervár!T12</f>
        <v>783.44999999999993</v>
      </c>
      <c r="U25" s="308">
        <f>Egervár!U12</f>
        <v>783.44999999999993</v>
      </c>
      <c r="V25" s="308">
        <f>Egervár!V12</f>
        <v>783.44999999999993</v>
      </c>
      <c r="W25" s="308">
        <f>Egervár!W12</f>
        <v>783.44999999999993</v>
      </c>
      <c r="X25" s="308">
        <f>Egervár!X12</f>
        <v>783.44999999999993</v>
      </c>
      <c r="Y25" s="308">
        <f>Egervár!Y12</f>
        <v>783.44999999999993</v>
      </c>
      <c r="Z25" s="308">
        <f>Egervár!Z12</f>
        <v>783.44999999999993</v>
      </c>
      <c r="AA25" s="308">
        <f>Egervár!AA12</f>
        <v>783.44999999999993</v>
      </c>
      <c r="AB25" s="308">
        <f>Egervár!AB12</f>
        <v>783.44999999999993</v>
      </c>
      <c r="AC25" s="309">
        <f>Egervár!AC12</f>
        <v>783.44999999999993</v>
      </c>
      <c r="AE25" s="114"/>
    </row>
    <row r="26" spans="1:31" s="118" customFormat="1" ht="30" x14ac:dyDescent="0.25">
      <c r="A26" s="229">
        <v>1</v>
      </c>
      <c r="B26" s="101"/>
      <c r="C26" s="115"/>
      <c r="D26" s="128" t="s">
        <v>82</v>
      </c>
      <c r="E26" s="116"/>
      <c r="F26" s="117" t="s">
        <v>26</v>
      </c>
      <c r="G26" s="117"/>
      <c r="H26" s="101"/>
      <c r="I26" s="101" t="s">
        <v>45</v>
      </c>
      <c r="J26" s="57">
        <v>2876</v>
      </c>
      <c r="K26" s="101"/>
      <c r="L26" s="121">
        <v>43466</v>
      </c>
      <c r="M26" s="121">
        <v>48944</v>
      </c>
      <c r="N26" s="32"/>
      <c r="O26" s="298">
        <f>Gősfa!O12</f>
        <v>144</v>
      </c>
      <c r="P26" s="302">
        <f>Gősfa!P12</f>
        <v>191.54999999999998</v>
      </c>
      <c r="Q26" s="302">
        <f>Gősfa!Q12</f>
        <v>191.54999999999998</v>
      </c>
      <c r="R26" s="302">
        <f>Gősfa!R12</f>
        <v>191.54999999999998</v>
      </c>
      <c r="S26" s="302">
        <f>Gősfa!S12</f>
        <v>191.54999999999998</v>
      </c>
      <c r="T26" s="308">
        <f>Gősfa!T12</f>
        <v>191.54999999999998</v>
      </c>
      <c r="U26" s="308">
        <f>Gősfa!U12</f>
        <v>191.54999999999998</v>
      </c>
      <c r="V26" s="308">
        <f>Gősfa!V12</f>
        <v>191.54999999999998</v>
      </c>
      <c r="W26" s="308">
        <f>Gősfa!W12</f>
        <v>191.54999999999998</v>
      </c>
      <c r="X26" s="308">
        <f>Gősfa!X12</f>
        <v>191.54999999999998</v>
      </c>
      <c r="Y26" s="308">
        <f>Gősfa!Y12</f>
        <v>191.54999999999998</v>
      </c>
      <c r="Z26" s="308">
        <f>Gősfa!Z12</f>
        <v>191.54999999999998</v>
      </c>
      <c r="AA26" s="308">
        <f>Gősfa!AA12</f>
        <v>191.54999999999998</v>
      </c>
      <c r="AB26" s="308">
        <f>Gősfa!AB12</f>
        <v>191.54999999999998</v>
      </c>
      <c r="AC26" s="309">
        <f>Gősfa!AC12</f>
        <v>191.54999999999998</v>
      </c>
      <c r="AE26" s="114"/>
    </row>
    <row r="27" spans="1:31" s="118" customFormat="1" ht="30" x14ac:dyDescent="0.25">
      <c r="A27" s="229">
        <v>1</v>
      </c>
      <c r="B27" s="101"/>
      <c r="C27" s="115"/>
      <c r="D27" s="128" t="s">
        <v>82</v>
      </c>
      <c r="E27" s="116"/>
      <c r="F27" s="117" t="s">
        <v>26</v>
      </c>
      <c r="G27" s="117"/>
      <c r="H27" s="101"/>
      <c r="I27" s="101" t="s">
        <v>46</v>
      </c>
      <c r="J27" s="57">
        <v>10489.499999999998</v>
      </c>
      <c r="K27" s="101"/>
      <c r="L27" s="121">
        <v>43466</v>
      </c>
      <c r="M27" s="121">
        <v>48944</v>
      </c>
      <c r="N27" s="32"/>
      <c r="O27" s="298">
        <f>Hagyárosbörönd!O12</f>
        <v>699.3</v>
      </c>
      <c r="P27" s="302">
        <f>Hagyárosbörönd!P12</f>
        <v>699.3</v>
      </c>
      <c r="Q27" s="302">
        <f>Hagyárosbörönd!Q12</f>
        <v>699.3</v>
      </c>
      <c r="R27" s="302">
        <f>Hagyárosbörönd!R12</f>
        <v>699.3</v>
      </c>
      <c r="S27" s="302">
        <f>Hagyárosbörönd!S12</f>
        <v>699.3</v>
      </c>
      <c r="T27" s="308">
        <f>Hagyárosbörönd!T12</f>
        <v>699.3</v>
      </c>
      <c r="U27" s="308">
        <f>Hagyárosbörönd!U12</f>
        <v>699.3</v>
      </c>
      <c r="V27" s="308">
        <f>Hagyárosbörönd!V12</f>
        <v>699.3</v>
      </c>
      <c r="W27" s="308">
        <f>Hagyárosbörönd!W12</f>
        <v>699.3</v>
      </c>
      <c r="X27" s="308">
        <f>Hagyárosbörönd!X12</f>
        <v>699.3</v>
      </c>
      <c r="Y27" s="308">
        <f>Hagyárosbörönd!Y12</f>
        <v>699.3</v>
      </c>
      <c r="Z27" s="308">
        <f>Hagyárosbörönd!Z12</f>
        <v>699.3</v>
      </c>
      <c r="AA27" s="308">
        <f>Hagyárosbörönd!AA12</f>
        <v>699.3</v>
      </c>
      <c r="AB27" s="308">
        <f>Hagyárosbörönd!AB12</f>
        <v>699.3</v>
      </c>
      <c r="AC27" s="309">
        <f>Hagyárosbörönd!AC12</f>
        <v>699.3</v>
      </c>
      <c r="AE27" s="114"/>
    </row>
    <row r="28" spans="1:31" s="118" customFormat="1" ht="30" x14ac:dyDescent="0.25">
      <c r="A28" s="229">
        <v>1</v>
      </c>
      <c r="B28" s="101"/>
      <c r="C28" s="115"/>
      <c r="D28" s="128" t="s">
        <v>82</v>
      </c>
      <c r="E28" s="116"/>
      <c r="F28" s="117" t="s">
        <v>26</v>
      </c>
      <c r="G28" s="117"/>
      <c r="H28" s="101"/>
      <c r="I28" s="101" t="s">
        <v>47</v>
      </c>
      <c r="J28" s="57">
        <v>3422.2500000000009</v>
      </c>
      <c r="K28" s="101"/>
      <c r="L28" s="121">
        <v>43466</v>
      </c>
      <c r="M28" s="121">
        <v>48944</v>
      </c>
      <c r="N28" s="32"/>
      <c r="O28" s="298">
        <f>Hottó!O12</f>
        <v>228</v>
      </c>
      <c r="P28" s="302">
        <f>Hottó!P12</f>
        <v>271.2</v>
      </c>
      <c r="Q28" s="302">
        <f>Hottó!Q12</f>
        <v>271.2</v>
      </c>
      <c r="R28" s="302">
        <f>Hottó!R12</f>
        <v>271.2</v>
      </c>
      <c r="S28" s="302">
        <f>Hottó!S12</f>
        <v>271.2</v>
      </c>
      <c r="T28" s="308">
        <f>Hottó!T12</f>
        <v>271.2</v>
      </c>
      <c r="U28" s="308">
        <f>Hottó!U12</f>
        <v>271.2</v>
      </c>
      <c r="V28" s="308">
        <f>Hottó!V12</f>
        <v>271.2</v>
      </c>
      <c r="W28" s="308">
        <f>Hottó!W12</f>
        <v>271.2</v>
      </c>
      <c r="X28" s="308">
        <f>Hottó!X12</f>
        <v>271.2</v>
      </c>
      <c r="Y28" s="308">
        <f>Hottó!Y12</f>
        <v>271.2</v>
      </c>
      <c r="Z28" s="308">
        <f>Hottó!Z12</f>
        <v>271.2</v>
      </c>
      <c r="AA28" s="308">
        <f>Hottó!AA12</f>
        <v>271.2</v>
      </c>
      <c r="AB28" s="308">
        <f>Hottó!AB12</f>
        <v>271.2</v>
      </c>
      <c r="AC28" s="309">
        <f>Hottó!AC12</f>
        <v>271.2</v>
      </c>
      <c r="AE28" s="114"/>
    </row>
    <row r="29" spans="1:31" s="118" customFormat="1" ht="30" x14ac:dyDescent="0.25">
      <c r="A29" s="229">
        <v>1</v>
      </c>
      <c r="B29" s="101"/>
      <c r="C29" s="115"/>
      <c r="D29" s="128" t="s">
        <v>82</v>
      </c>
      <c r="E29" s="116"/>
      <c r="F29" s="117" t="s">
        <v>26</v>
      </c>
      <c r="G29" s="117"/>
      <c r="H29" s="101"/>
      <c r="I29" s="101" t="s">
        <v>48</v>
      </c>
      <c r="J29" s="57">
        <v>1636.8000000000006</v>
      </c>
      <c r="K29" s="101"/>
      <c r="L29" s="121">
        <v>43466</v>
      </c>
      <c r="M29" s="121">
        <v>48944</v>
      </c>
      <c r="N29" s="32"/>
      <c r="O29" s="298">
        <f>Kávás!O12</f>
        <v>79</v>
      </c>
      <c r="P29" s="302">
        <f>Kávás!P12</f>
        <v>490.65</v>
      </c>
      <c r="Q29" s="302">
        <f>Kávás!Q12</f>
        <v>490.65</v>
      </c>
      <c r="R29" s="302">
        <f>Kávás!R12</f>
        <v>490.65</v>
      </c>
      <c r="S29" s="302">
        <f>Kávás!S12</f>
        <v>490.65</v>
      </c>
      <c r="T29" s="308">
        <f>Kávás!T12</f>
        <v>490.65</v>
      </c>
      <c r="U29" s="308">
        <f>Kávás!U12</f>
        <v>490.65</v>
      </c>
      <c r="V29" s="308">
        <f>Kávás!V12</f>
        <v>490.65</v>
      </c>
      <c r="W29" s="308">
        <f>Kávás!W12</f>
        <v>490.65</v>
      </c>
      <c r="X29" s="308">
        <f>Kávás!X12</f>
        <v>490.65</v>
      </c>
      <c r="Y29" s="308">
        <f>Kávás!Y12</f>
        <v>490.65</v>
      </c>
      <c r="Z29" s="308">
        <f>Kávás!Z12</f>
        <v>490.65</v>
      </c>
      <c r="AA29" s="308">
        <f>Kávás!AA12</f>
        <v>490.65</v>
      </c>
      <c r="AB29" s="308">
        <f>Kávás!AB12</f>
        <v>490.65</v>
      </c>
      <c r="AC29" s="309">
        <f>Kávás!AC12</f>
        <v>490.65</v>
      </c>
      <c r="AE29" s="114"/>
    </row>
    <row r="30" spans="1:31" s="118" customFormat="1" ht="30" x14ac:dyDescent="0.25">
      <c r="A30" s="229">
        <v>1</v>
      </c>
      <c r="B30" s="107"/>
      <c r="C30" s="116"/>
      <c r="D30" s="128" t="s">
        <v>82</v>
      </c>
      <c r="E30" s="116"/>
      <c r="F30" s="117" t="s">
        <v>26</v>
      </c>
      <c r="G30" s="117"/>
      <c r="H30" s="107"/>
      <c r="I30" s="107" t="s">
        <v>49</v>
      </c>
      <c r="J30" s="57">
        <v>5730.7500000000018</v>
      </c>
      <c r="K30" s="107"/>
      <c r="L30" s="121">
        <v>43466</v>
      </c>
      <c r="M30" s="121">
        <v>48944</v>
      </c>
      <c r="N30" s="68"/>
      <c r="O30" s="300">
        <f>Kemendollár!O12</f>
        <v>382.2</v>
      </c>
      <c r="P30" s="303">
        <f>Kemendollár!P12</f>
        <v>382.2</v>
      </c>
      <c r="Q30" s="303">
        <f>Kemendollár!Q12</f>
        <v>382.2</v>
      </c>
      <c r="R30" s="303">
        <f>Kemendollár!R12</f>
        <v>382.2</v>
      </c>
      <c r="S30" s="303">
        <f>Kemendollár!S12</f>
        <v>382.2</v>
      </c>
      <c r="T30" s="310">
        <f>Kemendollár!T12</f>
        <v>382.2</v>
      </c>
      <c r="U30" s="310">
        <f>Kemendollár!U12</f>
        <v>382.2</v>
      </c>
      <c r="V30" s="310">
        <f>Kemendollár!V12</f>
        <v>382.2</v>
      </c>
      <c r="W30" s="310">
        <f>Kemendollár!W12</f>
        <v>382.2</v>
      </c>
      <c r="X30" s="310">
        <f>Kemendollár!X12</f>
        <v>382.2</v>
      </c>
      <c r="Y30" s="310">
        <f>Kemendollár!Y12</f>
        <v>382.2</v>
      </c>
      <c r="Z30" s="310">
        <f>Kemendollár!Z12</f>
        <v>382.2</v>
      </c>
      <c r="AA30" s="310">
        <f>Kemendollár!AA12</f>
        <v>382.2</v>
      </c>
      <c r="AB30" s="310">
        <f>Kemendollár!AB12</f>
        <v>382.2</v>
      </c>
      <c r="AC30" s="311">
        <f>Kemendollár!AC12</f>
        <v>382.2</v>
      </c>
      <c r="AE30" s="114"/>
    </row>
    <row r="31" spans="1:31" s="118" customFormat="1" ht="30" x14ac:dyDescent="0.25">
      <c r="A31" s="229">
        <v>1</v>
      </c>
      <c r="B31" s="107"/>
      <c r="C31" s="116"/>
      <c r="D31" s="128" t="s">
        <v>82</v>
      </c>
      <c r="E31" s="116"/>
      <c r="F31" s="117" t="s">
        <v>26</v>
      </c>
      <c r="G31" s="117"/>
      <c r="H31" s="107"/>
      <c r="I31" s="107" t="s">
        <v>50</v>
      </c>
      <c r="J31" s="57">
        <v>1488</v>
      </c>
      <c r="K31" s="107"/>
      <c r="L31" s="121">
        <v>43466</v>
      </c>
      <c r="M31" s="121">
        <v>48944</v>
      </c>
      <c r="N31" s="69"/>
      <c r="O31" s="300">
        <f>Keménfa!O12</f>
        <v>72</v>
      </c>
      <c r="P31" s="303">
        <f>Keménfa!P12</f>
        <v>84.75</v>
      </c>
      <c r="Q31" s="303">
        <f>Keménfa!Q12</f>
        <v>84.75</v>
      </c>
      <c r="R31" s="303">
        <f>Keménfa!R12</f>
        <v>84.75</v>
      </c>
      <c r="S31" s="303">
        <f>Keménfa!S12</f>
        <v>84.75</v>
      </c>
      <c r="T31" s="310">
        <f>Keménfa!T12</f>
        <v>84.75</v>
      </c>
      <c r="U31" s="310">
        <f>Keménfa!U12</f>
        <v>84.75</v>
      </c>
      <c r="V31" s="310">
        <f>Keménfa!V12</f>
        <v>84.75</v>
      </c>
      <c r="W31" s="310">
        <f>Keménfa!W12</f>
        <v>84.75</v>
      </c>
      <c r="X31" s="310">
        <f>Keménfa!X12</f>
        <v>84.75</v>
      </c>
      <c r="Y31" s="310">
        <f>Keménfa!Y12</f>
        <v>84.75</v>
      </c>
      <c r="Z31" s="310">
        <f>Keménfa!Z12</f>
        <v>84.75</v>
      </c>
      <c r="AA31" s="310">
        <f>Keménfa!AA12</f>
        <v>84.75</v>
      </c>
      <c r="AB31" s="310">
        <f>Keménfa!AB12</f>
        <v>84.75</v>
      </c>
      <c r="AC31" s="311">
        <f>Keménfa!AC12</f>
        <v>84.75</v>
      </c>
      <c r="AE31" s="114"/>
    </row>
    <row r="32" spans="1:31" s="118" customFormat="1" ht="30" x14ac:dyDescent="0.25">
      <c r="A32" s="229">
        <v>1</v>
      </c>
      <c r="B32" s="107"/>
      <c r="C32" s="116"/>
      <c r="D32" s="128" t="s">
        <v>82</v>
      </c>
      <c r="E32" s="116"/>
      <c r="F32" s="117" t="s">
        <v>26</v>
      </c>
      <c r="G32" s="117"/>
      <c r="H32" s="107"/>
      <c r="I32" s="107" t="s">
        <v>51</v>
      </c>
      <c r="J32" s="57">
        <v>3582.0000000000009</v>
      </c>
      <c r="K32" s="107"/>
      <c r="L32" s="121">
        <v>43466</v>
      </c>
      <c r="M32" s="121">
        <v>48944</v>
      </c>
      <c r="N32" s="69"/>
      <c r="O32" s="300">
        <f>Kisbucsa!O12</f>
        <v>239</v>
      </c>
      <c r="P32" s="303">
        <f>Kisbucsa!P12</f>
        <v>1254.8999999999999</v>
      </c>
      <c r="Q32" s="303">
        <f>Kisbucsa!Q12</f>
        <v>1254.8999999999999</v>
      </c>
      <c r="R32" s="303">
        <f>Kisbucsa!R12</f>
        <v>1254.8999999999999</v>
      </c>
      <c r="S32" s="303">
        <f>Kisbucsa!S12</f>
        <v>1254.8999999999999</v>
      </c>
      <c r="T32" s="310">
        <f>Kisbucsa!T12</f>
        <v>1254.8999999999999</v>
      </c>
      <c r="U32" s="310">
        <f>Kisbucsa!U12</f>
        <v>1254.8999999999999</v>
      </c>
      <c r="V32" s="310">
        <f>Kisbucsa!V12</f>
        <v>1254.8999999999999</v>
      </c>
      <c r="W32" s="310">
        <f>Kisbucsa!W12</f>
        <v>1254.8999999999999</v>
      </c>
      <c r="X32" s="310">
        <f>Kisbucsa!X12</f>
        <v>1254.8999999999999</v>
      </c>
      <c r="Y32" s="310">
        <f>Kisbucsa!Y12</f>
        <v>1254.8999999999999</v>
      </c>
      <c r="Z32" s="310">
        <f>Kisbucsa!Z12</f>
        <v>1254.8999999999999</v>
      </c>
      <c r="AA32" s="310">
        <f>Kisbucsa!AA12</f>
        <v>1254.8999999999999</v>
      </c>
      <c r="AB32" s="310">
        <f>Kisbucsa!AB12</f>
        <v>1254.8999999999999</v>
      </c>
      <c r="AC32" s="311">
        <f>Kisbucsa!AC12</f>
        <v>1254.8999999999999</v>
      </c>
      <c r="AE32" s="114"/>
    </row>
    <row r="33" spans="1:31" s="118" customFormat="1" ht="30" x14ac:dyDescent="0.25">
      <c r="A33" s="229">
        <v>1</v>
      </c>
      <c r="B33" s="107"/>
      <c r="C33" s="116"/>
      <c r="D33" s="128" t="s">
        <v>82</v>
      </c>
      <c r="E33" s="116"/>
      <c r="F33" s="117" t="s">
        <v>26</v>
      </c>
      <c r="G33" s="117"/>
      <c r="H33" s="107"/>
      <c r="I33" s="107" t="s">
        <v>52</v>
      </c>
      <c r="J33" s="57">
        <v>2269.1999999999998</v>
      </c>
      <c r="K33" s="107"/>
      <c r="L33" s="121">
        <v>43466</v>
      </c>
      <c r="M33" s="121">
        <v>48944</v>
      </c>
      <c r="N33" s="69"/>
      <c r="O33" s="300">
        <f>Kiskutas!O12</f>
        <v>110</v>
      </c>
      <c r="P33" s="303">
        <f>Kiskutas!P12</f>
        <v>145.79999999999998</v>
      </c>
      <c r="Q33" s="303">
        <f>Kiskutas!Q12</f>
        <v>145.79999999999998</v>
      </c>
      <c r="R33" s="303">
        <f>Kiskutas!R12</f>
        <v>145.79999999999998</v>
      </c>
      <c r="S33" s="303">
        <f>Kiskutas!S12</f>
        <v>145.79999999999998</v>
      </c>
      <c r="T33" s="310">
        <f>Kiskutas!T12</f>
        <v>145.79999999999998</v>
      </c>
      <c r="U33" s="310">
        <f>Kiskutas!U12</f>
        <v>145.79999999999998</v>
      </c>
      <c r="V33" s="310">
        <f>Kiskutas!V12</f>
        <v>145.79999999999998</v>
      </c>
      <c r="W33" s="310">
        <f>Kiskutas!W12</f>
        <v>145.79999999999998</v>
      </c>
      <c r="X33" s="310">
        <f>Kiskutas!X12</f>
        <v>145.79999999999998</v>
      </c>
      <c r="Y33" s="310">
        <f>Kiskutas!Y12</f>
        <v>145.79999999999998</v>
      </c>
      <c r="Z33" s="310">
        <f>Kiskutas!Z12</f>
        <v>145.79999999999998</v>
      </c>
      <c r="AA33" s="310">
        <f>Kiskutas!AA12</f>
        <v>145.79999999999998</v>
      </c>
      <c r="AB33" s="310">
        <f>Kiskutas!AB12</f>
        <v>145.79999999999998</v>
      </c>
      <c r="AC33" s="311">
        <f>Kiskutas!AC12</f>
        <v>145.79999999999998</v>
      </c>
      <c r="AE33" s="114"/>
    </row>
    <row r="34" spans="1:31" s="118" customFormat="1" ht="30" x14ac:dyDescent="0.25">
      <c r="A34" s="229">
        <v>1</v>
      </c>
      <c r="B34" s="107"/>
      <c r="C34" s="116"/>
      <c r="D34" s="128" t="s">
        <v>82</v>
      </c>
      <c r="E34" s="116"/>
      <c r="F34" s="117" t="s">
        <v>26</v>
      </c>
      <c r="G34" s="117"/>
      <c r="H34" s="107"/>
      <c r="I34" s="107" t="s">
        <v>53</v>
      </c>
      <c r="J34" s="57">
        <v>3906.0000000000009</v>
      </c>
      <c r="K34" s="107"/>
      <c r="L34" s="121">
        <v>43466</v>
      </c>
      <c r="M34" s="121">
        <v>48944</v>
      </c>
      <c r="N34" s="68"/>
      <c r="O34" s="300">
        <f>Kispáli!O12</f>
        <v>260</v>
      </c>
      <c r="P34" s="303">
        <f>Kispáli!P12</f>
        <v>345.9</v>
      </c>
      <c r="Q34" s="303">
        <f>Kispáli!Q12</f>
        <v>345.9</v>
      </c>
      <c r="R34" s="303">
        <f>Kispáli!R12</f>
        <v>345.9</v>
      </c>
      <c r="S34" s="303">
        <f>Kispáli!S12</f>
        <v>345.9</v>
      </c>
      <c r="T34" s="310">
        <f>Kispáli!T12</f>
        <v>345.9</v>
      </c>
      <c r="U34" s="310">
        <f>Kispáli!U12</f>
        <v>345.9</v>
      </c>
      <c r="V34" s="310">
        <f>Kispáli!V12</f>
        <v>345.9</v>
      </c>
      <c r="W34" s="310">
        <f>Kispáli!W12</f>
        <v>345.9</v>
      </c>
      <c r="X34" s="310">
        <f>Kispáli!X12</f>
        <v>345.9</v>
      </c>
      <c r="Y34" s="310">
        <f>Kispáli!Y12</f>
        <v>345.9</v>
      </c>
      <c r="Z34" s="310">
        <f>Kispáli!Z12</f>
        <v>345.9</v>
      </c>
      <c r="AA34" s="310">
        <f>Kispáli!AA12</f>
        <v>345.9</v>
      </c>
      <c r="AB34" s="310">
        <f>Kispáli!AB12</f>
        <v>345.9</v>
      </c>
      <c r="AC34" s="311">
        <f>Kispáli!AC12</f>
        <v>345.9</v>
      </c>
      <c r="AE34" s="114"/>
    </row>
    <row r="35" spans="1:31" s="118" customFormat="1" ht="30" x14ac:dyDescent="0.25">
      <c r="A35" s="229">
        <v>1</v>
      </c>
      <c r="B35" s="107"/>
      <c r="C35" s="116"/>
      <c r="D35" s="128" t="s">
        <v>82</v>
      </c>
      <c r="E35" s="116"/>
      <c r="F35" s="117" t="s">
        <v>26</v>
      </c>
      <c r="G35" s="117"/>
      <c r="H35" s="107"/>
      <c r="I35" s="107" t="s">
        <v>54</v>
      </c>
      <c r="J35" s="57">
        <v>4029.7500000000009</v>
      </c>
      <c r="K35" s="107"/>
      <c r="L35" s="121">
        <v>43466</v>
      </c>
      <c r="M35" s="121">
        <v>48944</v>
      </c>
      <c r="N35" s="69"/>
      <c r="O35" s="300">
        <f>Lakhegy!O12</f>
        <v>269</v>
      </c>
      <c r="P35" s="303">
        <f>Lakhegy!P12</f>
        <v>332.25</v>
      </c>
      <c r="Q35" s="303">
        <f>Lakhegy!Q12</f>
        <v>332.25</v>
      </c>
      <c r="R35" s="303">
        <f>Lakhegy!R12</f>
        <v>332.25</v>
      </c>
      <c r="S35" s="303">
        <f>Lakhegy!S12</f>
        <v>332.25</v>
      </c>
      <c r="T35" s="310">
        <f>Lakhegy!T12</f>
        <v>332.25</v>
      </c>
      <c r="U35" s="310">
        <f>Lakhegy!U12</f>
        <v>332.25</v>
      </c>
      <c r="V35" s="310">
        <f>Lakhegy!V12</f>
        <v>332.25</v>
      </c>
      <c r="W35" s="310">
        <f>Lakhegy!W12</f>
        <v>332.25</v>
      </c>
      <c r="X35" s="310">
        <f>Lakhegy!X12</f>
        <v>332.25</v>
      </c>
      <c r="Y35" s="310">
        <f>Lakhegy!Y12</f>
        <v>332.25</v>
      </c>
      <c r="Z35" s="310">
        <f>Lakhegy!Z12</f>
        <v>332.25</v>
      </c>
      <c r="AA35" s="310">
        <f>Lakhegy!AA12</f>
        <v>332.25</v>
      </c>
      <c r="AB35" s="310">
        <f>Lakhegy!AB12</f>
        <v>332.25</v>
      </c>
      <c r="AC35" s="311">
        <f>Lakhegy!AC12</f>
        <v>332.25</v>
      </c>
      <c r="AE35" s="114"/>
    </row>
    <row r="36" spans="1:31" s="118" customFormat="1" ht="30" x14ac:dyDescent="0.25">
      <c r="A36" s="229">
        <v>1</v>
      </c>
      <c r="B36" s="107"/>
      <c r="C36" s="116"/>
      <c r="D36" s="128" t="s">
        <v>82</v>
      </c>
      <c r="E36" s="116"/>
      <c r="F36" s="117" t="s">
        <v>26</v>
      </c>
      <c r="G36" s="117"/>
      <c r="H36" s="107"/>
      <c r="I36" s="107" t="s">
        <v>55</v>
      </c>
      <c r="J36" s="57">
        <v>3228.75</v>
      </c>
      <c r="K36" s="107"/>
      <c r="L36" s="121">
        <v>43466</v>
      </c>
      <c r="M36" s="121">
        <v>48944</v>
      </c>
      <c r="N36" s="69"/>
      <c r="O36" s="300">
        <f>Nagykutas!O12</f>
        <v>215</v>
      </c>
      <c r="P36" s="303">
        <f>Nagykutas!P12</f>
        <v>277.34999999999997</v>
      </c>
      <c r="Q36" s="303">
        <f>Nagykutas!Q12</f>
        <v>277.34999999999997</v>
      </c>
      <c r="R36" s="303">
        <f>Nagykutas!R12</f>
        <v>277.34999999999997</v>
      </c>
      <c r="S36" s="303">
        <f>Nagykutas!S12</f>
        <v>277.34999999999997</v>
      </c>
      <c r="T36" s="310">
        <f>Nagykutas!T12</f>
        <v>277.34999999999997</v>
      </c>
      <c r="U36" s="310">
        <f>Nagykutas!U12</f>
        <v>277.34999999999997</v>
      </c>
      <c r="V36" s="310">
        <f>Nagykutas!V12</f>
        <v>277.34999999999997</v>
      </c>
      <c r="W36" s="310">
        <f>Nagykutas!W12</f>
        <v>277.34999999999997</v>
      </c>
      <c r="X36" s="310">
        <f>Nagykutas!X12</f>
        <v>277.34999999999997</v>
      </c>
      <c r="Y36" s="310">
        <f>Nagykutas!Y12</f>
        <v>277.34999999999997</v>
      </c>
      <c r="Z36" s="310">
        <f>Nagykutas!Z12</f>
        <v>277.34999999999997</v>
      </c>
      <c r="AA36" s="310">
        <f>Nagykutas!AA12</f>
        <v>277.34999999999997</v>
      </c>
      <c r="AB36" s="310">
        <f>Nagykutas!AB12</f>
        <v>277.34999999999997</v>
      </c>
      <c r="AC36" s="311">
        <f>Nagykutas!AC12</f>
        <v>277.34999999999997</v>
      </c>
      <c r="AE36" s="114"/>
    </row>
    <row r="37" spans="1:31" s="118" customFormat="1" ht="30" x14ac:dyDescent="0.25">
      <c r="A37" s="229">
        <v>1</v>
      </c>
      <c r="B37" s="107"/>
      <c r="C37" s="116"/>
      <c r="D37" s="128" t="s">
        <v>82</v>
      </c>
      <c r="E37" s="116"/>
      <c r="F37" s="117" t="s">
        <v>26</v>
      </c>
      <c r="G37" s="117"/>
      <c r="H37" s="107"/>
      <c r="I37" s="107" t="s">
        <v>56</v>
      </c>
      <c r="J37" s="57">
        <v>5832.0000000000018</v>
      </c>
      <c r="K37" s="107"/>
      <c r="L37" s="121">
        <v>43466</v>
      </c>
      <c r="M37" s="121">
        <v>48944</v>
      </c>
      <c r="N37" s="68"/>
      <c r="O37" s="300">
        <f>Nagypáli!O12</f>
        <v>389</v>
      </c>
      <c r="P37" s="303">
        <f>Nagypáli!P12</f>
        <v>447</v>
      </c>
      <c r="Q37" s="303">
        <f>Nagypáli!Q12</f>
        <v>447</v>
      </c>
      <c r="R37" s="303">
        <f>Nagypáli!R12</f>
        <v>447</v>
      </c>
      <c r="S37" s="303">
        <f>Nagypáli!S12</f>
        <v>447</v>
      </c>
      <c r="T37" s="310">
        <f>Nagypáli!T12</f>
        <v>447</v>
      </c>
      <c r="U37" s="310">
        <f>Nagypáli!U12</f>
        <v>447</v>
      </c>
      <c r="V37" s="310">
        <f>Nagypáli!V12</f>
        <v>447</v>
      </c>
      <c r="W37" s="310">
        <f>Nagypáli!W12</f>
        <v>447</v>
      </c>
      <c r="X37" s="310">
        <f>Nagypáli!X12</f>
        <v>447</v>
      </c>
      <c r="Y37" s="310">
        <f>Nagypáli!Y12</f>
        <v>447</v>
      </c>
      <c r="Z37" s="310">
        <f>Nagypáli!Z12</f>
        <v>447</v>
      </c>
      <c r="AA37" s="310">
        <f>Nagypáli!AA12</f>
        <v>447</v>
      </c>
      <c r="AB37" s="310">
        <f>Nagypáli!AB12</f>
        <v>447</v>
      </c>
      <c r="AC37" s="311">
        <f>Nagypáli!AC12</f>
        <v>447</v>
      </c>
      <c r="AE37" s="114"/>
    </row>
    <row r="38" spans="1:31" s="118" customFormat="1" ht="30" x14ac:dyDescent="0.25">
      <c r="A38" s="229">
        <v>1</v>
      </c>
      <c r="B38" s="107"/>
      <c r="C38" s="116"/>
      <c r="D38" s="128" t="s">
        <v>82</v>
      </c>
      <c r="E38" s="116"/>
      <c r="F38" s="117" t="s">
        <v>26</v>
      </c>
      <c r="G38" s="117"/>
      <c r="H38" s="107"/>
      <c r="I38" s="107" t="s">
        <v>57</v>
      </c>
      <c r="J38" s="57">
        <v>3293.9999999999991</v>
      </c>
      <c r="K38" s="107"/>
      <c r="L38" s="121">
        <v>43466</v>
      </c>
      <c r="M38" s="121">
        <v>48944</v>
      </c>
      <c r="N38" s="69"/>
      <c r="O38" s="300">
        <f>Nemesapáti!O12</f>
        <v>220</v>
      </c>
      <c r="P38" s="303">
        <f>Nemesapáti!P12</f>
        <v>1120.2</v>
      </c>
      <c r="Q38" s="303">
        <f>Nemesapáti!Q12</f>
        <v>1120.2</v>
      </c>
      <c r="R38" s="303">
        <f>Nemesapáti!R12</f>
        <v>1120.2</v>
      </c>
      <c r="S38" s="303">
        <f>Nemesapáti!S12</f>
        <v>1120.2</v>
      </c>
      <c r="T38" s="310">
        <f>Nemesapáti!T12</f>
        <v>1120.2</v>
      </c>
      <c r="U38" s="310">
        <f>Nemesapáti!U12</f>
        <v>1120.2</v>
      </c>
      <c r="V38" s="310">
        <f>Nemesapáti!V12</f>
        <v>1120.2</v>
      </c>
      <c r="W38" s="310">
        <f>Nemesapáti!W12</f>
        <v>1120.2</v>
      </c>
      <c r="X38" s="310">
        <f>Nemesapáti!X12</f>
        <v>1120.2</v>
      </c>
      <c r="Y38" s="310">
        <f>Nemesapáti!Y12</f>
        <v>1120.2</v>
      </c>
      <c r="Z38" s="310">
        <f>Nemesapáti!Z12</f>
        <v>1120.2</v>
      </c>
      <c r="AA38" s="310">
        <f>Nemesapáti!AA12</f>
        <v>1120.2</v>
      </c>
      <c r="AB38" s="310">
        <f>Nemesapáti!AB12</f>
        <v>1120.2</v>
      </c>
      <c r="AC38" s="311">
        <f>Nemesapáti!AC12</f>
        <v>1120.2</v>
      </c>
      <c r="AE38" s="114"/>
    </row>
    <row r="39" spans="1:31" s="118" customFormat="1" ht="30" x14ac:dyDescent="0.25">
      <c r="A39" s="229">
        <v>1</v>
      </c>
      <c r="B39" s="107"/>
      <c r="C39" s="116"/>
      <c r="D39" s="128" t="s">
        <v>82</v>
      </c>
      <c r="E39" s="116"/>
      <c r="F39" s="117" t="s">
        <v>26</v>
      </c>
      <c r="G39" s="117"/>
      <c r="H39" s="107"/>
      <c r="I39" s="107" t="s">
        <v>58</v>
      </c>
      <c r="J39" s="57">
        <v>2278.5</v>
      </c>
      <c r="K39" s="107"/>
      <c r="L39" s="121">
        <v>43466</v>
      </c>
      <c r="M39" s="121">
        <v>48944</v>
      </c>
      <c r="N39" s="69"/>
      <c r="O39" s="300">
        <f>Nemeshetés!O12</f>
        <v>110</v>
      </c>
      <c r="P39" s="303">
        <f>Nemeshetés!P12</f>
        <v>919.5</v>
      </c>
      <c r="Q39" s="303">
        <f>Nemeshetés!Q12</f>
        <v>919.5</v>
      </c>
      <c r="R39" s="303">
        <f>Nemeshetés!R12</f>
        <v>919.5</v>
      </c>
      <c r="S39" s="303">
        <f>Nemeshetés!S12</f>
        <v>919.5</v>
      </c>
      <c r="T39" s="310">
        <f>Nemeshetés!T12</f>
        <v>919.5</v>
      </c>
      <c r="U39" s="310">
        <f>Nemeshetés!U12</f>
        <v>919.5</v>
      </c>
      <c r="V39" s="310">
        <f>Nemeshetés!V12</f>
        <v>919.5</v>
      </c>
      <c r="W39" s="310">
        <f>Nemeshetés!W12</f>
        <v>919.5</v>
      </c>
      <c r="X39" s="310">
        <f>Nemeshetés!X12</f>
        <v>919.5</v>
      </c>
      <c r="Y39" s="310">
        <f>Nemeshetés!Y12</f>
        <v>919.5</v>
      </c>
      <c r="Z39" s="310">
        <f>Nemeshetés!Z12</f>
        <v>919.5</v>
      </c>
      <c r="AA39" s="310">
        <f>Nemeshetés!AA12</f>
        <v>919.5</v>
      </c>
      <c r="AB39" s="310">
        <f>Nemeshetés!AB12</f>
        <v>919.5</v>
      </c>
      <c r="AC39" s="311">
        <f>Nemeshetés!AC12</f>
        <v>919.5</v>
      </c>
      <c r="AE39" s="114"/>
    </row>
    <row r="40" spans="1:31" s="118" customFormat="1" ht="30" x14ac:dyDescent="0.25">
      <c r="A40" s="229">
        <v>1</v>
      </c>
      <c r="B40" s="107"/>
      <c r="C40" s="116"/>
      <c r="D40" s="128" t="s">
        <v>82</v>
      </c>
      <c r="E40" s="116"/>
      <c r="F40" s="117" t="s">
        <v>26</v>
      </c>
      <c r="G40" s="117"/>
      <c r="H40" s="107"/>
      <c r="I40" s="107" t="s">
        <v>59</v>
      </c>
      <c r="J40" s="57">
        <v>3161.25</v>
      </c>
      <c r="K40" s="107"/>
      <c r="L40" s="121">
        <v>43466</v>
      </c>
      <c r="M40" s="121">
        <v>48944</v>
      </c>
      <c r="N40" s="68"/>
      <c r="O40" s="300">
        <f>Nemesándorháza!O12</f>
        <v>211</v>
      </c>
      <c r="P40" s="303">
        <f>Nemesándorháza!P12</f>
        <v>258.3</v>
      </c>
      <c r="Q40" s="303">
        <f>Nemesándorháza!Q12</f>
        <v>258.3</v>
      </c>
      <c r="R40" s="303">
        <f>Nemesándorháza!R12</f>
        <v>258.3</v>
      </c>
      <c r="S40" s="303">
        <f>Nemesándorháza!S12</f>
        <v>258.3</v>
      </c>
      <c r="T40" s="310">
        <f>Nemesándorháza!T12</f>
        <v>258.3</v>
      </c>
      <c r="U40" s="310">
        <f>Nemesándorháza!U12</f>
        <v>258.3</v>
      </c>
      <c r="V40" s="310">
        <f>Nemesándorháza!V12</f>
        <v>258.3</v>
      </c>
      <c r="W40" s="310">
        <f>Nemesándorháza!W12</f>
        <v>258.3</v>
      </c>
      <c r="X40" s="310">
        <f>Nemesándorháza!X12</f>
        <v>258.3</v>
      </c>
      <c r="Y40" s="310">
        <f>Nemesándorháza!Y12</f>
        <v>258.3</v>
      </c>
      <c r="Z40" s="310">
        <f>Nemesándorháza!Z12</f>
        <v>258.3</v>
      </c>
      <c r="AA40" s="310">
        <f>Nemesándorháza!AA12</f>
        <v>258.3</v>
      </c>
      <c r="AB40" s="310">
        <f>Nemesándorháza!AB12</f>
        <v>258.3</v>
      </c>
      <c r="AC40" s="311">
        <f>Nemesándorháza!AC12</f>
        <v>258.3</v>
      </c>
      <c r="AE40" s="114"/>
    </row>
    <row r="41" spans="1:31" s="118" customFormat="1" ht="30" x14ac:dyDescent="0.25">
      <c r="A41" s="229">
        <v>1</v>
      </c>
      <c r="B41" s="107"/>
      <c r="C41" s="116"/>
      <c r="D41" s="128" t="s">
        <v>82</v>
      </c>
      <c r="E41" s="116"/>
      <c r="F41" s="120" t="s">
        <v>26</v>
      </c>
      <c r="G41" s="117"/>
      <c r="H41" s="107"/>
      <c r="I41" s="107" t="s">
        <v>60</v>
      </c>
      <c r="J41" s="57">
        <v>2713.5000000000009</v>
      </c>
      <c r="K41" s="107"/>
      <c r="L41" s="121">
        <v>43466</v>
      </c>
      <c r="M41" s="121">
        <v>48944</v>
      </c>
      <c r="N41" s="69"/>
      <c r="O41" s="300">
        <f>Nemesszentandrás!O12</f>
        <v>181</v>
      </c>
      <c r="P41" s="303">
        <f>Nemesszentandrás!P12</f>
        <v>211.5</v>
      </c>
      <c r="Q41" s="303">
        <f>Nemesszentandrás!Q12</f>
        <v>211.5</v>
      </c>
      <c r="R41" s="303">
        <f>Nemesszentandrás!R12</f>
        <v>211.5</v>
      </c>
      <c r="S41" s="303">
        <f>Nemesszentandrás!S12</f>
        <v>211.5</v>
      </c>
      <c r="T41" s="310">
        <f>Nemesszentandrás!T12</f>
        <v>211.5</v>
      </c>
      <c r="U41" s="310">
        <f>Nemesszentandrás!U12</f>
        <v>211.5</v>
      </c>
      <c r="V41" s="310">
        <f>Nemesszentandrás!V12</f>
        <v>211.5</v>
      </c>
      <c r="W41" s="310">
        <f>Nemesszentandrás!W12</f>
        <v>211.5</v>
      </c>
      <c r="X41" s="310">
        <f>Nemesszentandrás!X12</f>
        <v>211.5</v>
      </c>
      <c r="Y41" s="310">
        <f>Nemesszentandrás!Y12</f>
        <v>211.5</v>
      </c>
      <c r="Z41" s="310">
        <f>Nemesszentandrás!Z12</f>
        <v>211.5</v>
      </c>
      <c r="AA41" s="310">
        <f>Nemesszentandrás!AA12</f>
        <v>211.5</v>
      </c>
      <c r="AB41" s="310">
        <f>Nemesszentandrás!AB12</f>
        <v>211.5</v>
      </c>
      <c r="AC41" s="311">
        <f>Nemesszentandrás!AC12</f>
        <v>211.5</v>
      </c>
      <c r="AE41" s="114"/>
    </row>
    <row r="42" spans="1:31" s="118" customFormat="1" ht="30" x14ac:dyDescent="0.25">
      <c r="A42" s="229">
        <v>1</v>
      </c>
      <c r="B42" s="107"/>
      <c r="C42" s="116"/>
      <c r="D42" s="128" t="s">
        <v>82</v>
      </c>
      <c r="E42" s="116"/>
      <c r="F42" s="117" t="s">
        <v>26</v>
      </c>
      <c r="G42" s="117"/>
      <c r="H42" s="107"/>
      <c r="I42" s="107" t="s">
        <v>61</v>
      </c>
      <c r="J42" s="57">
        <v>1872.3999999999992</v>
      </c>
      <c r="K42" s="107"/>
      <c r="L42" s="121">
        <v>43466</v>
      </c>
      <c r="M42" s="121">
        <v>48944</v>
      </c>
      <c r="N42" s="68"/>
      <c r="O42" s="300">
        <f>Németfalu!O12</f>
        <v>90.6</v>
      </c>
      <c r="P42" s="303">
        <f>Németfalu!P12</f>
        <v>90.6</v>
      </c>
      <c r="Q42" s="303">
        <f>Németfalu!Q12</f>
        <v>90.6</v>
      </c>
      <c r="R42" s="303">
        <f>Németfalu!R12</f>
        <v>90.6</v>
      </c>
      <c r="S42" s="303">
        <f>Németfalu!S12</f>
        <v>90.6</v>
      </c>
      <c r="T42" s="310">
        <f>Németfalu!T12</f>
        <v>90.6</v>
      </c>
      <c r="U42" s="310">
        <f>Németfalu!U12</f>
        <v>90.6</v>
      </c>
      <c r="V42" s="310">
        <f>Németfalu!V12</f>
        <v>90.6</v>
      </c>
      <c r="W42" s="310">
        <f>Németfalu!W12</f>
        <v>90.6</v>
      </c>
      <c r="X42" s="310">
        <f>Németfalu!X12</f>
        <v>90.6</v>
      </c>
      <c r="Y42" s="310">
        <f>Németfalu!Y12</f>
        <v>90.6</v>
      </c>
      <c r="Z42" s="310">
        <f>Németfalu!Z12</f>
        <v>90.6</v>
      </c>
      <c r="AA42" s="310">
        <f>Németfalu!AA12</f>
        <v>90.6</v>
      </c>
      <c r="AB42" s="310">
        <f>Németfalu!AB12</f>
        <v>90.6</v>
      </c>
      <c r="AC42" s="311">
        <f>Németfalu!AC12</f>
        <v>90.6</v>
      </c>
      <c r="AE42" s="114"/>
    </row>
    <row r="43" spans="1:31" s="118" customFormat="1" ht="30" x14ac:dyDescent="0.25">
      <c r="A43" s="229">
        <v>1</v>
      </c>
      <c r="B43" s="107"/>
      <c r="C43" s="116"/>
      <c r="D43" s="128" t="s">
        <v>82</v>
      </c>
      <c r="E43" s="116"/>
      <c r="F43" s="117" t="s">
        <v>26</v>
      </c>
      <c r="G43" s="117"/>
      <c r="H43" s="107"/>
      <c r="I43" s="107" t="s">
        <v>62</v>
      </c>
      <c r="J43" s="57">
        <v>5769.0000000000009</v>
      </c>
      <c r="K43" s="107"/>
      <c r="L43" s="121">
        <v>43466</v>
      </c>
      <c r="M43" s="121">
        <v>48944</v>
      </c>
      <c r="N43" s="69"/>
      <c r="O43" s="300">
        <f>Ozmánbük!O12</f>
        <v>384.59999999999997</v>
      </c>
      <c r="P43" s="303">
        <f>Ozmánbük!P12</f>
        <v>384.59999999999997</v>
      </c>
      <c r="Q43" s="303">
        <f>Ozmánbük!Q12</f>
        <v>384.59999999999997</v>
      </c>
      <c r="R43" s="303">
        <f>Ozmánbük!R12</f>
        <v>384.59999999999997</v>
      </c>
      <c r="S43" s="303">
        <f>Ozmánbük!S12</f>
        <v>384.59999999999997</v>
      </c>
      <c r="T43" s="310">
        <f>Ozmánbük!T12</f>
        <v>384.59999999999997</v>
      </c>
      <c r="U43" s="310">
        <f>Ozmánbük!U12</f>
        <v>384.59999999999997</v>
      </c>
      <c r="V43" s="310">
        <f>Ozmánbük!V12</f>
        <v>384.59999999999997</v>
      </c>
      <c r="W43" s="310">
        <f>Ozmánbük!W12</f>
        <v>384.59999999999997</v>
      </c>
      <c r="X43" s="310">
        <f>Ozmánbük!X12</f>
        <v>384.59999999999997</v>
      </c>
      <c r="Y43" s="310">
        <f>Ozmánbük!Y12</f>
        <v>384.59999999999997</v>
      </c>
      <c r="Z43" s="310">
        <f>Ozmánbük!Z12</f>
        <v>384.59999999999997</v>
      </c>
      <c r="AA43" s="310">
        <f>Ozmánbük!AA12</f>
        <v>384.59999999999997</v>
      </c>
      <c r="AB43" s="310">
        <f>Ozmánbük!AB12</f>
        <v>384.59999999999997</v>
      </c>
      <c r="AC43" s="311">
        <f>Ozmánbük!AC12</f>
        <v>384.59999999999997</v>
      </c>
      <c r="AE43" s="114"/>
    </row>
    <row r="44" spans="1:31" s="118" customFormat="1" ht="30" x14ac:dyDescent="0.25">
      <c r="A44" s="229">
        <v>1</v>
      </c>
      <c r="B44" s="107"/>
      <c r="C44" s="116"/>
      <c r="D44" s="128" t="s">
        <v>82</v>
      </c>
      <c r="E44" s="116"/>
      <c r="F44" s="117" t="s">
        <v>26</v>
      </c>
      <c r="G44" s="117"/>
      <c r="H44" s="107"/>
      <c r="I44" s="107" t="s">
        <v>63</v>
      </c>
      <c r="J44" s="57">
        <v>6167.2499999999982</v>
      </c>
      <c r="K44" s="107"/>
      <c r="L44" s="121">
        <v>43466</v>
      </c>
      <c r="M44" s="121">
        <v>48944</v>
      </c>
      <c r="N44" s="69"/>
      <c r="O44" s="300">
        <f>Pethőhenye!O12</f>
        <v>411</v>
      </c>
      <c r="P44" s="303">
        <f>Pethőhenye!P12</f>
        <v>461.25</v>
      </c>
      <c r="Q44" s="303">
        <f>Pethőhenye!Q12</f>
        <v>461.25</v>
      </c>
      <c r="R44" s="303">
        <f>Pethőhenye!R12</f>
        <v>461.25</v>
      </c>
      <c r="S44" s="303">
        <f>Pethőhenye!S12</f>
        <v>461.25</v>
      </c>
      <c r="T44" s="310">
        <f>Pethőhenye!T12</f>
        <v>461.25</v>
      </c>
      <c r="U44" s="310">
        <f>Pethőhenye!U12</f>
        <v>461.25</v>
      </c>
      <c r="V44" s="310">
        <f>Pethőhenye!V12</f>
        <v>461.25</v>
      </c>
      <c r="W44" s="310">
        <f>Pethőhenye!W12</f>
        <v>461.25</v>
      </c>
      <c r="X44" s="310">
        <f>Pethőhenye!X12</f>
        <v>461.25</v>
      </c>
      <c r="Y44" s="310">
        <f>Pethőhenye!Y12</f>
        <v>461.25</v>
      </c>
      <c r="Z44" s="310">
        <f>Pethőhenye!Z12</f>
        <v>461.25</v>
      </c>
      <c r="AA44" s="310">
        <f>Pethőhenye!AA12</f>
        <v>461.25</v>
      </c>
      <c r="AB44" s="310">
        <f>Pethőhenye!AB12</f>
        <v>461.25</v>
      </c>
      <c r="AC44" s="311">
        <f>Pethőhenye!AC12</f>
        <v>461.25</v>
      </c>
      <c r="AE44" s="114"/>
    </row>
    <row r="45" spans="1:31" s="118" customFormat="1" ht="30" x14ac:dyDescent="0.25">
      <c r="A45" s="229">
        <v>1</v>
      </c>
      <c r="B45" s="107"/>
      <c r="C45" s="116"/>
      <c r="D45" s="128" t="s">
        <v>82</v>
      </c>
      <c r="E45" s="116"/>
      <c r="F45" s="117" t="s">
        <v>26</v>
      </c>
      <c r="G45" s="117"/>
      <c r="H45" s="107"/>
      <c r="I45" s="107" t="s">
        <v>64</v>
      </c>
      <c r="J45" s="57">
        <v>7645.4999999999982</v>
      </c>
      <c r="K45" s="107"/>
      <c r="L45" s="121">
        <v>43466</v>
      </c>
      <c r="M45" s="121">
        <v>48944</v>
      </c>
      <c r="N45" s="69"/>
      <c r="O45" s="300">
        <f>Pókaszepetk!O12</f>
        <v>510</v>
      </c>
      <c r="P45" s="303">
        <f>Pókaszepetk!P12</f>
        <v>631.5</v>
      </c>
      <c r="Q45" s="303">
        <f>Pókaszepetk!Q12</f>
        <v>631.5</v>
      </c>
      <c r="R45" s="303">
        <f>Pókaszepetk!R12</f>
        <v>631.5</v>
      </c>
      <c r="S45" s="303">
        <f>Pókaszepetk!S12</f>
        <v>631.5</v>
      </c>
      <c r="T45" s="310">
        <f>Pókaszepetk!T12</f>
        <v>631.5</v>
      </c>
      <c r="U45" s="310">
        <f>Pókaszepetk!U12</f>
        <v>631.5</v>
      </c>
      <c r="V45" s="310">
        <f>Pókaszepetk!V12</f>
        <v>631.5</v>
      </c>
      <c r="W45" s="310">
        <f>Pókaszepetk!W12</f>
        <v>631.5</v>
      </c>
      <c r="X45" s="310">
        <f>Pókaszepetk!X12</f>
        <v>631.5</v>
      </c>
      <c r="Y45" s="310">
        <f>Pókaszepetk!Y12</f>
        <v>631.5</v>
      </c>
      <c r="Z45" s="310">
        <f>Pókaszepetk!Z12</f>
        <v>631.5</v>
      </c>
      <c r="AA45" s="310">
        <f>Pókaszepetk!AA12</f>
        <v>631.5</v>
      </c>
      <c r="AB45" s="310">
        <f>Pókaszepetk!AB12</f>
        <v>631.5</v>
      </c>
      <c r="AC45" s="311">
        <f>Pókaszepetk!AC12</f>
        <v>631.5</v>
      </c>
      <c r="AE45" s="114"/>
    </row>
    <row r="46" spans="1:31" s="143" customFormat="1" ht="30" x14ac:dyDescent="0.25">
      <c r="A46" s="101">
        <v>1</v>
      </c>
      <c r="B46" s="101"/>
      <c r="C46" s="115" t="s">
        <v>64</v>
      </c>
      <c r="D46" s="116" t="s">
        <v>445</v>
      </c>
      <c r="E46" s="117"/>
      <c r="F46" s="116"/>
      <c r="G46" s="116"/>
      <c r="H46" s="344"/>
      <c r="I46" s="345" t="s">
        <v>64</v>
      </c>
      <c r="J46" s="115">
        <f t="shared" ref="J46" si="1">SUM(O46:AC46)</f>
        <v>811</v>
      </c>
      <c r="K46" s="345"/>
      <c r="L46" s="237">
        <v>43466</v>
      </c>
      <c r="M46" s="261">
        <v>43830</v>
      </c>
      <c r="N46" s="169" t="s">
        <v>185</v>
      </c>
      <c r="O46" s="298">
        <f>Pókaszepetk!O13</f>
        <v>811</v>
      </c>
      <c r="P46" s="302"/>
      <c r="Q46" s="302"/>
      <c r="R46" s="302"/>
      <c r="S46" s="302"/>
      <c r="T46" s="308"/>
      <c r="U46" s="308"/>
      <c r="V46" s="308"/>
      <c r="W46" s="308"/>
      <c r="X46" s="308"/>
      <c r="Y46" s="308"/>
      <c r="Z46" s="308"/>
      <c r="AA46" s="308"/>
      <c r="AB46" s="308"/>
      <c r="AC46" s="309"/>
    </row>
    <row r="47" spans="1:31" s="118" customFormat="1" ht="30" x14ac:dyDescent="0.25">
      <c r="A47" s="229">
        <v>1</v>
      </c>
      <c r="B47" s="107"/>
      <c r="C47" s="116"/>
      <c r="D47" s="128" t="s">
        <v>82</v>
      </c>
      <c r="E47" s="116"/>
      <c r="F47" s="117" t="s">
        <v>26</v>
      </c>
      <c r="G47" s="117"/>
      <c r="H47" s="107"/>
      <c r="I47" s="107" t="s">
        <v>65</v>
      </c>
      <c r="J47" s="57">
        <v>6137.9999999999982</v>
      </c>
      <c r="K47" s="107"/>
      <c r="L47" s="121">
        <v>43466</v>
      </c>
      <c r="M47" s="121">
        <v>48944</v>
      </c>
      <c r="N47" s="69"/>
      <c r="O47" s="300">
        <f>Pusztaszenlászló!O12</f>
        <v>409</v>
      </c>
      <c r="P47" s="303">
        <f>Pusztaszenlászló!P12</f>
        <v>1837.2</v>
      </c>
      <c r="Q47" s="303">
        <f>Pusztaszenlászló!Q12</f>
        <v>1837.2</v>
      </c>
      <c r="R47" s="303">
        <f>Pusztaszenlászló!R12</f>
        <v>1837.2</v>
      </c>
      <c r="S47" s="303">
        <f>Pusztaszenlászló!S12</f>
        <v>1837.2</v>
      </c>
      <c r="T47" s="310">
        <f>Pusztaszenlászló!T12</f>
        <v>1837.2</v>
      </c>
      <c r="U47" s="310">
        <f>Pusztaszenlászló!U12</f>
        <v>1837.2</v>
      </c>
      <c r="V47" s="310">
        <f>Pusztaszenlászló!V12</f>
        <v>1837.2</v>
      </c>
      <c r="W47" s="310">
        <f>Pusztaszenlászló!W12</f>
        <v>1837.2</v>
      </c>
      <c r="X47" s="310">
        <f>Pusztaszenlászló!X12</f>
        <v>1837.2</v>
      </c>
      <c r="Y47" s="310">
        <f>Pusztaszenlászló!Y12</f>
        <v>1837.2</v>
      </c>
      <c r="Z47" s="310">
        <f>Pusztaszenlászló!Z12</f>
        <v>1837.2</v>
      </c>
      <c r="AA47" s="310">
        <f>Pusztaszenlászló!AA12</f>
        <v>1837.2</v>
      </c>
      <c r="AB47" s="310">
        <f>Pusztaszenlászló!AB12</f>
        <v>1837.2</v>
      </c>
      <c r="AC47" s="311">
        <f>Pusztaszenlászló!AC12</f>
        <v>1837.2</v>
      </c>
      <c r="AE47" s="114"/>
    </row>
    <row r="48" spans="1:31" s="118" customFormat="1" ht="30" x14ac:dyDescent="0.25">
      <c r="A48" s="229">
        <v>1</v>
      </c>
      <c r="B48" s="107"/>
      <c r="C48" s="116"/>
      <c r="D48" s="128" t="s">
        <v>82</v>
      </c>
      <c r="E48" s="116"/>
      <c r="F48" s="117" t="s">
        <v>26</v>
      </c>
      <c r="G48" s="117"/>
      <c r="H48" s="107"/>
      <c r="I48" s="107" t="s">
        <v>66</v>
      </c>
      <c r="J48" s="57">
        <v>4457.25</v>
      </c>
      <c r="K48" s="107"/>
      <c r="L48" s="121">
        <v>43466</v>
      </c>
      <c r="M48" s="121">
        <v>48944</v>
      </c>
      <c r="N48" s="69"/>
      <c r="O48" s="300">
        <f>Salomvár!O12</f>
        <v>297</v>
      </c>
      <c r="P48" s="303">
        <f>Salomvár!P12</f>
        <v>363.3</v>
      </c>
      <c r="Q48" s="303">
        <f>Salomvár!Q12</f>
        <v>363.3</v>
      </c>
      <c r="R48" s="303">
        <f>Salomvár!R12</f>
        <v>363.3</v>
      </c>
      <c r="S48" s="303">
        <f>Salomvár!S12</f>
        <v>363.3</v>
      </c>
      <c r="T48" s="310">
        <f>Salomvár!T12</f>
        <v>363.3</v>
      </c>
      <c r="U48" s="310">
        <f>Salomvár!U12</f>
        <v>363.3</v>
      </c>
      <c r="V48" s="310">
        <f>Salomvár!V12</f>
        <v>363.3</v>
      </c>
      <c r="W48" s="310">
        <f>Salomvár!W12</f>
        <v>363.3</v>
      </c>
      <c r="X48" s="310">
        <f>Salomvár!X12</f>
        <v>363.3</v>
      </c>
      <c r="Y48" s="310">
        <f>Salomvár!Y12</f>
        <v>363.3</v>
      </c>
      <c r="Z48" s="310">
        <f>Salomvár!Z12</f>
        <v>363.3</v>
      </c>
      <c r="AA48" s="310">
        <f>Salomvár!AA12</f>
        <v>363.3</v>
      </c>
      <c r="AB48" s="310">
        <f>Salomvár!AB12</f>
        <v>363.3</v>
      </c>
      <c r="AC48" s="311">
        <f>Salomvár!AC12</f>
        <v>363.3</v>
      </c>
      <c r="AE48" s="114"/>
    </row>
    <row r="49" spans="1:31" s="143" customFormat="1" ht="30" x14ac:dyDescent="0.25">
      <c r="A49" s="228">
        <v>1</v>
      </c>
      <c r="B49" s="204"/>
      <c r="C49" s="216" t="s">
        <v>66</v>
      </c>
      <c r="D49" s="68" t="s">
        <v>445</v>
      </c>
      <c r="E49" s="227"/>
      <c r="F49" s="120" t="s">
        <v>26</v>
      </c>
      <c r="G49" s="120"/>
      <c r="H49" s="204"/>
      <c r="I49" s="204" t="s">
        <v>66</v>
      </c>
      <c r="J49" s="216">
        <f>SUM(O49:AC49)</f>
        <v>442</v>
      </c>
      <c r="K49" s="204"/>
      <c r="L49" s="339">
        <v>43466</v>
      </c>
      <c r="M49" s="339">
        <v>43830</v>
      </c>
      <c r="N49" s="17" t="s">
        <v>185</v>
      </c>
      <c r="O49" s="340">
        <f>Salomvár!O13</f>
        <v>442</v>
      </c>
      <c r="P49" s="341"/>
      <c r="Q49" s="341"/>
      <c r="R49" s="341"/>
      <c r="S49" s="341"/>
      <c r="T49" s="342"/>
      <c r="U49" s="342"/>
      <c r="V49" s="342"/>
      <c r="W49" s="342"/>
      <c r="X49" s="342"/>
      <c r="Y49" s="342"/>
      <c r="Z49" s="342"/>
      <c r="AA49" s="342"/>
      <c r="AB49" s="342"/>
      <c r="AC49" s="343"/>
    </row>
    <row r="50" spans="1:31" s="118" customFormat="1" ht="30" x14ac:dyDescent="0.25">
      <c r="A50" s="229">
        <v>1</v>
      </c>
      <c r="B50" s="107"/>
      <c r="C50" s="116"/>
      <c r="D50" s="128" t="s">
        <v>82</v>
      </c>
      <c r="E50" s="116"/>
      <c r="F50" s="117" t="s">
        <v>26</v>
      </c>
      <c r="G50" s="117"/>
      <c r="H50" s="107"/>
      <c r="I50" s="107" t="s">
        <v>67</v>
      </c>
      <c r="J50" s="57">
        <v>4142.2500000000009</v>
      </c>
      <c r="K50" s="107"/>
      <c r="L50" s="121">
        <v>43466</v>
      </c>
      <c r="M50" s="121">
        <v>48944</v>
      </c>
      <c r="N50" s="69"/>
      <c r="O50" s="300">
        <f>Sárhida!O12</f>
        <v>276</v>
      </c>
      <c r="P50" s="303">
        <f>Sárhida!P12</f>
        <v>378.15</v>
      </c>
      <c r="Q50" s="303">
        <f>Sárhida!Q12</f>
        <v>378.15</v>
      </c>
      <c r="R50" s="303">
        <f>Sárhida!R12</f>
        <v>378.15</v>
      </c>
      <c r="S50" s="303">
        <f>Sárhida!S12</f>
        <v>378.15</v>
      </c>
      <c r="T50" s="310">
        <f>Sárhida!T12</f>
        <v>378.15</v>
      </c>
      <c r="U50" s="310">
        <f>Sárhida!U12</f>
        <v>378.15</v>
      </c>
      <c r="V50" s="310">
        <f>Sárhida!V12</f>
        <v>378.15</v>
      </c>
      <c r="W50" s="310">
        <f>Sárhida!W12</f>
        <v>378.15</v>
      </c>
      <c r="X50" s="310">
        <f>Sárhida!X12</f>
        <v>378.15</v>
      </c>
      <c r="Y50" s="310">
        <f>Sárhida!Y12</f>
        <v>378.15</v>
      </c>
      <c r="Z50" s="310">
        <f>Sárhida!Z12</f>
        <v>378.15</v>
      </c>
      <c r="AA50" s="310">
        <f>Sárhida!AA12</f>
        <v>378.15</v>
      </c>
      <c r="AB50" s="310">
        <f>Sárhida!AB12</f>
        <v>378.15</v>
      </c>
      <c r="AC50" s="311">
        <f>Sárhida!AC12</f>
        <v>378.15</v>
      </c>
      <c r="AE50" s="114"/>
    </row>
    <row r="51" spans="1:31" s="118" customFormat="1" ht="30" x14ac:dyDescent="0.25">
      <c r="A51" s="229">
        <v>1</v>
      </c>
      <c r="B51" s="107"/>
      <c r="C51" s="116"/>
      <c r="D51" s="128" t="s">
        <v>82</v>
      </c>
      <c r="E51" s="116"/>
      <c r="F51" s="117" t="s">
        <v>26</v>
      </c>
      <c r="G51" s="117"/>
      <c r="H51" s="107"/>
      <c r="I51" s="107" t="s">
        <v>68</v>
      </c>
      <c r="J51" s="57">
        <v>10723.499999999996</v>
      </c>
      <c r="K51" s="107"/>
      <c r="L51" s="121">
        <v>43466</v>
      </c>
      <c r="M51" s="121">
        <v>48944</v>
      </c>
      <c r="N51" s="69"/>
      <c r="O51" s="300">
        <f>Söjtör!O12</f>
        <v>715</v>
      </c>
      <c r="P51" s="303">
        <f>Söjtör!P12</f>
        <v>3317.25</v>
      </c>
      <c r="Q51" s="303">
        <f>Söjtör!Q12</f>
        <v>3317.25</v>
      </c>
      <c r="R51" s="303">
        <f>Söjtör!R12</f>
        <v>3317.25</v>
      </c>
      <c r="S51" s="303">
        <f>Söjtör!S12</f>
        <v>3317.25</v>
      </c>
      <c r="T51" s="310">
        <f>Söjtör!T12</f>
        <v>3317.25</v>
      </c>
      <c r="U51" s="310">
        <f>Söjtör!U12</f>
        <v>3317.25</v>
      </c>
      <c r="V51" s="310">
        <f>Söjtör!V12</f>
        <v>3317.25</v>
      </c>
      <c r="W51" s="310">
        <f>Söjtör!W12</f>
        <v>3317.25</v>
      </c>
      <c r="X51" s="310">
        <f>Söjtör!X12</f>
        <v>3317.25</v>
      </c>
      <c r="Y51" s="310">
        <f>Söjtör!Y12</f>
        <v>3317.25</v>
      </c>
      <c r="Z51" s="310">
        <f>Söjtör!Z12</f>
        <v>3317.25</v>
      </c>
      <c r="AA51" s="310">
        <f>Söjtör!AA12</f>
        <v>3317.25</v>
      </c>
      <c r="AB51" s="310">
        <f>Söjtör!AB12</f>
        <v>3317.25</v>
      </c>
      <c r="AC51" s="311">
        <f>Söjtör!AC12</f>
        <v>3317.25</v>
      </c>
      <c r="AE51" s="114"/>
    </row>
    <row r="52" spans="1:31" s="118" customFormat="1" ht="30" x14ac:dyDescent="0.25">
      <c r="A52" s="229">
        <v>1</v>
      </c>
      <c r="B52" s="107"/>
      <c r="C52" s="116"/>
      <c r="D52" s="128" t="s">
        <v>82</v>
      </c>
      <c r="E52" s="116"/>
      <c r="F52" s="117" t="s">
        <v>26</v>
      </c>
      <c r="G52" s="117"/>
      <c r="H52" s="107"/>
      <c r="I52" s="107" t="s">
        <v>69</v>
      </c>
      <c r="J52" s="57">
        <v>25553.249999999993</v>
      </c>
      <c r="K52" s="107"/>
      <c r="L52" s="121">
        <v>43466</v>
      </c>
      <c r="M52" s="121">
        <v>48944</v>
      </c>
      <c r="N52" s="69"/>
      <c r="O52" s="300">
        <f>Teskánd!O12</f>
        <v>1704</v>
      </c>
      <c r="P52" s="303">
        <f>Teskánd!P12</f>
        <v>1890.75</v>
      </c>
      <c r="Q52" s="303">
        <f>Teskánd!Q12</f>
        <v>1890.75</v>
      </c>
      <c r="R52" s="303">
        <f>Teskánd!R12</f>
        <v>1890.75</v>
      </c>
      <c r="S52" s="303">
        <f>Teskánd!S12</f>
        <v>1890.75</v>
      </c>
      <c r="T52" s="310">
        <f>Teskánd!T12</f>
        <v>1890.75</v>
      </c>
      <c r="U52" s="310">
        <f>Teskánd!U12</f>
        <v>1890.75</v>
      </c>
      <c r="V52" s="310">
        <f>Teskánd!V12</f>
        <v>1890.75</v>
      </c>
      <c r="W52" s="310">
        <f>Teskánd!W12</f>
        <v>1890.75</v>
      </c>
      <c r="X52" s="310">
        <f>Teskánd!X12</f>
        <v>1890.75</v>
      </c>
      <c r="Y52" s="310">
        <f>Teskánd!Y12</f>
        <v>1890.75</v>
      </c>
      <c r="Z52" s="310">
        <f>Teskánd!Z12</f>
        <v>1890.75</v>
      </c>
      <c r="AA52" s="310">
        <f>Teskánd!AA12</f>
        <v>1890.75</v>
      </c>
      <c r="AB52" s="310">
        <f>Teskánd!AB12</f>
        <v>1890.75</v>
      </c>
      <c r="AC52" s="311">
        <f>Teskánd!AC12</f>
        <v>1890.75</v>
      </c>
      <c r="AE52" s="114"/>
    </row>
    <row r="53" spans="1:31" s="118" customFormat="1" ht="30" x14ac:dyDescent="0.25">
      <c r="A53" s="229">
        <v>1</v>
      </c>
      <c r="B53" s="107"/>
      <c r="C53" s="116"/>
      <c r="D53" s="128" t="s">
        <v>82</v>
      </c>
      <c r="E53" s="116"/>
      <c r="F53" s="117" t="s">
        <v>26</v>
      </c>
      <c r="G53" s="117"/>
      <c r="H53" s="107"/>
      <c r="I53" s="107" t="s">
        <v>70</v>
      </c>
      <c r="J53" s="57">
        <v>4286.25</v>
      </c>
      <c r="K53" s="107"/>
      <c r="L53" s="121">
        <v>43466</v>
      </c>
      <c r="M53" s="121">
        <v>48944</v>
      </c>
      <c r="N53" s="69"/>
      <c r="O53" s="300">
        <f>Vasboldogasszony!O12</f>
        <v>286</v>
      </c>
      <c r="P53" s="303">
        <f>Vasboldogasszony!P12</f>
        <v>347.84999999999997</v>
      </c>
      <c r="Q53" s="303">
        <f>Vasboldogasszony!Q12</f>
        <v>347.84999999999997</v>
      </c>
      <c r="R53" s="303">
        <f>Vasboldogasszony!R12</f>
        <v>347.84999999999997</v>
      </c>
      <c r="S53" s="303">
        <f>Vasboldogasszony!S12</f>
        <v>347.84999999999997</v>
      </c>
      <c r="T53" s="310">
        <f>Vasboldogasszony!T12</f>
        <v>347.84999999999997</v>
      </c>
      <c r="U53" s="310">
        <f>Vasboldogasszony!U12</f>
        <v>347.84999999999997</v>
      </c>
      <c r="V53" s="310">
        <f>Vasboldogasszony!V12</f>
        <v>347.84999999999997</v>
      </c>
      <c r="W53" s="310">
        <f>Vasboldogasszony!W12</f>
        <v>347.84999999999997</v>
      </c>
      <c r="X53" s="310">
        <f>Vasboldogasszony!X12</f>
        <v>347.84999999999997</v>
      </c>
      <c r="Y53" s="310">
        <f>Vasboldogasszony!Y12</f>
        <v>347.84999999999997</v>
      </c>
      <c r="Z53" s="310">
        <f>Vasboldogasszony!Z12</f>
        <v>347.84999999999997</v>
      </c>
      <c r="AA53" s="310">
        <f>Vasboldogasszony!AA12</f>
        <v>347.84999999999997</v>
      </c>
      <c r="AB53" s="310">
        <f>Vasboldogasszony!AB12</f>
        <v>347.84999999999997</v>
      </c>
      <c r="AC53" s="311">
        <f>Vasboldogasszony!AC12</f>
        <v>347.84999999999997</v>
      </c>
      <c r="AE53" s="114"/>
    </row>
    <row r="54" spans="1:31" s="118" customFormat="1" ht="30" x14ac:dyDescent="0.25">
      <c r="A54" s="229">
        <v>1</v>
      </c>
      <c r="B54" s="107"/>
      <c r="C54" s="116"/>
      <c r="D54" s="128" t="s">
        <v>82</v>
      </c>
      <c r="E54" s="116"/>
      <c r="F54" s="117" t="s">
        <v>26</v>
      </c>
      <c r="G54" s="117"/>
      <c r="H54" s="107"/>
      <c r="I54" s="107" t="s">
        <v>71</v>
      </c>
      <c r="J54" s="57">
        <v>7683.75</v>
      </c>
      <c r="K54" s="107"/>
      <c r="L54" s="121">
        <v>43466</v>
      </c>
      <c r="M54" s="121">
        <v>48944</v>
      </c>
      <c r="N54" s="69"/>
      <c r="O54" s="300">
        <f>Vaspör!O12</f>
        <v>512.25</v>
      </c>
      <c r="P54" s="303">
        <f>Vaspör!P12</f>
        <v>512.25</v>
      </c>
      <c r="Q54" s="303">
        <f>Vaspör!Q12</f>
        <v>512.25</v>
      </c>
      <c r="R54" s="303">
        <f>Vaspör!R12</f>
        <v>512.25</v>
      </c>
      <c r="S54" s="303">
        <f>Vaspör!S12</f>
        <v>512.25</v>
      </c>
      <c r="T54" s="310">
        <f>Vaspör!T12</f>
        <v>512.25</v>
      </c>
      <c r="U54" s="310">
        <f>Vaspör!U12</f>
        <v>512.25</v>
      </c>
      <c r="V54" s="310">
        <f>Vaspör!V12</f>
        <v>512.25</v>
      </c>
      <c r="W54" s="310">
        <f>Vaspör!W12</f>
        <v>512.25</v>
      </c>
      <c r="X54" s="310">
        <f>Vaspör!X12</f>
        <v>512.25</v>
      </c>
      <c r="Y54" s="310">
        <f>Vaspör!Y12</f>
        <v>512.25</v>
      </c>
      <c r="Z54" s="310">
        <f>Vaspör!Z12</f>
        <v>512.25</v>
      </c>
      <c r="AA54" s="310">
        <f>Vaspör!AA12</f>
        <v>512.25</v>
      </c>
      <c r="AB54" s="310">
        <f>Vaspör!AB12</f>
        <v>512.25</v>
      </c>
      <c r="AC54" s="311">
        <f>Vaspör!AC12</f>
        <v>512.25</v>
      </c>
      <c r="AE54" s="114"/>
    </row>
    <row r="55" spans="1:31" s="118" customFormat="1" ht="30" x14ac:dyDescent="0.25">
      <c r="A55" s="229">
        <v>1</v>
      </c>
      <c r="B55" s="107"/>
      <c r="C55" s="116"/>
      <c r="D55" s="128" t="s">
        <v>82</v>
      </c>
      <c r="E55" s="116"/>
      <c r="F55" s="117" t="s">
        <v>26</v>
      </c>
      <c r="G55" s="117"/>
      <c r="H55" s="107"/>
      <c r="I55" s="107" t="s">
        <v>72</v>
      </c>
      <c r="J55" s="57">
        <v>1004.4000000000003</v>
      </c>
      <c r="K55" s="107"/>
      <c r="L55" s="121">
        <v>43466</v>
      </c>
      <c r="M55" s="121">
        <v>48944</v>
      </c>
      <c r="N55" s="69"/>
      <c r="O55" s="300">
        <f>Vöckönd!O12</f>
        <v>49</v>
      </c>
      <c r="P55" s="303">
        <f>Vöckönd!P12</f>
        <v>58.5</v>
      </c>
      <c r="Q55" s="303">
        <f>Vöckönd!Q12</f>
        <v>58.5</v>
      </c>
      <c r="R55" s="303">
        <f>Vöckönd!R12</f>
        <v>58.5</v>
      </c>
      <c r="S55" s="303">
        <f>Vöckönd!S12</f>
        <v>58.5</v>
      </c>
      <c r="T55" s="310">
        <f>Vöckönd!T12</f>
        <v>58.5</v>
      </c>
      <c r="U55" s="310">
        <f>Vöckönd!U12</f>
        <v>58.5</v>
      </c>
      <c r="V55" s="310">
        <f>Vöckönd!V12</f>
        <v>58.5</v>
      </c>
      <c r="W55" s="310">
        <f>Vöckönd!W12</f>
        <v>58.5</v>
      </c>
      <c r="X55" s="310">
        <f>Vöckönd!X12</f>
        <v>58.5</v>
      </c>
      <c r="Y55" s="310">
        <f>Vöckönd!Y12</f>
        <v>58.5</v>
      </c>
      <c r="Z55" s="310">
        <f>Vöckönd!Z12</f>
        <v>58.5</v>
      </c>
      <c r="AA55" s="310">
        <f>Vöckönd!AA12</f>
        <v>58.5</v>
      </c>
      <c r="AB55" s="310">
        <f>Vöckönd!AB12</f>
        <v>58.5</v>
      </c>
      <c r="AC55" s="311">
        <f>Vöckönd!AC12</f>
        <v>58.5</v>
      </c>
      <c r="AE55" s="114"/>
    </row>
    <row r="56" spans="1:31" s="118" customFormat="1" ht="30" x14ac:dyDescent="0.25">
      <c r="A56" s="229">
        <v>1</v>
      </c>
      <c r="B56" s="107"/>
      <c r="C56" s="116"/>
      <c r="D56" s="128" t="s">
        <v>82</v>
      </c>
      <c r="E56" s="116"/>
      <c r="F56" s="117" t="s">
        <v>26</v>
      </c>
      <c r="G56" s="117"/>
      <c r="H56" s="107"/>
      <c r="I56" s="107" t="s">
        <v>73</v>
      </c>
      <c r="J56" s="57">
        <v>2449</v>
      </c>
      <c r="K56" s="107"/>
      <c r="L56" s="121">
        <v>43466</v>
      </c>
      <c r="M56" s="121">
        <v>48944</v>
      </c>
      <c r="N56" s="69"/>
      <c r="O56" s="300">
        <f>Zalaboldogfa!O12</f>
        <v>119</v>
      </c>
      <c r="P56" s="303">
        <f>Zalaboldogfa!P12</f>
        <v>155.69999999999999</v>
      </c>
      <c r="Q56" s="303">
        <f>Zalaboldogfa!Q12</f>
        <v>155.69999999999999</v>
      </c>
      <c r="R56" s="303">
        <f>Zalaboldogfa!R12</f>
        <v>155.69999999999999</v>
      </c>
      <c r="S56" s="303">
        <f>Zalaboldogfa!S12</f>
        <v>155.69999999999999</v>
      </c>
      <c r="T56" s="310">
        <f>Zalaboldogfa!T12</f>
        <v>155.69999999999999</v>
      </c>
      <c r="U56" s="310">
        <f>Zalaboldogfa!U12</f>
        <v>155.69999999999999</v>
      </c>
      <c r="V56" s="310">
        <f>Zalaboldogfa!V12</f>
        <v>155.69999999999999</v>
      </c>
      <c r="W56" s="310">
        <f>Zalaboldogfa!W12</f>
        <v>155.69999999999999</v>
      </c>
      <c r="X56" s="310">
        <f>Zalaboldogfa!X12</f>
        <v>155.69999999999999</v>
      </c>
      <c r="Y56" s="310">
        <f>Zalaboldogfa!Y12</f>
        <v>155.69999999999999</v>
      </c>
      <c r="Z56" s="310">
        <f>Zalaboldogfa!Z12</f>
        <v>155.69999999999999</v>
      </c>
      <c r="AA56" s="310">
        <f>Zalaboldogfa!AA12</f>
        <v>155.69999999999999</v>
      </c>
      <c r="AB56" s="310">
        <f>Zalaboldogfa!AB12</f>
        <v>155.69999999999999</v>
      </c>
      <c r="AC56" s="311">
        <f>Zalaboldogfa!AC12</f>
        <v>155.69999999999999</v>
      </c>
      <c r="AE56" s="114"/>
    </row>
    <row r="57" spans="1:31" s="118" customFormat="1" ht="30" x14ac:dyDescent="0.25">
      <c r="A57" s="229">
        <v>1</v>
      </c>
      <c r="B57" s="107"/>
      <c r="C57" s="116"/>
      <c r="D57" s="128" t="s">
        <v>82</v>
      </c>
      <c r="E57" s="116"/>
      <c r="F57" s="117" t="s">
        <v>26</v>
      </c>
      <c r="G57" s="117"/>
      <c r="H57" s="107"/>
      <c r="I57" s="107" t="s">
        <v>74</v>
      </c>
      <c r="J57" s="57">
        <v>3845.2499999999991</v>
      </c>
      <c r="K57" s="107"/>
      <c r="L57" s="121">
        <v>43466</v>
      </c>
      <c r="M57" s="121">
        <v>48944</v>
      </c>
      <c r="N57" s="69"/>
      <c r="O57" s="300">
        <f>Zalacséb!O12</f>
        <v>256</v>
      </c>
      <c r="P57" s="303">
        <f>Zalacséb!P12</f>
        <v>377.09999999999997</v>
      </c>
      <c r="Q57" s="303">
        <f>Zalacséb!Q12</f>
        <v>377.09999999999997</v>
      </c>
      <c r="R57" s="303">
        <f>Zalacséb!R12</f>
        <v>377.09999999999997</v>
      </c>
      <c r="S57" s="303">
        <f>Zalacséb!S12</f>
        <v>377.09999999999997</v>
      </c>
      <c r="T57" s="310">
        <f>Zalacséb!T12</f>
        <v>377.09999999999997</v>
      </c>
      <c r="U57" s="310">
        <f>Zalacséb!U12</f>
        <v>377.09999999999997</v>
      </c>
      <c r="V57" s="310">
        <f>Zalacséb!V12</f>
        <v>377.09999999999997</v>
      </c>
      <c r="W57" s="310">
        <f>Zalacséb!W12</f>
        <v>377.09999999999997</v>
      </c>
      <c r="X57" s="310">
        <f>Zalacséb!X12</f>
        <v>377.09999999999997</v>
      </c>
      <c r="Y57" s="310">
        <f>Zalacséb!Y12</f>
        <v>377.09999999999997</v>
      </c>
      <c r="Z57" s="310">
        <f>Zalacséb!Z12</f>
        <v>377.09999999999997</v>
      </c>
      <c r="AA57" s="310">
        <f>Zalacséb!AA12</f>
        <v>377.09999999999997</v>
      </c>
      <c r="AB57" s="310">
        <f>Zalacséb!AB12</f>
        <v>377.09999999999997</v>
      </c>
      <c r="AC57" s="311">
        <f>Zalacséb!AC12</f>
        <v>377.09999999999997</v>
      </c>
      <c r="AE57" s="114"/>
    </row>
    <row r="58" spans="1:31" s="118" customFormat="1" ht="30" x14ac:dyDescent="0.25">
      <c r="A58" s="229">
        <v>1</v>
      </c>
      <c r="B58" s="107"/>
      <c r="C58" s="116"/>
      <c r="D58" s="128" t="s">
        <v>82</v>
      </c>
      <c r="E58" s="116"/>
      <c r="F58" s="117" t="s">
        <v>26</v>
      </c>
      <c r="G58" s="117"/>
      <c r="H58" s="107"/>
      <c r="I58" s="107" t="s">
        <v>76</v>
      </c>
      <c r="J58" s="57">
        <v>2306.25</v>
      </c>
      <c r="K58" s="107"/>
      <c r="L58" s="121">
        <v>43466</v>
      </c>
      <c r="M58" s="121">
        <v>48944</v>
      </c>
      <c r="N58" s="69"/>
      <c r="O58" s="300">
        <f>Zalaistvánd!O12</f>
        <v>154</v>
      </c>
      <c r="P58" s="303">
        <f>Zalaistvánd!P12</f>
        <v>206.4</v>
      </c>
      <c r="Q58" s="303">
        <f>Zalaistvánd!Q12</f>
        <v>206.4</v>
      </c>
      <c r="R58" s="303">
        <f>Zalaistvánd!R12</f>
        <v>206.4</v>
      </c>
      <c r="S58" s="303">
        <f>Zalaistvánd!S12</f>
        <v>206.4</v>
      </c>
      <c r="T58" s="310">
        <f>Zalaistvánd!T12</f>
        <v>206.4</v>
      </c>
      <c r="U58" s="310">
        <f>Zalaistvánd!U12</f>
        <v>206.4</v>
      </c>
      <c r="V58" s="310">
        <f>Zalaistvánd!V12</f>
        <v>206.4</v>
      </c>
      <c r="W58" s="310">
        <f>Zalaistvánd!W12</f>
        <v>206.4</v>
      </c>
      <c r="X58" s="310">
        <f>Zalaistvánd!X12</f>
        <v>206.4</v>
      </c>
      <c r="Y58" s="310">
        <f>Zalaistvánd!Y12</f>
        <v>206.4</v>
      </c>
      <c r="Z58" s="310">
        <f>Zalaistvánd!Z12</f>
        <v>206.4</v>
      </c>
      <c r="AA58" s="310">
        <f>Zalaistvánd!AA12</f>
        <v>206.4</v>
      </c>
      <c r="AB58" s="310">
        <f>Zalaistvánd!AB12</f>
        <v>206.4</v>
      </c>
      <c r="AC58" s="311">
        <f>Zalaistvánd!AC12</f>
        <v>206.4</v>
      </c>
      <c r="AE58" s="114"/>
    </row>
    <row r="59" spans="1:31" s="118" customFormat="1" ht="30" x14ac:dyDescent="0.25">
      <c r="A59" s="229">
        <v>1</v>
      </c>
      <c r="B59" s="116"/>
      <c r="C59" s="116"/>
      <c r="D59" s="128" t="s">
        <v>82</v>
      </c>
      <c r="E59" s="116"/>
      <c r="F59" s="117" t="s">
        <v>26</v>
      </c>
      <c r="G59" s="117"/>
      <c r="H59" s="107"/>
      <c r="I59" s="107" t="s">
        <v>77</v>
      </c>
      <c r="J59" s="57">
        <v>3262.5</v>
      </c>
      <c r="K59" s="107"/>
      <c r="L59" s="121">
        <v>43466</v>
      </c>
      <c r="M59" s="121">
        <v>48944</v>
      </c>
      <c r="N59" s="69"/>
      <c r="O59" s="300">
        <f>Zalaszentgyörgy!O12</f>
        <v>218</v>
      </c>
      <c r="P59" s="303">
        <f>Zalaszentgyörgy!P12</f>
        <v>333</v>
      </c>
      <c r="Q59" s="303">
        <f>Zalaszentgyörgy!Q12</f>
        <v>333</v>
      </c>
      <c r="R59" s="303">
        <f>Zalaszentgyörgy!R12</f>
        <v>333</v>
      </c>
      <c r="S59" s="303">
        <f>Zalaszentgyörgy!S12</f>
        <v>333</v>
      </c>
      <c r="T59" s="310">
        <f>Zalaszentgyörgy!T12</f>
        <v>333</v>
      </c>
      <c r="U59" s="310">
        <f>Zalaszentgyörgy!U12</f>
        <v>333</v>
      </c>
      <c r="V59" s="310">
        <f>Zalaszentgyörgy!V12</f>
        <v>333</v>
      </c>
      <c r="W59" s="310">
        <f>Zalaszentgyörgy!W12</f>
        <v>333</v>
      </c>
      <c r="X59" s="310">
        <f>Zalaszentgyörgy!X12</f>
        <v>333</v>
      </c>
      <c r="Y59" s="310">
        <f>Zalaszentgyörgy!Y12</f>
        <v>333</v>
      </c>
      <c r="Z59" s="310">
        <f>Zalaszentgyörgy!Z12</f>
        <v>333</v>
      </c>
      <c r="AA59" s="310">
        <f>Zalaszentgyörgy!AA12</f>
        <v>333</v>
      </c>
      <c r="AB59" s="310">
        <f>Zalaszentgyörgy!AB12</f>
        <v>333</v>
      </c>
      <c r="AC59" s="311">
        <f>Zalaszentgyörgy!AC12</f>
        <v>333</v>
      </c>
      <c r="AE59" s="114"/>
    </row>
    <row r="60" spans="1:31" s="118" customFormat="1" ht="30" x14ac:dyDescent="0.25">
      <c r="A60" s="229">
        <v>1</v>
      </c>
      <c r="B60" s="107"/>
      <c r="C60" s="116"/>
      <c r="D60" s="128" t="s">
        <v>82</v>
      </c>
      <c r="E60" s="116"/>
      <c r="F60" s="117" t="s">
        <v>26</v>
      </c>
      <c r="G60" s="117"/>
      <c r="H60" s="107"/>
      <c r="I60" s="107" t="s">
        <v>78</v>
      </c>
      <c r="J60" s="57">
        <v>19545.749999999996</v>
      </c>
      <c r="K60" s="107"/>
      <c r="L60" s="121">
        <v>43466</v>
      </c>
      <c r="M60" s="121">
        <v>48944</v>
      </c>
      <c r="N60" s="69"/>
      <c r="O60" s="300">
        <f>Zalaszentiván!O12</f>
        <v>1303.2</v>
      </c>
      <c r="P60" s="303">
        <f>Zalaszentiván!P12</f>
        <v>1303.2</v>
      </c>
      <c r="Q60" s="303">
        <f>Zalaszentiván!Q12</f>
        <v>1303.2</v>
      </c>
      <c r="R60" s="303">
        <f>Zalaszentiván!R12</f>
        <v>1303.2</v>
      </c>
      <c r="S60" s="303">
        <f>Zalaszentiván!S12</f>
        <v>1303.2</v>
      </c>
      <c r="T60" s="310">
        <f>Zalaszentiván!T12</f>
        <v>1303.2</v>
      </c>
      <c r="U60" s="310">
        <f>Zalaszentiván!U12</f>
        <v>1303.2</v>
      </c>
      <c r="V60" s="310">
        <f>Zalaszentiván!V12</f>
        <v>1303.2</v>
      </c>
      <c r="W60" s="310">
        <f>Zalaszentiván!W12</f>
        <v>1303.2</v>
      </c>
      <c r="X60" s="310">
        <f>Zalaszentiván!X12</f>
        <v>1303.2</v>
      </c>
      <c r="Y60" s="310">
        <f>Zalaszentiván!Y12</f>
        <v>1303.2</v>
      </c>
      <c r="Z60" s="310">
        <f>Zalaszentiván!Z12</f>
        <v>1303.2</v>
      </c>
      <c r="AA60" s="310">
        <f>Zalaszentiván!AA12</f>
        <v>1303.2</v>
      </c>
      <c r="AB60" s="310">
        <f>Zalaszentiván!AB12</f>
        <v>1303.2</v>
      </c>
      <c r="AC60" s="311">
        <f>Zalaszentiván!AC12</f>
        <v>1303.2</v>
      </c>
      <c r="AE60" s="114"/>
    </row>
    <row r="61" spans="1:31" s="118" customFormat="1" ht="30" x14ac:dyDescent="0.25">
      <c r="A61" s="229">
        <v>1</v>
      </c>
      <c r="B61" s="107"/>
      <c r="C61" s="116"/>
      <c r="D61" s="127" t="s">
        <v>82</v>
      </c>
      <c r="E61" s="116"/>
      <c r="F61" s="117" t="s">
        <v>26</v>
      </c>
      <c r="G61" s="117"/>
      <c r="H61" s="107"/>
      <c r="I61" s="107" t="s">
        <v>79</v>
      </c>
      <c r="J61" s="57">
        <v>3480.7500000000009</v>
      </c>
      <c r="K61" s="107"/>
      <c r="L61" s="121">
        <v>43466</v>
      </c>
      <c r="M61" s="121">
        <v>48944</v>
      </c>
      <c r="N61" s="69"/>
      <c r="O61" s="300">
        <f>Zalaszentlőrinc!O12</f>
        <v>232.04999999999998</v>
      </c>
      <c r="P61" s="303">
        <f>Zalaszentlőrinc!P12</f>
        <v>232.04999999999998</v>
      </c>
      <c r="Q61" s="303">
        <f>Zalaszentlőrinc!Q12</f>
        <v>232.04999999999998</v>
      </c>
      <c r="R61" s="303">
        <f>Zalaszentlőrinc!R12</f>
        <v>232.04999999999998</v>
      </c>
      <c r="S61" s="303">
        <f>Zalaszentlőrinc!S12</f>
        <v>232.04999999999998</v>
      </c>
      <c r="T61" s="310">
        <f>Zalaszentlőrinc!T12</f>
        <v>232.04999999999998</v>
      </c>
      <c r="U61" s="310">
        <f>Zalaszentlőrinc!U12</f>
        <v>232.04999999999998</v>
      </c>
      <c r="V61" s="310">
        <f>Zalaszentlőrinc!V12</f>
        <v>232.04999999999998</v>
      </c>
      <c r="W61" s="310">
        <f>Zalaszentlőrinc!W12</f>
        <v>232.04999999999998</v>
      </c>
      <c r="X61" s="310">
        <f>Zalaszentlőrinc!X12</f>
        <v>232.04999999999998</v>
      </c>
      <c r="Y61" s="310">
        <f>Zalaszentlőrinc!Y12</f>
        <v>232.04999999999998</v>
      </c>
      <c r="Z61" s="310">
        <f>Zalaszentlőrinc!Z12</f>
        <v>232.04999999999998</v>
      </c>
      <c r="AA61" s="310">
        <f>Zalaszentlőrinc!AA12</f>
        <v>232.04999999999998</v>
      </c>
      <c r="AB61" s="310">
        <f>Zalaszentlőrinc!AB12</f>
        <v>232.04999999999998</v>
      </c>
      <c r="AC61" s="311">
        <f>Zalaszentlőrinc!AC12</f>
        <v>232.04999999999998</v>
      </c>
      <c r="AE61" s="114"/>
    </row>
    <row r="62" spans="1:31" s="6" customFormat="1" x14ac:dyDescent="0.25">
      <c r="A62" s="8"/>
      <c r="B62" s="14" t="s">
        <v>90</v>
      </c>
      <c r="C62" s="7"/>
      <c r="D62" s="7"/>
      <c r="E62" s="61"/>
      <c r="F62" s="61"/>
      <c r="G62" s="61"/>
      <c r="H62" s="11"/>
      <c r="I62" s="15"/>
      <c r="J62" s="11"/>
      <c r="K62" s="15"/>
      <c r="L62" s="86"/>
      <c r="M62" s="87"/>
      <c r="N62" s="13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E62" s="114"/>
    </row>
    <row r="63" spans="1:31" s="6" customFormat="1" x14ac:dyDescent="0.25">
      <c r="A63" s="8"/>
      <c r="B63" s="14" t="s">
        <v>87</v>
      </c>
      <c r="C63" s="7"/>
      <c r="D63" s="7"/>
      <c r="E63" s="61"/>
      <c r="F63" s="61"/>
      <c r="G63" s="61"/>
      <c r="H63" s="11"/>
      <c r="I63" s="15"/>
      <c r="J63" s="11"/>
      <c r="K63" s="15"/>
      <c r="L63" s="86"/>
      <c r="M63" s="87"/>
      <c r="N63" s="13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E63" s="114"/>
    </row>
    <row r="64" spans="1:31" s="125" customFormat="1" ht="60" x14ac:dyDescent="0.25">
      <c r="A64" s="346">
        <v>2</v>
      </c>
      <c r="B64" s="102"/>
      <c r="C64" s="75" t="s">
        <v>477</v>
      </c>
      <c r="D64" s="103" t="s">
        <v>476</v>
      </c>
      <c r="E64" s="105" t="s">
        <v>14</v>
      </c>
      <c r="F64" s="108" t="s">
        <v>31</v>
      </c>
      <c r="G64" s="75" t="s">
        <v>27</v>
      </c>
      <c r="H64" s="63"/>
      <c r="I64" s="181" t="s">
        <v>75</v>
      </c>
      <c r="J64" s="52">
        <f t="shared" ref="J64:J66" si="2">SUM(O64:AC64)</f>
        <v>97625</v>
      </c>
      <c r="K64" s="129"/>
      <c r="L64" s="220">
        <v>43466</v>
      </c>
      <c r="M64" s="150">
        <v>43830</v>
      </c>
      <c r="N64" s="53" t="s">
        <v>185</v>
      </c>
      <c r="O64" s="256">
        <f>Zalaegerszeg!O15</f>
        <v>97625</v>
      </c>
      <c r="P64" s="253"/>
      <c r="Q64" s="253"/>
      <c r="R64" s="253"/>
      <c r="S64" s="253"/>
      <c r="T64" s="313"/>
      <c r="U64" s="313"/>
      <c r="V64" s="313"/>
      <c r="W64" s="313"/>
      <c r="X64" s="313"/>
      <c r="Y64" s="313"/>
      <c r="Z64" s="313"/>
      <c r="AA64" s="313"/>
      <c r="AB64" s="313"/>
      <c r="AC64" s="314"/>
    </row>
    <row r="65" spans="1:31" s="125" customFormat="1" ht="60" x14ac:dyDescent="0.25">
      <c r="A65" s="346">
        <v>3</v>
      </c>
      <c r="B65" s="102"/>
      <c r="C65" s="75" t="s">
        <v>478</v>
      </c>
      <c r="D65" s="108" t="s">
        <v>480</v>
      </c>
      <c r="E65" s="105" t="s">
        <v>14</v>
      </c>
      <c r="F65" s="108" t="s">
        <v>31</v>
      </c>
      <c r="G65" s="75" t="s">
        <v>27</v>
      </c>
      <c r="H65" s="63"/>
      <c r="I65" s="181" t="s">
        <v>75</v>
      </c>
      <c r="J65" s="52">
        <f t="shared" si="2"/>
        <v>17600</v>
      </c>
      <c r="K65" s="129"/>
      <c r="L65" s="220">
        <v>43466</v>
      </c>
      <c r="M65" s="150">
        <v>43830</v>
      </c>
      <c r="N65" s="53" t="s">
        <v>185</v>
      </c>
      <c r="O65" s="256">
        <f>Zalaegerszeg!O16</f>
        <v>17600</v>
      </c>
      <c r="P65" s="253"/>
      <c r="Q65" s="253"/>
      <c r="R65" s="253"/>
      <c r="S65" s="253"/>
      <c r="T65" s="313"/>
      <c r="U65" s="313"/>
      <c r="V65" s="313"/>
      <c r="W65" s="313"/>
      <c r="X65" s="313"/>
      <c r="Y65" s="313"/>
      <c r="Z65" s="313"/>
      <c r="AA65" s="313"/>
      <c r="AB65" s="313"/>
      <c r="AC65" s="314"/>
    </row>
    <row r="66" spans="1:31" s="125" customFormat="1" ht="60" x14ac:dyDescent="0.25">
      <c r="A66" s="346">
        <v>4</v>
      </c>
      <c r="B66" s="102"/>
      <c r="C66" s="75" t="s">
        <v>479</v>
      </c>
      <c r="D66" s="108" t="s">
        <v>424</v>
      </c>
      <c r="E66" s="105" t="s">
        <v>14</v>
      </c>
      <c r="F66" s="108" t="s">
        <v>31</v>
      </c>
      <c r="G66" s="75" t="s">
        <v>27</v>
      </c>
      <c r="H66" s="63"/>
      <c r="I66" s="181" t="s">
        <v>75</v>
      </c>
      <c r="J66" s="52">
        <f t="shared" si="2"/>
        <v>5640</v>
      </c>
      <c r="K66" s="129"/>
      <c r="L66" s="220">
        <v>43466</v>
      </c>
      <c r="M66" s="150">
        <v>43830</v>
      </c>
      <c r="N66" s="53" t="s">
        <v>185</v>
      </c>
      <c r="O66" s="256">
        <f>Zalaegerszeg!O17</f>
        <v>5640</v>
      </c>
      <c r="P66" s="253"/>
      <c r="Q66" s="253"/>
      <c r="R66" s="253"/>
      <c r="S66" s="253"/>
      <c r="T66" s="313"/>
      <c r="U66" s="313"/>
      <c r="V66" s="313"/>
      <c r="W66" s="313"/>
      <c r="X66" s="313"/>
      <c r="Y66" s="313"/>
      <c r="Z66" s="313"/>
      <c r="AA66" s="313"/>
      <c r="AB66" s="313"/>
      <c r="AC66" s="314"/>
    </row>
    <row r="67" spans="1:31" s="173" customFormat="1" ht="60" x14ac:dyDescent="0.25">
      <c r="A67" s="437">
        <v>14</v>
      </c>
      <c r="B67" s="102"/>
      <c r="C67" s="75" t="s">
        <v>422</v>
      </c>
      <c r="D67" s="108" t="s">
        <v>457</v>
      </c>
      <c r="E67" s="105" t="s">
        <v>14</v>
      </c>
      <c r="F67" s="108" t="s">
        <v>31</v>
      </c>
      <c r="G67" s="75" t="s">
        <v>27</v>
      </c>
      <c r="H67" s="181"/>
      <c r="I67" s="181" t="s">
        <v>75</v>
      </c>
      <c r="J67" s="52">
        <f t="shared" ref="J67:J68" si="3">SUM(O67:AC67)</f>
        <v>8000</v>
      </c>
      <c r="K67" s="129"/>
      <c r="L67" s="220">
        <v>43466</v>
      </c>
      <c r="M67" s="150">
        <v>43830</v>
      </c>
      <c r="N67" s="53" t="s">
        <v>185</v>
      </c>
      <c r="O67" s="256">
        <f>Zalaegerszeg!O18</f>
        <v>8000</v>
      </c>
      <c r="P67" s="253"/>
      <c r="Q67" s="253"/>
      <c r="R67" s="253"/>
      <c r="S67" s="253"/>
      <c r="T67" s="313"/>
      <c r="U67" s="313"/>
      <c r="V67" s="313"/>
      <c r="W67" s="313"/>
      <c r="X67" s="313"/>
      <c r="Y67" s="313"/>
      <c r="Z67" s="313"/>
      <c r="AA67" s="313"/>
      <c r="AB67" s="313"/>
      <c r="AC67" s="314"/>
    </row>
    <row r="68" spans="1:31" s="173" customFormat="1" ht="60" x14ac:dyDescent="0.25">
      <c r="A68" s="438"/>
      <c r="B68" s="102"/>
      <c r="C68" s="75" t="s">
        <v>467</v>
      </c>
      <c r="D68" s="108" t="s">
        <v>464</v>
      </c>
      <c r="E68" s="105" t="s">
        <v>14</v>
      </c>
      <c r="F68" s="108" t="s">
        <v>31</v>
      </c>
      <c r="G68" s="75" t="s">
        <v>27</v>
      </c>
      <c r="H68" s="181"/>
      <c r="I68" s="181" t="s">
        <v>75</v>
      </c>
      <c r="J68" s="52">
        <f t="shared" si="3"/>
        <v>2000</v>
      </c>
      <c r="K68" s="129"/>
      <c r="L68" s="220">
        <v>43831</v>
      </c>
      <c r="M68" s="150">
        <v>44196</v>
      </c>
      <c r="N68" s="53" t="s">
        <v>186</v>
      </c>
      <c r="O68" s="256">
        <f>Zalaegerszeg!O19</f>
        <v>0</v>
      </c>
      <c r="P68" s="253">
        <f>Zalaegerszeg!P19</f>
        <v>2000</v>
      </c>
      <c r="Q68" s="253"/>
      <c r="R68" s="253"/>
      <c r="S68" s="253"/>
      <c r="T68" s="313"/>
      <c r="U68" s="313"/>
      <c r="V68" s="313"/>
      <c r="W68" s="313"/>
      <c r="X68" s="313"/>
      <c r="Y68" s="313"/>
      <c r="Z68" s="313"/>
      <c r="AA68" s="313"/>
      <c r="AB68" s="313"/>
      <c r="AC68" s="314"/>
    </row>
    <row r="69" spans="1:31" s="173" customFormat="1" ht="60" x14ac:dyDescent="0.25">
      <c r="A69" s="437">
        <v>15</v>
      </c>
      <c r="B69" s="102"/>
      <c r="C69" s="103" t="s">
        <v>394</v>
      </c>
      <c r="D69" s="108" t="s">
        <v>458</v>
      </c>
      <c r="E69" s="105" t="s">
        <v>14</v>
      </c>
      <c r="F69" s="108" t="s">
        <v>31</v>
      </c>
      <c r="G69" s="75" t="s">
        <v>27</v>
      </c>
      <c r="H69" s="181"/>
      <c r="I69" s="181" t="s">
        <v>75</v>
      </c>
      <c r="J69" s="52">
        <f>SUM(O69:AC69)</f>
        <v>18491</v>
      </c>
      <c r="K69" s="129"/>
      <c r="L69" s="220">
        <v>43466</v>
      </c>
      <c r="M69" s="150">
        <v>43830</v>
      </c>
      <c r="N69" s="53" t="s">
        <v>185</v>
      </c>
      <c r="O69" s="256">
        <f>Zalaegerszeg!O20</f>
        <v>18491</v>
      </c>
      <c r="P69" s="253"/>
      <c r="Q69" s="253"/>
      <c r="R69" s="253"/>
      <c r="S69" s="253"/>
      <c r="T69" s="313"/>
      <c r="U69" s="313"/>
      <c r="V69" s="313"/>
      <c r="W69" s="313"/>
      <c r="X69" s="313"/>
      <c r="Y69" s="313"/>
      <c r="Z69" s="313"/>
      <c r="AA69" s="313"/>
      <c r="AB69" s="313"/>
      <c r="AC69" s="314"/>
      <c r="AE69" s="114"/>
    </row>
    <row r="70" spans="1:31" s="173" customFormat="1" ht="60" x14ac:dyDescent="0.25">
      <c r="A70" s="438"/>
      <c r="B70" s="102"/>
      <c r="C70" s="75" t="s">
        <v>468</v>
      </c>
      <c r="D70" s="108" t="s">
        <v>464</v>
      </c>
      <c r="E70" s="105" t="s">
        <v>14</v>
      </c>
      <c r="F70" s="108" t="s">
        <v>31</v>
      </c>
      <c r="G70" s="75" t="s">
        <v>27</v>
      </c>
      <c r="H70" s="181"/>
      <c r="I70" s="181" t="s">
        <v>75</v>
      </c>
      <c r="J70" s="52">
        <f t="shared" ref="J70" si="4">SUM(O70:AC70)</f>
        <v>10695</v>
      </c>
      <c r="K70" s="129"/>
      <c r="L70" s="220">
        <v>43831</v>
      </c>
      <c r="M70" s="150">
        <v>44196</v>
      </c>
      <c r="N70" s="53" t="s">
        <v>186</v>
      </c>
      <c r="O70" s="256"/>
      <c r="P70" s="253">
        <f>Zalaegerszeg!P21</f>
        <v>10695</v>
      </c>
      <c r="Q70" s="253"/>
      <c r="R70" s="253"/>
      <c r="S70" s="253"/>
      <c r="T70" s="313"/>
      <c r="U70" s="313"/>
      <c r="V70" s="313"/>
      <c r="W70" s="313"/>
      <c r="X70" s="313"/>
      <c r="Y70" s="313"/>
      <c r="Z70" s="313"/>
      <c r="AA70" s="313"/>
      <c r="AB70" s="313"/>
      <c r="AC70" s="314"/>
    </row>
    <row r="71" spans="1:31" s="173" customFormat="1" ht="60" x14ac:dyDescent="0.25">
      <c r="A71" s="437">
        <v>16</v>
      </c>
      <c r="B71" s="102"/>
      <c r="C71" s="75" t="s">
        <v>395</v>
      </c>
      <c r="D71" s="108" t="s">
        <v>459</v>
      </c>
      <c r="E71" s="105" t="s">
        <v>14</v>
      </c>
      <c r="F71" s="108" t="s">
        <v>31</v>
      </c>
      <c r="G71" s="75" t="s">
        <v>27</v>
      </c>
      <c r="H71" s="181"/>
      <c r="I71" s="181" t="s">
        <v>75</v>
      </c>
      <c r="J71" s="52">
        <f t="shared" ref="J71:J127" si="5">SUM(O71:AC71)</f>
        <v>50830</v>
      </c>
      <c r="K71" s="129"/>
      <c r="L71" s="220">
        <v>43466</v>
      </c>
      <c r="M71" s="150">
        <v>43830</v>
      </c>
      <c r="N71" s="53" t="s">
        <v>185</v>
      </c>
      <c r="O71" s="256">
        <f>Zalaegerszeg!O22</f>
        <v>50830</v>
      </c>
      <c r="P71" s="253"/>
      <c r="Q71" s="253"/>
      <c r="R71" s="253"/>
      <c r="S71" s="253"/>
      <c r="T71" s="313"/>
      <c r="U71" s="313"/>
      <c r="V71" s="313"/>
      <c r="W71" s="313"/>
      <c r="X71" s="313"/>
      <c r="Y71" s="313"/>
      <c r="Z71" s="313"/>
      <c r="AA71" s="313"/>
      <c r="AB71" s="313"/>
      <c r="AC71" s="314"/>
      <c r="AE71" s="114"/>
    </row>
    <row r="72" spans="1:31" s="173" customFormat="1" ht="60" x14ac:dyDescent="0.25">
      <c r="A72" s="438"/>
      <c r="B72" s="102"/>
      <c r="C72" s="75" t="s">
        <v>469</v>
      </c>
      <c r="D72" s="108" t="s">
        <v>466</v>
      </c>
      <c r="E72" s="105" t="s">
        <v>14</v>
      </c>
      <c r="F72" s="108" t="s">
        <v>31</v>
      </c>
      <c r="G72" s="75" t="s">
        <v>27</v>
      </c>
      <c r="H72" s="181"/>
      <c r="I72" s="181" t="s">
        <v>75</v>
      </c>
      <c r="J72" s="52">
        <f t="shared" si="5"/>
        <v>8970</v>
      </c>
      <c r="K72" s="129"/>
      <c r="L72" s="220">
        <v>43831</v>
      </c>
      <c r="M72" s="150">
        <v>44196</v>
      </c>
      <c r="N72" s="53" t="s">
        <v>186</v>
      </c>
      <c r="O72" s="256"/>
      <c r="P72" s="253">
        <f>Zalaegerszeg!P23</f>
        <v>8970</v>
      </c>
      <c r="Q72" s="253"/>
      <c r="R72" s="253"/>
      <c r="S72" s="253"/>
      <c r="T72" s="313"/>
      <c r="U72" s="313"/>
      <c r="V72" s="313"/>
      <c r="W72" s="313"/>
      <c r="X72" s="313"/>
      <c r="Y72" s="313"/>
      <c r="Z72" s="313"/>
      <c r="AA72" s="313"/>
      <c r="AB72" s="313"/>
      <c r="AC72" s="314"/>
    </row>
    <row r="73" spans="1:31" s="173" customFormat="1" ht="60" x14ac:dyDescent="0.25">
      <c r="A73" s="437">
        <v>17</v>
      </c>
      <c r="B73" s="102"/>
      <c r="C73" s="75" t="s">
        <v>448</v>
      </c>
      <c r="D73" s="108" t="s">
        <v>460</v>
      </c>
      <c r="E73" s="105" t="s">
        <v>14</v>
      </c>
      <c r="F73" s="108" t="s">
        <v>31</v>
      </c>
      <c r="G73" s="75" t="s">
        <v>27</v>
      </c>
      <c r="H73" s="181"/>
      <c r="I73" s="181" t="s">
        <v>75</v>
      </c>
      <c r="J73" s="52">
        <f t="shared" si="5"/>
        <v>9288</v>
      </c>
      <c r="K73" s="129"/>
      <c r="L73" s="220">
        <v>43466</v>
      </c>
      <c r="M73" s="150">
        <v>43830</v>
      </c>
      <c r="N73" s="53" t="s">
        <v>185</v>
      </c>
      <c r="O73" s="256">
        <f>Zalaegerszeg!O24</f>
        <v>9288</v>
      </c>
      <c r="P73" s="253"/>
      <c r="Q73" s="253"/>
      <c r="R73" s="253"/>
      <c r="S73" s="253"/>
      <c r="T73" s="313"/>
      <c r="U73" s="313"/>
      <c r="V73" s="313"/>
      <c r="W73" s="313"/>
      <c r="X73" s="313"/>
      <c r="Y73" s="313"/>
      <c r="Z73" s="313"/>
      <c r="AA73" s="313"/>
      <c r="AB73" s="313"/>
      <c r="AC73" s="314"/>
      <c r="AE73" s="114"/>
    </row>
    <row r="74" spans="1:31" s="173" customFormat="1" ht="60" x14ac:dyDescent="0.25">
      <c r="A74" s="438"/>
      <c r="B74" s="102"/>
      <c r="C74" s="75" t="s">
        <v>470</v>
      </c>
      <c r="D74" s="108" t="s">
        <v>466</v>
      </c>
      <c r="E74" s="105" t="s">
        <v>14</v>
      </c>
      <c r="F74" s="108" t="s">
        <v>31</v>
      </c>
      <c r="G74" s="75" t="s">
        <v>27</v>
      </c>
      <c r="H74" s="181"/>
      <c r="I74" s="181" t="s">
        <v>75</v>
      </c>
      <c r="J74" s="52">
        <f t="shared" si="5"/>
        <v>9288</v>
      </c>
      <c r="K74" s="129"/>
      <c r="L74" s="220">
        <v>43831</v>
      </c>
      <c r="M74" s="150">
        <v>44196</v>
      </c>
      <c r="N74" s="53" t="s">
        <v>186</v>
      </c>
      <c r="O74" s="256"/>
      <c r="P74" s="253">
        <f>Zalaegerszeg!P25</f>
        <v>9288</v>
      </c>
      <c r="Q74" s="253"/>
      <c r="R74" s="253"/>
      <c r="S74" s="253"/>
      <c r="T74" s="313"/>
      <c r="U74" s="313"/>
      <c r="V74" s="313"/>
      <c r="W74" s="313"/>
      <c r="X74" s="313"/>
      <c r="Y74" s="313"/>
      <c r="Z74" s="313"/>
      <c r="AA74" s="313"/>
      <c r="AB74" s="313"/>
      <c r="AC74" s="314"/>
    </row>
    <row r="75" spans="1:31" s="173" customFormat="1" ht="60" x14ac:dyDescent="0.25">
      <c r="A75" s="437">
        <v>18</v>
      </c>
      <c r="B75" s="102"/>
      <c r="C75" s="75" t="s">
        <v>398</v>
      </c>
      <c r="D75" s="108" t="s">
        <v>461</v>
      </c>
      <c r="E75" s="105" t="s">
        <v>14</v>
      </c>
      <c r="F75" s="108" t="s">
        <v>31</v>
      </c>
      <c r="G75" s="75" t="s">
        <v>27</v>
      </c>
      <c r="H75" s="181"/>
      <c r="I75" s="181" t="s">
        <v>75</v>
      </c>
      <c r="J75" s="52">
        <f t="shared" si="5"/>
        <v>21013</v>
      </c>
      <c r="K75" s="129"/>
      <c r="L75" s="220">
        <v>43466</v>
      </c>
      <c r="M75" s="150">
        <v>43830</v>
      </c>
      <c r="N75" s="53" t="s">
        <v>185</v>
      </c>
      <c r="O75" s="256">
        <f>Zalaegerszeg!O26</f>
        <v>21013</v>
      </c>
      <c r="P75" s="253"/>
      <c r="Q75" s="253"/>
      <c r="R75" s="253"/>
      <c r="S75" s="253"/>
      <c r="T75" s="313"/>
      <c r="U75" s="313"/>
      <c r="V75" s="313"/>
      <c r="W75" s="313"/>
      <c r="X75" s="313"/>
      <c r="Y75" s="313"/>
      <c r="Z75" s="313"/>
      <c r="AA75" s="313"/>
      <c r="AB75" s="313"/>
      <c r="AC75" s="314"/>
      <c r="AE75" s="114"/>
    </row>
    <row r="76" spans="1:31" s="173" customFormat="1" ht="60" x14ac:dyDescent="0.25">
      <c r="A76" s="438"/>
      <c r="B76" s="102"/>
      <c r="C76" s="75" t="s">
        <v>471</v>
      </c>
      <c r="D76" s="108" t="s">
        <v>465</v>
      </c>
      <c r="E76" s="105" t="s">
        <v>14</v>
      </c>
      <c r="F76" s="108" t="s">
        <v>31</v>
      </c>
      <c r="G76" s="75" t="s">
        <v>27</v>
      </c>
      <c r="H76" s="181"/>
      <c r="I76" s="181" t="s">
        <v>75</v>
      </c>
      <c r="J76" s="52">
        <f t="shared" si="5"/>
        <v>5000</v>
      </c>
      <c r="K76" s="129"/>
      <c r="L76" s="220">
        <v>43831</v>
      </c>
      <c r="M76" s="150">
        <v>44196</v>
      </c>
      <c r="N76" s="53" t="s">
        <v>186</v>
      </c>
      <c r="O76" s="256"/>
      <c r="P76" s="253">
        <f>Zalaegerszeg!P27</f>
        <v>5000</v>
      </c>
      <c r="Q76" s="253"/>
      <c r="R76" s="253"/>
      <c r="S76" s="253"/>
      <c r="T76" s="313"/>
      <c r="U76" s="313"/>
      <c r="V76" s="313"/>
      <c r="W76" s="313"/>
      <c r="X76" s="313"/>
      <c r="Y76" s="313"/>
      <c r="Z76" s="313"/>
      <c r="AA76" s="313"/>
      <c r="AB76" s="313"/>
      <c r="AC76" s="314"/>
    </row>
    <row r="77" spans="1:31" s="173" customFormat="1" ht="60" x14ac:dyDescent="0.25">
      <c r="A77" s="437">
        <v>19</v>
      </c>
      <c r="B77" s="102"/>
      <c r="C77" s="75" t="s">
        <v>399</v>
      </c>
      <c r="D77" s="108" t="s">
        <v>462</v>
      </c>
      <c r="E77" s="105" t="s">
        <v>14</v>
      </c>
      <c r="F77" s="108" t="s">
        <v>31</v>
      </c>
      <c r="G77" s="75" t="s">
        <v>27</v>
      </c>
      <c r="H77" s="181"/>
      <c r="I77" s="181" t="s">
        <v>75</v>
      </c>
      <c r="J77" s="52">
        <f t="shared" ref="J77:J80" si="6">SUM(O77:AC77)</f>
        <v>14000</v>
      </c>
      <c r="K77" s="129"/>
      <c r="L77" s="220">
        <v>43466</v>
      </c>
      <c r="M77" s="150">
        <v>43830</v>
      </c>
      <c r="N77" s="53" t="s">
        <v>185</v>
      </c>
      <c r="O77" s="256">
        <f>Zalaegerszeg!O28</f>
        <v>14000</v>
      </c>
      <c r="P77" s="253"/>
      <c r="Q77" s="253"/>
      <c r="R77" s="253"/>
      <c r="S77" s="253"/>
      <c r="T77" s="313"/>
      <c r="U77" s="313"/>
      <c r="V77" s="313"/>
      <c r="W77" s="313"/>
      <c r="X77" s="313"/>
      <c r="Y77" s="313"/>
      <c r="Z77" s="313"/>
      <c r="AA77" s="313"/>
      <c r="AB77" s="313"/>
      <c r="AC77" s="314"/>
    </row>
    <row r="78" spans="1:31" s="173" customFormat="1" ht="60" x14ac:dyDescent="0.25">
      <c r="A78" s="438"/>
      <c r="B78" s="102"/>
      <c r="C78" s="75" t="s">
        <v>472</v>
      </c>
      <c r="D78" s="108" t="s">
        <v>464</v>
      </c>
      <c r="E78" s="105" t="s">
        <v>14</v>
      </c>
      <c r="F78" s="108" t="s">
        <v>31</v>
      </c>
      <c r="G78" s="75" t="s">
        <v>27</v>
      </c>
      <c r="H78" s="181"/>
      <c r="I78" s="181" t="s">
        <v>75</v>
      </c>
      <c r="J78" s="52">
        <f t="shared" si="6"/>
        <v>1265</v>
      </c>
      <c r="K78" s="129"/>
      <c r="L78" s="220">
        <v>43831</v>
      </c>
      <c r="M78" s="150">
        <v>44196</v>
      </c>
      <c r="N78" s="53" t="s">
        <v>186</v>
      </c>
      <c r="O78" s="256"/>
      <c r="P78" s="253">
        <f>Zalaegerszeg!P29</f>
        <v>1265</v>
      </c>
      <c r="Q78" s="253"/>
      <c r="R78" s="253"/>
      <c r="S78" s="253"/>
      <c r="T78" s="313"/>
      <c r="U78" s="313"/>
      <c r="V78" s="313"/>
      <c r="W78" s="313"/>
      <c r="X78" s="313"/>
      <c r="Y78" s="313"/>
      <c r="Z78" s="313"/>
      <c r="AA78" s="313"/>
      <c r="AB78" s="313"/>
      <c r="AC78" s="314"/>
    </row>
    <row r="79" spans="1:31" s="173" customFormat="1" ht="60" x14ac:dyDescent="0.25">
      <c r="A79" s="437">
        <v>20</v>
      </c>
      <c r="B79" s="102"/>
      <c r="C79" s="75" t="s">
        <v>400</v>
      </c>
      <c r="D79" s="108" t="s">
        <v>463</v>
      </c>
      <c r="E79" s="105" t="s">
        <v>14</v>
      </c>
      <c r="F79" s="108" t="s">
        <v>31</v>
      </c>
      <c r="G79" s="75" t="s">
        <v>27</v>
      </c>
      <c r="H79" s="181"/>
      <c r="I79" s="181" t="s">
        <v>75</v>
      </c>
      <c r="J79" s="52">
        <f t="shared" si="6"/>
        <v>8000</v>
      </c>
      <c r="K79" s="129"/>
      <c r="L79" s="220">
        <v>43466</v>
      </c>
      <c r="M79" s="150">
        <v>43830</v>
      </c>
      <c r="N79" s="53" t="s">
        <v>185</v>
      </c>
      <c r="O79" s="256">
        <f>Zalaegerszeg!O30</f>
        <v>8000</v>
      </c>
      <c r="P79" s="253"/>
      <c r="Q79" s="253"/>
      <c r="R79" s="253"/>
      <c r="S79" s="253"/>
      <c r="T79" s="313"/>
      <c r="U79" s="313"/>
      <c r="V79" s="313"/>
      <c r="W79" s="313"/>
      <c r="X79" s="313"/>
      <c r="Y79" s="313"/>
      <c r="Z79" s="313"/>
      <c r="AA79" s="313"/>
      <c r="AB79" s="313"/>
      <c r="AC79" s="314"/>
    </row>
    <row r="80" spans="1:31" s="173" customFormat="1" ht="60" x14ac:dyDescent="0.25">
      <c r="A80" s="438"/>
      <c r="B80" s="102"/>
      <c r="C80" s="75" t="s">
        <v>473</v>
      </c>
      <c r="D80" s="108" t="s">
        <v>464</v>
      </c>
      <c r="E80" s="105" t="s">
        <v>14</v>
      </c>
      <c r="F80" s="108" t="s">
        <v>31</v>
      </c>
      <c r="G80" s="75" t="s">
        <v>27</v>
      </c>
      <c r="H80" s="181"/>
      <c r="I80" s="181" t="s">
        <v>75</v>
      </c>
      <c r="J80" s="52">
        <f t="shared" si="6"/>
        <v>1000</v>
      </c>
      <c r="K80" s="129"/>
      <c r="L80" s="220">
        <v>43831</v>
      </c>
      <c r="M80" s="150">
        <v>44196</v>
      </c>
      <c r="N80" s="53" t="s">
        <v>186</v>
      </c>
      <c r="O80" s="256"/>
      <c r="P80" s="253">
        <f>Zalaegerszeg!P31</f>
        <v>1000</v>
      </c>
      <c r="Q80" s="253"/>
      <c r="R80" s="253"/>
      <c r="S80" s="253"/>
      <c r="T80" s="313"/>
      <c r="U80" s="313"/>
      <c r="V80" s="313"/>
      <c r="W80" s="313"/>
      <c r="X80" s="313"/>
      <c r="Y80" s="313"/>
      <c r="Z80" s="313"/>
      <c r="AA80" s="313"/>
      <c r="AB80" s="313"/>
      <c r="AC80" s="314"/>
    </row>
    <row r="81" spans="1:29" s="173" customFormat="1" ht="60" x14ac:dyDescent="0.25">
      <c r="A81" s="101">
        <v>21</v>
      </c>
      <c r="B81" s="102"/>
      <c r="C81" s="75" t="s">
        <v>75</v>
      </c>
      <c r="D81" s="108" t="s">
        <v>424</v>
      </c>
      <c r="E81" s="105" t="s">
        <v>14</v>
      </c>
      <c r="F81" s="108" t="s">
        <v>31</v>
      </c>
      <c r="G81" s="75" t="s">
        <v>27</v>
      </c>
      <c r="H81" s="181"/>
      <c r="I81" s="181" t="s">
        <v>75</v>
      </c>
      <c r="J81" s="52">
        <f t="shared" ref="J81" si="7">SUM(O81:AC81)</f>
        <v>3000</v>
      </c>
      <c r="K81" s="129"/>
      <c r="L81" s="220">
        <v>43466</v>
      </c>
      <c r="M81" s="150">
        <v>43830</v>
      </c>
      <c r="N81" s="53" t="s">
        <v>185</v>
      </c>
      <c r="O81" s="256">
        <f>Zalaegerszeg!O32</f>
        <v>3000</v>
      </c>
      <c r="P81" s="253"/>
      <c r="Q81" s="253"/>
      <c r="R81" s="253"/>
      <c r="S81" s="253"/>
      <c r="T81" s="313"/>
      <c r="U81" s="313"/>
      <c r="V81" s="313"/>
      <c r="W81" s="313"/>
      <c r="X81" s="313"/>
      <c r="Y81" s="313"/>
      <c r="Z81" s="313"/>
      <c r="AA81" s="313"/>
      <c r="AB81" s="313"/>
      <c r="AC81" s="314"/>
    </row>
    <row r="82" spans="1:29" s="125" customFormat="1" ht="60" x14ac:dyDescent="0.25">
      <c r="A82" s="115">
        <v>25</v>
      </c>
      <c r="B82" s="137"/>
      <c r="C82" s="103" t="s">
        <v>34</v>
      </c>
      <c r="D82" s="75" t="s">
        <v>451</v>
      </c>
      <c r="E82" s="105" t="s">
        <v>14</v>
      </c>
      <c r="F82" s="108" t="s">
        <v>31</v>
      </c>
      <c r="G82" s="75" t="s">
        <v>27</v>
      </c>
      <c r="H82" s="52"/>
      <c r="I82" s="129" t="s">
        <v>34</v>
      </c>
      <c r="J82" s="103">
        <f t="shared" ref="J82" si="8">SUM(O82:AC82)</f>
        <v>401</v>
      </c>
      <c r="K82" s="140"/>
      <c r="L82" s="237">
        <v>43466</v>
      </c>
      <c r="M82" s="261">
        <v>43830</v>
      </c>
      <c r="N82" s="32" t="s">
        <v>185</v>
      </c>
      <c r="O82" s="256">
        <f>Babosdöbréte!O15</f>
        <v>401</v>
      </c>
      <c r="P82" s="253"/>
      <c r="Q82" s="253"/>
      <c r="R82" s="253"/>
      <c r="S82" s="253"/>
      <c r="T82" s="313"/>
      <c r="U82" s="313"/>
      <c r="V82" s="313"/>
      <c r="W82" s="313"/>
      <c r="X82" s="313"/>
      <c r="Y82" s="313"/>
      <c r="Z82" s="313"/>
      <c r="AA82" s="313"/>
      <c r="AB82" s="313"/>
      <c r="AC82" s="314"/>
    </row>
    <row r="83" spans="1:29" s="125" customFormat="1" ht="60" x14ac:dyDescent="0.25">
      <c r="A83" s="101">
        <v>26</v>
      </c>
      <c r="B83" s="102"/>
      <c r="C83" s="103" t="s">
        <v>407</v>
      </c>
      <c r="D83" s="75" t="s">
        <v>408</v>
      </c>
      <c r="E83" s="105" t="s">
        <v>14</v>
      </c>
      <c r="F83" s="108" t="s">
        <v>31</v>
      </c>
      <c r="G83" s="75" t="s">
        <v>27</v>
      </c>
      <c r="H83" s="4"/>
      <c r="I83" s="129" t="s">
        <v>39</v>
      </c>
      <c r="J83" s="103">
        <f t="shared" ref="J83:J112" si="9">SUM(O83:AC83)</f>
        <v>268</v>
      </c>
      <c r="K83" s="129"/>
      <c r="L83" s="88">
        <v>43466</v>
      </c>
      <c r="M83" s="150">
        <v>43830</v>
      </c>
      <c r="N83" s="32" t="s">
        <v>185</v>
      </c>
      <c r="O83" s="256">
        <f>Böde!O15</f>
        <v>268</v>
      </c>
      <c r="P83" s="253"/>
      <c r="Q83" s="253"/>
      <c r="R83" s="253"/>
      <c r="S83" s="253"/>
      <c r="T83" s="313"/>
      <c r="U83" s="313"/>
      <c r="V83" s="313"/>
      <c r="W83" s="313"/>
      <c r="X83" s="313"/>
      <c r="Y83" s="313"/>
      <c r="Z83" s="313"/>
      <c r="AA83" s="313"/>
      <c r="AB83" s="313"/>
      <c r="AC83" s="314"/>
    </row>
    <row r="84" spans="1:29" s="125" customFormat="1" ht="60" x14ac:dyDescent="0.25">
      <c r="A84" s="101">
        <v>27</v>
      </c>
      <c r="B84" s="102"/>
      <c r="C84" s="103" t="s">
        <v>38</v>
      </c>
      <c r="D84" s="75" t="s">
        <v>428</v>
      </c>
      <c r="E84" s="105" t="s">
        <v>14</v>
      </c>
      <c r="F84" s="108" t="s">
        <v>31</v>
      </c>
      <c r="G84" s="75" t="s">
        <v>27</v>
      </c>
      <c r="H84" s="4"/>
      <c r="I84" s="129" t="s">
        <v>38</v>
      </c>
      <c r="J84" s="103">
        <f t="shared" ref="J84" si="10">SUM(O84:AC84)</f>
        <v>5000</v>
      </c>
      <c r="K84" s="129"/>
      <c r="L84" s="88">
        <v>43466</v>
      </c>
      <c r="M84" s="150">
        <v>43830</v>
      </c>
      <c r="N84" s="32" t="s">
        <v>185</v>
      </c>
      <c r="O84" s="256">
        <f>Boncodfölde!O15</f>
        <v>5000</v>
      </c>
      <c r="P84" s="253"/>
      <c r="Q84" s="253"/>
      <c r="R84" s="253"/>
      <c r="S84" s="253"/>
      <c r="T84" s="313"/>
      <c r="U84" s="313"/>
      <c r="V84" s="313"/>
      <c r="W84" s="313"/>
      <c r="X84" s="313"/>
      <c r="Y84" s="313"/>
      <c r="Z84" s="313"/>
      <c r="AA84" s="313"/>
      <c r="AB84" s="313"/>
      <c r="AC84" s="314"/>
    </row>
    <row r="85" spans="1:29" s="125" customFormat="1" ht="60" x14ac:dyDescent="0.25">
      <c r="A85" s="101">
        <v>28</v>
      </c>
      <c r="B85" s="102"/>
      <c r="C85" s="103" t="s">
        <v>40</v>
      </c>
      <c r="D85" s="75" t="s">
        <v>431</v>
      </c>
      <c r="E85" s="105" t="s">
        <v>14</v>
      </c>
      <c r="F85" s="108" t="s">
        <v>31</v>
      </c>
      <c r="G85" s="75" t="s">
        <v>27</v>
      </c>
      <c r="H85" s="4"/>
      <c r="I85" s="129" t="s">
        <v>40</v>
      </c>
      <c r="J85" s="103">
        <f t="shared" ref="J85:J87" si="11">SUM(O85:AC85)</f>
        <v>600</v>
      </c>
      <c r="K85" s="129"/>
      <c r="L85" s="88">
        <v>43466</v>
      </c>
      <c r="M85" s="150">
        <v>43830</v>
      </c>
      <c r="N85" s="32" t="s">
        <v>185</v>
      </c>
      <c r="O85" s="256">
        <f>Búcsúszentlászló!O15</f>
        <v>600</v>
      </c>
      <c r="P85" s="253"/>
      <c r="Q85" s="253"/>
      <c r="R85" s="253"/>
      <c r="S85" s="253"/>
      <c r="T85" s="313"/>
      <c r="U85" s="313"/>
      <c r="V85" s="313"/>
      <c r="W85" s="313"/>
      <c r="X85" s="313"/>
      <c r="Y85" s="313"/>
      <c r="Z85" s="313"/>
      <c r="AA85" s="313"/>
      <c r="AB85" s="313"/>
      <c r="AC85" s="314"/>
    </row>
    <row r="86" spans="1:29" s="125" customFormat="1" ht="60" x14ac:dyDescent="0.25">
      <c r="A86" s="101">
        <v>29</v>
      </c>
      <c r="B86" s="102"/>
      <c r="C86" s="103" t="s">
        <v>41</v>
      </c>
      <c r="D86" s="75" t="s">
        <v>431</v>
      </c>
      <c r="E86" s="105" t="s">
        <v>14</v>
      </c>
      <c r="F86" s="108" t="s">
        <v>31</v>
      </c>
      <c r="G86" s="75" t="s">
        <v>27</v>
      </c>
      <c r="H86" s="4"/>
      <c r="I86" s="129" t="s">
        <v>41</v>
      </c>
      <c r="J86" s="103">
        <f t="shared" si="11"/>
        <v>600</v>
      </c>
      <c r="K86" s="129"/>
      <c r="L86" s="88">
        <v>43466</v>
      </c>
      <c r="M86" s="150">
        <v>43830</v>
      </c>
      <c r="N86" s="32" t="s">
        <v>185</v>
      </c>
      <c r="O86" s="256">
        <f>Csatár!O15</f>
        <v>600</v>
      </c>
      <c r="P86" s="253"/>
      <c r="Q86" s="253"/>
      <c r="R86" s="253"/>
      <c r="S86" s="253"/>
      <c r="T86" s="313"/>
      <c r="U86" s="313"/>
      <c r="V86" s="313"/>
      <c r="W86" s="313"/>
      <c r="X86" s="313"/>
      <c r="Y86" s="313"/>
      <c r="Z86" s="313"/>
      <c r="AA86" s="313"/>
      <c r="AB86" s="313"/>
      <c r="AC86" s="314"/>
    </row>
    <row r="87" spans="1:29" s="125" customFormat="1" ht="60" x14ac:dyDescent="0.25">
      <c r="A87" s="101">
        <v>30</v>
      </c>
      <c r="B87" s="102"/>
      <c r="C87" s="103" t="s">
        <v>41</v>
      </c>
      <c r="D87" s="75" t="s">
        <v>409</v>
      </c>
      <c r="E87" s="105" t="s">
        <v>14</v>
      </c>
      <c r="F87" s="108" t="s">
        <v>31</v>
      </c>
      <c r="G87" s="75" t="s">
        <v>27</v>
      </c>
      <c r="H87" s="4"/>
      <c r="I87" s="129" t="s">
        <v>41</v>
      </c>
      <c r="J87" s="103">
        <f t="shared" si="11"/>
        <v>479</v>
      </c>
      <c r="K87" s="129"/>
      <c r="L87" s="88">
        <v>43466</v>
      </c>
      <c r="M87" s="150">
        <v>43830</v>
      </c>
      <c r="N87" s="32" t="s">
        <v>185</v>
      </c>
      <c r="O87" s="256">
        <f>Csatár!O16</f>
        <v>479</v>
      </c>
      <c r="P87" s="253"/>
      <c r="Q87" s="253"/>
      <c r="R87" s="253"/>
      <c r="S87" s="253"/>
      <c r="T87" s="313"/>
      <c r="U87" s="313"/>
      <c r="V87" s="313"/>
      <c r="W87" s="313"/>
      <c r="X87" s="313"/>
      <c r="Y87" s="313"/>
      <c r="Z87" s="313"/>
      <c r="AA87" s="313"/>
      <c r="AB87" s="313"/>
      <c r="AC87" s="314"/>
    </row>
    <row r="88" spans="1:29" s="125" customFormat="1" ht="60" x14ac:dyDescent="0.25">
      <c r="A88" s="101">
        <v>31</v>
      </c>
      <c r="B88" s="102"/>
      <c r="C88" s="103" t="s">
        <v>44</v>
      </c>
      <c r="D88" s="75" t="s">
        <v>410</v>
      </c>
      <c r="E88" s="105" t="s">
        <v>14</v>
      </c>
      <c r="F88" s="108" t="s">
        <v>31</v>
      </c>
      <c r="G88" s="75" t="s">
        <v>27</v>
      </c>
      <c r="H88" s="4"/>
      <c r="I88" s="129" t="s">
        <v>44</v>
      </c>
      <c r="J88" s="103">
        <f t="shared" si="9"/>
        <v>600</v>
      </c>
      <c r="K88" s="129"/>
      <c r="L88" s="88">
        <v>43466</v>
      </c>
      <c r="M88" s="150">
        <v>43830</v>
      </c>
      <c r="N88" s="169" t="s">
        <v>185</v>
      </c>
      <c r="O88" s="256">
        <f>Egervár!O15</f>
        <v>600</v>
      </c>
      <c r="P88" s="253"/>
      <c r="Q88" s="253"/>
      <c r="R88" s="253"/>
      <c r="S88" s="253"/>
      <c r="T88" s="313"/>
      <c r="U88" s="313"/>
      <c r="V88" s="313"/>
      <c r="W88" s="313"/>
      <c r="X88" s="313"/>
      <c r="Y88" s="313"/>
      <c r="Z88" s="313"/>
      <c r="AA88" s="313"/>
      <c r="AB88" s="313"/>
      <c r="AC88" s="314"/>
    </row>
    <row r="89" spans="1:29" s="125" customFormat="1" ht="60" x14ac:dyDescent="0.25">
      <c r="A89" s="101">
        <v>32</v>
      </c>
      <c r="B89" s="102"/>
      <c r="C89" s="103" t="s">
        <v>44</v>
      </c>
      <c r="D89" s="75" t="s">
        <v>409</v>
      </c>
      <c r="E89" s="105" t="s">
        <v>14</v>
      </c>
      <c r="F89" s="108" t="s">
        <v>31</v>
      </c>
      <c r="G89" s="75" t="s">
        <v>27</v>
      </c>
      <c r="H89" s="4"/>
      <c r="I89" s="129" t="s">
        <v>44</v>
      </c>
      <c r="J89" s="103">
        <f t="shared" si="9"/>
        <v>471</v>
      </c>
      <c r="K89" s="129"/>
      <c r="L89" s="88">
        <v>43466</v>
      </c>
      <c r="M89" s="150">
        <v>43830</v>
      </c>
      <c r="N89" s="169" t="s">
        <v>185</v>
      </c>
      <c r="O89" s="256">
        <f>Egervár!O16</f>
        <v>471</v>
      </c>
      <c r="P89" s="253"/>
      <c r="Q89" s="253"/>
      <c r="R89" s="253"/>
      <c r="S89" s="253"/>
      <c r="T89" s="313"/>
      <c r="U89" s="313"/>
      <c r="V89" s="313"/>
      <c r="W89" s="313"/>
      <c r="X89" s="313"/>
      <c r="Y89" s="313"/>
      <c r="Z89" s="313"/>
      <c r="AA89" s="313"/>
      <c r="AB89" s="313"/>
      <c r="AC89" s="314"/>
    </row>
    <row r="90" spans="1:29" s="125" customFormat="1" ht="60" x14ac:dyDescent="0.25">
      <c r="A90" s="101">
        <v>33</v>
      </c>
      <c r="B90" s="102"/>
      <c r="C90" s="103" t="s">
        <v>45</v>
      </c>
      <c r="D90" s="75" t="s">
        <v>434</v>
      </c>
      <c r="E90" s="105" t="s">
        <v>14</v>
      </c>
      <c r="F90" s="108" t="s">
        <v>31</v>
      </c>
      <c r="G90" s="75" t="s">
        <v>27</v>
      </c>
      <c r="H90" s="4"/>
      <c r="I90" s="129" t="s">
        <v>45</v>
      </c>
      <c r="J90" s="103">
        <f t="shared" ref="J90" si="12">SUM(O90:AC90)</f>
        <v>317</v>
      </c>
      <c r="K90" s="129"/>
      <c r="L90" s="88">
        <v>43466</v>
      </c>
      <c r="M90" s="150">
        <v>43830</v>
      </c>
      <c r="N90" s="169" t="s">
        <v>185</v>
      </c>
      <c r="O90" s="256">
        <f>Gősfa!O15</f>
        <v>317</v>
      </c>
      <c r="P90" s="253"/>
      <c r="Q90" s="253"/>
      <c r="R90" s="253"/>
      <c r="S90" s="253"/>
      <c r="T90" s="313"/>
      <c r="U90" s="313"/>
      <c r="V90" s="313"/>
      <c r="W90" s="313"/>
      <c r="X90" s="313"/>
      <c r="Y90" s="313"/>
      <c r="Z90" s="313"/>
      <c r="AA90" s="313"/>
      <c r="AB90" s="313"/>
      <c r="AC90" s="314"/>
    </row>
    <row r="91" spans="1:29" s="125" customFormat="1" ht="60" x14ac:dyDescent="0.25">
      <c r="A91" s="101">
        <v>34</v>
      </c>
      <c r="B91" s="102"/>
      <c r="C91" s="103" t="s">
        <v>411</v>
      </c>
      <c r="D91" s="75" t="s">
        <v>408</v>
      </c>
      <c r="E91" s="105" t="s">
        <v>14</v>
      </c>
      <c r="F91" s="108" t="s">
        <v>31</v>
      </c>
      <c r="G91" s="75" t="s">
        <v>27</v>
      </c>
      <c r="H91" s="4"/>
      <c r="I91" s="129" t="s">
        <v>47</v>
      </c>
      <c r="J91" s="103">
        <f t="shared" si="9"/>
        <v>287</v>
      </c>
      <c r="K91" s="129"/>
      <c r="L91" s="88">
        <v>43466</v>
      </c>
      <c r="M91" s="150">
        <v>43830</v>
      </c>
      <c r="N91" s="32" t="s">
        <v>185</v>
      </c>
      <c r="O91" s="256">
        <f>Hottó!O15</f>
        <v>287</v>
      </c>
      <c r="P91" s="253"/>
      <c r="Q91" s="253"/>
      <c r="R91" s="253"/>
      <c r="S91" s="253"/>
      <c r="T91" s="313"/>
      <c r="U91" s="313"/>
      <c r="V91" s="313"/>
      <c r="W91" s="313"/>
      <c r="X91" s="313"/>
      <c r="Y91" s="313"/>
      <c r="Z91" s="313"/>
      <c r="AA91" s="313"/>
      <c r="AB91" s="313"/>
      <c r="AC91" s="314"/>
    </row>
    <row r="92" spans="1:29" s="125" customFormat="1" ht="60" x14ac:dyDescent="0.25">
      <c r="A92" s="101">
        <v>35</v>
      </c>
      <c r="B92" s="102"/>
      <c r="C92" s="103" t="s">
        <v>52</v>
      </c>
      <c r="D92" s="75" t="s">
        <v>414</v>
      </c>
      <c r="E92" s="105" t="s">
        <v>14</v>
      </c>
      <c r="F92" s="108" t="s">
        <v>31</v>
      </c>
      <c r="G92" s="75" t="s">
        <v>27</v>
      </c>
      <c r="H92" s="4"/>
      <c r="I92" s="129" t="s">
        <v>52</v>
      </c>
      <c r="J92" s="103">
        <f t="shared" si="9"/>
        <v>240</v>
      </c>
      <c r="K92" s="129"/>
      <c r="L92" s="88">
        <v>43466</v>
      </c>
      <c r="M92" s="150">
        <v>43830</v>
      </c>
      <c r="N92" s="32" t="s">
        <v>185</v>
      </c>
      <c r="O92" s="256">
        <f>Kiskutas!O15</f>
        <v>240</v>
      </c>
      <c r="P92" s="253"/>
      <c r="Q92" s="253"/>
      <c r="R92" s="253"/>
      <c r="S92" s="253"/>
      <c r="T92" s="313"/>
      <c r="U92" s="313"/>
      <c r="V92" s="313"/>
      <c r="W92" s="313"/>
      <c r="X92" s="313"/>
      <c r="Y92" s="313"/>
      <c r="Z92" s="313"/>
      <c r="AA92" s="313"/>
      <c r="AB92" s="313"/>
      <c r="AC92" s="314"/>
    </row>
    <row r="93" spans="1:29" s="125" customFormat="1" ht="60" x14ac:dyDescent="0.25">
      <c r="A93" s="101">
        <v>36</v>
      </c>
      <c r="B93" s="102"/>
      <c r="C93" s="103" t="s">
        <v>53</v>
      </c>
      <c r="D93" s="75" t="s">
        <v>437</v>
      </c>
      <c r="E93" s="105" t="s">
        <v>14</v>
      </c>
      <c r="F93" s="108" t="s">
        <v>31</v>
      </c>
      <c r="G93" s="75" t="s">
        <v>27</v>
      </c>
      <c r="H93" s="4"/>
      <c r="I93" s="129" t="s">
        <v>53</v>
      </c>
      <c r="J93" s="103">
        <f t="shared" ref="J93" si="13">SUM(O93:AC93)</f>
        <v>570</v>
      </c>
      <c r="K93" s="129"/>
      <c r="L93" s="88">
        <v>43466</v>
      </c>
      <c r="M93" s="150">
        <v>43830</v>
      </c>
      <c r="N93" s="32" t="s">
        <v>185</v>
      </c>
      <c r="O93" s="256">
        <f>Kispáli!O15</f>
        <v>570</v>
      </c>
      <c r="P93" s="253"/>
      <c r="Q93" s="253"/>
      <c r="R93" s="253"/>
      <c r="S93" s="253"/>
      <c r="T93" s="313"/>
      <c r="U93" s="313"/>
      <c r="V93" s="313"/>
      <c r="W93" s="313"/>
      <c r="X93" s="313"/>
      <c r="Y93" s="313"/>
      <c r="Z93" s="313"/>
      <c r="AA93" s="313"/>
      <c r="AB93" s="313"/>
      <c r="AC93" s="314"/>
    </row>
    <row r="94" spans="1:29" s="125" customFormat="1" ht="60" x14ac:dyDescent="0.25">
      <c r="A94" s="101">
        <v>37</v>
      </c>
      <c r="B94" s="102"/>
      <c r="C94" s="103" t="s">
        <v>412</v>
      </c>
      <c r="D94" s="75" t="s">
        <v>413</v>
      </c>
      <c r="E94" s="105" t="s">
        <v>14</v>
      </c>
      <c r="F94" s="108" t="s">
        <v>31</v>
      </c>
      <c r="G94" s="75" t="s">
        <v>27</v>
      </c>
      <c r="H94" s="4"/>
      <c r="I94" s="129" t="s">
        <v>54</v>
      </c>
      <c r="J94" s="103">
        <f t="shared" si="9"/>
        <v>425</v>
      </c>
      <c r="K94" s="129"/>
      <c r="L94" s="88">
        <v>43466</v>
      </c>
      <c r="M94" s="150">
        <v>43830</v>
      </c>
      <c r="N94" s="32" t="s">
        <v>185</v>
      </c>
      <c r="O94" s="256">
        <f>Lakhegy!O15</f>
        <v>425</v>
      </c>
      <c r="P94" s="253"/>
      <c r="Q94" s="253"/>
      <c r="R94" s="253"/>
      <c r="S94" s="253"/>
      <c r="T94" s="313"/>
      <c r="U94" s="313"/>
      <c r="V94" s="313"/>
      <c r="W94" s="313"/>
      <c r="X94" s="313"/>
      <c r="Y94" s="313"/>
      <c r="Z94" s="313"/>
      <c r="AA94" s="313"/>
      <c r="AB94" s="313"/>
      <c r="AC94" s="314"/>
    </row>
    <row r="95" spans="1:29" s="125" customFormat="1" ht="60" x14ac:dyDescent="0.25">
      <c r="A95" s="101">
        <v>38</v>
      </c>
      <c r="B95" s="102"/>
      <c r="C95" s="103" t="s">
        <v>55</v>
      </c>
      <c r="D95" s="75" t="s">
        <v>427</v>
      </c>
      <c r="E95" s="105" t="s">
        <v>14</v>
      </c>
      <c r="F95" s="108" t="s">
        <v>31</v>
      </c>
      <c r="G95" s="75" t="s">
        <v>27</v>
      </c>
      <c r="H95" s="4"/>
      <c r="I95" s="129" t="s">
        <v>55</v>
      </c>
      <c r="J95" s="103">
        <f t="shared" si="9"/>
        <v>415</v>
      </c>
      <c r="K95" s="129"/>
      <c r="L95" s="88">
        <v>43466</v>
      </c>
      <c r="M95" s="150">
        <v>43830</v>
      </c>
      <c r="N95" s="32" t="s">
        <v>185</v>
      </c>
      <c r="O95" s="256">
        <f>Nagykutas!O15</f>
        <v>415</v>
      </c>
      <c r="P95" s="253"/>
      <c r="Q95" s="253"/>
      <c r="R95" s="253"/>
      <c r="S95" s="253"/>
      <c r="T95" s="313"/>
      <c r="U95" s="313"/>
      <c r="V95" s="313"/>
      <c r="W95" s="313"/>
      <c r="X95" s="313"/>
      <c r="Y95" s="313"/>
      <c r="Z95" s="313"/>
      <c r="AA95" s="313"/>
      <c r="AB95" s="313"/>
      <c r="AC95" s="314"/>
    </row>
    <row r="96" spans="1:29" s="125" customFormat="1" ht="60" x14ac:dyDescent="0.25">
      <c r="A96" s="101">
        <v>39</v>
      </c>
      <c r="B96" s="102"/>
      <c r="C96" s="103" t="s">
        <v>57</v>
      </c>
      <c r="D96" s="75" t="s">
        <v>438</v>
      </c>
      <c r="E96" s="104" t="s">
        <v>14</v>
      </c>
      <c r="F96" s="104" t="s">
        <v>31</v>
      </c>
      <c r="G96" s="105" t="s">
        <v>27</v>
      </c>
      <c r="H96" s="106"/>
      <c r="I96" s="129" t="s">
        <v>57</v>
      </c>
      <c r="J96" s="103">
        <f t="shared" si="9"/>
        <v>6004</v>
      </c>
      <c r="K96" s="106"/>
      <c r="L96" s="130">
        <v>43466</v>
      </c>
      <c r="M96" s="130">
        <v>43830</v>
      </c>
      <c r="N96" s="17" t="s">
        <v>185</v>
      </c>
      <c r="O96" s="256">
        <f>Nemesapáti!O15</f>
        <v>6004</v>
      </c>
      <c r="P96" s="253"/>
      <c r="Q96" s="253"/>
      <c r="R96" s="253"/>
      <c r="S96" s="253"/>
      <c r="T96" s="313"/>
      <c r="U96" s="313"/>
      <c r="V96" s="313"/>
      <c r="W96" s="313"/>
      <c r="X96" s="313"/>
      <c r="Y96" s="313"/>
      <c r="Z96" s="313"/>
      <c r="AA96" s="313"/>
      <c r="AB96" s="313"/>
      <c r="AC96" s="314"/>
    </row>
    <row r="97" spans="1:31" s="125" customFormat="1" ht="60" x14ac:dyDescent="0.25">
      <c r="A97" s="101">
        <v>40</v>
      </c>
      <c r="B97" s="102"/>
      <c r="C97" s="103" t="s">
        <v>58</v>
      </c>
      <c r="D97" s="75" t="s">
        <v>438</v>
      </c>
      <c r="E97" s="105" t="s">
        <v>14</v>
      </c>
      <c r="F97" s="108" t="s">
        <v>31</v>
      </c>
      <c r="G97" s="75" t="s">
        <v>27</v>
      </c>
      <c r="H97" s="4"/>
      <c r="I97" s="129" t="s">
        <v>58</v>
      </c>
      <c r="J97" s="103">
        <f t="shared" ref="J97" si="14">SUM(O97:AC97)</f>
        <v>823</v>
      </c>
      <c r="K97" s="129"/>
      <c r="L97" s="88">
        <v>43466</v>
      </c>
      <c r="M97" s="150">
        <v>43830</v>
      </c>
      <c r="N97" s="32" t="s">
        <v>185</v>
      </c>
      <c r="O97" s="256">
        <f>Nemeshetés!O15</f>
        <v>823</v>
      </c>
      <c r="P97" s="253"/>
      <c r="Q97" s="253"/>
      <c r="R97" s="253"/>
      <c r="S97" s="253"/>
      <c r="T97" s="313"/>
      <c r="U97" s="313"/>
      <c r="V97" s="313"/>
      <c r="W97" s="313"/>
      <c r="X97" s="313"/>
      <c r="Y97" s="313"/>
      <c r="Z97" s="313"/>
      <c r="AA97" s="313"/>
      <c r="AB97" s="313"/>
      <c r="AC97" s="314"/>
    </row>
    <row r="98" spans="1:31" s="125" customFormat="1" ht="60" x14ac:dyDescent="0.25">
      <c r="A98" s="101">
        <v>41</v>
      </c>
      <c r="B98" s="102"/>
      <c r="C98" s="103" t="s">
        <v>59</v>
      </c>
      <c r="D98" s="75" t="s">
        <v>414</v>
      </c>
      <c r="E98" s="105" t="s">
        <v>14</v>
      </c>
      <c r="F98" s="108" t="s">
        <v>31</v>
      </c>
      <c r="G98" s="75" t="s">
        <v>27</v>
      </c>
      <c r="H98" s="4"/>
      <c r="I98" s="129" t="s">
        <v>59</v>
      </c>
      <c r="J98" s="103">
        <f t="shared" si="9"/>
        <v>317</v>
      </c>
      <c r="K98" s="129"/>
      <c r="L98" s="88">
        <v>43466</v>
      </c>
      <c r="M98" s="150">
        <v>43830</v>
      </c>
      <c r="N98" s="32" t="s">
        <v>185</v>
      </c>
      <c r="O98" s="256">
        <f>Nemesándorháza!O15</f>
        <v>317</v>
      </c>
      <c r="P98" s="253"/>
      <c r="Q98" s="253"/>
      <c r="R98" s="253"/>
      <c r="S98" s="253"/>
      <c r="T98" s="313"/>
      <c r="U98" s="313"/>
      <c r="V98" s="313"/>
      <c r="W98" s="313"/>
      <c r="X98" s="313"/>
      <c r="Y98" s="313"/>
      <c r="Z98" s="313"/>
      <c r="AA98" s="313"/>
      <c r="AB98" s="313"/>
      <c r="AC98" s="314"/>
    </row>
    <row r="99" spans="1:31" s="125" customFormat="1" ht="60" x14ac:dyDescent="0.25">
      <c r="A99" s="101">
        <v>42</v>
      </c>
      <c r="B99" s="102"/>
      <c r="C99" s="103" t="s">
        <v>60</v>
      </c>
      <c r="D99" s="75" t="s">
        <v>434</v>
      </c>
      <c r="E99" s="105" t="s">
        <v>14</v>
      </c>
      <c r="F99" s="108" t="s">
        <v>31</v>
      </c>
      <c r="G99" s="75" t="s">
        <v>27</v>
      </c>
      <c r="H99" s="4"/>
      <c r="I99" s="129" t="s">
        <v>60</v>
      </c>
      <c r="J99" s="103">
        <f t="shared" ref="J99:J106" si="15">SUM(O99:AC99)</f>
        <v>204</v>
      </c>
      <c r="K99" s="129"/>
      <c r="L99" s="88">
        <v>43466</v>
      </c>
      <c r="M99" s="150">
        <v>43830</v>
      </c>
      <c r="N99" s="32" t="s">
        <v>185</v>
      </c>
      <c r="O99" s="256">
        <f>Nemesszentandrás!O15</f>
        <v>204</v>
      </c>
      <c r="P99" s="253"/>
      <c r="Q99" s="253"/>
      <c r="R99" s="253"/>
      <c r="S99" s="253"/>
      <c r="T99" s="313"/>
      <c r="U99" s="313"/>
      <c r="V99" s="313"/>
      <c r="W99" s="313"/>
      <c r="X99" s="313"/>
      <c r="Y99" s="313"/>
      <c r="Z99" s="313"/>
      <c r="AA99" s="313"/>
      <c r="AB99" s="313"/>
      <c r="AC99" s="314"/>
    </row>
    <row r="100" spans="1:31" s="125" customFormat="1" ht="60" x14ac:dyDescent="0.25">
      <c r="A100" s="101">
        <v>43</v>
      </c>
      <c r="B100" s="102"/>
      <c r="C100" s="103" t="s">
        <v>63</v>
      </c>
      <c r="D100" s="75" t="s">
        <v>441</v>
      </c>
      <c r="E100" s="105" t="s">
        <v>14</v>
      </c>
      <c r="F100" s="108" t="s">
        <v>31</v>
      </c>
      <c r="G100" s="75" t="s">
        <v>27</v>
      </c>
      <c r="H100" s="4"/>
      <c r="I100" s="129" t="s">
        <v>63</v>
      </c>
      <c r="J100" s="103">
        <f t="shared" si="15"/>
        <v>334</v>
      </c>
      <c r="K100" s="129"/>
      <c r="L100" s="88">
        <v>43466</v>
      </c>
      <c r="M100" s="150">
        <v>43830</v>
      </c>
      <c r="N100" s="169" t="s">
        <v>185</v>
      </c>
      <c r="O100" s="256">
        <f>Pethőhenye!O15</f>
        <v>334</v>
      </c>
      <c r="P100" s="253"/>
      <c r="Q100" s="253"/>
      <c r="R100" s="253"/>
      <c r="S100" s="25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4"/>
    </row>
    <row r="101" spans="1:31" s="125" customFormat="1" ht="60" x14ac:dyDescent="0.25">
      <c r="A101" s="101">
        <v>44</v>
      </c>
      <c r="B101" s="102"/>
      <c r="C101" s="103" t="s">
        <v>65</v>
      </c>
      <c r="D101" s="75" t="s">
        <v>438</v>
      </c>
      <c r="E101" s="105" t="s">
        <v>14</v>
      </c>
      <c r="F101" s="108" t="s">
        <v>31</v>
      </c>
      <c r="G101" s="75" t="s">
        <v>27</v>
      </c>
      <c r="H101" s="4"/>
      <c r="I101" s="129" t="s">
        <v>65</v>
      </c>
      <c r="J101" s="103">
        <f t="shared" si="15"/>
        <v>5039</v>
      </c>
      <c r="K101" s="129"/>
      <c r="L101" s="88">
        <v>43466</v>
      </c>
      <c r="M101" s="150">
        <v>43830</v>
      </c>
      <c r="N101" s="169" t="s">
        <v>185</v>
      </c>
      <c r="O101" s="256">
        <f>Pusztaszenlászló!O15</f>
        <v>5039</v>
      </c>
      <c r="P101" s="253"/>
      <c r="Q101" s="253"/>
      <c r="R101" s="253"/>
      <c r="S101" s="25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4"/>
    </row>
    <row r="102" spans="1:31" s="125" customFormat="1" ht="60" x14ac:dyDescent="0.25">
      <c r="A102" s="101">
        <v>45</v>
      </c>
      <c r="B102" s="102"/>
      <c r="C102" s="103" t="s">
        <v>68</v>
      </c>
      <c r="D102" s="75" t="s">
        <v>438</v>
      </c>
      <c r="E102" s="105" t="s">
        <v>14</v>
      </c>
      <c r="F102" s="108" t="s">
        <v>31</v>
      </c>
      <c r="G102" s="75" t="s">
        <v>27</v>
      </c>
      <c r="H102" s="4"/>
      <c r="I102" s="129" t="s">
        <v>68</v>
      </c>
      <c r="J102" s="103">
        <f t="shared" si="15"/>
        <v>7348</v>
      </c>
      <c r="K102" s="129"/>
      <c r="L102" s="88">
        <v>43466</v>
      </c>
      <c r="M102" s="150">
        <v>43830</v>
      </c>
      <c r="N102" s="32" t="s">
        <v>185</v>
      </c>
      <c r="O102" s="256">
        <f>Söjtör!O15</f>
        <v>7348</v>
      </c>
      <c r="P102" s="253"/>
      <c r="Q102" s="253"/>
      <c r="R102" s="253"/>
      <c r="S102" s="25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4"/>
    </row>
    <row r="103" spans="1:31" s="125" customFormat="1" ht="60" x14ac:dyDescent="0.25">
      <c r="A103" s="101">
        <v>46</v>
      </c>
      <c r="B103" s="102"/>
      <c r="C103" s="103" t="s">
        <v>69</v>
      </c>
      <c r="D103" s="75" t="s">
        <v>409</v>
      </c>
      <c r="E103" s="105" t="s">
        <v>14</v>
      </c>
      <c r="F103" s="108" t="s">
        <v>31</v>
      </c>
      <c r="G103" s="75" t="s">
        <v>27</v>
      </c>
      <c r="H103" s="4"/>
      <c r="I103" s="129" t="s">
        <v>69</v>
      </c>
      <c r="J103" s="103">
        <f t="shared" si="15"/>
        <v>1247</v>
      </c>
      <c r="K103" s="129"/>
      <c r="L103" s="88">
        <v>43466</v>
      </c>
      <c r="M103" s="150">
        <v>43830</v>
      </c>
      <c r="N103" s="169" t="s">
        <v>185</v>
      </c>
      <c r="O103" s="256">
        <f>Teskánd!O15</f>
        <v>1247</v>
      </c>
      <c r="P103" s="253"/>
      <c r="Q103" s="253"/>
      <c r="R103" s="253"/>
      <c r="S103" s="253"/>
      <c r="T103" s="313"/>
      <c r="U103" s="313"/>
      <c r="V103" s="313"/>
      <c r="W103" s="313"/>
      <c r="X103" s="313"/>
      <c r="Y103" s="313"/>
      <c r="Z103" s="313"/>
      <c r="AA103" s="313"/>
      <c r="AB103" s="313"/>
      <c r="AC103" s="314"/>
    </row>
    <row r="104" spans="1:31" s="125" customFormat="1" ht="60" x14ac:dyDescent="0.25">
      <c r="A104" s="101">
        <v>47</v>
      </c>
      <c r="B104" s="102"/>
      <c r="C104" s="103" t="s">
        <v>70</v>
      </c>
      <c r="D104" s="75" t="s">
        <v>437</v>
      </c>
      <c r="E104" s="105" t="s">
        <v>14</v>
      </c>
      <c r="F104" s="108" t="s">
        <v>31</v>
      </c>
      <c r="G104" s="75" t="s">
        <v>27</v>
      </c>
      <c r="H104" s="4"/>
      <c r="I104" s="129" t="s">
        <v>70</v>
      </c>
      <c r="J104" s="103">
        <f t="shared" si="15"/>
        <v>414</v>
      </c>
      <c r="K104" s="129"/>
      <c r="L104" s="88">
        <v>43466</v>
      </c>
      <c r="M104" s="150">
        <v>43830</v>
      </c>
      <c r="N104" s="169" t="s">
        <v>185</v>
      </c>
      <c r="O104" s="256">
        <f>Vasboldogasszony!O15</f>
        <v>414</v>
      </c>
      <c r="P104" s="253"/>
      <c r="Q104" s="253"/>
      <c r="R104" s="253"/>
      <c r="S104" s="25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4"/>
    </row>
    <row r="105" spans="1:31" s="125" customFormat="1" ht="60" x14ac:dyDescent="0.25">
      <c r="A105" s="101">
        <v>48</v>
      </c>
      <c r="B105" s="102"/>
      <c r="C105" s="103" t="s">
        <v>72</v>
      </c>
      <c r="D105" s="75" t="s">
        <v>438</v>
      </c>
      <c r="E105" s="75" t="s">
        <v>13</v>
      </c>
      <c r="F105" s="108" t="s">
        <v>31</v>
      </c>
      <c r="G105" s="75" t="s">
        <v>27</v>
      </c>
      <c r="H105" s="4"/>
      <c r="I105" s="129" t="s">
        <v>72</v>
      </c>
      <c r="J105" s="103">
        <f t="shared" si="15"/>
        <v>66</v>
      </c>
      <c r="K105" s="129"/>
      <c r="L105" s="88">
        <v>43466</v>
      </c>
      <c r="M105" s="150">
        <v>43830</v>
      </c>
      <c r="N105" s="32" t="s">
        <v>185</v>
      </c>
      <c r="O105" s="256">
        <f>Vöckönd!O15</f>
        <v>66</v>
      </c>
      <c r="P105" s="253"/>
      <c r="Q105" s="253"/>
      <c r="R105" s="253"/>
      <c r="S105" s="25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4"/>
    </row>
    <row r="106" spans="1:31" s="125" customFormat="1" ht="60" x14ac:dyDescent="0.25">
      <c r="A106" s="101">
        <v>49</v>
      </c>
      <c r="B106" s="102"/>
      <c r="C106" s="103" t="s">
        <v>73</v>
      </c>
      <c r="D106" s="75" t="s">
        <v>434</v>
      </c>
      <c r="E106" s="105" t="s">
        <v>14</v>
      </c>
      <c r="F106" s="108" t="s">
        <v>31</v>
      </c>
      <c r="G106" s="75" t="s">
        <v>27</v>
      </c>
      <c r="H106" s="4"/>
      <c r="I106" s="129" t="s">
        <v>73</v>
      </c>
      <c r="J106" s="103">
        <f t="shared" si="15"/>
        <v>248</v>
      </c>
      <c r="K106" s="129"/>
      <c r="L106" s="88">
        <v>43466</v>
      </c>
      <c r="M106" s="150">
        <v>43830</v>
      </c>
      <c r="N106" s="32" t="s">
        <v>185</v>
      </c>
      <c r="O106" s="256">
        <f>Zalaboldogfa!O15</f>
        <v>248</v>
      </c>
      <c r="P106" s="253"/>
      <c r="Q106" s="253"/>
      <c r="R106" s="253"/>
      <c r="S106" s="25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4"/>
    </row>
    <row r="107" spans="1:31" s="125" customFormat="1" ht="60" x14ac:dyDescent="0.25">
      <c r="A107" s="101">
        <v>50</v>
      </c>
      <c r="B107" s="102"/>
      <c r="C107" s="103" t="s">
        <v>74</v>
      </c>
      <c r="D107" s="75" t="s">
        <v>442</v>
      </c>
      <c r="E107" s="105" t="s">
        <v>14</v>
      </c>
      <c r="F107" s="108" t="s">
        <v>31</v>
      </c>
      <c r="G107" s="75" t="s">
        <v>27</v>
      </c>
      <c r="H107" s="4"/>
      <c r="I107" s="129" t="s">
        <v>74</v>
      </c>
      <c r="J107" s="103">
        <f t="shared" si="9"/>
        <v>254</v>
      </c>
      <c r="K107" s="129"/>
      <c r="L107" s="88">
        <v>43466</v>
      </c>
      <c r="M107" s="150">
        <v>43830</v>
      </c>
      <c r="N107" s="32" t="s">
        <v>185</v>
      </c>
      <c r="O107" s="256">
        <f>Zalacséb!O15</f>
        <v>254</v>
      </c>
      <c r="P107" s="253"/>
      <c r="Q107" s="253"/>
      <c r="R107" s="253"/>
      <c r="S107" s="25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4"/>
    </row>
    <row r="108" spans="1:31" s="125" customFormat="1" ht="60" x14ac:dyDescent="0.25">
      <c r="A108" s="101">
        <v>51</v>
      </c>
      <c r="B108" s="102"/>
      <c r="C108" s="103" t="s">
        <v>74</v>
      </c>
      <c r="D108" s="75" t="s">
        <v>409</v>
      </c>
      <c r="E108" s="105" t="s">
        <v>14</v>
      </c>
      <c r="F108" s="108" t="s">
        <v>31</v>
      </c>
      <c r="G108" s="75" t="s">
        <v>27</v>
      </c>
      <c r="H108" s="4"/>
      <c r="I108" s="129" t="s">
        <v>74</v>
      </c>
      <c r="J108" s="103">
        <f t="shared" si="9"/>
        <v>551</v>
      </c>
      <c r="K108" s="129"/>
      <c r="L108" s="88">
        <v>43466</v>
      </c>
      <c r="M108" s="150">
        <v>43830</v>
      </c>
      <c r="N108" s="32" t="s">
        <v>185</v>
      </c>
      <c r="O108" s="256">
        <f>Zalacséb!O16</f>
        <v>551</v>
      </c>
      <c r="P108" s="253"/>
      <c r="Q108" s="253"/>
      <c r="R108" s="253"/>
      <c r="S108" s="25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4"/>
    </row>
    <row r="109" spans="1:31" s="125" customFormat="1" ht="60" x14ac:dyDescent="0.25">
      <c r="A109" s="101">
        <v>52</v>
      </c>
      <c r="B109" s="102"/>
      <c r="C109" s="103" t="s">
        <v>76</v>
      </c>
      <c r="D109" s="75" t="s">
        <v>443</v>
      </c>
      <c r="E109" s="105" t="s">
        <v>14</v>
      </c>
      <c r="F109" s="108" t="s">
        <v>31</v>
      </c>
      <c r="G109" s="75" t="s">
        <v>27</v>
      </c>
      <c r="H109" s="4"/>
      <c r="I109" s="129" t="s">
        <v>76</v>
      </c>
      <c r="J109" s="103">
        <f t="shared" ref="J109" si="16">SUM(O109:AC109)</f>
        <v>351</v>
      </c>
      <c r="K109" s="129"/>
      <c r="L109" s="88">
        <v>43466</v>
      </c>
      <c r="M109" s="150">
        <v>43830</v>
      </c>
      <c r="N109" s="32" t="s">
        <v>185</v>
      </c>
      <c r="O109" s="256">
        <f>Zalaistvánd!O15</f>
        <v>351</v>
      </c>
      <c r="P109" s="253"/>
      <c r="Q109" s="253"/>
      <c r="R109" s="253"/>
      <c r="S109" s="25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4"/>
    </row>
    <row r="110" spans="1:31" s="125" customFormat="1" ht="60" x14ac:dyDescent="0.25">
      <c r="A110" s="101">
        <v>53</v>
      </c>
      <c r="B110" s="102"/>
      <c r="C110" s="75" t="s">
        <v>419</v>
      </c>
      <c r="D110" s="75" t="s">
        <v>420</v>
      </c>
      <c r="E110" s="75" t="s">
        <v>13</v>
      </c>
      <c r="F110" s="108" t="s">
        <v>31</v>
      </c>
      <c r="G110" s="75" t="s">
        <v>27</v>
      </c>
      <c r="H110" s="4"/>
      <c r="I110" s="129" t="s">
        <v>77</v>
      </c>
      <c r="J110" s="103">
        <f t="shared" si="9"/>
        <v>200</v>
      </c>
      <c r="K110" s="129"/>
      <c r="L110" s="88">
        <v>43466</v>
      </c>
      <c r="M110" s="150">
        <v>43830</v>
      </c>
      <c r="N110" s="32" t="s">
        <v>185</v>
      </c>
      <c r="O110" s="256">
        <f>Zalaszentgyörgy!O15</f>
        <v>200</v>
      </c>
      <c r="P110" s="253"/>
      <c r="Q110" s="253"/>
      <c r="R110" s="253"/>
      <c r="S110" s="25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4"/>
    </row>
    <row r="111" spans="1:31" s="173" customFormat="1" ht="60" x14ac:dyDescent="0.25">
      <c r="A111" s="101">
        <v>150</v>
      </c>
      <c r="B111" s="102"/>
      <c r="C111" s="75" t="s">
        <v>401</v>
      </c>
      <c r="D111" s="108" t="s">
        <v>402</v>
      </c>
      <c r="E111" s="105" t="s">
        <v>14</v>
      </c>
      <c r="F111" s="108" t="s">
        <v>31</v>
      </c>
      <c r="G111" s="75" t="s">
        <v>27</v>
      </c>
      <c r="H111" s="181"/>
      <c r="I111" s="181" t="s">
        <v>75</v>
      </c>
      <c r="J111" s="52">
        <f>SUM(O111:AC111)</f>
        <v>6000</v>
      </c>
      <c r="K111" s="129"/>
      <c r="L111" s="220">
        <v>43831</v>
      </c>
      <c r="M111" s="150">
        <v>44196</v>
      </c>
      <c r="N111" s="53" t="s">
        <v>186</v>
      </c>
      <c r="O111" s="256">
        <f>Zalaegerszeg!O33</f>
        <v>0</v>
      </c>
      <c r="P111" s="253">
        <f>Zalaegerszeg!P33</f>
        <v>6000</v>
      </c>
      <c r="Q111" s="253"/>
      <c r="R111" s="253"/>
      <c r="S111" s="25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4"/>
    </row>
    <row r="112" spans="1:31" s="173" customFormat="1" ht="60" x14ac:dyDescent="0.25">
      <c r="A112" s="101">
        <v>151</v>
      </c>
      <c r="B112" s="102"/>
      <c r="C112" s="75" t="s">
        <v>396</v>
      </c>
      <c r="D112" s="108" t="s">
        <v>397</v>
      </c>
      <c r="E112" s="105" t="s">
        <v>14</v>
      </c>
      <c r="F112" s="108" t="s">
        <v>31</v>
      </c>
      <c r="G112" s="75" t="s">
        <v>27</v>
      </c>
      <c r="H112" s="181"/>
      <c r="I112" s="181" t="s">
        <v>75</v>
      </c>
      <c r="J112" s="52">
        <f t="shared" si="9"/>
        <v>45000</v>
      </c>
      <c r="K112" s="129"/>
      <c r="L112" s="220">
        <v>43831</v>
      </c>
      <c r="M112" s="150">
        <v>44196</v>
      </c>
      <c r="N112" s="53" t="s">
        <v>186</v>
      </c>
      <c r="O112" s="256">
        <f>Zalaegerszeg!O45</f>
        <v>0</v>
      </c>
      <c r="P112" s="253">
        <f>Zalaegerszeg!P34</f>
        <v>45000</v>
      </c>
      <c r="Q112" s="253"/>
      <c r="R112" s="253"/>
      <c r="S112" s="25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4"/>
      <c r="AE112" s="114"/>
    </row>
    <row r="113" spans="1:31" s="173" customFormat="1" ht="60" x14ac:dyDescent="0.25">
      <c r="A113" s="101">
        <v>152</v>
      </c>
      <c r="B113" s="102"/>
      <c r="C113" s="75" t="s">
        <v>75</v>
      </c>
      <c r="D113" s="54" t="s">
        <v>221</v>
      </c>
      <c r="E113" s="105" t="s">
        <v>14</v>
      </c>
      <c r="F113" s="108" t="s">
        <v>31</v>
      </c>
      <c r="G113" s="75" t="s">
        <v>27</v>
      </c>
      <c r="H113" s="181"/>
      <c r="I113" s="181" t="s">
        <v>75</v>
      </c>
      <c r="J113" s="52">
        <f t="shared" si="5"/>
        <v>40620</v>
      </c>
      <c r="K113" s="129"/>
      <c r="L113" s="220">
        <v>43831</v>
      </c>
      <c r="M113" s="150">
        <v>44926</v>
      </c>
      <c r="N113" s="70" t="s">
        <v>186</v>
      </c>
      <c r="O113" s="256"/>
      <c r="P113" s="253">
        <f>Zalaegerszeg!P35</f>
        <v>20310</v>
      </c>
      <c r="Q113" s="253">
        <f>Zalaegerszeg!Q35</f>
        <v>0</v>
      </c>
      <c r="R113" s="253">
        <f>Zalaegerszeg!R35</f>
        <v>20310</v>
      </c>
      <c r="S113" s="253">
        <f>Zalaegerszeg!S35</f>
        <v>0</v>
      </c>
      <c r="T113" s="313">
        <f>Zalaegerszeg!T35</f>
        <v>0</v>
      </c>
      <c r="U113" s="313">
        <f>Zalaegerszeg!U35</f>
        <v>0</v>
      </c>
      <c r="V113" s="313">
        <f>Zalaegerszeg!V35</f>
        <v>0</v>
      </c>
      <c r="W113" s="313">
        <f>Zalaegerszeg!W35</f>
        <v>0</v>
      </c>
      <c r="X113" s="313">
        <f>Zalaegerszeg!X35</f>
        <v>0</v>
      </c>
      <c r="Y113" s="313">
        <f>Zalaegerszeg!Y35</f>
        <v>0</v>
      </c>
      <c r="Z113" s="313">
        <f>Zalaegerszeg!Z35</f>
        <v>0</v>
      </c>
      <c r="AA113" s="313">
        <f>Zalaegerszeg!AA35</f>
        <v>0</v>
      </c>
      <c r="AB113" s="313">
        <f>Zalaegerszeg!AB35</f>
        <v>0</v>
      </c>
      <c r="AC113" s="314">
        <f>Zalaegerszeg!AC35</f>
        <v>0</v>
      </c>
      <c r="AE113" s="114"/>
    </row>
    <row r="114" spans="1:31" s="173" customFormat="1" ht="60" x14ac:dyDescent="0.25">
      <c r="A114" s="101">
        <v>581</v>
      </c>
      <c r="B114" s="102"/>
      <c r="C114" s="75" t="s">
        <v>75</v>
      </c>
      <c r="D114" s="54" t="s">
        <v>221</v>
      </c>
      <c r="E114" s="105" t="s">
        <v>14</v>
      </c>
      <c r="F114" s="108" t="s">
        <v>31</v>
      </c>
      <c r="G114" s="75" t="s">
        <v>27</v>
      </c>
      <c r="H114" s="181"/>
      <c r="I114" s="181" t="s">
        <v>75</v>
      </c>
      <c r="J114" s="52">
        <f t="shared" si="5"/>
        <v>101550</v>
      </c>
      <c r="K114" s="129"/>
      <c r="L114" s="220">
        <v>45292</v>
      </c>
      <c r="M114" s="150">
        <v>48579</v>
      </c>
      <c r="N114" s="70" t="s">
        <v>187</v>
      </c>
      <c r="O114" s="256"/>
      <c r="P114" s="253">
        <f>Zalaegerszeg!P36</f>
        <v>0</v>
      </c>
      <c r="Q114" s="253">
        <f>Zalaegerszeg!Q36</f>
        <v>0</v>
      </c>
      <c r="R114" s="253">
        <f>Zalaegerszeg!R36</f>
        <v>0</v>
      </c>
      <c r="S114" s="253">
        <f>Zalaegerszeg!S36</f>
        <v>0</v>
      </c>
      <c r="T114" s="313">
        <f>Zalaegerszeg!T36</f>
        <v>20310</v>
      </c>
      <c r="U114" s="313">
        <f>Zalaegerszeg!U36</f>
        <v>0</v>
      </c>
      <c r="V114" s="313">
        <f>Zalaegerszeg!V36</f>
        <v>20310</v>
      </c>
      <c r="W114" s="313">
        <f>Zalaegerszeg!W36</f>
        <v>0</v>
      </c>
      <c r="X114" s="313">
        <f>Zalaegerszeg!X36</f>
        <v>20310</v>
      </c>
      <c r="Y114" s="313">
        <f>Zalaegerszeg!Y36</f>
        <v>0</v>
      </c>
      <c r="Z114" s="313">
        <f>Zalaegerszeg!Z36</f>
        <v>20310</v>
      </c>
      <c r="AA114" s="313">
        <f>Zalaegerszeg!AA36</f>
        <v>0</v>
      </c>
      <c r="AB114" s="313">
        <f>Zalaegerszeg!AB36</f>
        <v>20310</v>
      </c>
      <c r="AC114" s="314">
        <f>Zalaegerszeg!AC36</f>
        <v>0</v>
      </c>
      <c r="AE114" s="114"/>
    </row>
    <row r="115" spans="1:31" s="173" customFormat="1" ht="60" x14ac:dyDescent="0.25">
      <c r="A115" s="101">
        <v>153</v>
      </c>
      <c r="B115" s="102"/>
      <c r="C115" s="75" t="s">
        <v>75</v>
      </c>
      <c r="D115" s="54" t="s">
        <v>253</v>
      </c>
      <c r="E115" s="105" t="s">
        <v>14</v>
      </c>
      <c r="F115" s="108" t="s">
        <v>31</v>
      </c>
      <c r="G115" s="75" t="s">
        <v>27</v>
      </c>
      <c r="H115" s="181"/>
      <c r="I115" s="181" t="s">
        <v>75</v>
      </c>
      <c r="J115" s="52">
        <f t="shared" si="5"/>
        <v>472000</v>
      </c>
      <c r="K115" s="129"/>
      <c r="L115" s="220">
        <v>43831</v>
      </c>
      <c r="M115" s="150">
        <v>44926</v>
      </c>
      <c r="N115" s="70" t="s">
        <v>186</v>
      </c>
      <c r="O115" s="256"/>
      <c r="P115" s="253">
        <f>Zalaegerszeg!P37</f>
        <v>236000</v>
      </c>
      <c r="Q115" s="253">
        <f>Zalaegerszeg!Q37</f>
        <v>0</v>
      </c>
      <c r="R115" s="253">
        <f>Zalaegerszeg!R37</f>
        <v>236000</v>
      </c>
      <c r="S115" s="253">
        <f>Zalaegerszeg!S37</f>
        <v>0</v>
      </c>
      <c r="T115" s="313">
        <f>Zalaegerszeg!T37</f>
        <v>0</v>
      </c>
      <c r="U115" s="313">
        <f>Zalaegerszeg!U37</f>
        <v>0</v>
      </c>
      <c r="V115" s="313">
        <f>Zalaegerszeg!V37</f>
        <v>0</v>
      </c>
      <c r="W115" s="313">
        <f>Zalaegerszeg!W37</f>
        <v>0</v>
      </c>
      <c r="X115" s="313">
        <f>Zalaegerszeg!X37</f>
        <v>0</v>
      </c>
      <c r="Y115" s="313">
        <f>Zalaegerszeg!Y37</f>
        <v>0</v>
      </c>
      <c r="Z115" s="313">
        <f>Zalaegerszeg!Z37</f>
        <v>0</v>
      </c>
      <c r="AA115" s="313">
        <f>Zalaegerszeg!AA37</f>
        <v>0</v>
      </c>
      <c r="AB115" s="313">
        <f>Zalaegerszeg!AB37</f>
        <v>0</v>
      </c>
      <c r="AC115" s="314">
        <f>Zalaegerszeg!AC37</f>
        <v>0</v>
      </c>
      <c r="AE115" s="114"/>
    </row>
    <row r="116" spans="1:31" s="173" customFormat="1" ht="60" x14ac:dyDescent="0.25">
      <c r="A116" s="101">
        <v>582</v>
      </c>
      <c r="B116" s="102"/>
      <c r="C116" s="75" t="s">
        <v>75</v>
      </c>
      <c r="D116" s="54" t="s">
        <v>253</v>
      </c>
      <c r="E116" s="105" t="s">
        <v>14</v>
      </c>
      <c r="F116" s="108" t="s">
        <v>31</v>
      </c>
      <c r="G116" s="75" t="s">
        <v>27</v>
      </c>
      <c r="H116" s="181"/>
      <c r="I116" s="181" t="s">
        <v>75</v>
      </c>
      <c r="J116" s="52">
        <f t="shared" si="5"/>
        <v>1180000</v>
      </c>
      <c r="K116" s="129"/>
      <c r="L116" s="220">
        <v>45292</v>
      </c>
      <c r="M116" s="150">
        <v>48579</v>
      </c>
      <c r="N116" s="70" t="s">
        <v>187</v>
      </c>
      <c r="O116" s="256"/>
      <c r="P116" s="253">
        <f>Zalaegerszeg!P38</f>
        <v>0</v>
      </c>
      <c r="Q116" s="253">
        <f>Zalaegerszeg!Q38</f>
        <v>0</v>
      </c>
      <c r="R116" s="253">
        <f>Zalaegerszeg!R38</f>
        <v>0</v>
      </c>
      <c r="S116" s="253">
        <f>Zalaegerszeg!S38</f>
        <v>0</v>
      </c>
      <c r="T116" s="313">
        <f>Zalaegerszeg!T38</f>
        <v>236000</v>
      </c>
      <c r="U116" s="313">
        <f>Zalaegerszeg!U38</f>
        <v>0</v>
      </c>
      <c r="V116" s="313">
        <f>Zalaegerszeg!V38</f>
        <v>236000</v>
      </c>
      <c r="W116" s="313">
        <f>Zalaegerszeg!W38</f>
        <v>0</v>
      </c>
      <c r="X116" s="313">
        <f>Zalaegerszeg!X38</f>
        <v>236000</v>
      </c>
      <c r="Y116" s="313">
        <f>Zalaegerszeg!Y38</f>
        <v>0</v>
      </c>
      <c r="Z116" s="313">
        <f>Zalaegerszeg!Z38</f>
        <v>236000</v>
      </c>
      <c r="AA116" s="313">
        <f>Zalaegerszeg!AA38</f>
        <v>0</v>
      </c>
      <c r="AB116" s="313">
        <f>Zalaegerszeg!AB38</f>
        <v>236000</v>
      </c>
      <c r="AC116" s="314">
        <f>Zalaegerszeg!AC38</f>
        <v>0</v>
      </c>
      <c r="AE116" s="114"/>
    </row>
    <row r="117" spans="1:31" s="173" customFormat="1" ht="60" x14ac:dyDescent="0.25">
      <c r="A117" s="101">
        <v>991</v>
      </c>
      <c r="B117" s="102"/>
      <c r="C117" s="75" t="s">
        <v>75</v>
      </c>
      <c r="D117" s="54" t="s">
        <v>254</v>
      </c>
      <c r="E117" s="105" t="s">
        <v>14</v>
      </c>
      <c r="F117" s="108" t="s">
        <v>31</v>
      </c>
      <c r="G117" s="75" t="s">
        <v>27</v>
      </c>
      <c r="H117" s="181"/>
      <c r="I117" s="181" t="s">
        <v>75</v>
      </c>
      <c r="J117" s="52">
        <f t="shared" si="5"/>
        <v>2200</v>
      </c>
      <c r="K117" s="129"/>
      <c r="L117" s="220">
        <v>47484</v>
      </c>
      <c r="M117" s="150">
        <v>47848</v>
      </c>
      <c r="N117" s="70" t="s">
        <v>187</v>
      </c>
      <c r="O117" s="256"/>
      <c r="P117" s="253">
        <f>Zalaegerszeg!P39</f>
        <v>0</v>
      </c>
      <c r="Q117" s="253">
        <f>Zalaegerszeg!Q39</f>
        <v>0</v>
      </c>
      <c r="R117" s="253">
        <f>Zalaegerszeg!R39</f>
        <v>0</v>
      </c>
      <c r="S117" s="253">
        <f>Zalaegerszeg!S39</f>
        <v>0</v>
      </c>
      <c r="T117" s="313">
        <f>Zalaegerszeg!T39</f>
        <v>0</v>
      </c>
      <c r="U117" s="313">
        <f>Zalaegerszeg!U39</f>
        <v>0</v>
      </c>
      <c r="V117" s="313">
        <f>Zalaegerszeg!V39</f>
        <v>0</v>
      </c>
      <c r="W117" s="313">
        <f>Zalaegerszeg!W39</f>
        <v>0</v>
      </c>
      <c r="X117" s="313">
        <f>Zalaegerszeg!X39</f>
        <v>0</v>
      </c>
      <c r="Y117" s="313">
        <f>Zalaegerszeg!Y39</f>
        <v>0</v>
      </c>
      <c r="Z117" s="313">
        <f>Zalaegerszeg!Z39</f>
        <v>2200</v>
      </c>
      <c r="AA117" s="313">
        <f>Zalaegerszeg!AA39</f>
        <v>0</v>
      </c>
      <c r="AB117" s="313">
        <f>Zalaegerszeg!AB39</f>
        <v>0</v>
      </c>
      <c r="AC117" s="314">
        <f>Zalaegerszeg!AC39</f>
        <v>0</v>
      </c>
      <c r="AE117" s="114"/>
    </row>
    <row r="118" spans="1:31" s="173" customFormat="1" ht="60" x14ac:dyDescent="0.25">
      <c r="A118" s="101">
        <v>154</v>
      </c>
      <c r="B118" s="102"/>
      <c r="C118" s="75" t="s">
        <v>75</v>
      </c>
      <c r="D118" s="54" t="s">
        <v>255</v>
      </c>
      <c r="E118" s="105" t="s">
        <v>14</v>
      </c>
      <c r="F118" s="108" t="s">
        <v>31</v>
      </c>
      <c r="G118" s="75" t="s">
        <v>27</v>
      </c>
      <c r="H118" s="181"/>
      <c r="I118" s="181" t="s">
        <v>75</v>
      </c>
      <c r="J118" s="52">
        <f t="shared" si="5"/>
        <v>22400</v>
      </c>
      <c r="K118" s="129"/>
      <c r="L118" s="220">
        <v>43831</v>
      </c>
      <c r="M118" s="150">
        <v>44926</v>
      </c>
      <c r="N118" s="70" t="s">
        <v>186</v>
      </c>
      <c r="O118" s="256"/>
      <c r="P118" s="253">
        <f>Zalaegerszeg!P40</f>
        <v>11200</v>
      </c>
      <c r="Q118" s="253">
        <f>Zalaegerszeg!Q40</f>
        <v>0</v>
      </c>
      <c r="R118" s="253">
        <f>Zalaegerszeg!R40</f>
        <v>11200</v>
      </c>
      <c r="S118" s="253">
        <f>Zalaegerszeg!S40</f>
        <v>0</v>
      </c>
      <c r="T118" s="313">
        <f>Zalaegerszeg!T40</f>
        <v>0</v>
      </c>
      <c r="U118" s="313">
        <f>Zalaegerszeg!U40</f>
        <v>0</v>
      </c>
      <c r="V118" s="313">
        <f>Zalaegerszeg!V40</f>
        <v>0</v>
      </c>
      <c r="W118" s="313">
        <f>Zalaegerszeg!W40</f>
        <v>0</v>
      </c>
      <c r="X118" s="313">
        <f>Zalaegerszeg!X40</f>
        <v>0</v>
      </c>
      <c r="Y118" s="313">
        <f>Zalaegerszeg!Y40</f>
        <v>0</v>
      </c>
      <c r="Z118" s="313">
        <f>Zalaegerszeg!Z40</f>
        <v>0</v>
      </c>
      <c r="AA118" s="313">
        <f>Zalaegerszeg!AA40</f>
        <v>0</v>
      </c>
      <c r="AB118" s="313">
        <f>Zalaegerszeg!AB40</f>
        <v>0</v>
      </c>
      <c r="AC118" s="314">
        <f>Zalaegerszeg!AC40</f>
        <v>0</v>
      </c>
      <c r="AE118" s="114"/>
    </row>
    <row r="119" spans="1:31" s="173" customFormat="1" ht="60" x14ac:dyDescent="0.25">
      <c r="A119" s="101">
        <v>583</v>
      </c>
      <c r="B119" s="102"/>
      <c r="C119" s="75" t="s">
        <v>75</v>
      </c>
      <c r="D119" s="54" t="s">
        <v>255</v>
      </c>
      <c r="E119" s="105" t="s">
        <v>14</v>
      </c>
      <c r="F119" s="108" t="s">
        <v>31</v>
      </c>
      <c r="G119" s="75" t="s">
        <v>27</v>
      </c>
      <c r="H119" s="181"/>
      <c r="I119" s="181" t="s">
        <v>75</v>
      </c>
      <c r="J119" s="52">
        <f t="shared" si="5"/>
        <v>56000</v>
      </c>
      <c r="K119" s="129"/>
      <c r="L119" s="220">
        <v>45292</v>
      </c>
      <c r="M119" s="150">
        <v>48579</v>
      </c>
      <c r="N119" s="70" t="s">
        <v>187</v>
      </c>
      <c r="O119" s="256"/>
      <c r="P119" s="253">
        <f>Zalaegerszeg!P41</f>
        <v>0</v>
      </c>
      <c r="Q119" s="253">
        <f>Zalaegerszeg!Q41</f>
        <v>0</v>
      </c>
      <c r="R119" s="253">
        <f>Zalaegerszeg!R41</f>
        <v>0</v>
      </c>
      <c r="S119" s="253">
        <f>Zalaegerszeg!S41</f>
        <v>0</v>
      </c>
      <c r="T119" s="313">
        <f>Zalaegerszeg!T41</f>
        <v>11200</v>
      </c>
      <c r="U119" s="313">
        <f>Zalaegerszeg!U41</f>
        <v>0</v>
      </c>
      <c r="V119" s="313">
        <f>Zalaegerszeg!V41</f>
        <v>11200</v>
      </c>
      <c r="W119" s="313">
        <f>Zalaegerszeg!W41</f>
        <v>0</v>
      </c>
      <c r="X119" s="313">
        <f>Zalaegerszeg!X41</f>
        <v>11200</v>
      </c>
      <c r="Y119" s="313">
        <f>Zalaegerszeg!Y41</f>
        <v>0</v>
      </c>
      <c r="Z119" s="313">
        <f>Zalaegerszeg!Z41</f>
        <v>11200</v>
      </c>
      <c r="AA119" s="313">
        <f>Zalaegerszeg!AA41</f>
        <v>0</v>
      </c>
      <c r="AB119" s="313">
        <f>Zalaegerszeg!AB41</f>
        <v>11200</v>
      </c>
      <c r="AC119" s="314">
        <f>Zalaegerszeg!AC41</f>
        <v>0</v>
      </c>
      <c r="AE119" s="114"/>
    </row>
    <row r="120" spans="1:31" s="173" customFormat="1" ht="60" x14ac:dyDescent="0.25">
      <c r="A120" s="101">
        <v>155</v>
      </c>
      <c r="B120" s="102"/>
      <c r="C120" s="75" t="s">
        <v>75</v>
      </c>
      <c r="D120" s="54" t="s">
        <v>256</v>
      </c>
      <c r="E120" s="105" t="s">
        <v>14</v>
      </c>
      <c r="F120" s="108" t="s">
        <v>31</v>
      </c>
      <c r="G120" s="75" t="s">
        <v>27</v>
      </c>
      <c r="H120" s="181"/>
      <c r="I120" s="181" t="s">
        <v>75</v>
      </c>
      <c r="J120" s="52">
        <f t="shared" si="5"/>
        <v>8400</v>
      </c>
      <c r="K120" s="129"/>
      <c r="L120" s="220">
        <v>43831</v>
      </c>
      <c r="M120" s="150">
        <v>44926</v>
      </c>
      <c r="N120" s="70" t="s">
        <v>186</v>
      </c>
      <c r="O120" s="256"/>
      <c r="P120" s="253">
        <f>Zalaegerszeg!P42</f>
        <v>4200</v>
      </c>
      <c r="Q120" s="253">
        <f>Zalaegerszeg!Q42</f>
        <v>0</v>
      </c>
      <c r="R120" s="253">
        <f>Zalaegerszeg!R42</f>
        <v>4200</v>
      </c>
      <c r="S120" s="253">
        <f>Zalaegerszeg!S42</f>
        <v>0</v>
      </c>
      <c r="T120" s="313">
        <f>Zalaegerszeg!T42</f>
        <v>0</v>
      </c>
      <c r="U120" s="313">
        <f>Zalaegerszeg!U42</f>
        <v>0</v>
      </c>
      <c r="V120" s="313">
        <f>Zalaegerszeg!V42</f>
        <v>0</v>
      </c>
      <c r="W120" s="313">
        <f>Zalaegerszeg!W42</f>
        <v>0</v>
      </c>
      <c r="X120" s="313">
        <f>Zalaegerszeg!X42</f>
        <v>0</v>
      </c>
      <c r="Y120" s="313">
        <f>Zalaegerszeg!Y42</f>
        <v>0</v>
      </c>
      <c r="Z120" s="313">
        <f>Zalaegerszeg!Z42</f>
        <v>0</v>
      </c>
      <c r="AA120" s="313">
        <f>Zalaegerszeg!AA42</f>
        <v>0</v>
      </c>
      <c r="AB120" s="313">
        <f>Zalaegerszeg!AB42</f>
        <v>0</v>
      </c>
      <c r="AC120" s="314">
        <f>Zalaegerszeg!AC42</f>
        <v>0</v>
      </c>
      <c r="AE120" s="114"/>
    </row>
    <row r="121" spans="1:31" s="173" customFormat="1" ht="60" x14ac:dyDescent="0.25">
      <c r="A121" s="101">
        <v>584</v>
      </c>
      <c r="B121" s="102"/>
      <c r="C121" s="75" t="s">
        <v>75</v>
      </c>
      <c r="D121" s="54" t="s">
        <v>256</v>
      </c>
      <c r="E121" s="105" t="s">
        <v>14</v>
      </c>
      <c r="F121" s="108" t="s">
        <v>31</v>
      </c>
      <c r="G121" s="75" t="s">
        <v>27</v>
      </c>
      <c r="H121" s="181"/>
      <c r="I121" s="181" t="s">
        <v>75</v>
      </c>
      <c r="J121" s="52">
        <f t="shared" si="5"/>
        <v>21000</v>
      </c>
      <c r="K121" s="129"/>
      <c r="L121" s="220">
        <v>45292</v>
      </c>
      <c r="M121" s="150">
        <v>48579</v>
      </c>
      <c r="N121" s="70" t="s">
        <v>187</v>
      </c>
      <c r="O121" s="256"/>
      <c r="P121" s="253">
        <f>Zalaegerszeg!P43</f>
        <v>0</v>
      </c>
      <c r="Q121" s="253">
        <f>Zalaegerszeg!Q43</f>
        <v>0</v>
      </c>
      <c r="R121" s="253">
        <f>Zalaegerszeg!R43</f>
        <v>0</v>
      </c>
      <c r="S121" s="253">
        <f>Zalaegerszeg!S43</f>
        <v>0</v>
      </c>
      <c r="T121" s="313">
        <f>Zalaegerszeg!T43</f>
        <v>4200</v>
      </c>
      <c r="U121" s="313">
        <f>Zalaegerszeg!U43</f>
        <v>0</v>
      </c>
      <c r="V121" s="313">
        <f>Zalaegerszeg!V43</f>
        <v>4200</v>
      </c>
      <c r="W121" s="313">
        <f>Zalaegerszeg!W43</f>
        <v>0</v>
      </c>
      <c r="X121" s="313">
        <f>Zalaegerszeg!X43</f>
        <v>4200</v>
      </c>
      <c r="Y121" s="313">
        <f>Zalaegerszeg!Y43</f>
        <v>0</v>
      </c>
      <c r="Z121" s="313">
        <f>Zalaegerszeg!Z43</f>
        <v>4200</v>
      </c>
      <c r="AA121" s="313">
        <f>Zalaegerszeg!AA43</f>
        <v>0</v>
      </c>
      <c r="AB121" s="313">
        <f>Zalaegerszeg!AB43</f>
        <v>4200</v>
      </c>
      <c r="AC121" s="314">
        <f>Zalaegerszeg!AC43</f>
        <v>0</v>
      </c>
      <c r="AE121" s="114"/>
    </row>
    <row r="122" spans="1:31" s="173" customFormat="1" ht="60" x14ac:dyDescent="0.25">
      <c r="A122" s="101">
        <v>156</v>
      </c>
      <c r="B122" s="102"/>
      <c r="C122" s="75" t="s">
        <v>75</v>
      </c>
      <c r="D122" s="54" t="s">
        <v>257</v>
      </c>
      <c r="E122" s="105" t="s">
        <v>14</v>
      </c>
      <c r="F122" s="108" t="s">
        <v>31</v>
      </c>
      <c r="G122" s="75" t="s">
        <v>27</v>
      </c>
      <c r="H122" s="181"/>
      <c r="I122" s="181" t="s">
        <v>75</v>
      </c>
      <c r="J122" s="52">
        <f t="shared" si="5"/>
        <v>8800</v>
      </c>
      <c r="K122" s="129"/>
      <c r="L122" s="220">
        <v>43831</v>
      </c>
      <c r="M122" s="150">
        <v>44926</v>
      </c>
      <c r="N122" s="70" t="s">
        <v>186</v>
      </c>
      <c r="O122" s="256"/>
      <c r="P122" s="253">
        <f>Zalaegerszeg!P44</f>
        <v>4400</v>
      </c>
      <c r="Q122" s="253">
        <f>Zalaegerszeg!Q44</f>
        <v>0</v>
      </c>
      <c r="R122" s="253">
        <f>Zalaegerszeg!R44</f>
        <v>4400</v>
      </c>
      <c r="S122" s="253">
        <f>Zalaegerszeg!S44</f>
        <v>0</v>
      </c>
      <c r="T122" s="313">
        <f>Zalaegerszeg!T44</f>
        <v>0</v>
      </c>
      <c r="U122" s="313">
        <f>Zalaegerszeg!U44</f>
        <v>0</v>
      </c>
      <c r="V122" s="313">
        <f>Zalaegerszeg!V44</f>
        <v>0</v>
      </c>
      <c r="W122" s="313">
        <f>Zalaegerszeg!W44</f>
        <v>0</v>
      </c>
      <c r="X122" s="313">
        <f>Zalaegerszeg!X44</f>
        <v>0</v>
      </c>
      <c r="Y122" s="313">
        <f>Zalaegerszeg!Y44</f>
        <v>0</v>
      </c>
      <c r="Z122" s="313">
        <f>Zalaegerszeg!Z44</f>
        <v>0</v>
      </c>
      <c r="AA122" s="313">
        <f>Zalaegerszeg!AA44</f>
        <v>0</v>
      </c>
      <c r="AB122" s="313">
        <f>Zalaegerszeg!AB44</f>
        <v>0</v>
      </c>
      <c r="AC122" s="314">
        <f>Zalaegerszeg!AC44</f>
        <v>0</v>
      </c>
      <c r="AE122" s="114"/>
    </row>
    <row r="123" spans="1:31" s="173" customFormat="1" ht="60" x14ac:dyDescent="0.25">
      <c r="A123" s="101">
        <v>585</v>
      </c>
      <c r="B123" s="102"/>
      <c r="C123" s="75" t="s">
        <v>75</v>
      </c>
      <c r="D123" s="54" t="s">
        <v>257</v>
      </c>
      <c r="E123" s="105" t="s">
        <v>14</v>
      </c>
      <c r="F123" s="108" t="s">
        <v>31</v>
      </c>
      <c r="G123" s="75" t="s">
        <v>27</v>
      </c>
      <c r="H123" s="181"/>
      <c r="I123" s="181" t="s">
        <v>75</v>
      </c>
      <c r="J123" s="52">
        <f t="shared" si="5"/>
        <v>22000</v>
      </c>
      <c r="K123" s="129"/>
      <c r="L123" s="220">
        <v>45292</v>
      </c>
      <c r="M123" s="150">
        <v>48579</v>
      </c>
      <c r="N123" s="70" t="s">
        <v>187</v>
      </c>
      <c r="O123" s="256"/>
      <c r="P123" s="253">
        <f>Zalaegerszeg!P45</f>
        <v>0</v>
      </c>
      <c r="Q123" s="253">
        <f>Zalaegerszeg!Q45</f>
        <v>0</v>
      </c>
      <c r="R123" s="253">
        <f>Zalaegerszeg!R45</f>
        <v>0</v>
      </c>
      <c r="S123" s="253">
        <f>Zalaegerszeg!S45</f>
        <v>0</v>
      </c>
      <c r="T123" s="313">
        <f>Zalaegerszeg!T45</f>
        <v>4400</v>
      </c>
      <c r="U123" s="313">
        <f>Zalaegerszeg!U45</f>
        <v>0</v>
      </c>
      <c r="V123" s="313">
        <f>Zalaegerszeg!V45</f>
        <v>4400</v>
      </c>
      <c r="W123" s="313">
        <f>Zalaegerszeg!W45</f>
        <v>0</v>
      </c>
      <c r="X123" s="313">
        <f>Zalaegerszeg!X45</f>
        <v>4400</v>
      </c>
      <c r="Y123" s="313">
        <f>Zalaegerszeg!Y45</f>
        <v>0</v>
      </c>
      <c r="Z123" s="313">
        <f>Zalaegerszeg!Z45</f>
        <v>4400</v>
      </c>
      <c r="AA123" s="313">
        <f>Zalaegerszeg!AA45</f>
        <v>0</v>
      </c>
      <c r="AB123" s="313">
        <f>Zalaegerszeg!AB45</f>
        <v>4400</v>
      </c>
      <c r="AC123" s="314">
        <f>Zalaegerszeg!AC45</f>
        <v>0</v>
      </c>
      <c r="AE123" s="114"/>
    </row>
    <row r="124" spans="1:31" s="173" customFormat="1" ht="60" x14ac:dyDescent="0.25">
      <c r="A124" s="101">
        <v>157</v>
      </c>
      <c r="B124" s="102"/>
      <c r="C124" s="75" t="s">
        <v>75</v>
      </c>
      <c r="D124" s="54" t="s">
        <v>258</v>
      </c>
      <c r="E124" s="105" t="s">
        <v>14</v>
      </c>
      <c r="F124" s="108" t="s">
        <v>31</v>
      </c>
      <c r="G124" s="75" t="s">
        <v>27</v>
      </c>
      <c r="H124" s="181"/>
      <c r="I124" s="181" t="s">
        <v>75</v>
      </c>
      <c r="J124" s="52">
        <f t="shared" si="5"/>
        <v>4600</v>
      </c>
      <c r="K124" s="129"/>
      <c r="L124" s="220">
        <v>43831</v>
      </c>
      <c r="M124" s="150">
        <v>44926</v>
      </c>
      <c r="N124" s="70" t="s">
        <v>186</v>
      </c>
      <c r="O124" s="256"/>
      <c r="P124" s="253">
        <f>Zalaegerszeg!P46</f>
        <v>2300</v>
      </c>
      <c r="Q124" s="253">
        <f>Zalaegerszeg!Q46</f>
        <v>0</v>
      </c>
      <c r="R124" s="253">
        <f>Zalaegerszeg!R46</f>
        <v>2300</v>
      </c>
      <c r="S124" s="253">
        <f>Zalaegerszeg!S46</f>
        <v>0</v>
      </c>
      <c r="T124" s="313">
        <f>Zalaegerszeg!T46</f>
        <v>0</v>
      </c>
      <c r="U124" s="313">
        <f>Zalaegerszeg!U46</f>
        <v>0</v>
      </c>
      <c r="V124" s="313">
        <f>Zalaegerszeg!V46</f>
        <v>0</v>
      </c>
      <c r="W124" s="313">
        <f>Zalaegerszeg!W46</f>
        <v>0</v>
      </c>
      <c r="X124" s="313">
        <f>Zalaegerszeg!X46</f>
        <v>0</v>
      </c>
      <c r="Y124" s="313">
        <f>Zalaegerszeg!Y46</f>
        <v>0</v>
      </c>
      <c r="Z124" s="313">
        <f>Zalaegerszeg!Z46</f>
        <v>0</v>
      </c>
      <c r="AA124" s="313">
        <f>Zalaegerszeg!AA46</f>
        <v>0</v>
      </c>
      <c r="AB124" s="313">
        <f>Zalaegerszeg!AB46</f>
        <v>0</v>
      </c>
      <c r="AC124" s="314">
        <f>Zalaegerszeg!AC46</f>
        <v>0</v>
      </c>
      <c r="AE124" s="114"/>
    </row>
    <row r="125" spans="1:31" s="173" customFormat="1" ht="60" x14ac:dyDescent="0.25">
      <c r="A125" s="101">
        <v>586</v>
      </c>
      <c r="B125" s="102"/>
      <c r="C125" s="75" t="s">
        <v>75</v>
      </c>
      <c r="D125" s="54" t="s">
        <v>258</v>
      </c>
      <c r="E125" s="105" t="s">
        <v>14</v>
      </c>
      <c r="F125" s="108" t="s">
        <v>31</v>
      </c>
      <c r="G125" s="75" t="s">
        <v>27</v>
      </c>
      <c r="H125" s="181"/>
      <c r="I125" s="181" t="s">
        <v>75</v>
      </c>
      <c r="J125" s="52">
        <f t="shared" si="5"/>
        <v>11500</v>
      </c>
      <c r="K125" s="129"/>
      <c r="L125" s="220">
        <v>45292</v>
      </c>
      <c r="M125" s="150">
        <v>48579</v>
      </c>
      <c r="N125" s="70" t="s">
        <v>187</v>
      </c>
      <c r="O125" s="256"/>
      <c r="P125" s="253">
        <f>Zalaegerszeg!P47</f>
        <v>0</v>
      </c>
      <c r="Q125" s="253">
        <f>Zalaegerszeg!Q47</f>
        <v>0</v>
      </c>
      <c r="R125" s="253">
        <f>Zalaegerszeg!R47</f>
        <v>0</v>
      </c>
      <c r="S125" s="253">
        <f>Zalaegerszeg!S47</f>
        <v>0</v>
      </c>
      <c r="T125" s="313">
        <f>Zalaegerszeg!T47</f>
        <v>2300</v>
      </c>
      <c r="U125" s="313">
        <f>Zalaegerszeg!U47</f>
        <v>0</v>
      </c>
      <c r="V125" s="313">
        <f>Zalaegerszeg!V47</f>
        <v>2300</v>
      </c>
      <c r="W125" s="313">
        <f>Zalaegerszeg!W47</f>
        <v>0</v>
      </c>
      <c r="X125" s="313">
        <f>Zalaegerszeg!X47</f>
        <v>2300</v>
      </c>
      <c r="Y125" s="313">
        <f>Zalaegerszeg!Y47</f>
        <v>0</v>
      </c>
      <c r="Z125" s="313">
        <f>Zalaegerszeg!Z47</f>
        <v>2300</v>
      </c>
      <c r="AA125" s="313">
        <f>Zalaegerszeg!AA47</f>
        <v>0</v>
      </c>
      <c r="AB125" s="313">
        <f>Zalaegerszeg!AB47</f>
        <v>2300</v>
      </c>
      <c r="AC125" s="314">
        <f>Zalaegerszeg!AC47</f>
        <v>0</v>
      </c>
      <c r="AE125" s="114"/>
    </row>
    <row r="126" spans="1:31" s="173" customFormat="1" ht="60" x14ac:dyDescent="0.25">
      <c r="A126" s="101">
        <v>158</v>
      </c>
      <c r="B126" s="102"/>
      <c r="C126" s="75" t="s">
        <v>75</v>
      </c>
      <c r="D126" s="54" t="s">
        <v>259</v>
      </c>
      <c r="E126" s="105" t="s">
        <v>14</v>
      </c>
      <c r="F126" s="108" t="s">
        <v>31</v>
      </c>
      <c r="G126" s="75" t="s">
        <v>27</v>
      </c>
      <c r="H126" s="181"/>
      <c r="I126" s="181" t="s">
        <v>75</v>
      </c>
      <c r="J126" s="52">
        <f t="shared" si="5"/>
        <v>7800</v>
      </c>
      <c r="K126" s="129"/>
      <c r="L126" s="220">
        <v>43831</v>
      </c>
      <c r="M126" s="150">
        <v>45291</v>
      </c>
      <c r="N126" s="70" t="s">
        <v>186</v>
      </c>
      <c r="O126" s="256"/>
      <c r="P126" s="253">
        <f>Zalaegerszeg!P48</f>
        <v>2600</v>
      </c>
      <c r="Q126" s="253">
        <f>Zalaegerszeg!Q48</f>
        <v>2600</v>
      </c>
      <c r="R126" s="253">
        <f>Zalaegerszeg!R48</f>
        <v>0</v>
      </c>
      <c r="S126" s="253">
        <f>Zalaegerszeg!S48</f>
        <v>2600</v>
      </c>
      <c r="T126" s="313">
        <f>Zalaegerszeg!T48</f>
        <v>0</v>
      </c>
      <c r="U126" s="313">
        <f>Zalaegerszeg!U48</f>
        <v>0</v>
      </c>
      <c r="V126" s="313">
        <f>Zalaegerszeg!V48</f>
        <v>0</v>
      </c>
      <c r="W126" s="313">
        <f>Zalaegerszeg!W48</f>
        <v>0</v>
      </c>
      <c r="X126" s="313">
        <f>Zalaegerszeg!X48</f>
        <v>0</v>
      </c>
      <c r="Y126" s="313">
        <f>Zalaegerszeg!Y48</f>
        <v>0</v>
      </c>
      <c r="Z126" s="313">
        <f>Zalaegerszeg!Z48</f>
        <v>0</v>
      </c>
      <c r="AA126" s="313">
        <f>Zalaegerszeg!AA48</f>
        <v>0</v>
      </c>
      <c r="AB126" s="313">
        <f>Zalaegerszeg!AB48</f>
        <v>0</v>
      </c>
      <c r="AC126" s="314">
        <f>Zalaegerszeg!AC48</f>
        <v>0</v>
      </c>
      <c r="AE126" s="114"/>
    </row>
    <row r="127" spans="1:31" s="173" customFormat="1" ht="60" x14ac:dyDescent="0.25">
      <c r="A127" s="101">
        <v>797</v>
      </c>
      <c r="B127" s="102"/>
      <c r="C127" s="75" t="s">
        <v>75</v>
      </c>
      <c r="D127" s="54" t="s">
        <v>259</v>
      </c>
      <c r="E127" s="105" t="s">
        <v>14</v>
      </c>
      <c r="F127" s="108" t="s">
        <v>31</v>
      </c>
      <c r="G127" s="75" t="s">
        <v>27</v>
      </c>
      <c r="H127" s="181"/>
      <c r="I127" s="181" t="s">
        <v>75</v>
      </c>
      <c r="J127" s="52">
        <f t="shared" si="5"/>
        <v>10400</v>
      </c>
      <c r="K127" s="129"/>
      <c r="L127" s="220">
        <v>45658</v>
      </c>
      <c r="M127" s="150">
        <v>48213</v>
      </c>
      <c r="N127" s="70" t="s">
        <v>187</v>
      </c>
      <c r="O127" s="256"/>
      <c r="P127" s="253">
        <f>Zalaegerszeg!P49</f>
        <v>0</v>
      </c>
      <c r="Q127" s="253">
        <f>Zalaegerszeg!Q49</f>
        <v>0</v>
      </c>
      <c r="R127" s="253">
        <f>Zalaegerszeg!R49</f>
        <v>0</v>
      </c>
      <c r="S127" s="253">
        <f>Zalaegerszeg!S49</f>
        <v>0</v>
      </c>
      <c r="T127" s="313">
        <f>Zalaegerszeg!T49</f>
        <v>0</v>
      </c>
      <c r="U127" s="313">
        <f>Zalaegerszeg!U49</f>
        <v>2600</v>
      </c>
      <c r="V127" s="313">
        <f>Zalaegerszeg!V49</f>
        <v>0</v>
      </c>
      <c r="W127" s="313">
        <f>Zalaegerszeg!W49</f>
        <v>2600</v>
      </c>
      <c r="X127" s="313">
        <f>Zalaegerszeg!X49</f>
        <v>0</v>
      </c>
      <c r="Y127" s="313">
        <f>Zalaegerszeg!Y49</f>
        <v>2600</v>
      </c>
      <c r="Z127" s="313">
        <f>Zalaegerszeg!Z49</f>
        <v>0</v>
      </c>
      <c r="AA127" s="313">
        <f>Zalaegerszeg!AA49</f>
        <v>2600</v>
      </c>
      <c r="AB127" s="313">
        <f>Zalaegerszeg!AB49</f>
        <v>0</v>
      </c>
      <c r="AC127" s="314">
        <f>Zalaegerszeg!AC49</f>
        <v>0</v>
      </c>
      <c r="AE127" s="114"/>
    </row>
    <row r="128" spans="1:31" s="125" customFormat="1" ht="60" x14ac:dyDescent="0.25">
      <c r="A128" s="101">
        <v>166</v>
      </c>
      <c r="B128" s="102"/>
      <c r="C128" s="103" t="s">
        <v>32</v>
      </c>
      <c r="D128" s="75" t="s">
        <v>98</v>
      </c>
      <c r="E128" s="105" t="s">
        <v>14</v>
      </c>
      <c r="F128" s="108" t="s">
        <v>31</v>
      </c>
      <c r="G128" s="75" t="s">
        <v>27</v>
      </c>
      <c r="H128" s="4"/>
      <c r="I128" s="129" t="s">
        <v>32</v>
      </c>
      <c r="J128" s="103">
        <f t="shared" ref="J128:J149" si="17">SUM(O128:AC128)</f>
        <v>2000</v>
      </c>
      <c r="K128" s="129"/>
      <c r="L128" s="88">
        <v>43831</v>
      </c>
      <c r="M128" s="150">
        <v>45291</v>
      </c>
      <c r="N128" s="17" t="s">
        <v>186</v>
      </c>
      <c r="O128" s="256"/>
      <c r="P128" s="253">
        <f>Alibánfa!P15</f>
        <v>500</v>
      </c>
      <c r="Q128" s="253">
        <f>Alibánfa!Q15</f>
        <v>500</v>
      </c>
      <c r="R128" s="253">
        <f>Alibánfa!R15</f>
        <v>500</v>
      </c>
      <c r="S128" s="253">
        <f>Alibánfa!S15</f>
        <v>500</v>
      </c>
      <c r="T128" s="313">
        <f>Alibánfa!T15</f>
        <v>0</v>
      </c>
      <c r="U128" s="313">
        <f>Alibánfa!U15</f>
        <v>0</v>
      </c>
      <c r="V128" s="313">
        <f>Alibánfa!V15</f>
        <v>0</v>
      </c>
      <c r="W128" s="313">
        <f>Alibánfa!W15</f>
        <v>0</v>
      </c>
      <c r="X128" s="313">
        <f>Alibánfa!X15</f>
        <v>0</v>
      </c>
      <c r="Y128" s="313">
        <f>Alibánfa!Y15</f>
        <v>0</v>
      </c>
      <c r="Z128" s="313">
        <f>Alibánfa!Z15</f>
        <v>0</v>
      </c>
      <c r="AA128" s="313">
        <f>Alibánfa!AA15</f>
        <v>0</v>
      </c>
      <c r="AB128" s="313">
        <f>Alibánfa!AB15</f>
        <v>0</v>
      </c>
      <c r="AC128" s="314">
        <f>Alibánfa!AC15</f>
        <v>0</v>
      </c>
      <c r="AE128" s="114"/>
    </row>
    <row r="129" spans="1:31" s="125" customFormat="1" ht="60" x14ac:dyDescent="0.25">
      <c r="A129" s="101">
        <v>587</v>
      </c>
      <c r="B129" s="102"/>
      <c r="C129" s="75" t="s">
        <v>32</v>
      </c>
      <c r="D129" s="75" t="s">
        <v>98</v>
      </c>
      <c r="E129" s="105" t="s">
        <v>14</v>
      </c>
      <c r="F129" s="108" t="s">
        <v>31</v>
      </c>
      <c r="G129" s="75" t="s">
        <v>27</v>
      </c>
      <c r="H129" s="4"/>
      <c r="I129" s="129" t="s">
        <v>32</v>
      </c>
      <c r="J129" s="103">
        <f t="shared" si="17"/>
        <v>2900</v>
      </c>
      <c r="K129" s="129"/>
      <c r="L129" s="88">
        <v>45292</v>
      </c>
      <c r="M129" s="150">
        <v>48944</v>
      </c>
      <c r="N129" s="17" t="s">
        <v>187</v>
      </c>
      <c r="O129" s="256"/>
      <c r="P129" s="253">
        <f>Alibánfa!P16</f>
        <v>0</v>
      </c>
      <c r="Q129" s="253">
        <f>Alibánfa!Q16</f>
        <v>0</v>
      </c>
      <c r="R129" s="253">
        <f>Alibánfa!R16</f>
        <v>0</v>
      </c>
      <c r="S129" s="253">
        <f>Alibánfa!S16</f>
        <v>0</v>
      </c>
      <c r="T129" s="313">
        <f>Alibánfa!T16</f>
        <v>500</v>
      </c>
      <c r="U129" s="313">
        <f>Alibánfa!U16</f>
        <v>500</v>
      </c>
      <c r="V129" s="313">
        <f>Alibánfa!V16</f>
        <v>500</v>
      </c>
      <c r="W129" s="313">
        <f>Alibánfa!W16</f>
        <v>200</v>
      </c>
      <c r="X129" s="313">
        <f>Alibánfa!X16</f>
        <v>200</v>
      </c>
      <c r="Y129" s="313">
        <f>Alibánfa!Y16</f>
        <v>200</v>
      </c>
      <c r="Z129" s="313">
        <f>Alibánfa!Z16</f>
        <v>200</v>
      </c>
      <c r="AA129" s="313">
        <f>Alibánfa!AA16</f>
        <v>200</v>
      </c>
      <c r="AB129" s="313">
        <f>Alibánfa!AB16</f>
        <v>200</v>
      </c>
      <c r="AC129" s="314">
        <f>Alibánfa!AC16</f>
        <v>200</v>
      </c>
      <c r="AE129" s="114"/>
    </row>
    <row r="130" spans="1:31" s="125" customFormat="1" ht="60" x14ac:dyDescent="0.25">
      <c r="A130" s="101">
        <v>167</v>
      </c>
      <c r="B130" s="102"/>
      <c r="C130" s="75" t="s">
        <v>32</v>
      </c>
      <c r="D130" s="16" t="s">
        <v>221</v>
      </c>
      <c r="E130" s="105" t="s">
        <v>14</v>
      </c>
      <c r="F130" s="108" t="s">
        <v>31</v>
      </c>
      <c r="G130" s="75" t="s">
        <v>27</v>
      </c>
      <c r="H130" s="4"/>
      <c r="I130" s="129" t="s">
        <v>32</v>
      </c>
      <c r="J130" s="103">
        <f t="shared" si="17"/>
        <v>4000</v>
      </c>
      <c r="K130" s="129"/>
      <c r="L130" s="88">
        <v>43831</v>
      </c>
      <c r="M130" s="150">
        <v>45291</v>
      </c>
      <c r="N130" s="32" t="s">
        <v>186</v>
      </c>
      <c r="O130" s="256"/>
      <c r="P130" s="253">
        <f>Alibánfa!P17</f>
        <v>2000</v>
      </c>
      <c r="Q130" s="253">
        <f>Alibánfa!Q17</f>
        <v>0</v>
      </c>
      <c r="R130" s="253">
        <f>Alibánfa!R17</f>
        <v>0</v>
      </c>
      <c r="S130" s="253">
        <f>Alibánfa!S17</f>
        <v>2000</v>
      </c>
      <c r="T130" s="313">
        <f>Alibánfa!T17</f>
        <v>0</v>
      </c>
      <c r="U130" s="313">
        <f>Alibánfa!U17</f>
        <v>0</v>
      </c>
      <c r="V130" s="313">
        <f>Alibánfa!V17</f>
        <v>0</v>
      </c>
      <c r="W130" s="313">
        <f>Alibánfa!W17</f>
        <v>0</v>
      </c>
      <c r="X130" s="313">
        <f>Alibánfa!X17</f>
        <v>0</v>
      </c>
      <c r="Y130" s="313">
        <f>Alibánfa!Y17</f>
        <v>0</v>
      </c>
      <c r="Z130" s="313">
        <f>Alibánfa!Z17</f>
        <v>0</v>
      </c>
      <c r="AA130" s="313">
        <f>Alibánfa!AA17</f>
        <v>0</v>
      </c>
      <c r="AB130" s="313">
        <f>Alibánfa!AB17</f>
        <v>0</v>
      </c>
      <c r="AC130" s="314">
        <f>Alibánfa!AC17</f>
        <v>0</v>
      </c>
      <c r="AE130" s="114"/>
    </row>
    <row r="131" spans="1:31" s="125" customFormat="1" ht="60" x14ac:dyDescent="0.25">
      <c r="A131" s="101">
        <v>925</v>
      </c>
      <c r="B131" s="102"/>
      <c r="C131" s="75" t="s">
        <v>32</v>
      </c>
      <c r="D131" s="16" t="s">
        <v>221</v>
      </c>
      <c r="E131" s="105" t="s">
        <v>14</v>
      </c>
      <c r="F131" s="108" t="s">
        <v>31</v>
      </c>
      <c r="G131" s="75" t="s">
        <v>27</v>
      </c>
      <c r="H131" s="4"/>
      <c r="I131" s="129" t="s">
        <v>32</v>
      </c>
      <c r="J131" s="103">
        <f t="shared" si="17"/>
        <v>4000</v>
      </c>
      <c r="K131" s="129"/>
      <c r="L131" s="88">
        <v>46388</v>
      </c>
      <c r="M131" s="150">
        <v>48213</v>
      </c>
      <c r="N131" s="32" t="s">
        <v>187</v>
      </c>
      <c r="O131" s="256"/>
      <c r="P131" s="253">
        <f>Alibánfa!P18</f>
        <v>0</v>
      </c>
      <c r="Q131" s="253">
        <f>Alibánfa!Q18</f>
        <v>0</v>
      </c>
      <c r="R131" s="253">
        <f>Alibánfa!R18</f>
        <v>0</v>
      </c>
      <c r="S131" s="253">
        <f>Alibánfa!S18</f>
        <v>0</v>
      </c>
      <c r="T131" s="313">
        <f>Alibánfa!T18</f>
        <v>0</v>
      </c>
      <c r="U131" s="313">
        <f>Alibánfa!U18</f>
        <v>0</v>
      </c>
      <c r="V131" s="313">
        <f>Alibánfa!V18</f>
        <v>0</v>
      </c>
      <c r="W131" s="313">
        <f>Alibánfa!W18</f>
        <v>2000</v>
      </c>
      <c r="X131" s="313">
        <f>Alibánfa!X18</f>
        <v>0</v>
      </c>
      <c r="Y131" s="313">
        <f>Alibánfa!Y18</f>
        <v>0</v>
      </c>
      <c r="Z131" s="313">
        <f>Alibánfa!Z18</f>
        <v>0</v>
      </c>
      <c r="AA131" s="313">
        <f>Alibánfa!AA18</f>
        <v>2000</v>
      </c>
      <c r="AB131" s="313">
        <f>Alibánfa!AB18</f>
        <v>0</v>
      </c>
      <c r="AC131" s="314">
        <f>Alibánfa!AC18</f>
        <v>0</v>
      </c>
      <c r="AE131" s="114"/>
    </row>
    <row r="132" spans="1:31" s="125" customFormat="1" ht="60" x14ac:dyDescent="0.25">
      <c r="A132" s="101">
        <v>168</v>
      </c>
      <c r="B132" s="102"/>
      <c r="C132" s="75" t="s">
        <v>32</v>
      </c>
      <c r="D132" s="16" t="s">
        <v>222</v>
      </c>
      <c r="E132" s="105" t="s">
        <v>14</v>
      </c>
      <c r="F132" s="108" t="s">
        <v>31</v>
      </c>
      <c r="G132" s="75" t="s">
        <v>27</v>
      </c>
      <c r="H132" s="4"/>
      <c r="I132" s="129" t="s">
        <v>32</v>
      </c>
      <c r="J132" s="103">
        <f t="shared" si="17"/>
        <v>5000</v>
      </c>
      <c r="K132" s="129"/>
      <c r="L132" s="88">
        <v>43831</v>
      </c>
      <c r="M132" s="150">
        <v>44196</v>
      </c>
      <c r="N132" s="32" t="s">
        <v>186</v>
      </c>
      <c r="O132" s="256"/>
      <c r="P132" s="253">
        <f>Alibánfa!P19</f>
        <v>5000</v>
      </c>
      <c r="Q132" s="253">
        <f>Alibánfa!Q19</f>
        <v>0</v>
      </c>
      <c r="R132" s="253">
        <f>Alibánfa!R19</f>
        <v>0</v>
      </c>
      <c r="S132" s="253">
        <f>Alibánfa!S19</f>
        <v>0</v>
      </c>
      <c r="T132" s="313">
        <f>Alibánfa!T19</f>
        <v>0</v>
      </c>
      <c r="U132" s="313">
        <f>Alibánfa!U19</f>
        <v>0</v>
      </c>
      <c r="V132" s="313">
        <f>Alibánfa!V19</f>
        <v>0</v>
      </c>
      <c r="W132" s="313">
        <f>Alibánfa!W19</f>
        <v>0</v>
      </c>
      <c r="X132" s="313">
        <f>Alibánfa!X19</f>
        <v>0</v>
      </c>
      <c r="Y132" s="313">
        <f>Alibánfa!Y19</f>
        <v>0</v>
      </c>
      <c r="Z132" s="313">
        <f>Alibánfa!Z19</f>
        <v>0</v>
      </c>
      <c r="AA132" s="313">
        <f>Alibánfa!AA19</f>
        <v>0</v>
      </c>
      <c r="AB132" s="313">
        <f>Alibánfa!AB19</f>
        <v>0</v>
      </c>
      <c r="AC132" s="314">
        <f>Alibánfa!AC19</f>
        <v>0</v>
      </c>
      <c r="AE132" s="114"/>
    </row>
    <row r="133" spans="1:31" s="125" customFormat="1" ht="60" x14ac:dyDescent="0.25">
      <c r="A133" s="101">
        <v>588</v>
      </c>
      <c r="B133" s="102"/>
      <c r="C133" s="75" t="s">
        <v>32</v>
      </c>
      <c r="D133" s="16" t="s">
        <v>222</v>
      </c>
      <c r="E133" s="105" t="s">
        <v>14</v>
      </c>
      <c r="F133" s="108" t="s">
        <v>31</v>
      </c>
      <c r="G133" s="75" t="s">
        <v>27</v>
      </c>
      <c r="H133" s="4"/>
      <c r="I133" s="129" t="s">
        <v>32</v>
      </c>
      <c r="J133" s="103">
        <f t="shared" si="17"/>
        <v>15000</v>
      </c>
      <c r="K133" s="129"/>
      <c r="L133" s="88">
        <v>45292</v>
      </c>
      <c r="M133" s="150">
        <v>48579</v>
      </c>
      <c r="N133" s="32" t="s">
        <v>187</v>
      </c>
      <c r="O133" s="256"/>
      <c r="P133" s="253">
        <f>Alibánfa!P20</f>
        <v>0</v>
      </c>
      <c r="Q133" s="253">
        <f>Alibánfa!Q20</f>
        <v>0</v>
      </c>
      <c r="R133" s="253">
        <f>Alibánfa!R20</f>
        <v>0</v>
      </c>
      <c r="S133" s="253">
        <f>Alibánfa!S20</f>
        <v>0</v>
      </c>
      <c r="T133" s="313">
        <f>Alibánfa!T20</f>
        <v>5000</v>
      </c>
      <c r="U133" s="313">
        <f>Alibánfa!U20</f>
        <v>0</v>
      </c>
      <c r="V133" s="313">
        <f>Alibánfa!V20</f>
        <v>0</v>
      </c>
      <c r="W133" s="313">
        <f>Alibánfa!W20</f>
        <v>0</v>
      </c>
      <c r="X133" s="313">
        <f>Alibánfa!X20</f>
        <v>5000</v>
      </c>
      <c r="Y133" s="313">
        <f>Alibánfa!Y20</f>
        <v>0</v>
      </c>
      <c r="Z133" s="313">
        <f>Alibánfa!Z20</f>
        <v>0</v>
      </c>
      <c r="AA133" s="313">
        <f>Alibánfa!AA20</f>
        <v>0</v>
      </c>
      <c r="AB133" s="313">
        <f>Alibánfa!AB20</f>
        <v>5000</v>
      </c>
      <c r="AC133" s="314">
        <f>Alibánfa!AC20</f>
        <v>0</v>
      </c>
      <c r="AE133" s="114"/>
    </row>
    <row r="134" spans="1:31" s="125" customFormat="1" ht="60" x14ac:dyDescent="0.25">
      <c r="A134" s="101">
        <v>169</v>
      </c>
      <c r="B134" s="102"/>
      <c r="C134" s="103" t="s">
        <v>33</v>
      </c>
      <c r="D134" s="75" t="s">
        <v>98</v>
      </c>
      <c r="E134" s="105" t="s">
        <v>14</v>
      </c>
      <c r="F134" s="108" t="s">
        <v>31</v>
      </c>
      <c r="G134" s="75" t="s">
        <v>27</v>
      </c>
      <c r="H134" s="52"/>
      <c r="I134" s="106" t="s">
        <v>33</v>
      </c>
      <c r="J134" s="103">
        <f t="shared" si="17"/>
        <v>2644</v>
      </c>
      <c r="K134" s="140"/>
      <c r="L134" s="88">
        <v>43831</v>
      </c>
      <c r="M134" s="150">
        <v>45291</v>
      </c>
      <c r="N134" s="32" t="s">
        <v>186</v>
      </c>
      <c r="O134" s="256"/>
      <c r="P134" s="253">
        <f>Alsónemesapáti!P15</f>
        <v>661</v>
      </c>
      <c r="Q134" s="253">
        <f>Alsónemesapáti!Q15</f>
        <v>661</v>
      </c>
      <c r="R134" s="253">
        <f>Alsónemesapáti!R15</f>
        <v>661</v>
      </c>
      <c r="S134" s="253">
        <f>Alsónemesapáti!S15</f>
        <v>661</v>
      </c>
      <c r="T134" s="313">
        <f>Alsónemesapáti!T15</f>
        <v>0</v>
      </c>
      <c r="U134" s="313">
        <f>Alsónemesapáti!U15</f>
        <v>0</v>
      </c>
      <c r="V134" s="313">
        <f>Alsónemesapáti!V15</f>
        <v>0</v>
      </c>
      <c r="W134" s="313">
        <f>Alsónemesapáti!W15</f>
        <v>0</v>
      </c>
      <c r="X134" s="313">
        <f>Alsónemesapáti!X15</f>
        <v>0</v>
      </c>
      <c r="Y134" s="313">
        <f>Alsónemesapáti!Y15</f>
        <v>0</v>
      </c>
      <c r="Z134" s="313">
        <f>Alsónemesapáti!Z15</f>
        <v>0</v>
      </c>
      <c r="AA134" s="313">
        <f>Alsónemesapáti!AA15</f>
        <v>0</v>
      </c>
      <c r="AB134" s="313">
        <f>Alsónemesapáti!AB15</f>
        <v>0</v>
      </c>
      <c r="AC134" s="314">
        <f>Alsónemesapáti!AC15</f>
        <v>0</v>
      </c>
      <c r="AE134" s="114"/>
    </row>
    <row r="135" spans="1:31" s="125" customFormat="1" ht="60" x14ac:dyDescent="0.25">
      <c r="A135" s="101">
        <v>589</v>
      </c>
      <c r="B135" s="102"/>
      <c r="C135" s="103" t="s">
        <v>33</v>
      </c>
      <c r="D135" s="75" t="s">
        <v>98</v>
      </c>
      <c r="E135" s="105" t="s">
        <v>14</v>
      </c>
      <c r="F135" s="108" t="s">
        <v>31</v>
      </c>
      <c r="G135" s="75" t="s">
        <v>27</v>
      </c>
      <c r="H135" s="52"/>
      <c r="I135" s="106" t="s">
        <v>33</v>
      </c>
      <c r="J135" s="103">
        <f t="shared" si="17"/>
        <v>4083</v>
      </c>
      <c r="K135" s="140"/>
      <c r="L135" s="88">
        <v>45292</v>
      </c>
      <c r="M135" s="150">
        <v>48944</v>
      </c>
      <c r="N135" s="32" t="s">
        <v>187</v>
      </c>
      <c r="O135" s="256"/>
      <c r="P135" s="253">
        <f>Alsónemesapáti!P16</f>
        <v>0</v>
      </c>
      <c r="Q135" s="253">
        <f>Alsónemesapáti!Q16</f>
        <v>0</v>
      </c>
      <c r="R135" s="253">
        <f>Alsónemesapáti!R16</f>
        <v>0</v>
      </c>
      <c r="S135" s="253">
        <f>Alsónemesapáti!S16</f>
        <v>0</v>
      </c>
      <c r="T135" s="313">
        <f>Alsónemesapáti!T16</f>
        <v>661</v>
      </c>
      <c r="U135" s="313">
        <f>Alsónemesapáti!U16</f>
        <v>661</v>
      </c>
      <c r="V135" s="313">
        <f>Alsónemesapáti!V16</f>
        <v>661</v>
      </c>
      <c r="W135" s="313">
        <f>Alsónemesapáti!W16</f>
        <v>300</v>
      </c>
      <c r="X135" s="313">
        <f>Alsónemesapáti!X16</f>
        <v>300</v>
      </c>
      <c r="Y135" s="313">
        <f>Alsónemesapáti!Y16</f>
        <v>300</v>
      </c>
      <c r="Z135" s="313">
        <f>Alsónemesapáti!Z16</f>
        <v>300</v>
      </c>
      <c r="AA135" s="313">
        <f>Alsónemesapáti!AA16</f>
        <v>300</v>
      </c>
      <c r="AB135" s="313">
        <f>Alsónemesapáti!AB16</f>
        <v>300</v>
      </c>
      <c r="AC135" s="314">
        <f>Alsónemesapáti!AC16</f>
        <v>300</v>
      </c>
      <c r="AE135" s="114"/>
    </row>
    <row r="136" spans="1:31" s="125" customFormat="1" ht="60" x14ac:dyDescent="0.25">
      <c r="A136" s="101">
        <v>170</v>
      </c>
      <c r="B136" s="102"/>
      <c r="C136" s="103" t="s">
        <v>33</v>
      </c>
      <c r="D136" s="16" t="s">
        <v>221</v>
      </c>
      <c r="E136" s="105" t="s">
        <v>14</v>
      </c>
      <c r="F136" s="108" t="s">
        <v>31</v>
      </c>
      <c r="G136" s="75" t="s">
        <v>27</v>
      </c>
      <c r="H136" s="52"/>
      <c r="I136" s="106" t="s">
        <v>33</v>
      </c>
      <c r="J136" s="103">
        <f t="shared" si="17"/>
        <v>4800</v>
      </c>
      <c r="K136" s="140"/>
      <c r="L136" s="88">
        <v>43831</v>
      </c>
      <c r="M136" s="150">
        <v>45291</v>
      </c>
      <c r="N136" s="32" t="s">
        <v>186</v>
      </c>
      <c r="O136" s="256"/>
      <c r="P136" s="253">
        <f>Alsónemesapáti!P17</f>
        <v>2400</v>
      </c>
      <c r="Q136" s="253">
        <f>Alsónemesapáti!Q17</f>
        <v>0</v>
      </c>
      <c r="R136" s="253">
        <f>Alsónemesapáti!R17</f>
        <v>0</v>
      </c>
      <c r="S136" s="253">
        <f>Alsónemesapáti!S17</f>
        <v>2400</v>
      </c>
      <c r="T136" s="313">
        <f>Alsónemesapáti!T17</f>
        <v>0</v>
      </c>
      <c r="U136" s="313">
        <f>Alsónemesapáti!U17</f>
        <v>0</v>
      </c>
      <c r="V136" s="313">
        <f>Alsónemesapáti!V17</f>
        <v>0</v>
      </c>
      <c r="W136" s="313">
        <f>Alsónemesapáti!W17</f>
        <v>0</v>
      </c>
      <c r="X136" s="313">
        <f>Alsónemesapáti!X17</f>
        <v>0</v>
      </c>
      <c r="Y136" s="313">
        <f>Alsónemesapáti!Y17</f>
        <v>0</v>
      </c>
      <c r="Z136" s="313">
        <f>Alsónemesapáti!Z17</f>
        <v>0</v>
      </c>
      <c r="AA136" s="313">
        <f>Alsónemesapáti!AA17</f>
        <v>0</v>
      </c>
      <c r="AB136" s="313">
        <f>Alsónemesapáti!AB17</f>
        <v>0</v>
      </c>
      <c r="AC136" s="314">
        <f>Alsónemesapáti!AC17</f>
        <v>0</v>
      </c>
      <c r="AE136" s="114"/>
    </row>
    <row r="137" spans="1:31" s="125" customFormat="1" ht="60" x14ac:dyDescent="0.25">
      <c r="A137" s="101">
        <v>926</v>
      </c>
      <c r="B137" s="102"/>
      <c r="C137" s="103" t="s">
        <v>33</v>
      </c>
      <c r="D137" s="16" t="s">
        <v>221</v>
      </c>
      <c r="E137" s="105" t="s">
        <v>14</v>
      </c>
      <c r="F137" s="108" t="s">
        <v>31</v>
      </c>
      <c r="G137" s="75" t="s">
        <v>27</v>
      </c>
      <c r="H137" s="52"/>
      <c r="I137" s="106" t="s">
        <v>33</v>
      </c>
      <c r="J137" s="103">
        <f t="shared" si="17"/>
        <v>4800</v>
      </c>
      <c r="K137" s="140"/>
      <c r="L137" s="88">
        <v>46388</v>
      </c>
      <c r="M137" s="150">
        <v>48213</v>
      </c>
      <c r="N137" s="32" t="s">
        <v>187</v>
      </c>
      <c r="O137" s="256"/>
      <c r="P137" s="253">
        <f>Alsónemesapáti!P18</f>
        <v>0</v>
      </c>
      <c r="Q137" s="253">
        <f>Alsónemesapáti!Q18</f>
        <v>0</v>
      </c>
      <c r="R137" s="253">
        <f>Alsónemesapáti!R18</f>
        <v>0</v>
      </c>
      <c r="S137" s="253">
        <f>Alsónemesapáti!S18</f>
        <v>0</v>
      </c>
      <c r="T137" s="313">
        <f>Alsónemesapáti!T18</f>
        <v>0</v>
      </c>
      <c r="U137" s="313">
        <f>Alsónemesapáti!U18</f>
        <v>0</v>
      </c>
      <c r="V137" s="313">
        <f>Alsónemesapáti!V18</f>
        <v>0</v>
      </c>
      <c r="W137" s="313">
        <f>Alsónemesapáti!W18</f>
        <v>2400</v>
      </c>
      <c r="X137" s="313">
        <f>Alsónemesapáti!X18</f>
        <v>0</v>
      </c>
      <c r="Y137" s="313">
        <f>Alsónemesapáti!Y18</f>
        <v>0</v>
      </c>
      <c r="Z137" s="313">
        <f>Alsónemesapáti!Z18</f>
        <v>0</v>
      </c>
      <c r="AA137" s="313">
        <f>Alsónemesapáti!AA18</f>
        <v>2400</v>
      </c>
      <c r="AB137" s="313">
        <f>Alsónemesapáti!AB18</f>
        <v>0</v>
      </c>
      <c r="AC137" s="314">
        <f>Alsónemesapáti!AC18</f>
        <v>0</v>
      </c>
      <c r="AE137" s="114"/>
    </row>
    <row r="138" spans="1:31" s="125" customFormat="1" ht="60" x14ac:dyDescent="0.25">
      <c r="A138" s="101">
        <v>550</v>
      </c>
      <c r="B138" s="102"/>
      <c r="C138" s="103" t="s">
        <v>33</v>
      </c>
      <c r="D138" s="16" t="s">
        <v>221</v>
      </c>
      <c r="E138" s="105" t="s">
        <v>14</v>
      </c>
      <c r="F138" s="108" t="s">
        <v>31</v>
      </c>
      <c r="G138" s="75" t="s">
        <v>27</v>
      </c>
      <c r="H138" s="52"/>
      <c r="I138" s="106" t="s">
        <v>33</v>
      </c>
      <c r="J138" s="103">
        <f t="shared" si="17"/>
        <v>4500</v>
      </c>
      <c r="K138" s="140"/>
      <c r="L138" s="88">
        <v>44562</v>
      </c>
      <c r="M138" s="150">
        <v>44926</v>
      </c>
      <c r="N138" s="32" t="s">
        <v>186</v>
      </c>
      <c r="O138" s="256"/>
      <c r="P138" s="253">
        <f>Alsónemesapáti!P19</f>
        <v>0</v>
      </c>
      <c r="Q138" s="253">
        <f>Alsónemesapáti!Q19</f>
        <v>0</v>
      </c>
      <c r="R138" s="253">
        <f>Alsónemesapáti!R19</f>
        <v>4500</v>
      </c>
      <c r="S138" s="253">
        <f>Alsónemesapáti!S19</f>
        <v>0</v>
      </c>
      <c r="T138" s="313">
        <f>Alsónemesapáti!T19</f>
        <v>0</v>
      </c>
      <c r="U138" s="313">
        <f>Alsónemesapáti!U19</f>
        <v>0</v>
      </c>
      <c r="V138" s="313">
        <f>Alsónemesapáti!V19</f>
        <v>0</v>
      </c>
      <c r="W138" s="313">
        <f>Alsónemesapáti!W19</f>
        <v>0</v>
      </c>
      <c r="X138" s="313">
        <f>Alsónemesapáti!X19</f>
        <v>0</v>
      </c>
      <c r="Y138" s="313">
        <f>Alsónemesapáti!Y19</f>
        <v>0</v>
      </c>
      <c r="Z138" s="313">
        <f>Alsónemesapáti!Z19</f>
        <v>0</v>
      </c>
      <c r="AA138" s="313">
        <f>Alsónemesapáti!AA19</f>
        <v>0</v>
      </c>
      <c r="AB138" s="313">
        <f>Alsónemesapáti!AB19</f>
        <v>0</v>
      </c>
      <c r="AC138" s="314">
        <f>Alsónemesapáti!AC19</f>
        <v>0</v>
      </c>
      <c r="AE138" s="114"/>
    </row>
    <row r="139" spans="1:31" s="125" customFormat="1" ht="60" x14ac:dyDescent="0.25">
      <c r="A139" s="101">
        <v>892</v>
      </c>
      <c r="B139" s="102"/>
      <c r="C139" s="103" t="s">
        <v>33</v>
      </c>
      <c r="D139" s="16" t="s">
        <v>221</v>
      </c>
      <c r="E139" s="105" t="s">
        <v>14</v>
      </c>
      <c r="F139" s="108" t="s">
        <v>31</v>
      </c>
      <c r="G139" s="75" t="s">
        <v>27</v>
      </c>
      <c r="H139" s="52"/>
      <c r="I139" s="106" t="s">
        <v>33</v>
      </c>
      <c r="J139" s="103">
        <f t="shared" si="17"/>
        <v>8800</v>
      </c>
      <c r="K139" s="140"/>
      <c r="L139" s="88">
        <v>46023</v>
      </c>
      <c r="M139" s="150">
        <v>47848</v>
      </c>
      <c r="N139" s="32" t="s">
        <v>187</v>
      </c>
      <c r="O139" s="256"/>
      <c r="P139" s="253">
        <f>Alsónemesapáti!P20</f>
        <v>0</v>
      </c>
      <c r="Q139" s="253">
        <f>Alsónemesapáti!Q20</f>
        <v>0</v>
      </c>
      <c r="R139" s="253">
        <f>Alsónemesapáti!R20</f>
        <v>0</v>
      </c>
      <c r="S139" s="253">
        <f>Alsónemesapáti!S20</f>
        <v>0</v>
      </c>
      <c r="T139" s="313">
        <f>Alsónemesapáti!T20</f>
        <v>0</v>
      </c>
      <c r="U139" s="313">
        <f>Alsónemesapáti!U20</f>
        <v>0</v>
      </c>
      <c r="V139" s="313">
        <f>Alsónemesapáti!V20</f>
        <v>4300</v>
      </c>
      <c r="W139" s="313">
        <f>Alsónemesapáti!W20</f>
        <v>0</v>
      </c>
      <c r="X139" s="313">
        <f>Alsónemesapáti!X20</f>
        <v>0</v>
      </c>
      <c r="Y139" s="313">
        <f>Alsónemesapáti!Y20</f>
        <v>0</v>
      </c>
      <c r="Z139" s="313">
        <f>Alsónemesapáti!Z20</f>
        <v>4500</v>
      </c>
      <c r="AA139" s="313">
        <f>Alsónemesapáti!AA20</f>
        <v>0</v>
      </c>
      <c r="AB139" s="313">
        <f>Alsónemesapáti!AB20</f>
        <v>0</v>
      </c>
      <c r="AC139" s="314">
        <f>Alsónemesapáti!AC20</f>
        <v>0</v>
      </c>
      <c r="AE139" s="114"/>
    </row>
    <row r="140" spans="1:31" s="125" customFormat="1" ht="60" x14ac:dyDescent="0.25">
      <c r="A140" s="101">
        <v>171</v>
      </c>
      <c r="B140" s="102"/>
      <c r="C140" s="103" t="s">
        <v>34</v>
      </c>
      <c r="D140" s="75" t="s">
        <v>98</v>
      </c>
      <c r="E140" s="105" t="s">
        <v>14</v>
      </c>
      <c r="F140" s="108" t="s">
        <v>31</v>
      </c>
      <c r="G140" s="75" t="s">
        <v>27</v>
      </c>
      <c r="H140" s="52"/>
      <c r="I140" s="129" t="s">
        <v>34</v>
      </c>
      <c r="J140" s="103">
        <f t="shared" si="17"/>
        <v>1580</v>
      </c>
      <c r="K140" s="140"/>
      <c r="L140" s="88">
        <v>43831</v>
      </c>
      <c r="M140" s="150">
        <v>45291</v>
      </c>
      <c r="N140" s="32" t="s">
        <v>186</v>
      </c>
      <c r="O140" s="256"/>
      <c r="P140" s="253">
        <f>Babosdöbréte!P16</f>
        <v>395</v>
      </c>
      <c r="Q140" s="253">
        <f>Babosdöbréte!Q16</f>
        <v>395</v>
      </c>
      <c r="R140" s="253">
        <f>Babosdöbréte!R16</f>
        <v>395</v>
      </c>
      <c r="S140" s="253">
        <f>Babosdöbréte!S16</f>
        <v>395</v>
      </c>
      <c r="T140" s="313">
        <f>Babosdöbréte!T16</f>
        <v>0</v>
      </c>
      <c r="U140" s="313">
        <f>Babosdöbréte!U16</f>
        <v>0</v>
      </c>
      <c r="V140" s="313">
        <f>Babosdöbréte!V16</f>
        <v>0</v>
      </c>
      <c r="W140" s="313">
        <f>Babosdöbréte!W16</f>
        <v>0</v>
      </c>
      <c r="X140" s="313">
        <f>Babosdöbréte!X16</f>
        <v>0</v>
      </c>
      <c r="Y140" s="313">
        <f>Babosdöbréte!Y16</f>
        <v>0</v>
      </c>
      <c r="Z140" s="313">
        <f>Babosdöbréte!Z16</f>
        <v>0</v>
      </c>
      <c r="AA140" s="313">
        <f>Babosdöbréte!AA16</f>
        <v>0</v>
      </c>
      <c r="AB140" s="313">
        <f>Babosdöbréte!AB16</f>
        <v>0</v>
      </c>
      <c r="AC140" s="314">
        <f>Babosdöbréte!AC16</f>
        <v>0</v>
      </c>
      <c r="AE140" s="114"/>
    </row>
    <row r="141" spans="1:31" s="125" customFormat="1" ht="60" x14ac:dyDescent="0.25">
      <c r="A141" s="101">
        <v>590</v>
      </c>
      <c r="B141" s="102"/>
      <c r="C141" s="103" t="s">
        <v>34</v>
      </c>
      <c r="D141" s="75" t="s">
        <v>98</v>
      </c>
      <c r="E141" s="105" t="s">
        <v>14</v>
      </c>
      <c r="F141" s="108" t="s">
        <v>31</v>
      </c>
      <c r="G141" s="75" t="s">
        <v>27</v>
      </c>
      <c r="H141" s="4"/>
      <c r="I141" s="129" t="s">
        <v>34</v>
      </c>
      <c r="J141" s="103">
        <f t="shared" si="17"/>
        <v>2235</v>
      </c>
      <c r="K141" s="129"/>
      <c r="L141" s="88">
        <v>45292</v>
      </c>
      <c r="M141" s="150">
        <v>48944</v>
      </c>
      <c r="N141" s="32" t="s">
        <v>187</v>
      </c>
      <c r="O141" s="256"/>
      <c r="P141" s="253">
        <f>Babosdöbréte!P17</f>
        <v>0</v>
      </c>
      <c r="Q141" s="253">
        <f>Babosdöbréte!Q17</f>
        <v>0</v>
      </c>
      <c r="R141" s="253">
        <f>Babosdöbréte!R17</f>
        <v>0</v>
      </c>
      <c r="S141" s="253">
        <f>Babosdöbréte!S17</f>
        <v>0</v>
      </c>
      <c r="T141" s="313">
        <f>Babosdöbréte!T17</f>
        <v>395</v>
      </c>
      <c r="U141" s="313">
        <f>Babosdöbréte!U17</f>
        <v>395</v>
      </c>
      <c r="V141" s="313">
        <f>Babosdöbréte!V17</f>
        <v>395</v>
      </c>
      <c r="W141" s="313">
        <f>Babosdöbréte!W17</f>
        <v>150</v>
      </c>
      <c r="X141" s="313">
        <f>Babosdöbréte!X17</f>
        <v>150</v>
      </c>
      <c r="Y141" s="313">
        <f>Babosdöbréte!Y17</f>
        <v>150</v>
      </c>
      <c r="Z141" s="313">
        <f>Babosdöbréte!Z17</f>
        <v>150</v>
      </c>
      <c r="AA141" s="313">
        <f>Babosdöbréte!AA17</f>
        <v>150</v>
      </c>
      <c r="AB141" s="313">
        <f>Babosdöbréte!AB17</f>
        <v>150</v>
      </c>
      <c r="AC141" s="314">
        <f>Babosdöbréte!AC17</f>
        <v>150</v>
      </c>
      <c r="AE141" s="114"/>
    </row>
    <row r="142" spans="1:31" s="125" customFormat="1" ht="60" x14ac:dyDescent="0.25">
      <c r="A142" s="101">
        <v>172</v>
      </c>
      <c r="B142" s="102"/>
      <c r="C142" s="103" t="s">
        <v>34</v>
      </c>
      <c r="D142" s="16" t="s">
        <v>221</v>
      </c>
      <c r="E142" s="105" t="s">
        <v>14</v>
      </c>
      <c r="F142" s="108" t="s">
        <v>31</v>
      </c>
      <c r="G142" s="75" t="s">
        <v>27</v>
      </c>
      <c r="H142" s="4"/>
      <c r="I142" s="129" t="s">
        <v>34</v>
      </c>
      <c r="J142" s="103">
        <f t="shared" si="17"/>
        <v>4600</v>
      </c>
      <c r="K142" s="129"/>
      <c r="L142" s="88">
        <v>43831</v>
      </c>
      <c r="M142" s="150">
        <v>45291</v>
      </c>
      <c r="N142" s="32" t="s">
        <v>186</v>
      </c>
      <c r="O142" s="256"/>
      <c r="P142" s="253">
        <f>Babosdöbréte!P18</f>
        <v>2300</v>
      </c>
      <c r="Q142" s="253">
        <f>Babosdöbréte!Q18</f>
        <v>0</v>
      </c>
      <c r="R142" s="253">
        <f>Babosdöbréte!R18</f>
        <v>0</v>
      </c>
      <c r="S142" s="253">
        <f>Babosdöbréte!S18</f>
        <v>2300</v>
      </c>
      <c r="T142" s="313">
        <f>Babosdöbréte!T18</f>
        <v>0</v>
      </c>
      <c r="U142" s="313">
        <f>Babosdöbréte!U18</f>
        <v>0</v>
      </c>
      <c r="V142" s="313">
        <f>Babosdöbréte!V18</f>
        <v>0</v>
      </c>
      <c r="W142" s="313">
        <f>Babosdöbréte!W18</f>
        <v>0</v>
      </c>
      <c r="X142" s="313">
        <f>Babosdöbréte!X18</f>
        <v>0</v>
      </c>
      <c r="Y142" s="313">
        <f>Babosdöbréte!Y18</f>
        <v>0</v>
      </c>
      <c r="Z142" s="313">
        <f>Babosdöbréte!Z18</f>
        <v>0</v>
      </c>
      <c r="AA142" s="313">
        <f>Babosdöbréte!AA18</f>
        <v>0</v>
      </c>
      <c r="AB142" s="313">
        <f>Babosdöbréte!AB18</f>
        <v>0</v>
      </c>
      <c r="AC142" s="314">
        <f>Babosdöbréte!AC18</f>
        <v>0</v>
      </c>
      <c r="AE142" s="114"/>
    </row>
    <row r="143" spans="1:31" s="125" customFormat="1" ht="60" x14ac:dyDescent="0.25">
      <c r="A143" s="101">
        <v>927</v>
      </c>
      <c r="B143" s="102"/>
      <c r="C143" s="103" t="s">
        <v>34</v>
      </c>
      <c r="D143" s="16" t="s">
        <v>221</v>
      </c>
      <c r="E143" s="105" t="s">
        <v>14</v>
      </c>
      <c r="F143" s="108" t="s">
        <v>31</v>
      </c>
      <c r="G143" s="75" t="s">
        <v>27</v>
      </c>
      <c r="H143" s="4"/>
      <c r="I143" s="129" t="s">
        <v>34</v>
      </c>
      <c r="J143" s="103">
        <f t="shared" si="17"/>
        <v>2300</v>
      </c>
      <c r="K143" s="129"/>
      <c r="L143" s="88">
        <v>46388</v>
      </c>
      <c r="M143" s="150">
        <v>46752</v>
      </c>
      <c r="N143" s="32" t="s">
        <v>187</v>
      </c>
      <c r="O143" s="256"/>
      <c r="P143" s="253">
        <f>Babosdöbréte!P19</f>
        <v>0</v>
      </c>
      <c r="Q143" s="253">
        <f>Babosdöbréte!Q19</f>
        <v>0</v>
      </c>
      <c r="R143" s="253">
        <f>Babosdöbréte!R19</f>
        <v>0</v>
      </c>
      <c r="S143" s="253">
        <f>Babosdöbréte!S19</f>
        <v>0</v>
      </c>
      <c r="T143" s="313">
        <f>Babosdöbréte!T19</f>
        <v>0</v>
      </c>
      <c r="U143" s="313">
        <f>Babosdöbréte!U19</f>
        <v>0</v>
      </c>
      <c r="V143" s="313">
        <f>Babosdöbréte!V19</f>
        <v>0</v>
      </c>
      <c r="W143" s="313">
        <f>Babosdöbréte!W19</f>
        <v>2300</v>
      </c>
      <c r="X143" s="313">
        <f>Babosdöbréte!X19</f>
        <v>0</v>
      </c>
      <c r="Y143" s="313">
        <f>Babosdöbréte!Y19</f>
        <v>0</v>
      </c>
      <c r="Z143" s="313">
        <f>Babosdöbréte!Z19</f>
        <v>0</v>
      </c>
      <c r="AA143" s="313">
        <f>Babosdöbréte!AA19</f>
        <v>0</v>
      </c>
      <c r="AB143" s="313">
        <f>Babosdöbréte!AB19</f>
        <v>0</v>
      </c>
      <c r="AC143" s="314">
        <f>Babosdöbréte!AC19</f>
        <v>0</v>
      </c>
      <c r="AE143" s="114"/>
    </row>
    <row r="144" spans="1:31" s="125" customFormat="1" ht="60" x14ac:dyDescent="0.25">
      <c r="A144" s="101">
        <v>173</v>
      </c>
      <c r="B144" s="102"/>
      <c r="C144" s="103" t="s">
        <v>34</v>
      </c>
      <c r="D144" s="16" t="s">
        <v>222</v>
      </c>
      <c r="E144" s="105" t="s">
        <v>14</v>
      </c>
      <c r="F144" s="108" t="s">
        <v>31</v>
      </c>
      <c r="G144" s="75" t="s">
        <v>27</v>
      </c>
      <c r="H144" s="4"/>
      <c r="I144" s="129" t="s">
        <v>34</v>
      </c>
      <c r="J144" s="103">
        <f t="shared" si="17"/>
        <v>7400</v>
      </c>
      <c r="K144" s="129"/>
      <c r="L144" s="88">
        <v>43831</v>
      </c>
      <c r="M144" s="150">
        <v>44926</v>
      </c>
      <c r="N144" s="32" t="s">
        <v>186</v>
      </c>
      <c r="O144" s="256"/>
      <c r="P144" s="253">
        <f>Babosdöbréte!P20</f>
        <v>3700</v>
      </c>
      <c r="Q144" s="253">
        <f>Babosdöbréte!Q20</f>
        <v>0</v>
      </c>
      <c r="R144" s="253">
        <f>Babosdöbréte!R20</f>
        <v>3700</v>
      </c>
      <c r="S144" s="253">
        <f>Babosdöbréte!S20</f>
        <v>0</v>
      </c>
      <c r="T144" s="313">
        <f>Babosdöbréte!T20</f>
        <v>0</v>
      </c>
      <c r="U144" s="313">
        <f>Babosdöbréte!U20</f>
        <v>0</v>
      </c>
      <c r="V144" s="313">
        <f>Babosdöbréte!V20</f>
        <v>0</v>
      </c>
      <c r="W144" s="313">
        <f>Babosdöbréte!W20</f>
        <v>0</v>
      </c>
      <c r="X144" s="313">
        <f>Babosdöbréte!X20</f>
        <v>0</v>
      </c>
      <c r="Y144" s="313">
        <f>Babosdöbréte!Y20</f>
        <v>0</v>
      </c>
      <c r="Z144" s="313">
        <f>Babosdöbréte!Z20</f>
        <v>0</v>
      </c>
      <c r="AA144" s="313">
        <f>Babosdöbréte!AA20</f>
        <v>0</v>
      </c>
      <c r="AB144" s="313">
        <f>Babosdöbréte!AB20</f>
        <v>0</v>
      </c>
      <c r="AC144" s="314">
        <f>Babosdöbréte!AC20</f>
        <v>0</v>
      </c>
      <c r="AE144" s="114"/>
    </row>
    <row r="145" spans="1:31" s="125" customFormat="1" ht="60" x14ac:dyDescent="0.25">
      <c r="A145" s="101">
        <v>992</v>
      </c>
      <c r="B145" s="102"/>
      <c r="C145" s="103" t="s">
        <v>34</v>
      </c>
      <c r="D145" s="16" t="s">
        <v>222</v>
      </c>
      <c r="E145" s="105" t="s">
        <v>14</v>
      </c>
      <c r="F145" s="108" t="s">
        <v>31</v>
      </c>
      <c r="G145" s="75" t="s">
        <v>27</v>
      </c>
      <c r="H145" s="4"/>
      <c r="I145" s="129" t="s">
        <v>34</v>
      </c>
      <c r="J145" s="103">
        <f t="shared" si="17"/>
        <v>3700</v>
      </c>
      <c r="K145" s="129"/>
      <c r="L145" s="88">
        <v>47484</v>
      </c>
      <c r="M145" s="150">
        <v>47848</v>
      </c>
      <c r="N145" s="32" t="s">
        <v>187</v>
      </c>
      <c r="O145" s="256"/>
      <c r="P145" s="253">
        <f>Babosdöbréte!P21</f>
        <v>0</v>
      </c>
      <c r="Q145" s="253">
        <f>Babosdöbréte!Q21</f>
        <v>0</v>
      </c>
      <c r="R145" s="253">
        <f>Babosdöbréte!R21</f>
        <v>0</v>
      </c>
      <c r="S145" s="253">
        <f>Babosdöbréte!S21</f>
        <v>0</v>
      </c>
      <c r="T145" s="313">
        <f>Babosdöbréte!T21</f>
        <v>0</v>
      </c>
      <c r="U145" s="313">
        <f>Babosdöbréte!U21</f>
        <v>0</v>
      </c>
      <c r="V145" s="313">
        <f>Babosdöbréte!V21</f>
        <v>0</v>
      </c>
      <c r="W145" s="313">
        <f>Babosdöbréte!W21</f>
        <v>0</v>
      </c>
      <c r="X145" s="313">
        <f>Babosdöbréte!X21</f>
        <v>0</v>
      </c>
      <c r="Y145" s="313">
        <f>Babosdöbréte!Y21</f>
        <v>0</v>
      </c>
      <c r="Z145" s="313">
        <f>Babosdöbréte!Z21</f>
        <v>3700</v>
      </c>
      <c r="AA145" s="313">
        <f>Babosdöbréte!AA21</f>
        <v>0</v>
      </c>
      <c r="AB145" s="313">
        <f>Babosdöbréte!AB21</f>
        <v>0</v>
      </c>
      <c r="AC145" s="314">
        <f>Babosdöbréte!AC21</f>
        <v>0</v>
      </c>
      <c r="AE145" s="114"/>
    </row>
    <row r="146" spans="1:31" s="125" customFormat="1" ht="60" x14ac:dyDescent="0.25">
      <c r="A146" s="101">
        <v>174</v>
      </c>
      <c r="B146" s="102"/>
      <c r="C146" s="103" t="s">
        <v>35</v>
      </c>
      <c r="D146" s="75" t="s">
        <v>98</v>
      </c>
      <c r="E146" s="105" t="s">
        <v>14</v>
      </c>
      <c r="F146" s="108" t="s">
        <v>31</v>
      </c>
      <c r="G146" s="75" t="s">
        <v>27</v>
      </c>
      <c r="H146" s="52"/>
      <c r="I146" s="129" t="s">
        <v>35</v>
      </c>
      <c r="J146" s="103">
        <f t="shared" si="17"/>
        <v>1200</v>
      </c>
      <c r="K146" s="140"/>
      <c r="L146" s="88">
        <v>43831</v>
      </c>
      <c r="M146" s="150">
        <v>45291</v>
      </c>
      <c r="N146" s="32" t="s">
        <v>186</v>
      </c>
      <c r="O146" s="256"/>
      <c r="P146" s="253">
        <f>Bagod!P15</f>
        <v>300</v>
      </c>
      <c r="Q146" s="253">
        <f>Bagod!Q15</f>
        <v>300</v>
      </c>
      <c r="R146" s="253">
        <f>Bagod!R15</f>
        <v>300</v>
      </c>
      <c r="S146" s="253">
        <f>Bagod!S15</f>
        <v>300</v>
      </c>
      <c r="T146" s="313">
        <f>Bagod!T15</f>
        <v>0</v>
      </c>
      <c r="U146" s="313">
        <f>Bagod!U15</f>
        <v>0</v>
      </c>
      <c r="V146" s="313">
        <f>Bagod!V15</f>
        <v>0</v>
      </c>
      <c r="W146" s="313">
        <f>Bagod!W15</f>
        <v>0</v>
      </c>
      <c r="X146" s="313">
        <f>Bagod!X15</f>
        <v>0</v>
      </c>
      <c r="Y146" s="313">
        <f>Bagod!Y15</f>
        <v>0</v>
      </c>
      <c r="Z146" s="313">
        <f>Bagod!Z15</f>
        <v>0</v>
      </c>
      <c r="AA146" s="313">
        <f>Bagod!AA15</f>
        <v>0</v>
      </c>
      <c r="AB146" s="313">
        <f>Bagod!AB15</f>
        <v>0</v>
      </c>
      <c r="AC146" s="314">
        <f>Bagod!AC15</f>
        <v>0</v>
      </c>
      <c r="AE146" s="114"/>
    </row>
    <row r="147" spans="1:31" s="125" customFormat="1" ht="60" x14ac:dyDescent="0.25">
      <c r="A147" s="101">
        <v>591</v>
      </c>
      <c r="B147" s="102"/>
      <c r="C147" s="103" t="s">
        <v>35</v>
      </c>
      <c r="D147" s="75" t="s">
        <v>98</v>
      </c>
      <c r="E147" s="105" t="s">
        <v>14</v>
      </c>
      <c r="F147" s="108" t="s">
        <v>31</v>
      </c>
      <c r="G147" s="75" t="s">
        <v>27</v>
      </c>
      <c r="H147" s="52"/>
      <c r="I147" s="129" t="s">
        <v>35</v>
      </c>
      <c r="J147" s="103">
        <f t="shared" si="17"/>
        <v>3000</v>
      </c>
      <c r="K147" s="140"/>
      <c r="L147" s="88">
        <v>45292</v>
      </c>
      <c r="M147" s="150">
        <v>48944</v>
      </c>
      <c r="N147" s="32" t="s">
        <v>187</v>
      </c>
      <c r="O147" s="256"/>
      <c r="P147" s="253">
        <f>Bagod!P16</f>
        <v>0</v>
      </c>
      <c r="Q147" s="253">
        <f>Bagod!Q16</f>
        <v>0</v>
      </c>
      <c r="R147" s="253">
        <f>Bagod!R16</f>
        <v>0</v>
      </c>
      <c r="S147" s="253">
        <f>Bagod!S16</f>
        <v>0</v>
      </c>
      <c r="T147" s="313">
        <f>Bagod!T16</f>
        <v>300</v>
      </c>
      <c r="U147" s="313">
        <f>Bagod!U16</f>
        <v>300</v>
      </c>
      <c r="V147" s="313">
        <f>Bagod!V16</f>
        <v>300</v>
      </c>
      <c r="W147" s="313">
        <f>Bagod!W16</f>
        <v>300</v>
      </c>
      <c r="X147" s="313">
        <f>Bagod!X16</f>
        <v>300</v>
      </c>
      <c r="Y147" s="313">
        <f>Bagod!Y16</f>
        <v>300</v>
      </c>
      <c r="Z147" s="313">
        <f>Bagod!Z16</f>
        <v>300</v>
      </c>
      <c r="AA147" s="313">
        <f>Bagod!AA16</f>
        <v>300</v>
      </c>
      <c r="AB147" s="313">
        <f>Bagod!AB16</f>
        <v>300</v>
      </c>
      <c r="AC147" s="314">
        <f>Bagod!AC16</f>
        <v>300</v>
      </c>
      <c r="AE147" s="114"/>
    </row>
    <row r="148" spans="1:31" s="125" customFormat="1" ht="60" x14ac:dyDescent="0.25">
      <c r="A148" s="101">
        <v>175</v>
      </c>
      <c r="B148" s="102"/>
      <c r="C148" s="103" t="s">
        <v>35</v>
      </c>
      <c r="D148" s="16" t="s">
        <v>222</v>
      </c>
      <c r="E148" s="105" t="s">
        <v>14</v>
      </c>
      <c r="F148" s="108" t="s">
        <v>31</v>
      </c>
      <c r="G148" s="75" t="s">
        <v>27</v>
      </c>
      <c r="H148" s="52"/>
      <c r="I148" s="129" t="s">
        <v>35</v>
      </c>
      <c r="J148" s="103">
        <f t="shared" si="17"/>
        <v>9200</v>
      </c>
      <c r="K148" s="140"/>
      <c r="L148" s="88">
        <v>43831</v>
      </c>
      <c r="M148" s="150">
        <v>44926</v>
      </c>
      <c r="N148" s="32" t="s">
        <v>186</v>
      </c>
      <c r="O148" s="256"/>
      <c r="P148" s="253">
        <f>Bagod!P17</f>
        <v>4600</v>
      </c>
      <c r="Q148" s="253">
        <f>Bagod!Q17</f>
        <v>0</v>
      </c>
      <c r="R148" s="253">
        <f>Bagod!R17</f>
        <v>4600</v>
      </c>
      <c r="S148" s="253">
        <f>Bagod!S17</f>
        <v>0</v>
      </c>
      <c r="T148" s="313">
        <f>Bagod!T17</f>
        <v>0</v>
      </c>
      <c r="U148" s="313">
        <f>Bagod!U17</f>
        <v>0</v>
      </c>
      <c r="V148" s="313">
        <f>Bagod!V17</f>
        <v>0</v>
      </c>
      <c r="W148" s="313">
        <f>Bagod!W17</f>
        <v>0</v>
      </c>
      <c r="X148" s="313">
        <f>Bagod!X17</f>
        <v>0</v>
      </c>
      <c r="Y148" s="313">
        <f>Bagod!Y17</f>
        <v>0</v>
      </c>
      <c r="Z148" s="313">
        <f>Bagod!Z17</f>
        <v>0</v>
      </c>
      <c r="AA148" s="313">
        <f>Bagod!AA17</f>
        <v>0</v>
      </c>
      <c r="AB148" s="313">
        <f>Bagod!AB17</f>
        <v>0</v>
      </c>
      <c r="AC148" s="314">
        <f>Bagod!AC17</f>
        <v>0</v>
      </c>
      <c r="AE148" s="114"/>
    </row>
    <row r="149" spans="1:31" s="125" customFormat="1" ht="60" x14ac:dyDescent="0.25">
      <c r="A149" s="101">
        <v>798</v>
      </c>
      <c r="B149" s="102"/>
      <c r="C149" s="103" t="s">
        <v>35</v>
      </c>
      <c r="D149" s="16" t="s">
        <v>222</v>
      </c>
      <c r="E149" s="105" t="s">
        <v>14</v>
      </c>
      <c r="F149" s="108" t="s">
        <v>31</v>
      </c>
      <c r="G149" s="75" t="s">
        <v>27</v>
      </c>
      <c r="H149" s="52"/>
      <c r="I149" s="129" t="s">
        <v>35</v>
      </c>
      <c r="J149" s="103">
        <f t="shared" si="17"/>
        <v>18400</v>
      </c>
      <c r="K149" s="140"/>
      <c r="L149" s="88">
        <v>45658</v>
      </c>
      <c r="M149" s="150">
        <v>48213</v>
      </c>
      <c r="N149" s="32" t="s">
        <v>187</v>
      </c>
      <c r="O149" s="256"/>
      <c r="P149" s="253">
        <f>Bagod!P18</f>
        <v>0</v>
      </c>
      <c r="Q149" s="253">
        <f>Bagod!Q18</f>
        <v>0</v>
      </c>
      <c r="R149" s="253">
        <f>Bagod!R18</f>
        <v>0</v>
      </c>
      <c r="S149" s="253">
        <f>Bagod!S18</f>
        <v>0</v>
      </c>
      <c r="T149" s="313">
        <f>Bagod!T18</f>
        <v>0</v>
      </c>
      <c r="U149" s="313">
        <f>Bagod!U18</f>
        <v>4600</v>
      </c>
      <c r="V149" s="313">
        <f>Bagod!V18</f>
        <v>0</v>
      </c>
      <c r="W149" s="313">
        <f>Bagod!W18</f>
        <v>4600</v>
      </c>
      <c r="X149" s="313">
        <f>Bagod!X18</f>
        <v>0</v>
      </c>
      <c r="Y149" s="313">
        <f>Bagod!Y18</f>
        <v>4600</v>
      </c>
      <c r="Z149" s="313">
        <f>Bagod!Z18</f>
        <v>0</v>
      </c>
      <c r="AA149" s="313">
        <f>Bagod!AA18</f>
        <v>4600</v>
      </c>
      <c r="AB149" s="313">
        <f>Bagod!AB18</f>
        <v>0</v>
      </c>
      <c r="AC149" s="314">
        <f>Bagod!AC18</f>
        <v>0</v>
      </c>
      <c r="AE149" s="114"/>
    </row>
    <row r="150" spans="1:31" s="125" customFormat="1" ht="60" x14ac:dyDescent="0.25">
      <c r="A150" s="101">
        <v>176</v>
      </c>
      <c r="B150" s="102"/>
      <c r="C150" s="103" t="s">
        <v>36</v>
      </c>
      <c r="D150" s="75" t="s">
        <v>98</v>
      </c>
      <c r="E150" s="105" t="s">
        <v>14</v>
      </c>
      <c r="F150" s="108" t="s">
        <v>31</v>
      </c>
      <c r="G150" s="75" t="s">
        <v>27</v>
      </c>
      <c r="H150" s="4"/>
      <c r="I150" s="129" t="s">
        <v>36</v>
      </c>
      <c r="J150" s="103">
        <f t="shared" ref="J150:J203" si="18">SUM(O150:AC150)</f>
        <v>2200</v>
      </c>
      <c r="K150" s="129"/>
      <c r="L150" s="88">
        <v>43831</v>
      </c>
      <c r="M150" s="150">
        <v>45291</v>
      </c>
      <c r="N150" s="32" t="s">
        <v>186</v>
      </c>
      <c r="O150" s="256"/>
      <c r="P150" s="253">
        <f>Bak!P15</f>
        <v>550</v>
      </c>
      <c r="Q150" s="253">
        <f>Bak!Q15</f>
        <v>550</v>
      </c>
      <c r="R150" s="253">
        <f>Bak!R15</f>
        <v>550</v>
      </c>
      <c r="S150" s="253">
        <f>Bak!S15</f>
        <v>550</v>
      </c>
      <c r="T150" s="313">
        <f>Bak!T15</f>
        <v>0</v>
      </c>
      <c r="U150" s="313">
        <f>Bak!U15</f>
        <v>0</v>
      </c>
      <c r="V150" s="313">
        <f>Bak!V15</f>
        <v>0</v>
      </c>
      <c r="W150" s="313">
        <f>Bak!W15</f>
        <v>0</v>
      </c>
      <c r="X150" s="313">
        <f>Bak!X15</f>
        <v>0</v>
      </c>
      <c r="Y150" s="313">
        <f>Bak!Y15</f>
        <v>0</v>
      </c>
      <c r="Z150" s="313">
        <f>Bak!Z15</f>
        <v>0</v>
      </c>
      <c r="AA150" s="313">
        <f>Bak!AA15</f>
        <v>0</v>
      </c>
      <c r="AB150" s="313">
        <f>Bak!AB15</f>
        <v>0</v>
      </c>
      <c r="AC150" s="314">
        <f>Bak!AC15</f>
        <v>0</v>
      </c>
      <c r="AE150" s="114"/>
    </row>
    <row r="151" spans="1:31" s="125" customFormat="1" ht="60" x14ac:dyDescent="0.25">
      <c r="A151" s="101">
        <v>592</v>
      </c>
      <c r="B151" s="102"/>
      <c r="C151" s="75" t="s">
        <v>36</v>
      </c>
      <c r="D151" s="75" t="s">
        <v>98</v>
      </c>
      <c r="E151" s="105" t="s">
        <v>14</v>
      </c>
      <c r="F151" s="108" t="s">
        <v>31</v>
      </c>
      <c r="G151" s="75" t="s">
        <v>27</v>
      </c>
      <c r="H151" s="4"/>
      <c r="I151" s="129" t="s">
        <v>36</v>
      </c>
      <c r="J151" s="103">
        <f t="shared" si="18"/>
        <v>3400</v>
      </c>
      <c r="K151" s="129"/>
      <c r="L151" s="88">
        <v>45292</v>
      </c>
      <c r="M151" s="150">
        <v>48944</v>
      </c>
      <c r="N151" s="32" t="s">
        <v>187</v>
      </c>
      <c r="O151" s="256"/>
      <c r="P151" s="253">
        <f>Bak!P16</f>
        <v>0</v>
      </c>
      <c r="Q151" s="253">
        <f>Bak!Q16</f>
        <v>0</v>
      </c>
      <c r="R151" s="253">
        <f>Bak!R16</f>
        <v>0</v>
      </c>
      <c r="S151" s="253">
        <f>Bak!S16</f>
        <v>0</v>
      </c>
      <c r="T151" s="313">
        <f>Bak!T16</f>
        <v>550</v>
      </c>
      <c r="U151" s="313">
        <f>Bak!U16</f>
        <v>550</v>
      </c>
      <c r="V151" s="313">
        <f>Bak!V16</f>
        <v>550</v>
      </c>
      <c r="W151" s="313">
        <f>Bak!W16</f>
        <v>250</v>
      </c>
      <c r="X151" s="313">
        <f>Bak!X16</f>
        <v>250</v>
      </c>
      <c r="Y151" s="313">
        <f>Bak!Y16</f>
        <v>250</v>
      </c>
      <c r="Z151" s="313">
        <f>Bak!Z16</f>
        <v>250</v>
      </c>
      <c r="AA151" s="313">
        <f>Bak!AA16</f>
        <v>250</v>
      </c>
      <c r="AB151" s="313">
        <f>Bak!AB16</f>
        <v>250</v>
      </c>
      <c r="AC151" s="314">
        <f>Bak!AC16</f>
        <v>250</v>
      </c>
      <c r="AE151" s="114"/>
    </row>
    <row r="152" spans="1:31" s="125" customFormat="1" ht="60" x14ac:dyDescent="0.25">
      <c r="A152" s="101">
        <v>177</v>
      </c>
      <c r="B152" s="102"/>
      <c r="C152" s="75" t="s">
        <v>36</v>
      </c>
      <c r="D152" s="16" t="s">
        <v>221</v>
      </c>
      <c r="E152" s="105" t="s">
        <v>14</v>
      </c>
      <c r="F152" s="108" t="s">
        <v>31</v>
      </c>
      <c r="G152" s="75" t="s">
        <v>27</v>
      </c>
      <c r="H152" s="4"/>
      <c r="I152" s="129" t="s">
        <v>36</v>
      </c>
      <c r="J152" s="103">
        <f t="shared" si="18"/>
        <v>5100</v>
      </c>
      <c r="K152" s="129"/>
      <c r="L152" s="88">
        <v>43831</v>
      </c>
      <c r="M152" s="150">
        <v>45291</v>
      </c>
      <c r="N152" s="32" t="s">
        <v>186</v>
      </c>
      <c r="O152" s="256"/>
      <c r="P152" s="253">
        <f>Bak!P17</f>
        <v>1500</v>
      </c>
      <c r="Q152" s="253">
        <f>Bak!Q17</f>
        <v>1800</v>
      </c>
      <c r="R152" s="253">
        <f>Bak!R17</f>
        <v>0</v>
      </c>
      <c r="S152" s="253">
        <f>Bak!S17</f>
        <v>1800</v>
      </c>
      <c r="T152" s="313">
        <f>Bak!T17</f>
        <v>0</v>
      </c>
      <c r="U152" s="313">
        <f>Bak!U17</f>
        <v>0</v>
      </c>
      <c r="V152" s="313">
        <f>Bak!V17</f>
        <v>0</v>
      </c>
      <c r="W152" s="313">
        <f>Bak!W17</f>
        <v>0</v>
      </c>
      <c r="X152" s="313">
        <f>Bak!X17</f>
        <v>0</v>
      </c>
      <c r="Y152" s="313">
        <f>Bak!Y17</f>
        <v>0</v>
      </c>
      <c r="Z152" s="313">
        <f>Bak!Z17</f>
        <v>0</v>
      </c>
      <c r="AA152" s="313">
        <f>Bak!AA17</f>
        <v>0</v>
      </c>
      <c r="AB152" s="313">
        <f>Bak!AB17</f>
        <v>0</v>
      </c>
      <c r="AC152" s="314">
        <f>Bak!AC17</f>
        <v>0</v>
      </c>
      <c r="AE152" s="114"/>
    </row>
    <row r="153" spans="1:31" s="125" customFormat="1" ht="60" x14ac:dyDescent="0.25">
      <c r="A153" s="101">
        <v>799</v>
      </c>
      <c r="B153" s="102"/>
      <c r="C153" s="75" t="s">
        <v>36</v>
      </c>
      <c r="D153" s="16" t="s">
        <v>221</v>
      </c>
      <c r="E153" s="105" t="s">
        <v>14</v>
      </c>
      <c r="F153" s="108" t="s">
        <v>31</v>
      </c>
      <c r="G153" s="75" t="s">
        <v>27</v>
      </c>
      <c r="H153" s="4"/>
      <c r="I153" s="129" t="s">
        <v>36</v>
      </c>
      <c r="J153" s="103">
        <f t="shared" si="18"/>
        <v>7200</v>
      </c>
      <c r="K153" s="129"/>
      <c r="L153" s="88">
        <v>45658</v>
      </c>
      <c r="M153" s="150">
        <v>48213</v>
      </c>
      <c r="N153" s="32" t="s">
        <v>187</v>
      </c>
      <c r="O153" s="256"/>
      <c r="P153" s="253">
        <f>Bak!P18</f>
        <v>0</v>
      </c>
      <c r="Q153" s="253">
        <f>Bak!Q18</f>
        <v>0</v>
      </c>
      <c r="R153" s="253">
        <f>Bak!R18</f>
        <v>0</v>
      </c>
      <c r="S153" s="253">
        <f>Bak!S18</f>
        <v>0</v>
      </c>
      <c r="T153" s="313">
        <f>Bak!T18</f>
        <v>0</v>
      </c>
      <c r="U153" s="313">
        <f>Bak!U18</f>
        <v>1800</v>
      </c>
      <c r="V153" s="313">
        <f>Bak!V18</f>
        <v>0</v>
      </c>
      <c r="W153" s="313">
        <f>Bak!W18</f>
        <v>1800</v>
      </c>
      <c r="X153" s="313">
        <f>Bak!X18</f>
        <v>0</v>
      </c>
      <c r="Y153" s="313">
        <f>Bak!Y18</f>
        <v>1800</v>
      </c>
      <c r="Z153" s="313">
        <f>Bak!Z18</f>
        <v>0</v>
      </c>
      <c r="AA153" s="313">
        <f>Bak!AA18</f>
        <v>1800</v>
      </c>
      <c r="AB153" s="313">
        <f>Bak!AB18</f>
        <v>0</v>
      </c>
      <c r="AC153" s="314">
        <f>Bak!AC18</f>
        <v>0</v>
      </c>
      <c r="AE153" s="114"/>
    </row>
    <row r="154" spans="1:31" s="125" customFormat="1" ht="60" x14ac:dyDescent="0.25">
      <c r="A154" s="101">
        <v>178</v>
      </c>
      <c r="B154" s="102"/>
      <c r="C154" s="75" t="s">
        <v>36</v>
      </c>
      <c r="D154" s="16" t="s">
        <v>222</v>
      </c>
      <c r="E154" s="105" t="s">
        <v>14</v>
      </c>
      <c r="F154" s="108" t="s">
        <v>31</v>
      </c>
      <c r="G154" s="75" t="s">
        <v>27</v>
      </c>
      <c r="H154" s="4"/>
      <c r="I154" s="129" t="s">
        <v>36</v>
      </c>
      <c r="J154" s="103">
        <f t="shared" si="18"/>
        <v>4000</v>
      </c>
      <c r="K154" s="129"/>
      <c r="L154" s="88">
        <v>43831</v>
      </c>
      <c r="M154" s="150">
        <v>44926</v>
      </c>
      <c r="N154" s="32" t="s">
        <v>186</v>
      </c>
      <c r="O154" s="256"/>
      <c r="P154" s="253">
        <f>Bak!P19</f>
        <v>1500</v>
      </c>
      <c r="Q154" s="253">
        <f>Bak!Q19</f>
        <v>0</v>
      </c>
      <c r="R154" s="253">
        <f>Bak!R19</f>
        <v>2500</v>
      </c>
      <c r="S154" s="253">
        <f>Bak!S19</f>
        <v>0</v>
      </c>
      <c r="T154" s="313">
        <f>Bak!T19</f>
        <v>0</v>
      </c>
      <c r="U154" s="313">
        <f>Bak!U19</f>
        <v>0</v>
      </c>
      <c r="V154" s="313">
        <f>Bak!V19</f>
        <v>0</v>
      </c>
      <c r="W154" s="313">
        <f>Bak!W19</f>
        <v>0</v>
      </c>
      <c r="X154" s="313">
        <f>Bak!X19</f>
        <v>0</v>
      </c>
      <c r="Y154" s="313">
        <f>Bak!Y19</f>
        <v>0</v>
      </c>
      <c r="Z154" s="313">
        <f>Bak!Z19</f>
        <v>0</v>
      </c>
      <c r="AA154" s="313">
        <f>Bak!AA19</f>
        <v>0</v>
      </c>
      <c r="AB154" s="313">
        <f>Bak!AB19</f>
        <v>0</v>
      </c>
      <c r="AC154" s="314">
        <f>Bak!AC19</f>
        <v>0</v>
      </c>
      <c r="AE154" s="114"/>
    </row>
    <row r="155" spans="1:31" s="125" customFormat="1" ht="60" x14ac:dyDescent="0.25">
      <c r="A155" s="101">
        <v>977</v>
      </c>
      <c r="B155" s="102"/>
      <c r="C155" s="75" t="s">
        <v>36</v>
      </c>
      <c r="D155" s="16" t="s">
        <v>222</v>
      </c>
      <c r="E155" s="105" t="s">
        <v>14</v>
      </c>
      <c r="F155" s="108" t="s">
        <v>31</v>
      </c>
      <c r="G155" s="75" t="s">
        <v>27</v>
      </c>
      <c r="H155" s="4"/>
      <c r="I155" s="129" t="s">
        <v>36</v>
      </c>
      <c r="J155" s="103">
        <f t="shared" si="18"/>
        <v>6500</v>
      </c>
      <c r="K155" s="129"/>
      <c r="L155" s="88">
        <v>47119</v>
      </c>
      <c r="M155" s="150">
        <v>47483</v>
      </c>
      <c r="N155" s="32" t="s">
        <v>187</v>
      </c>
      <c r="O155" s="256"/>
      <c r="P155" s="253">
        <f>Bak!P20</f>
        <v>0</v>
      </c>
      <c r="Q155" s="253">
        <f>Bak!Q20</f>
        <v>0</v>
      </c>
      <c r="R155" s="253">
        <f>Bak!R20</f>
        <v>0</v>
      </c>
      <c r="S155" s="253">
        <f>Bak!S20</f>
        <v>0</v>
      </c>
      <c r="T155" s="313">
        <f>Bak!T20</f>
        <v>0</v>
      </c>
      <c r="U155" s="313">
        <f>Bak!U20</f>
        <v>0</v>
      </c>
      <c r="V155" s="313">
        <f>Bak!V20</f>
        <v>0</v>
      </c>
      <c r="W155" s="313">
        <f>Bak!W20</f>
        <v>0</v>
      </c>
      <c r="X155" s="313">
        <f>Bak!X20</f>
        <v>0</v>
      </c>
      <c r="Y155" s="313">
        <f>Bak!Y20</f>
        <v>6500</v>
      </c>
      <c r="Z155" s="313">
        <f>Bak!Z20</f>
        <v>0</v>
      </c>
      <c r="AA155" s="313">
        <f>Bak!AA20</f>
        <v>0</v>
      </c>
      <c r="AB155" s="313">
        <f>Bak!AB20</f>
        <v>0</v>
      </c>
      <c r="AC155" s="314">
        <f>Bak!AC20</f>
        <v>0</v>
      </c>
      <c r="AE155" s="114"/>
    </row>
    <row r="156" spans="1:31" s="125" customFormat="1" ht="60" x14ac:dyDescent="0.25">
      <c r="A156" s="101">
        <v>179</v>
      </c>
      <c r="B156" s="102"/>
      <c r="C156" s="103" t="s">
        <v>37</v>
      </c>
      <c r="D156" s="75" t="s">
        <v>98</v>
      </c>
      <c r="E156" s="105" t="s">
        <v>14</v>
      </c>
      <c r="F156" s="108" t="s">
        <v>31</v>
      </c>
      <c r="G156" s="75" t="s">
        <v>27</v>
      </c>
      <c r="H156" s="4"/>
      <c r="I156" s="129" t="s">
        <v>37</v>
      </c>
      <c r="J156" s="103">
        <f t="shared" si="18"/>
        <v>1000</v>
      </c>
      <c r="K156" s="158"/>
      <c r="L156" s="88">
        <v>43831</v>
      </c>
      <c r="M156" s="150">
        <v>45291</v>
      </c>
      <c r="N156" s="32" t="s">
        <v>186</v>
      </c>
      <c r="O156" s="256"/>
      <c r="P156" s="253">
        <f>Bocfölde!P15</f>
        <v>250</v>
      </c>
      <c r="Q156" s="253">
        <f>Bocfölde!Q15</f>
        <v>250</v>
      </c>
      <c r="R156" s="253">
        <f>Bocfölde!R15</f>
        <v>250</v>
      </c>
      <c r="S156" s="253">
        <f>Bocfölde!S15</f>
        <v>250</v>
      </c>
      <c r="T156" s="313">
        <f>Bocfölde!T15</f>
        <v>0</v>
      </c>
      <c r="U156" s="313">
        <f>Bocfölde!U15</f>
        <v>0</v>
      </c>
      <c r="V156" s="313">
        <f>Bocfölde!V15</f>
        <v>0</v>
      </c>
      <c r="W156" s="313">
        <f>Bocfölde!W15</f>
        <v>0</v>
      </c>
      <c r="X156" s="313">
        <f>Bocfölde!X15</f>
        <v>0</v>
      </c>
      <c r="Y156" s="313">
        <f>Bocfölde!Y15</f>
        <v>0</v>
      </c>
      <c r="Z156" s="313">
        <f>Bocfölde!Z15</f>
        <v>0</v>
      </c>
      <c r="AA156" s="313">
        <f>Bocfölde!AA15</f>
        <v>0</v>
      </c>
      <c r="AB156" s="313">
        <f>Bocfölde!AB15</f>
        <v>0</v>
      </c>
      <c r="AC156" s="314">
        <f>Bocfölde!AC15</f>
        <v>0</v>
      </c>
      <c r="AE156" s="114"/>
    </row>
    <row r="157" spans="1:31" s="125" customFormat="1" ht="60" x14ac:dyDescent="0.25">
      <c r="A157" s="101">
        <v>593</v>
      </c>
      <c r="B157" s="102"/>
      <c r="C157" s="103" t="s">
        <v>37</v>
      </c>
      <c r="D157" s="75" t="s">
        <v>98</v>
      </c>
      <c r="E157" s="105" t="s">
        <v>14</v>
      </c>
      <c r="F157" s="108" t="s">
        <v>31</v>
      </c>
      <c r="G157" s="75" t="s">
        <v>27</v>
      </c>
      <c r="H157" s="4"/>
      <c r="I157" s="129" t="s">
        <v>37</v>
      </c>
      <c r="J157" s="103">
        <f t="shared" si="18"/>
        <v>2500</v>
      </c>
      <c r="K157" s="158"/>
      <c r="L157" s="88">
        <v>45292</v>
      </c>
      <c r="M157" s="150">
        <v>48944</v>
      </c>
      <c r="N157" s="32" t="s">
        <v>187</v>
      </c>
      <c r="O157" s="256"/>
      <c r="P157" s="253">
        <f>Bocfölde!P16</f>
        <v>0</v>
      </c>
      <c r="Q157" s="253">
        <f>Bocfölde!Q16</f>
        <v>0</v>
      </c>
      <c r="R157" s="253">
        <f>Bocfölde!R16</f>
        <v>0</v>
      </c>
      <c r="S157" s="253">
        <f>Bocfölde!S16</f>
        <v>0</v>
      </c>
      <c r="T157" s="313">
        <f>Bocfölde!T16</f>
        <v>250</v>
      </c>
      <c r="U157" s="313">
        <f>Bocfölde!U16</f>
        <v>250</v>
      </c>
      <c r="V157" s="313">
        <f>Bocfölde!V16</f>
        <v>250</v>
      </c>
      <c r="W157" s="313">
        <f>Bocfölde!W16</f>
        <v>250</v>
      </c>
      <c r="X157" s="313">
        <f>Bocfölde!X16</f>
        <v>250</v>
      </c>
      <c r="Y157" s="313">
        <f>Bocfölde!Y16</f>
        <v>250</v>
      </c>
      <c r="Z157" s="313">
        <f>Bocfölde!Z16</f>
        <v>250</v>
      </c>
      <c r="AA157" s="313">
        <f>Bocfölde!AA16</f>
        <v>250</v>
      </c>
      <c r="AB157" s="313">
        <f>Bocfölde!AB16</f>
        <v>250</v>
      </c>
      <c r="AC157" s="314">
        <f>Bocfölde!AC16</f>
        <v>250</v>
      </c>
      <c r="AE157" s="114"/>
    </row>
    <row r="158" spans="1:31" s="125" customFormat="1" ht="60" x14ac:dyDescent="0.25">
      <c r="A158" s="101">
        <v>180</v>
      </c>
      <c r="B158" s="102"/>
      <c r="C158" s="103" t="s">
        <v>37</v>
      </c>
      <c r="D158" s="16" t="s">
        <v>221</v>
      </c>
      <c r="E158" s="105" t="s">
        <v>14</v>
      </c>
      <c r="F158" s="108" t="s">
        <v>31</v>
      </c>
      <c r="G158" s="75" t="s">
        <v>27</v>
      </c>
      <c r="H158" s="4"/>
      <c r="I158" s="129" t="s">
        <v>37</v>
      </c>
      <c r="J158" s="103">
        <f t="shared" si="18"/>
        <v>3700</v>
      </c>
      <c r="K158" s="158"/>
      <c r="L158" s="88">
        <v>43831</v>
      </c>
      <c r="M158" s="150">
        <v>45291</v>
      </c>
      <c r="N158" s="32" t="s">
        <v>186</v>
      </c>
      <c r="O158" s="256"/>
      <c r="P158" s="253">
        <f>Bocfölde!P17</f>
        <v>500</v>
      </c>
      <c r="Q158" s="253">
        <f>Bocfölde!Q17</f>
        <v>1600</v>
      </c>
      <c r="R158" s="253">
        <f>Bocfölde!R17</f>
        <v>0</v>
      </c>
      <c r="S158" s="253">
        <f>Bocfölde!S17</f>
        <v>1600</v>
      </c>
      <c r="T158" s="313">
        <f>Bocfölde!T17</f>
        <v>0</v>
      </c>
      <c r="U158" s="313">
        <f>Bocfölde!U17</f>
        <v>0</v>
      </c>
      <c r="V158" s="313">
        <f>Bocfölde!V17</f>
        <v>0</v>
      </c>
      <c r="W158" s="313">
        <f>Bocfölde!W17</f>
        <v>0</v>
      </c>
      <c r="X158" s="313">
        <f>Bocfölde!X17</f>
        <v>0</v>
      </c>
      <c r="Y158" s="313">
        <f>Bocfölde!Y17</f>
        <v>0</v>
      </c>
      <c r="Z158" s="313">
        <f>Bocfölde!Z17</f>
        <v>0</v>
      </c>
      <c r="AA158" s="313">
        <f>Bocfölde!AA17</f>
        <v>0</v>
      </c>
      <c r="AB158" s="313">
        <f>Bocfölde!AB17</f>
        <v>0</v>
      </c>
      <c r="AC158" s="314">
        <f>Bocfölde!AC17</f>
        <v>0</v>
      </c>
      <c r="AE158" s="114"/>
    </row>
    <row r="159" spans="1:31" s="125" customFormat="1" ht="60" x14ac:dyDescent="0.25">
      <c r="A159" s="101">
        <v>800</v>
      </c>
      <c r="B159" s="102"/>
      <c r="C159" s="103" t="s">
        <v>37</v>
      </c>
      <c r="D159" s="16" t="s">
        <v>221</v>
      </c>
      <c r="E159" s="105" t="s">
        <v>14</v>
      </c>
      <c r="F159" s="108" t="s">
        <v>31</v>
      </c>
      <c r="G159" s="75" t="s">
        <v>27</v>
      </c>
      <c r="H159" s="4"/>
      <c r="I159" s="129" t="s">
        <v>37</v>
      </c>
      <c r="J159" s="103">
        <f t="shared" si="18"/>
        <v>5600</v>
      </c>
      <c r="K159" s="158"/>
      <c r="L159" s="88">
        <v>45658</v>
      </c>
      <c r="M159" s="150">
        <v>47848</v>
      </c>
      <c r="N159" s="32" t="s">
        <v>187</v>
      </c>
      <c r="O159" s="256"/>
      <c r="P159" s="253">
        <f>Bocfölde!P18</f>
        <v>0</v>
      </c>
      <c r="Q159" s="253">
        <f>Bocfölde!Q18</f>
        <v>0</v>
      </c>
      <c r="R159" s="253">
        <f>Bocfölde!R18</f>
        <v>0</v>
      </c>
      <c r="S159" s="253">
        <f>Bocfölde!S18</f>
        <v>0</v>
      </c>
      <c r="T159" s="313">
        <f>Bocfölde!T18</f>
        <v>0</v>
      </c>
      <c r="U159" s="313">
        <f>Bocfölde!U18</f>
        <v>2600</v>
      </c>
      <c r="V159" s="313">
        <f>Bocfölde!V18</f>
        <v>0</v>
      </c>
      <c r="W159" s="313">
        <f>Bocfölde!W18</f>
        <v>0</v>
      </c>
      <c r="X159" s="313">
        <f>Bocfölde!X18</f>
        <v>0</v>
      </c>
      <c r="Y159" s="313">
        <f>Bocfölde!Y18</f>
        <v>0</v>
      </c>
      <c r="Z159" s="313">
        <f>Bocfölde!Z18</f>
        <v>3000</v>
      </c>
      <c r="AA159" s="313">
        <f>Bocfölde!AA18</f>
        <v>0</v>
      </c>
      <c r="AB159" s="313">
        <f>Bocfölde!AB18</f>
        <v>0</v>
      </c>
      <c r="AC159" s="314">
        <f>Bocfölde!AC18</f>
        <v>0</v>
      </c>
      <c r="AE159" s="114"/>
    </row>
    <row r="160" spans="1:31" s="125" customFormat="1" ht="60" x14ac:dyDescent="0.25">
      <c r="A160" s="101">
        <v>181</v>
      </c>
      <c r="B160" s="102"/>
      <c r="C160" s="103" t="s">
        <v>37</v>
      </c>
      <c r="D160" s="16" t="s">
        <v>222</v>
      </c>
      <c r="E160" s="105" t="s">
        <v>14</v>
      </c>
      <c r="F160" s="108" t="s">
        <v>31</v>
      </c>
      <c r="G160" s="75" t="s">
        <v>27</v>
      </c>
      <c r="H160" s="4"/>
      <c r="I160" s="129" t="s">
        <v>37</v>
      </c>
      <c r="J160" s="103">
        <f t="shared" si="18"/>
        <v>8700</v>
      </c>
      <c r="K160" s="158"/>
      <c r="L160" s="88">
        <v>43831</v>
      </c>
      <c r="M160" s="150">
        <v>44926</v>
      </c>
      <c r="N160" s="32" t="s">
        <v>186</v>
      </c>
      <c r="O160" s="256"/>
      <c r="P160" s="253">
        <f>Bocfölde!P19</f>
        <v>2000</v>
      </c>
      <c r="Q160" s="253">
        <f>Bocfölde!Q19</f>
        <v>0</v>
      </c>
      <c r="R160" s="253">
        <f>Bocfölde!R19</f>
        <v>6700</v>
      </c>
      <c r="S160" s="253">
        <f>Bocfölde!S19</f>
        <v>0</v>
      </c>
      <c r="T160" s="313">
        <f>Bocfölde!T19</f>
        <v>0</v>
      </c>
      <c r="U160" s="313">
        <f>Bocfölde!U19</f>
        <v>0</v>
      </c>
      <c r="V160" s="313">
        <f>Bocfölde!V19</f>
        <v>0</v>
      </c>
      <c r="W160" s="313">
        <f>Bocfölde!W19</f>
        <v>0</v>
      </c>
      <c r="X160" s="313">
        <f>Bocfölde!X19</f>
        <v>0</v>
      </c>
      <c r="Y160" s="313">
        <f>Bocfölde!Y19</f>
        <v>0</v>
      </c>
      <c r="Z160" s="313">
        <f>Bocfölde!Z19</f>
        <v>0</v>
      </c>
      <c r="AA160" s="313">
        <f>Bocfölde!AA19</f>
        <v>0</v>
      </c>
      <c r="AB160" s="313">
        <f>Bocfölde!AB19</f>
        <v>0</v>
      </c>
      <c r="AC160" s="314">
        <f>Bocfölde!AC19</f>
        <v>0</v>
      </c>
      <c r="AE160" s="114"/>
    </row>
    <row r="161" spans="1:31" s="125" customFormat="1" ht="60" x14ac:dyDescent="0.25">
      <c r="A161" s="101">
        <v>893</v>
      </c>
      <c r="B161" s="102"/>
      <c r="C161" s="103" t="s">
        <v>37</v>
      </c>
      <c r="D161" s="16" t="s">
        <v>222</v>
      </c>
      <c r="E161" s="105" t="s">
        <v>14</v>
      </c>
      <c r="F161" s="108" t="s">
        <v>31</v>
      </c>
      <c r="G161" s="75" t="s">
        <v>27</v>
      </c>
      <c r="H161" s="4"/>
      <c r="I161" s="129" t="s">
        <v>37</v>
      </c>
      <c r="J161" s="103">
        <f t="shared" si="18"/>
        <v>13400</v>
      </c>
      <c r="K161" s="158"/>
      <c r="L161" s="88">
        <v>46023</v>
      </c>
      <c r="M161" s="150">
        <v>47848</v>
      </c>
      <c r="N161" s="32" t="s">
        <v>187</v>
      </c>
      <c r="O161" s="256"/>
      <c r="P161" s="253">
        <f>Bocfölde!P20</f>
        <v>0</v>
      </c>
      <c r="Q161" s="253">
        <f>Bocfölde!Q20</f>
        <v>0</v>
      </c>
      <c r="R161" s="253">
        <f>Bocfölde!R20</f>
        <v>0</v>
      </c>
      <c r="S161" s="253">
        <f>Bocfölde!S20</f>
        <v>0</v>
      </c>
      <c r="T161" s="313">
        <f>Bocfölde!T20</f>
        <v>0</v>
      </c>
      <c r="U161" s="313">
        <f>Bocfölde!U20</f>
        <v>0</v>
      </c>
      <c r="V161" s="313">
        <f>Bocfölde!V20</f>
        <v>6700</v>
      </c>
      <c r="W161" s="313">
        <f>Bocfölde!W20</f>
        <v>0</v>
      </c>
      <c r="X161" s="313">
        <f>Bocfölde!X20</f>
        <v>0</v>
      </c>
      <c r="Y161" s="313">
        <f>Bocfölde!Y20</f>
        <v>0</v>
      </c>
      <c r="Z161" s="313">
        <f>Bocfölde!Z20</f>
        <v>6700</v>
      </c>
      <c r="AA161" s="313">
        <f>Bocfölde!AA20</f>
        <v>0</v>
      </c>
      <c r="AB161" s="313">
        <f>Bocfölde!AB20</f>
        <v>0</v>
      </c>
      <c r="AC161" s="314">
        <f>Bocfölde!AC20</f>
        <v>0</v>
      </c>
      <c r="AE161" s="114"/>
    </row>
    <row r="162" spans="1:31" s="125" customFormat="1" ht="60" x14ac:dyDescent="0.25">
      <c r="A162" s="101">
        <v>182</v>
      </c>
      <c r="B162" s="102"/>
      <c r="C162" s="103" t="s">
        <v>38</v>
      </c>
      <c r="D162" s="75" t="s">
        <v>98</v>
      </c>
      <c r="E162" s="105" t="s">
        <v>14</v>
      </c>
      <c r="F162" s="108" t="s">
        <v>31</v>
      </c>
      <c r="G162" s="75" t="s">
        <v>27</v>
      </c>
      <c r="H162" s="4"/>
      <c r="I162" s="129" t="s">
        <v>38</v>
      </c>
      <c r="J162" s="103">
        <f t="shared" si="18"/>
        <v>1700</v>
      </c>
      <c r="K162" s="129"/>
      <c r="L162" s="88">
        <v>43831</v>
      </c>
      <c r="M162" s="150">
        <v>45291</v>
      </c>
      <c r="N162" s="32" t="s">
        <v>186</v>
      </c>
      <c r="O162" s="256"/>
      <c r="P162" s="253">
        <f>Boncodfölde!P16</f>
        <v>425</v>
      </c>
      <c r="Q162" s="253">
        <f>Boncodfölde!Q16</f>
        <v>425</v>
      </c>
      <c r="R162" s="253">
        <f>Boncodfölde!R16</f>
        <v>425</v>
      </c>
      <c r="S162" s="253">
        <f>Boncodfölde!S16</f>
        <v>425</v>
      </c>
      <c r="T162" s="313">
        <f>Boncodfölde!T16</f>
        <v>0</v>
      </c>
      <c r="U162" s="313">
        <f>Boncodfölde!U16</f>
        <v>0</v>
      </c>
      <c r="V162" s="313">
        <f>Boncodfölde!V16</f>
        <v>0</v>
      </c>
      <c r="W162" s="313">
        <f>Boncodfölde!W16</f>
        <v>0</v>
      </c>
      <c r="X162" s="313">
        <f>Boncodfölde!X16</f>
        <v>0</v>
      </c>
      <c r="Y162" s="313">
        <f>Boncodfölde!Y16</f>
        <v>0</v>
      </c>
      <c r="Z162" s="313">
        <f>Boncodfölde!Z16</f>
        <v>0</v>
      </c>
      <c r="AA162" s="313">
        <f>Boncodfölde!AA16</f>
        <v>0</v>
      </c>
      <c r="AB162" s="313">
        <f>Boncodfölde!AB16</f>
        <v>0</v>
      </c>
      <c r="AC162" s="314">
        <f>Boncodfölde!AC16</f>
        <v>0</v>
      </c>
      <c r="AE162" s="114"/>
    </row>
    <row r="163" spans="1:31" s="125" customFormat="1" ht="60" x14ac:dyDescent="0.25">
      <c r="A163" s="101">
        <v>594</v>
      </c>
      <c r="B163" s="102"/>
      <c r="C163" s="103" t="s">
        <v>38</v>
      </c>
      <c r="D163" s="75" t="s">
        <v>98</v>
      </c>
      <c r="E163" s="105" t="s">
        <v>14</v>
      </c>
      <c r="F163" s="108" t="s">
        <v>31</v>
      </c>
      <c r="G163" s="75" t="s">
        <v>27</v>
      </c>
      <c r="H163" s="4"/>
      <c r="I163" s="129" t="s">
        <v>38</v>
      </c>
      <c r="J163" s="103">
        <f t="shared" si="18"/>
        <v>4250</v>
      </c>
      <c r="K163" s="129"/>
      <c r="L163" s="88">
        <v>45292</v>
      </c>
      <c r="M163" s="150">
        <v>48944</v>
      </c>
      <c r="N163" s="32" t="s">
        <v>187</v>
      </c>
      <c r="O163" s="256"/>
      <c r="P163" s="253">
        <f>Boncodfölde!P17</f>
        <v>0</v>
      </c>
      <c r="Q163" s="253">
        <f>Boncodfölde!Q17</f>
        <v>0</v>
      </c>
      <c r="R163" s="253">
        <f>Boncodfölde!R17</f>
        <v>0</v>
      </c>
      <c r="S163" s="253">
        <f>Boncodfölde!S17</f>
        <v>0</v>
      </c>
      <c r="T163" s="313">
        <f>Boncodfölde!T17</f>
        <v>425</v>
      </c>
      <c r="U163" s="313">
        <f>Boncodfölde!U17</f>
        <v>425</v>
      </c>
      <c r="V163" s="313">
        <f>Boncodfölde!V17</f>
        <v>425</v>
      </c>
      <c r="W163" s="313">
        <f>Boncodfölde!W17</f>
        <v>425</v>
      </c>
      <c r="X163" s="313">
        <f>Boncodfölde!X17</f>
        <v>425</v>
      </c>
      <c r="Y163" s="313">
        <f>Boncodfölde!Y17</f>
        <v>425</v>
      </c>
      <c r="Z163" s="313">
        <f>Boncodfölde!Z17</f>
        <v>425</v>
      </c>
      <c r="AA163" s="313">
        <f>Boncodfölde!AA17</f>
        <v>425</v>
      </c>
      <c r="AB163" s="313">
        <f>Boncodfölde!AB17</f>
        <v>425</v>
      </c>
      <c r="AC163" s="314">
        <f>Boncodfölde!AC17</f>
        <v>425</v>
      </c>
      <c r="AE163" s="114"/>
    </row>
    <row r="164" spans="1:31" s="125" customFormat="1" ht="60" x14ac:dyDescent="0.25">
      <c r="A164" s="101">
        <v>183</v>
      </c>
      <c r="B164" s="102"/>
      <c r="C164" s="103" t="s">
        <v>38</v>
      </c>
      <c r="D164" s="16" t="s">
        <v>221</v>
      </c>
      <c r="E164" s="105" t="s">
        <v>14</v>
      </c>
      <c r="F164" s="108" t="s">
        <v>31</v>
      </c>
      <c r="G164" s="75" t="s">
        <v>27</v>
      </c>
      <c r="H164" s="4"/>
      <c r="I164" s="129" t="s">
        <v>38</v>
      </c>
      <c r="J164" s="103">
        <f t="shared" si="18"/>
        <v>2780</v>
      </c>
      <c r="K164" s="129"/>
      <c r="L164" s="88">
        <v>43831</v>
      </c>
      <c r="M164" s="150">
        <v>44926</v>
      </c>
      <c r="N164" s="32" t="s">
        <v>186</v>
      </c>
      <c r="O164" s="256"/>
      <c r="P164" s="253">
        <f>Boncodfölde!P18</f>
        <v>390</v>
      </c>
      <c r="Q164" s="253">
        <f>Boncodfölde!Q18</f>
        <v>390</v>
      </c>
      <c r="R164" s="253">
        <f>Boncodfölde!R18</f>
        <v>2000</v>
      </c>
      <c r="S164" s="253">
        <f>Boncodfölde!S18</f>
        <v>0</v>
      </c>
      <c r="T164" s="313">
        <f>Boncodfölde!T18</f>
        <v>0</v>
      </c>
      <c r="U164" s="313">
        <f>Boncodfölde!U18</f>
        <v>0</v>
      </c>
      <c r="V164" s="313">
        <f>Boncodfölde!V18</f>
        <v>0</v>
      </c>
      <c r="W164" s="313">
        <f>Boncodfölde!W18</f>
        <v>0</v>
      </c>
      <c r="X164" s="313">
        <f>Boncodfölde!X18</f>
        <v>0</v>
      </c>
      <c r="Y164" s="313">
        <f>Boncodfölde!Y18</f>
        <v>0</v>
      </c>
      <c r="Z164" s="313">
        <f>Boncodfölde!Z18</f>
        <v>0</v>
      </c>
      <c r="AA164" s="313">
        <f>Boncodfölde!AA18</f>
        <v>0</v>
      </c>
      <c r="AB164" s="313">
        <f>Boncodfölde!AB18</f>
        <v>0</v>
      </c>
      <c r="AC164" s="314">
        <f>Boncodfölde!AC18</f>
        <v>0</v>
      </c>
      <c r="AE164" s="114"/>
    </row>
    <row r="165" spans="1:31" s="125" customFormat="1" ht="60" x14ac:dyDescent="0.25">
      <c r="A165" s="101">
        <v>978</v>
      </c>
      <c r="B165" s="102"/>
      <c r="C165" s="103" t="s">
        <v>38</v>
      </c>
      <c r="D165" s="16" t="s">
        <v>221</v>
      </c>
      <c r="E165" s="105" t="s">
        <v>14</v>
      </c>
      <c r="F165" s="108" t="s">
        <v>31</v>
      </c>
      <c r="G165" s="75" t="s">
        <v>27</v>
      </c>
      <c r="H165" s="4"/>
      <c r="I165" s="129" t="s">
        <v>38</v>
      </c>
      <c r="J165" s="103">
        <f t="shared" si="18"/>
        <v>2000</v>
      </c>
      <c r="K165" s="129"/>
      <c r="L165" s="88">
        <v>47119</v>
      </c>
      <c r="M165" s="150">
        <v>47483</v>
      </c>
      <c r="N165" s="32" t="s">
        <v>187</v>
      </c>
      <c r="O165" s="256"/>
      <c r="P165" s="253">
        <f>Boncodfölde!P19</f>
        <v>0</v>
      </c>
      <c r="Q165" s="253">
        <f>Boncodfölde!Q19</f>
        <v>0</v>
      </c>
      <c r="R165" s="253">
        <f>Boncodfölde!R19</f>
        <v>0</v>
      </c>
      <c r="S165" s="253">
        <f>Boncodfölde!S19</f>
        <v>0</v>
      </c>
      <c r="T165" s="313">
        <f>Boncodfölde!T19</f>
        <v>0</v>
      </c>
      <c r="U165" s="313">
        <f>Boncodfölde!U19</f>
        <v>0</v>
      </c>
      <c r="V165" s="313">
        <f>Boncodfölde!V19</f>
        <v>0</v>
      </c>
      <c r="W165" s="313">
        <f>Boncodfölde!W19</f>
        <v>0</v>
      </c>
      <c r="X165" s="313">
        <f>Boncodfölde!X19</f>
        <v>0</v>
      </c>
      <c r="Y165" s="313">
        <f>Boncodfölde!Y19</f>
        <v>2000</v>
      </c>
      <c r="Z165" s="313">
        <f>Boncodfölde!Z19</f>
        <v>0</v>
      </c>
      <c r="AA165" s="313">
        <f>Boncodfölde!AA19</f>
        <v>0</v>
      </c>
      <c r="AB165" s="313">
        <f>Boncodfölde!AB19</f>
        <v>0</v>
      </c>
      <c r="AC165" s="314">
        <f>Boncodfölde!AC19</f>
        <v>0</v>
      </c>
      <c r="AE165" s="114"/>
    </row>
    <row r="166" spans="1:31" s="125" customFormat="1" ht="60" x14ac:dyDescent="0.25">
      <c r="A166" s="101">
        <v>184</v>
      </c>
      <c r="B166" s="102"/>
      <c r="C166" s="103" t="s">
        <v>38</v>
      </c>
      <c r="D166" s="16" t="s">
        <v>222</v>
      </c>
      <c r="E166" s="105" t="s">
        <v>14</v>
      </c>
      <c r="F166" s="108" t="s">
        <v>31</v>
      </c>
      <c r="G166" s="75" t="s">
        <v>27</v>
      </c>
      <c r="H166" s="4"/>
      <c r="I166" s="129" t="s">
        <v>38</v>
      </c>
      <c r="J166" s="103">
        <f t="shared" si="18"/>
        <v>5900</v>
      </c>
      <c r="K166" s="129"/>
      <c r="L166" s="88">
        <v>43831</v>
      </c>
      <c r="M166" s="150">
        <v>44926</v>
      </c>
      <c r="N166" s="32" t="s">
        <v>186</v>
      </c>
      <c r="O166" s="256"/>
      <c r="P166" s="253">
        <f>Boncodfölde!P20</f>
        <v>500</v>
      </c>
      <c r="Q166" s="253">
        <f>Boncodfölde!Q20</f>
        <v>2700</v>
      </c>
      <c r="R166" s="253">
        <f>Boncodfölde!R20</f>
        <v>2700</v>
      </c>
      <c r="S166" s="253">
        <f>Boncodfölde!S20</f>
        <v>0</v>
      </c>
      <c r="T166" s="313">
        <f>Boncodfölde!T20</f>
        <v>0</v>
      </c>
      <c r="U166" s="313">
        <f>Boncodfölde!U20</f>
        <v>0</v>
      </c>
      <c r="V166" s="313">
        <f>Boncodfölde!V20</f>
        <v>0</v>
      </c>
      <c r="W166" s="313">
        <f>Boncodfölde!W20</f>
        <v>0</v>
      </c>
      <c r="X166" s="313">
        <f>Boncodfölde!X20</f>
        <v>0</v>
      </c>
      <c r="Y166" s="313">
        <f>Boncodfölde!Y20</f>
        <v>0</v>
      </c>
      <c r="Z166" s="313">
        <f>Boncodfölde!Z20</f>
        <v>0</v>
      </c>
      <c r="AA166" s="313">
        <f>Boncodfölde!AA20</f>
        <v>0</v>
      </c>
      <c r="AB166" s="313">
        <f>Boncodfölde!AB20</f>
        <v>0</v>
      </c>
      <c r="AC166" s="314">
        <f>Boncodfölde!AC20</f>
        <v>0</v>
      </c>
      <c r="AE166" s="114"/>
    </row>
    <row r="167" spans="1:31" s="125" customFormat="1" ht="60" x14ac:dyDescent="0.25">
      <c r="A167" s="101">
        <v>595</v>
      </c>
      <c r="B167" s="102"/>
      <c r="C167" s="103" t="s">
        <v>38</v>
      </c>
      <c r="D167" s="16" t="s">
        <v>222</v>
      </c>
      <c r="E167" s="105" t="s">
        <v>14</v>
      </c>
      <c r="F167" s="108" t="s">
        <v>31</v>
      </c>
      <c r="G167" s="75" t="s">
        <v>27</v>
      </c>
      <c r="H167" s="4"/>
      <c r="I167" s="129" t="s">
        <v>38</v>
      </c>
      <c r="J167" s="103">
        <f t="shared" si="18"/>
        <v>8100</v>
      </c>
      <c r="K167" s="129"/>
      <c r="L167" s="88">
        <v>45292</v>
      </c>
      <c r="M167" s="150">
        <v>47848</v>
      </c>
      <c r="N167" s="32" t="s">
        <v>187</v>
      </c>
      <c r="O167" s="256"/>
      <c r="P167" s="253">
        <f>Boncodfölde!P21</f>
        <v>0</v>
      </c>
      <c r="Q167" s="253">
        <f>Boncodfölde!Q21</f>
        <v>0</v>
      </c>
      <c r="R167" s="253">
        <f>Boncodfölde!R21</f>
        <v>0</v>
      </c>
      <c r="S167" s="253">
        <f>Boncodfölde!S21</f>
        <v>0</v>
      </c>
      <c r="T167" s="313">
        <f>Boncodfölde!T21</f>
        <v>2700</v>
      </c>
      <c r="U167" s="313">
        <f>Boncodfölde!U21</f>
        <v>0</v>
      </c>
      <c r="V167" s="313">
        <f>Boncodfölde!V21</f>
        <v>0</v>
      </c>
      <c r="W167" s="313">
        <f>Boncodfölde!W21</f>
        <v>2700</v>
      </c>
      <c r="X167" s="313">
        <f>Boncodfölde!X21</f>
        <v>0</v>
      </c>
      <c r="Y167" s="313">
        <f>Boncodfölde!Y21</f>
        <v>0</v>
      </c>
      <c r="Z167" s="313">
        <f>Boncodfölde!Z21</f>
        <v>2700</v>
      </c>
      <c r="AA167" s="313">
        <f>Boncodfölde!AA21</f>
        <v>0</v>
      </c>
      <c r="AB167" s="313">
        <f>Boncodfölde!AB21</f>
        <v>0</v>
      </c>
      <c r="AC167" s="314">
        <f>Boncodfölde!AC21</f>
        <v>0</v>
      </c>
      <c r="AE167" s="114"/>
    </row>
    <row r="168" spans="1:31" s="125" customFormat="1" ht="60" x14ac:dyDescent="0.25">
      <c r="A168" s="101">
        <v>185</v>
      </c>
      <c r="B168" s="102"/>
      <c r="C168" s="103" t="s">
        <v>39</v>
      </c>
      <c r="D168" s="75" t="s">
        <v>98</v>
      </c>
      <c r="E168" s="105" t="s">
        <v>14</v>
      </c>
      <c r="F168" s="108" t="s">
        <v>31</v>
      </c>
      <c r="G168" s="75" t="s">
        <v>27</v>
      </c>
      <c r="H168" s="4"/>
      <c r="I168" s="129" t="s">
        <v>39</v>
      </c>
      <c r="J168" s="103">
        <f t="shared" si="18"/>
        <v>1750</v>
      </c>
      <c r="K168" s="129"/>
      <c r="L168" s="88">
        <v>43831</v>
      </c>
      <c r="M168" s="150">
        <v>45291</v>
      </c>
      <c r="N168" s="32" t="s">
        <v>186</v>
      </c>
      <c r="O168" s="256"/>
      <c r="P168" s="253">
        <f>Böde!P16</f>
        <v>450</v>
      </c>
      <c r="Q168" s="253">
        <f>Böde!Q16</f>
        <v>450</v>
      </c>
      <c r="R168" s="253">
        <f>Böde!R16</f>
        <v>450</v>
      </c>
      <c r="S168" s="253">
        <f>Böde!S16</f>
        <v>400</v>
      </c>
      <c r="T168" s="313">
        <f>Böde!T16</f>
        <v>0</v>
      </c>
      <c r="U168" s="313">
        <f>Böde!U16</f>
        <v>0</v>
      </c>
      <c r="V168" s="313">
        <f>Böde!V16</f>
        <v>0</v>
      </c>
      <c r="W168" s="313">
        <f>Böde!W16</f>
        <v>0</v>
      </c>
      <c r="X168" s="313">
        <f>Böde!X16</f>
        <v>0</v>
      </c>
      <c r="Y168" s="313">
        <f>Böde!Y16</f>
        <v>0</v>
      </c>
      <c r="Z168" s="313">
        <f>Böde!Z16</f>
        <v>0</v>
      </c>
      <c r="AA168" s="313">
        <f>Böde!AA16</f>
        <v>0</v>
      </c>
      <c r="AB168" s="313">
        <f>Böde!AB16</f>
        <v>0</v>
      </c>
      <c r="AC168" s="314">
        <f>Böde!AC16</f>
        <v>0</v>
      </c>
      <c r="AE168" s="114"/>
    </row>
    <row r="169" spans="1:31" s="125" customFormat="1" ht="60" x14ac:dyDescent="0.25">
      <c r="A169" s="101">
        <v>596</v>
      </c>
      <c r="B169" s="102"/>
      <c r="C169" s="75" t="s">
        <v>39</v>
      </c>
      <c r="D169" s="75" t="s">
        <v>98</v>
      </c>
      <c r="E169" s="105" t="s">
        <v>14</v>
      </c>
      <c r="F169" s="108" t="s">
        <v>31</v>
      </c>
      <c r="G169" s="75" t="s">
        <v>27</v>
      </c>
      <c r="H169" s="4"/>
      <c r="I169" s="129" t="s">
        <v>39</v>
      </c>
      <c r="J169" s="103">
        <f t="shared" si="18"/>
        <v>4000</v>
      </c>
      <c r="K169" s="129"/>
      <c r="L169" s="88">
        <v>44927</v>
      </c>
      <c r="M169" s="150">
        <v>48579</v>
      </c>
      <c r="N169" s="32" t="s">
        <v>187</v>
      </c>
      <c r="O169" s="256"/>
      <c r="P169" s="253">
        <f>Böde!P17</f>
        <v>0</v>
      </c>
      <c r="Q169" s="253">
        <f>Böde!Q17</f>
        <v>0</v>
      </c>
      <c r="R169" s="253">
        <f>Böde!R17</f>
        <v>0</v>
      </c>
      <c r="S169" s="253">
        <f>Böde!S17</f>
        <v>0</v>
      </c>
      <c r="T169" s="313">
        <f>Böde!T17</f>
        <v>400</v>
      </c>
      <c r="U169" s="313">
        <f>Böde!U17</f>
        <v>400</v>
      </c>
      <c r="V169" s="313">
        <f>Böde!V17</f>
        <v>400</v>
      </c>
      <c r="W169" s="313">
        <f>Böde!W17</f>
        <v>400</v>
      </c>
      <c r="X169" s="313">
        <f>Böde!X17</f>
        <v>400</v>
      </c>
      <c r="Y169" s="313">
        <f>Böde!Y17</f>
        <v>400</v>
      </c>
      <c r="Z169" s="313">
        <f>Böde!Z17</f>
        <v>400</v>
      </c>
      <c r="AA169" s="313">
        <f>Böde!AA17</f>
        <v>400</v>
      </c>
      <c r="AB169" s="313">
        <f>Böde!AB17</f>
        <v>400</v>
      </c>
      <c r="AC169" s="314">
        <f>Böde!AC17</f>
        <v>400</v>
      </c>
      <c r="AE169" s="114"/>
    </row>
    <row r="170" spans="1:31" s="125" customFormat="1" ht="60" x14ac:dyDescent="0.25">
      <c r="A170" s="101">
        <v>186</v>
      </c>
      <c r="B170" s="102"/>
      <c r="C170" s="75" t="s">
        <v>39</v>
      </c>
      <c r="D170" s="16" t="s">
        <v>221</v>
      </c>
      <c r="E170" s="105" t="s">
        <v>14</v>
      </c>
      <c r="F170" s="108" t="s">
        <v>31</v>
      </c>
      <c r="G170" s="75" t="s">
        <v>27</v>
      </c>
      <c r="H170" s="4"/>
      <c r="I170" s="129" t="s">
        <v>39</v>
      </c>
      <c r="J170" s="103">
        <f t="shared" si="18"/>
        <v>2390</v>
      </c>
      <c r="K170" s="129"/>
      <c r="L170" s="88">
        <v>43831</v>
      </c>
      <c r="M170" s="150">
        <v>44561</v>
      </c>
      <c r="N170" s="32" t="s">
        <v>186</v>
      </c>
      <c r="O170" s="256"/>
      <c r="P170" s="253">
        <f>Böde!P18</f>
        <v>390</v>
      </c>
      <c r="Q170" s="253">
        <f>Böde!Q18</f>
        <v>2000</v>
      </c>
      <c r="R170" s="253">
        <f>Böde!R18</f>
        <v>0</v>
      </c>
      <c r="S170" s="253">
        <f>Böde!S18</f>
        <v>0</v>
      </c>
      <c r="T170" s="313">
        <f>Böde!T18</f>
        <v>0</v>
      </c>
      <c r="U170" s="313">
        <f>Böde!U18</f>
        <v>0</v>
      </c>
      <c r="V170" s="313">
        <f>Böde!V18</f>
        <v>0</v>
      </c>
      <c r="W170" s="313">
        <f>Böde!W18</f>
        <v>0</v>
      </c>
      <c r="X170" s="313">
        <f>Böde!X18</f>
        <v>0</v>
      </c>
      <c r="Y170" s="313">
        <f>Böde!Y18</f>
        <v>0</v>
      </c>
      <c r="Z170" s="313">
        <f>Böde!Z18</f>
        <v>0</v>
      </c>
      <c r="AA170" s="313">
        <f>Böde!AA18</f>
        <v>0</v>
      </c>
      <c r="AB170" s="313">
        <f>Böde!AB18</f>
        <v>0</v>
      </c>
      <c r="AC170" s="314">
        <f>Böde!AC18</f>
        <v>0</v>
      </c>
      <c r="AE170" s="114"/>
    </row>
    <row r="171" spans="1:31" s="125" customFormat="1" ht="60" x14ac:dyDescent="0.25">
      <c r="A171" s="101">
        <v>928</v>
      </c>
      <c r="B171" s="102"/>
      <c r="C171" s="75" t="s">
        <v>39</v>
      </c>
      <c r="D171" s="16" t="s">
        <v>221</v>
      </c>
      <c r="E171" s="105" t="s">
        <v>14</v>
      </c>
      <c r="F171" s="108" t="s">
        <v>31</v>
      </c>
      <c r="G171" s="75" t="s">
        <v>27</v>
      </c>
      <c r="H171" s="4"/>
      <c r="I171" s="129" t="s">
        <v>39</v>
      </c>
      <c r="J171" s="103">
        <f t="shared" si="18"/>
        <v>2000</v>
      </c>
      <c r="K171" s="129"/>
      <c r="L171" s="88">
        <v>46388</v>
      </c>
      <c r="M171" s="150">
        <v>46752</v>
      </c>
      <c r="N171" s="32" t="s">
        <v>187</v>
      </c>
      <c r="O171" s="256"/>
      <c r="P171" s="253">
        <f>Böde!P19</f>
        <v>0</v>
      </c>
      <c r="Q171" s="253">
        <f>Böde!Q19</f>
        <v>0</v>
      </c>
      <c r="R171" s="253">
        <f>Böde!R19</f>
        <v>0</v>
      </c>
      <c r="S171" s="253">
        <f>Böde!S19</f>
        <v>0</v>
      </c>
      <c r="T171" s="313">
        <f>Böde!T19</f>
        <v>0</v>
      </c>
      <c r="U171" s="313">
        <f>Böde!U19</f>
        <v>0</v>
      </c>
      <c r="V171" s="313">
        <f>Böde!V19</f>
        <v>0</v>
      </c>
      <c r="W171" s="313">
        <f>Böde!W19</f>
        <v>2000</v>
      </c>
      <c r="X171" s="313">
        <f>Böde!X19</f>
        <v>0</v>
      </c>
      <c r="Y171" s="313">
        <f>Böde!Y19</f>
        <v>0</v>
      </c>
      <c r="Z171" s="313">
        <f>Böde!Z19</f>
        <v>0</v>
      </c>
      <c r="AA171" s="313">
        <f>Böde!AA19</f>
        <v>0</v>
      </c>
      <c r="AB171" s="313">
        <f>Böde!AB19</f>
        <v>0</v>
      </c>
      <c r="AC171" s="314">
        <f>Böde!AC19</f>
        <v>0</v>
      </c>
      <c r="AE171" s="114"/>
    </row>
    <row r="172" spans="1:31" s="125" customFormat="1" ht="60" x14ac:dyDescent="0.25">
      <c r="A172" s="101">
        <v>187</v>
      </c>
      <c r="B172" s="102"/>
      <c r="C172" s="75" t="s">
        <v>39</v>
      </c>
      <c r="D172" s="16" t="s">
        <v>222</v>
      </c>
      <c r="E172" s="105" t="s">
        <v>14</v>
      </c>
      <c r="F172" s="108" t="s">
        <v>31</v>
      </c>
      <c r="G172" s="75" t="s">
        <v>27</v>
      </c>
      <c r="H172" s="4"/>
      <c r="I172" s="129" t="s">
        <v>39</v>
      </c>
      <c r="J172" s="103">
        <f t="shared" si="18"/>
        <v>7000</v>
      </c>
      <c r="K172" s="129"/>
      <c r="L172" s="88">
        <v>43831</v>
      </c>
      <c r="M172" s="150">
        <v>44926</v>
      </c>
      <c r="N172" s="32" t="s">
        <v>186</v>
      </c>
      <c r="O172" s="256"/>
      <c r="P172" s="253">
        <f>Böde!P20</f>
        <v>3500</v>
      </c>
      <c r="Q172" s="253">
        <f>Böde!Q20</f>
        <v>0</v>
      </c>
      <c r="R172" s="253">
        <f>Böde!R20</f>
        <v>3500</v>
      </c>
      <c r="S172" s="253">
        <f>Böde!S20</f>
        <v>0</v>
      </c>
      <c r="T172" s="313">
        <f>Böde!T20</f>
        <v>0</v>
      </c>
      <c r="U172" s="313">
        <f>Böde!U20</f>
        <v>0</v>
      </c>
      <c r="V172" s="313">
        <f>Böde!V20</f>
        <v>0</v>
      </c>
      <c r="W172" s="313">
        <f>Böde!W20</f>
        <v>0</v>
      </c>
      <c r="X172" s="313">
        <f>Böde!X20</f>
        <v>0</v>
      </c>
      <c r="Y172" s="313">
        <f>Böde!Y20</f>
        <v>0</v>
      </c>
      <c r="Z172" s="313">
        <f>Böde!Z20</f>
        <v>0</v>
      </c>
      <c r="AA172" s="313">
        <f>Böde!AA20</f>
        <v>0</v>
      </c>
      <c r="AB172" s="313">
        <f>Böde!AB20</f>
        <v>0</v>
      </c>
      <c r="AC172" s="314">
        <f>Böde!AC20</f>
        <v>0</v>
      </c>
      <c r="AE172" s="114"/>
    </row>
    <row r="173" spans="1:31" s="125" customFormat="1" ht="60" x14ac:dyDescent="0.25">
      <c r="A173" s="101">
        <v>597</v>
      </c>
      <c r="B173" s="102"/>
      <c r="C173" s="75" t="s">
        <v>39</v>
      </c>
      <c r="D173" s="16" t="s">
        <v>222</v>
      </c>
      <c r="E173" s="105" t="s">
        <v>14</v>
      </c>
      <c r="F173" s="108" t="s">
        <v>31</v>
      </c>
      <c r="G173" s="75" t="s">
        <v>27</v>
      </c>
      <c r="H173" s="4"/>
      <c r="I173" s="129" t="s">
        <v>39</v>
      </c>
      <c r="J173" s="103">
        <f t="shared" si="18"/>
        <v>17500</v>
      </c>
      <c r="K173" s="129"/>
      <c r="L173" s="88">
        <v>45292</v>
      </c>
      <c r="M173" s="150">
        <v>48579</v>
      </c>
      <c r="N173" s="32" t="s">
        <v>187</v>
      </c>
      <c r="O173" s="256"/>
      <c r="P173" s="253">
        <f>Böde!P21</f>
        <v>0</v>
      </c>
      <c r="Q173" s="253">
        <f>Böde!Q21</f>
        <v>0</v>
      </c>
      <c r="R173" s="253">
        <f>Böde!R21</f>
        <v>0</v>
      </c>
      <c r="S173" s="253">
        <f>Böde!S21</f>
        <v>0</v>
      </c>
      <c r="T173" s="313">
        <f>Böde!T21</f>
        <v>3500</v>
      </c>
      <c r="U173" s="313">
        <f>Böde!U21</f>
        <v>0</v>
      </c>
      <c r="V173" s="313">
        <f>Böde!V21</f>
        <v>3500</v>
      </c>
      <c r="W173" s="313">
        <f>Böde!W21</f>
        <v>0</v>
      </c>
      <c r="X173" s="313">
        <f>Böde!X21</f>
        <v>3500</v>
      </c>
      <c r="Y173" s="313">
        <f>Böde!Y21</f>
        <v>0</v>
      </c>
      <c r="Z173" s="313">
        <f>Böde!Z21</f>
        <v>3500</v>
      </c>
      <c r="AA173" s="313">
        <f>Böde!AA21</f>
        <v>0</v>
      </c>
      <c r="AB173" s="313">
        <f>Böde!AB21</f>
        <v>3500</v>
      </c>
      <c r="AC173" s="314">
        <f>Böde!AC21</f>
        <v>0</v>
      </c>
      <c r="AE173" s="114"/>
    </row>
    <row r="174" spans="1:31" s="125" customFormat="1" ht="60" x14ac:dyDescent="0.25">
      <c r="A174" s="101">
        <v>188</v>
      </c>
      <c r="B174" s="102"/>
      <c r="C174" s="103" t="s">
        <v>40</v>
      </c>
      <c r="D174" s="75" t="s">
        <v>98</v>
      </c>
      <c r="E174" s="105" t="s">
        <v>14</v>
      </c>
      <c r="F174" s="108" t="s">
        <v>31</v>
      </c>
      <c r="G174" s="75" t="s">
        <v>27</v>
      </c>
      <c r="H174" s="4"/>
      <c r="I174" s="129" t="s">
        <v>40</v>
      </c>
      <c r="J174" s="103">
        <f t="shared" si="18"/>
        <v>3002</v>
      </c>
      <c r="K174" s="129"/>
      <c r="L174" s="88">
        <v>43831</v>
      </c>
      <c r="M174" s="150">
        <v>45291</v>
      </c>
      <c r="N174" s="32" t="s">
        <v>186</v>
      </c>
      <c r="O174" s="256"/>
      <c r="P174" s="253">
        <f>Búcsúszentlászló!P16</f>
        <v>1112</v>
      </c>
      <c r="Q174" s="253">
        <f>Búcsúszentlászló!Q16</f>
        <v>630</v>
      </c>
      <c r="R174" s="253">
        <f>Búcsúszentlászló!R16</f>
        <v>630</v>
      </c>
      <c r="S174" s="253">
        <f>Búcsúszentlászló!S16</f>
        <v>630</v>
      </c>
      <c r="T174" s="313">
        <f>Búcsúszentlászló!T16</f>
        <v>0</v>
      </c>
      <c r="U174" s="313">
        <f>Búcsúszentlászló!U16</f>
        <v>0</v>
      </c>
      <c r="V174" s="313">
        <f>Búcsúszentlászló!V16</f>
        <v>0</v>
      </c>
      <c r="W174" s="313">
        <f>Búcsúszentlászló!W16</f>
        <v>0</v>
      </c>
      <c r="X174" s="313">
        <f>Búcsúszentlászló!X16</f>
        <v>0</v>
      </c>
      <c r="Y174" s="313">
        <f>Búcsúszentlászló!Y16</f>
        <v>0</v>
      </c>
      <c r="Z174" s="313">
        <f>Búcsúszentlászló!Z16</f>
        <v>0</v>
      </c>
      <c r="AA174" s="313">
        <f>Búcsúszentlászló!AA16</f>
        <v>0</v>
      </c>
      <c r="AB174" s="313">
        <f>Búcsúszentlászló!AB16</f>
        <v>0</v>
      </c>
      <c r="AC174" s="314">
        <f>Búcsúszentlászló!AC16</f>
        <v>0</v>
      </c>
      <c r="AE174" s="114"/>
    </row>
    <row r="175" spans="1:31" s="125" customFormat="1" ht="60" x14ac:dyDescent="0.25">
      <c r="A175" s="101">
        <v>598</v>
      </c>
      <c r="B175" s="102"/>
      <c r="C175" s="103" t="s">
        <v>40</v>
      </c>
      <c r="D175" s="75" t="s">
        <v>98</v>
      </c>
      <c r="E175" s="105" t="s">
        <v>14</v>
      </c>
      <c r="F175" s="108" t="s">
        <v>31</v>
      </c>
      <c r="G175" s="75" t="s">
        <v>27</v>
      </c>
      <c r="H175" s="4"/>
      <c r="I175" s="129" t="s">
        <v>40</v>
      </c>
      <c r="J175" s="103">
        <f t="shared" si="18"/>
        <v>4380</v>
      </c>
      <c r="K175" s="129"/>
      <c r="L175" s="88">
        <v>45292</v>
      </c>
      <c r="M175" s="150">
        <v>48944</v>
      </c>
      <c r="N175" s="32" t="s">
        <v>187</v>
      </c>
      <c r="O175" s="256"/>
      <c r="P175" s="253">
        <f>Búcsúszentlászló!P17</f>
        <v>0</v>
      </c>
      <c r="Q175" s="253">
        <f>Búcsúszentlászló!Q17</f>
        <v>0</v>
      </c>
      <c r="R175" s="253">
        <f>Búcsúszentlászló!R17</f>
        <v>0</v>
      </c>
      <c r="S175" s="253">
        <f>Búcsúszentlászló!S17</f>
        <v>0</v>
      </c>
      <c r="T175" s="313">
        <f>Búcsúszentlászló!T17</f>
        <v>630</v>
      </c>
      <c r="U175" s="313">
        <f>Búcsúszentlászló!U17</f>
        <v>630</v>
      </c>
      <c r="V175" s="313">
        <f>Búcsúszentlászló!V17</f>
        <v>390</v>
      </c>
      <c r="W175" s="313">
        <f>Búcsúszentlászló!W17</f>
        <v>390</v>
      </c>
      <c r="X175" s="313">
        <f>Búcsúszentlászló!X17</f>
        <v>390</v>
      </c>
      <c r="Y175" s="313">
        <f>Búcsúszentlászló!Y17</f>
        <v>390</v>
      </c>
      <c r="Z175" s="313">
        <f>Búcsúszentlászló!Z17</f>
        <v>390</v>
      </c>
      <c r="AA175" s="313">
        <f>Búcsúszentlászló!AA17</f>
        <v>390</v>
      </c>
      <c r="AB175" s="313">
        <f>Búcsúszentlászló!AB17</f>
        <v>390</v>
      </c>
      <c r="AC175" s="314">
        <f>Búcsúszentlászló!AC17</f>
        <v>390</v>
      </c>
      <c r="AE175" s="114"/>
    </row>
    <row r="176" spans="1:31" s="125" customFormat="1" ht="60" x14ac:dyDescent="0.25">
      <c r="A176" s="101">
        <v>466</v>
      </c>
      <c r="B176" s="102"/>
      <c r="C176" s="103" t="s">
        <v>40</v>
      </c>
      <c r="D176" s="16" t="s">
        <v>221</v>
      </c>
      <c r="E176" s="105" t="s">
        <v>14</v>
      </c>
      <c r="F176" s="108" t="s">
        <v>31</v>
      </c>
      <c r="G176" s="75" t="s">
        <v>27</v>
      </c>
      <c r="H176" s="4"/>
      <c r="I176" s="129" t="s">
        <v>40</v>
      </c>
      <c r="J176" s="103">
        <f t="shared" si="18"/>
        <v>2800</v>
      </c>
      <c r="K176" s="129"/>
      <c r="L176" s="88">
        <v>44197</v>
      </c>
      <c r="M176" s="150">
        <v>44561</v>
      </c>
      <c r="N176" s="32" t="s">
        <v>186</v>
      </c>
      <c r="O176" s="256"/>
      <c r="P176" s="253">
        <f>Búcsúszentlászló!P18</f>
        <v>0</v>
      </c>
      <c r="Q176" s="253">
        <f>Búcsúszentlászló!Q18</f>
        <v>2800</v>
      </c>
      <c r="R176" s="253">
        <f>Búcsúszentlászló!R18</f>
        <v>0</v>
      </c>
      <c r="S176" s="253">
        <f>Búcsúszentlászló!S18</f>
        <v>0</v>
      </c>
      <c r="T176" s="313">
        <f>Búcsúszentlászló!T18</f>
        <v>0</v>
      </c>
      <c r="U176" s="313">
        <f>Búcsúszentlászló!U18</f>
        <v>0</v>
      </c>
      <c r="V176" s="313">
        <f>Búcsúszentlászló!V18</f>
        <v>0</v>
      </c>
      <c r="W176" s="313">
        <f>Búcsúszentlászló!W18</f>
        <v>0</v>
      </c>
      <c r="X176" s="313">
        <f>Búcsúszentlászló!X18</f>
        <v>0</v>
      </c>
      <c r="Y176" s="313">
        <f>Búcsúszentlászló!Y18</f>
        <v>0</v>
      </c>
      <c r="Z176" s="313">
        <f>Búcsúszentlászló!Z18</f>
        <v>0</v>
      </c>
      <c r="AA176" s="313">
        <f>Búcsúszentlászló!AA18</f>
        <v>0</v>
      </c>
      <c r="AB176" s="313">
        <f>Búcsúszentlászló!AB18</f>
        <v>0</v>
      </c>
      <c r="AC176" s="314">
        <f>Búcsúszentlászló!AC18</f>
        <v>0</v>
      </c>
      <c r="AE176" s="114"/>
    </row>
    <row r="177" spans="1:31" s="125" customFormat="1" ht="60" x14ac:dyDescent="0.25">
      <c r="A177" s="101">
        <v>599</v>
      </c>
      <c r="B177" s="102"/>
      <c r="C177" s="103" t="s">
        <v>40</v>
      </c>
      <c r="D177" s="16" t="s">
        <v>221</v>
      </c>
      <c r="E177" s="105" t="s">
        <v>14</v>
      </c>
      <c r="F177" s="108" t="s">
        <v>31</v>
      </c>
      <c r="G177" s="75" t="s">
        <v>27</v>
      </c>
      <c r="H177" s="4"/>
      <c r="I177" s="129" t="s">
        <v>40</v>
      </c>
      <c r="J177" s="103">
        <f t="shared" si="18"/>
        <v>8400</v>
      </c>
      <c r="K177" s="129"/>
      <c r="L177" s="88">
        <v>45292</v>
      </c>
      <c r="M177" s="150">
        <v>47848</v>
      </c>
      <c r="N177" s="32" t="s">
        <v>187</v>
      </c>
      <c r="O177" s="256"/>
      <c r="P177" s="253">
        <f>Búcsúszentlászló!P19</f>
        <v>0</v>
      </c>
      <c r="Q177" s="253">
        <f>Búcsúszentlászló!Q19</f>
        <v>0</v>
      </c>
      <c r="R177" s="253">
        <f>Búcsúszentlászló!R19</f>
        <v>0</v>
      </c>
      <c r="S177" s="253">
        <f>Búcsúszentlászló!S19</f>
        <v>0</v>
      </c>
      <c r="T177" s="313">
        <f>Búcsúszentlászló!T19</f>
        <v>2800</v>
      </c>
      <c r="U177" s="313">
        <f>Búcsúszentlászló!U19</f>
        <v>0</v>
      </c>
      <c r="V177" s="313">
        <f>Búcsúszentlászló!V19</f>
        <v>0</v>
      </c>
      <c r="W177" s="313">
        <f>Búcsúszentlászló!W19</f>
        <v>2800</v>
      </c>
      <c r="X177" s="313">
        <f>Búcsúszentlászló!X19</f>
        <v>0</v>
      </c>
      <c r="Y177" s="313">
        <f>Búcsúszentlászló!Y19</f>
        <v>0</v>
      </c>
      <c r="Z177" s="313">
        <f>Búcsúszentlászló!Z19</f>
        <v>2800</v>
      </c>
      <c r="AA177" s="313">
        <f>Búcsúszentlászló!AA19</f>
        <v>0</v>
      </c>
      <c r="AB177" s="313">
        <f>Búcsúszentlászló!AB19</f>
        <v>0</v>
      </c>
      <c r="AC177" s="314">
        <f>Búcsúszentlászló!AC19</f>
        <v>0</v>
      </c>
      <c r="AE177" s="114"/>
    </row>
    <row r="178" spans="1:31" s="125" customFormat="1" ht="60" x14ac:dyDescent="0.25">
      <c r="A178" s="101">
        <v>189</v>
      </c>
      <c r="B178" s="102"/>
      <c r="C178" s="103" t="s">
        <v>40</v>
      </c>
      <c r="D178" s="16" t="s">
        <v>222</v>
      </c>
      <c r="E178" s="105" t="s">
        <v>14</v>
      </c>
      <c r="F178" s="108" t="s">
        <v>31</v>
      </c>
      <c r="G178" s="75" t="s">
        <v>27</v>
      </c>
      <c r="H178" s="4"/>
      <c r="I178" s="129" t="s">
        <v>40</v>
      </c>
      <c r="J178" s="103">
        <f t="shared" si="18"/>
        <v>9400</v>
      </c>
      <c r="K178" s="129"/>
      <c r="L178" s="88">
        <v>43831</v>
      </c>
      <c r="M178" s="150">
        <v>44926</v>
      </c>
      <c r="N178" s="32" t="s">
        <v>186</v>
      </c>
      <c r="O178" s="256"/>
      <c r="P178" s="253">
        <f>Búcsúszentlászló!P20</f>
        <v>4700</v>
      </c>
      <c r="Q178" s="253">
        <f>Búcsúszentlászló!Q20</f>
        <v>0</v>
      </c>
      <c r="R178" s="253">
        <f>Búcsúszentlászló!R20</f>
        <v>4700</v>
      </c>
      <c r="S178" s="253">
        <f>Búcsúszentlászló!S20</f>
        <v>0</v>
      </c>
      <c r="T178" s="313">
        <f>Búcsúszentlászló!T20</f>
        <v>0</v>
      </c>
      <c r="U178" s="313">
        <f>Búcsúszentlászló!U20</f>
        <v>0</v>
      </c>
      <c r="V178" s="313">
        <f>Búcsúszentlászló!V20</f>
        <v>0</v>
      </c>
      <c r="W178" s="313">
        <f>Búcsúszentlászló!W20</f>
        <v>0</v>
      </c>
      <c r="X178" s="313">
        <f>Búcsúszentlászló!X20</f>
        <v>0</v>
      </c>
      <c r="Y178" s="313">
        <f>Búcsúszentlászló!Y20</f>
        <v>0</v>
      </c>
      <c r="Z178" s="313">
        <f>Búcsúszentlászló!Z20</f>
        <v>0</v>
      </c>
      <c r="AA178" s="313">
        <f>Búcsúszentlászló!AA20</f>
        <v>0</v>
      </c>
      <c r="AB178" s="313">
        <f>Búcsúszentlászló!AB20</f>
        <v>0</v>
      </c>
      <c r="AC178" s="314">
        <f>Búcsúszentlászló!AC20</f>
        <v>0</v>
      </c>
      <c r="AE178" s="114"/>
    </row>
    <row r="179" spans="1:31" s="125" customFormat="1" ht="60" x14ac:dyDescent="0.25">
      <c r="A179" s="101">
        <v>600</v>
      </c>
      <c r="B179" s="102"/>
      <c r="C179" s="103" t="s">
        <v>40</v>
      </c>
      <c r="D179" s="16" t="s">
        <v>222</v>
      </c>
      <c r="E179" s="105" t="s">
        <v>14</v>
      </c>
      <c r="F179" s="108" t="s">
        <v>31</v>
      </c>
      <c r="G179" s="75" t="s">
        <v>27</v>
      </c>
      <c r="H179" s="4"/>
      <c r="I179" s="129" t="s">
        <v>40</v>
      </c>
      <c r="J179" s="103">
        <f t="shared" si="18"/>
        <v>18800</v>
      </c>
      <c r="K179" s="129"/>
      <c r="L179" s="88">
        <v>45292</v>
      </c>
      <c r="M179" s="150">
        <v>48579</v>
      </c>
      <c r="N179" s="32" t="s">
        <v>187</v>
      </c>
      <c r="O179" s="256"/>
      <c r="P179" s="253">
        <f>Búcsúszentlászló!P21</f>
        <v>0</v>
      </c>
      <c r="Q179" s="253">
        <f>Búcsúszentlászló!Q21</f>
        <v>0</v>
      </c>
      <c r="R179" s="253">
        <f>Búcsúszentlászló!R21</f>
        <v>0</v>
      </c>
      <c r="S179" s="253">
        <f>Búcsúszentlászló!S21</f>
        <v>0</v>
      </c>
      <c r="T179" s="313">
        <f>Búcsúszentlászló!T21</f>
        <v>4700</v>
      </c>
      <c r="U179" s="313">
        <f>Búcsúszentlászló!U21</f>
        <v>0</v>
      </c>
      <c r="V179" s="313">
        <f>Búcsúszentlászló!V21</f>
        <v>4700</v>
      </c>
      <c r="W179" s="313">
        <f>Búcsúszentlászló!W21</f>
        <v>0</v>
      </c>
      <c r="X179" s="313">
        <f>Búcsúszentlászló!X21</f>
        <v>0</v>
      </c>
      <c r="Y179" s="313">
        <f>Búcsúszentlászló!Y21</f>
        <v>4700</v>
      </c>
      <c r="Z179" s="313">
        <f>Búcsúszentlászló!Z21</f>
        <v>0</v>
      </c>
      <c r="AA179" s="313">
        <f>Búcsúszentlászló!AA21</f>
        <v>0</v>
      </c>
      <c r="AB179" s="313">
        <f>Búcsúszentlászló!AB21</f>
        <v>4700</v>
      </c>
      <c r="AC179" s="314">
        <f>Búcsúszentlászló!AC21</f>
        <v>0</v>
      </c>
      <c r="AE179" s="114"/>
    </row>
    <row r="180" spans="1:31" s="125" customFormat="1" ht="60" x14ac:dyDescent="0.25">
      <c r="A180" s="101">
        <v>190</v>
      </c>
      <c r="B180" s="102"/>
      <c r="C180" s="103" t="s">
        <v>41</v>
      </c>
      <c r="D180" s="75" t="s">
        <v>98</v>
      </c>
      <c r="E180" s="105" t="s">
        <v>14</v>
      </c>
      <c r="F180" s="108" t="s">
        <v>31</v>
      </c>
      <c r="G180" s="75" t="s">
        <v>27</v>
      </c>
      <c r="H180" s="4"/>
      <c r="I180" s="129" t="s">
        <v>41</v>
      </c>
      <c r="J180" s="103">
        <f t="shared" si="18"/>
        <v>2328</v>
      </c>
      <c r="K180" s="129"/>
      <c r="L180" s="88">
        <v>43831</v>
      </c>
      <c r="M180" s="150">
        <v>45291</v>
      </c>
      <c r="N180" s="32" t="s">
        <v>186</v>
      </c>
      <c r="O180" s="256"/>
      <c r="P180" s="253">
        <f>Csatár!P17</f>
        <v>582</v>
      </c>
      <c r="Q180" s="253">
        <f>Csatár!Q17</f>
        <v>582</v>
      </c>
      <c r="R180" s="253">
        <f>Csatár!R17</f>
        <v>582</v>
      </c>
      <c r="S180" s="253">
        <f>Csatár!S17</f>
        <v>582</v>
      </c>
      <c r="T180" s="313">
        <f>Csatár!T17</f>
        <v>0</v>
      </c>
      <c r="U180" s="313">
        <f>Csatár!U17</f>
        <v>0</v>
      </c>
      <c r="V180" s="313">
        <f>Csatár!V17</f>
        <v>0</v>
      </c>
      <c r="W180" s="313">
        <f>Csatár!W17</f>
        <v>0</v>
      </c>
      <c r="X180" s="313">
        <f>Csatár!X17</f>
        <v>0</v>
      </c>
      <c r="Y180" s="313">
        <f>Csatár!Y17</f>
        <v>0</v>
      </c>
      <c r="Z180" s="313">
        <f>Csatár!Z17</f>
        <v>0</v>
      </c>
      <c r="AA180" s="313">
        <f>Csatár!AA17</f>
        <v>0</v>
      </c>
      <c r="AB180" s="313">
        <f>Csatár!AB17</f>
        <v>0</v>
      </c>
      <c r="AC180" s="314">
        <f>Csatár!AC17</f>
        <v>0</v>
      </c>
      <c r="AE180" s="114"/>
    </row>
    <row r="181" spans="1:31" s="125" customFormat="1" ht="60" x14ac:dyDescent="0.25">
      <c r="A181" s="101">
        <v>801</v>
      </c>
      <c r="B181" s="102"/>
      <c r="C181" s="103" t="s">
        <v>41</v>
      </c>
      <c r="D181" s="75" t="s">
        <v>98</v>
      </c>
      <c r="E181" s="105" t="s">
        <v>14</v>
      </c>
      <c r="F181" s="108" t="s">
        <v>31</v>
      </c>
      <c r="G181" s="75" t="s">
        <v>27</v>
      </c>
      <c r="H181" s="4"/>
      <c r="I181" s="129" t="s">
        <v>41</v>
      </c>
      <c r="J181" s="103">
        <f t="shared" si="18"/>
        <v>2910</v>
      </c>
      <c r="K181" s="129"/>
      <c r="L181" s="88">
        <v>45658</v>
      </c>
      <c r="M181" s="150">
        <v>48579</v>
      </c>
      <c r="N181" s="32" t="s">
        <v>187</v>
      </c>
      <c r="O181" s="256"/>
      <c r="P181" s="253">
        <f>Csatár!P18</f>
        <v>0</v>
      </c>
      <c r="Q181" s="253">
        <f>Csatár!Q18</f>
        <v>0</v>
      </c>
      <c r="R181" s="253">
        <f>Csatár!R18</f>
        <v>0</v>
      </c>
      <c r="S181" s="253">
        <f>Csatár!S18</f>
        <v>0</v>
      </c>
      <c r="T181" s="313">
        <f>Csatár!T18</f>
        <v>0</v>
      </c>
      <c r="U181" s="313">
        <f>Csatár!U18</f>
        <v>582</v>
      </c>
      <c r="V181" s="313">
        <f>Csatár!V18</f>
        <v>0</v>
      </c>
      <c r="W181" s="313">
        <f>Csatár!W18</f>
        <v>582</v>
      </c>
      <c r="X181" s="313">
        <f>Csatár!X18</f>
        <v>0</v>
      </c>
      <c r="Y181" s="313">
        <f>Csatár!Y18</f>
        <v>582</v>
      </c>
      <c r="Z181" s="313">
        <f>Csatár!Z18</f>
        <v>582</v>
      </c>
      <c r="AA181" s="313">
        <f>Csatár!AA18</f>
        <v>0</v>
      </c>
      <c r="AB181" s="313">
        <f>Csatár!AB18</f>
        <v>582</v>
      </c>
      <c r="AC181" s="314">
        <f>Csatár!AC18</f>
        <v>0</v>
      </c>
      <c r="AE181" s="114"/>
    </row>
    <row r="182" spans="1:31" s="125" customFormat="1" ht="60" x14ac:dyDescent="0.25">
      <c r="A182" s="101">
        <v>191</v>
      </c>
      <c r="B182" s="102"/>
      <c r="C182" s="103" t="s">
        <v>41</v>
      </c>
      <c r="D182" s="16" t="s">
        <v>221</v>
      </c>
      <c r="E182" s="105" t="s">
        <v>14</v>
      </c>
      <c r="F182" s="108" t="s">
        <v>31</v>
      </c>
      <c r="G182" s="75" t="s">
        <v>27</v>
      </c>
      <c r="H182" s="4"/>
      <c r="I182" s="129" t="s">
        <v>41</v>
      </c>
      <c r="J182" s="103">
        <f t="shared" si="18"/>
        <v>4390</v>
      </c>
      <c r="K182" s="129"/>
      <c r="L182" s="88">
        <v>43831</v>
      </c>
      <c r="M182" s="150">
        <v>44926</v>
      </c>
      <c r="N182" s="32" t="s">
        <v>186</v>
      </c>
      <c r="O182" s="256"/>
      <c r="P182" s="253">
        <f>Csatár!P19</f>
        <v>2000</v>
      </c>
      <c r="Q182" s="253">
        <f>Csatár!Q19</f>
        <v>390</v>
      </c>
      <c r="R182" s="253">
        <f>Csatár!R19</f>
        <v>2000</v>
      </c>
      <c r="S182" s="253">
        <f>Csatár!S19</f>
        <v>0</v>
      </c>
      <c r="T182" s="313">
        <f>Csatár!T19</f>
        <v>0</v>
      </c>
      <c r="U182" s="313">
        <f>Csatár!U19</f>
        <v>0</v>
      </c>
      <c r="V182" s="313">
        <f>Csatár!V19</f>
        <v>0</v>
      </c>
      <c r="W182" s="313">
        <f>Csatár!W19</f>
        <v>0</v>
      </c>
      <c r="X182" s="313">
        <f>Csatár!X19</f>
        <v>0</v>
      </c>
      <c r="Y182" s="313">
        <f>Csatár!Y19</f>
        <v>0</v>
      </c>
      <c r="Z182" s="313">
        <f>Csatár!Z19</f>
        <v>0</v>
      </c>
      <c r="AA182" s="313">
        <f>Csatár!AA19</f>
        <v>0</v>
      </c>
      <c r="AB182" s="313">
        <f>Csatár!AB19</f>
        <v>0</v>
      </c>
      <c r="AC182" s="314">
        <f>Csatár!AC19</f>
        <v>0</v>
      </c>
      <c r="AE182" s="114"/>
    </row>
    <row r="183" spans="1:31" s="125" customFormat="1" ht="60" x14ac:dyDescent="0.25">
      <c r="A183" s="101">
        <v>601</v>
      </c>
      <c r="B183" s="102"/>
      <c r="C183" s="103" t="s">
        <v>41</v>
      </c>
      <c r="D183" s="16" t="s">
        <v>221</v>
      </c>
      <c r="E183" s="105" t="s">
        <v>14</v>
      </c>
      <c r="F183" s="108" t="s">
        <v>31</v>
      </c>
      <c r="G183" s="75" t="s">
        <v>27</v>
      </c>
      <c r="H183" s="4"/>
      <c r="I183" s="129" t="s">
        <v>41</v>
      </c>
      <c r="J183" s="103">
        <f t="shared" si="18"/>
        <v>6390</v>
      </c>
      <c r="K183" s="129"/>
      <c r="L183" s="88">
        <v>45292</v>
      </c>
      <c r="M183" s="150">
        <v>47848</v>
      </c>
      <c r="N183" s="32" t="s">
        <v>187</v>
      </c>
      <c r="O183" s="256"/>
      <c r="P183" s="253">
        <f>Csatár!P20</f>
        <v>0</v>
      </c>
      <c r="Q183" s="253">
        <f>Csatár!Q20</f>
        <v>0</v>
      </c>
      <c r="R183" s="253">
        <f>Csatár!R20</f>
        <v>0</v>
      </c>
      <c r="S183" s="253">
        <f>Csatár!S20</f>
        <v>0</v>
      </c>
      <c r="T183" s="313">
        <f>Csatár!T20</f>
        <v>2390</v>
      </c>
      <c r="U183" s="313">
        <f>Csatár!U20</f>
        <v>0</v>
      </c>
      <c r="V183" s="313">
        <f>Csatár!V20</f>
        <v>0</v>
      </c>
      <c r="W183" s="313">
        <f>Csatár!W20</f>
        <v>2000</v>
      </c>
      <c r="X183" s="313">
        <f>Csatár!X20</f>
        <v>0</v>
      </c>
      <c r="Y183" s="313">
        <f>Csatár!Y20</f>
        <v>0</v>
      </c>
      <c r="Z183" s="313">
        <f>Csatár!Z20</f>
        <v>2000</v>
      </c>
      <c r="AA183" s="313">
        <f>Csatár!AA20</f>
        <v>0</v>
      </c>
      <c r="AB183" s="313">
        <f>Csatár!AB20</f>
        <v>0</v>
      </c>
      <c r="AC183" s="314">
        <f>Csatár!AC20</f>
        <v>0</v>
      </c>
      <c r="AE183" s="114"/>
    </row>
    <row r="184" spans="1:31" s="125" customFormat="1" ht="60" x14ac:dyDescent="0.25">
      <c r="A184" s="101">
        <v>192</v>
      </c>
      <c r="B184" s="102"/>
      <c r="C184" s="103" t="s">
        <v>41</v>
      </c>
      <c r="D184" s="16" t="s">
        <v>222</v>
      </c>
      <c r="E184" s="105" t="s">
        <v>14</v>
      </c>
      <c r="F184" s="108" t="s">
        <v>31</v>
      </c>
      <c r="G184" s="75" t="s">
        <v>27</v>
      </c>
      <c r="H184" s="4"/>
      <c r="I184" s="129" t="s">
        <v>41</v>
      </c>
      <c r="J184" s="103">
        <f t="shared" si="18"/>
        <v>6400</v>
      </c>
      <c r="K184" s="129"/>
      <c r="L184" s="88">
        <v>43831</v>
      </c>
      <c r="M184" s="150">
        <v>44926</v>
      </c>
      <c r="N184" s="32" t="s">
        <v>186</v>
      </c>
      <c r="O184" s="256"/>
      <c r="P184" s="253">
        <f>Csatár!P21</f>
        <v>3200</v>
      </c>
      <c r="Q184" s="253">
        <f>Csatár!Q21</f>
        <v>0</v>
      </c>
      <c r="R184" s="253">
        <f>Csatár!R21</f>
        <v>3200</v>
      </c>
      <c r="S184" s="253">
        <f>Csatár!S21</f>
        <v>0</v>
      </c>
      <c r="T184" s="313">
        <f>Csatár!T21</f>
        <v>0</v>
      </c>
      <c r="U184" s="313">
        <f>Csatár!U21</f>
        <v>0</v>
      </c>
      <c r="V184" s="313">
        <f>Csatár!V21</f>
        <v>0</v>
      </c>
      <c r="W184" s="313">
        <f>Csatár!W21</f>
        <v>0</v>
      </c>
      <c r="X184" s="313">
        <f>Csatár!X21</f>
        <v>0</v>
      </c>
      <c r="Y184" s="313">
        <f>Csatár!Y21</f>
        <v>0</v>
      </c>
      <c r="Z184" s="313">
        <f>Csatár!Z21</f>
        <v>0</v>
      </c>
      <c r="AA184" s="313">
        <f>Csatár!AA21</f>
        <v>0</v>
      </c>
      <c r="AB184" s="313">
        <f>Csatár!AB21</f>
        <v>0</v>
      </c>
      <c r="AC184" s="314">
        <f>Csatár!AC21</f>
        <v>0</v>
      </c>
      <c r="AE184" s="114"/>
    </row>
    <row r="185" spans="1:31" s="125" customFormat="1" ht="60" x14ac:dyDescent="0.25">
      <c r="A185" s="101">
        <v>802</v>
      </c>
      <c r="B185" s="102"/>
      <c r="C185" s="103" t="s">
        <v>41</v>
      </c>
      <c r="D185" s="16" t="s">
        <v>222</v>
      </c>
      <c r="E185" s="105" t="s">
        <v>14</v>
      </c>
      <c r="F185" s="108" t="s">
        <v>31</v>
      </c>
      <c r="G185" s="75" t="s">
        <v>27</v>
      </c>
      <c r="H185" s="4"/>
      <c r="I185" s="129" t="s">
        <v>41</v>
      </c>
      <c r="J185" s="103">
        <f t="shared" si="18"/>
        <v>12800</v>
      </c>
      <c r="K185" s="129"/>
      <c r="L185" s="88">
        <v>45658</v>
      </c>
      <c r="M185" s="150">
        <v>48213</v>
      </c>
      <c r="N185" s="32" t="s">
        <v>187</v>
      </c>
      <c r="O185" s="256"/>
      <c r="P185" s="253">
        <f>Csatár!P22</f>
        <v>0</v>
      </c>
      <c r="Q185" s="253">
        <f>Csatár!Q22</f>
        <v>0</v>
      </c>
      <c r="R185" s="253">
        <f>Csatár!R22</f>
        <v>0</v>
      </c>
      <c r="S185" s="253">
        <f>Csatár!S22</f>
        <v>0</v>
      </c>
      <c r="T185" s="313">
        <f>Csatár!T22</f>
        <v>0</v>
      </c>
      <c r="U185" s="313">
        <f>Csatár!U22</f>
        <v>3200</v>
      </c>
      <c r="V185" s="313">
        <f>Csatár!V22</f>
        <v>0</v>
      </c>
      <c r="W185" s="313">
        <f>Csatár!W22</f>
        <v>3200</v>
      </c>
      <c r="X185" s="313">
        <f>Csatár!X22</f>
        <v>0</v>
      </c>
      <c r="Y185" s="313">
        <f>Csatár!Y22</f>
        <v>3200</v>
      </c>
      <c r="Z185" s="313">
        <f>Csatár!Z22</f>
        <v>0</v>
      </c>
      <c r="AA185" s="313">
        <f>Csatár!AA22</f>
        <v>3200</v>
      </c>
      <c r="AB185" s="313">
        <f>Csatár!AB22</f>
        <v>0</v>
      </c>
      <c r="AC185" s="314">
        <f>Csatár!AC22</f>
        <v>0</v>
      </c>
      <c r="AE185" s="114"/>
    </row>
    <row r="186" spans="1:31" s="125" customFormat="1" ht="60" x14ac:dyDescent="0.25">
      <c r="A186" s="101">
        <v>467</v>
      </c>
      <c r="B186" s="102"/>
      <c r="C186" s="75" t="s">
        <v>42</v>
      </c>
      <c r="D186" s="75" t="s">
        <v>98</v>
      </c>
      <c r="E186" s="105" t="s">
        <v>14</v>
      </c>
      <c r="F186" s="108" t="s">
        <v>31</v>
      </c>
      <c r="G186" s="75" t="s">
        <v>27</v>
      </c>
      <c r="H186" s="4"/>
      <c r="I186" s="129" t="s">
        <v>42</v>
      </c>
      <c r="J186" s="103">
        <f t="shared" si="18"/>
        <v>480</v>
      </c>
      <c r="K186" s="129"/>
      <c r="L186" s="88">
        <v>44197</v>
      </c>
      <c r="M186" s="150">
        <v>45291</v>
      </c>
      <c r="N186" s="169" t="s">
        <v>186</v>
      </c>
      <c r="O186" s="256"/>
      <c r="P186" s="253">
        <f>Csonkahegyhát!P15</f>
        <v>0</v>
      </c>
      <c r="Q186" s="253">
        <f>Csonkahegyhát!Q15</f>
        <v>240</v>
      </c>
      <c r="R186" s="253">
        <f>Csonkahegyhát!R15</f>
        <v>0</v>
      </c>
      <c r="S186" s="253">
        <f>Csonkahegyhát!S15</f>
        <v>240</v>
      </c>
      <c r="T186" s="313">
        <f>Csonkahegyhát!T15</f>
        <v>0</v>
      </c>
      <c r="U186" s="313">
        <f>Csonkahegyhát!U15</f>
        <v>0</v>
      </c>
      <c r="V186" s="313">
        <f>Csonkahegyhát!V15</f>
        <v>0</v>
      </c>
      <c r="W186" s="313">
        <f>Csonkahegyhát!W15</f>
        <v>0</v>
      </c>
      <c r="X186" s="313">
        <f>Csonkahegyhát!X15</f>
        <v>0</v>
      </c>
      <c r="Y186" s="313">
        <f>Csonkahegyhát!Y15</f>
        <v>0</v>
      </c>
      <c r="Z186" s="313">
        <f>Csonkahegyhát!Z15</f>
        <v>0</v>
      </c>
      <c r="AA186" s="313">
        <f>Csonkahegyhát!AA15</f>
        <v>0</v>
      </c>
      <c r="AB186" s="313">
        <f>Csonkahegyhát!AB15</f>
        <v>0</v>
      </c>
      <c r="AC186" s="314">
        <f>Csonkahegyhát!AC15</f>
        <v>0</v>
      </c>
      <c r="AE186" s="114"/>
    </row>
    <row r="187" spans="1:31" s="125" customFormat="1" ht="60" x14ac:dyDescent="0.25">
      <c r="A187" s="101">
        <v>602</v>
      </c>
      <c r="B187" s="102"/>
      <c r="C187" s="75" t="s">
        <v>42</v>
      </c>
      <c r="D187" s="75" t="s">
        <v>98</v>
      </c>
      <c r="E187" s="105" t="s">
        <v>14</v>
      </c>
      <c r="F187" s="108" t="s">
        <v>31</v>
      </c>
      <c r="G187" s="75" t="s">
        <v>27</v>
      </c>
      <c r="H187" s="4"/>
      <c r="I187" s="129" t="s">
        <v>42</v>
      </c>
      <c r="J187" s="103">
        <f t="shared" si="18"/>
        <v>1440</v>
      </c>
      <c r="K187" s="129"/>
      <c r="L187" s="88">
        <v>45292</v>
      </c>
      <c r="M187" s="150">
        <v>48579</v>
      </c>
      <c r="N187" s="169" t="s">
        <v>187</v>
      </c>
      <c r="O187" s="256"/>
      <c r="P187" s="253">
        <f>Csonkahegyhát!P16</f>
        <v>0</v>
      </c>
      <c r="Q187" s="253">
        <f>Csonkahegyhát!Q16</f>
        <v>0</v>
      </c>
      <c r="R187" s="253">
        <f>Csonkahegyhát!R16</f>
        <v>0</v>
      </c>
      <c r="S187" s="253">
        <f>Csonkahegyhát!S16</f>
        <v>0</v>
      </c>
      <c r="T187" s="313">
        <f>Csonkahegyhát!T16</f>
        <v>240</v>
      </c>
      <c r="U187" s="313">
        <f>Csonkahegyhát!U16</f>
        <v>0</v>
      </c>
      <c r="V187" s="313">
        <f>Csonkahegyhát!V16</f>
        <v>240</v>
      </c>
      <c r="W187" s="313">
        <f>Csonkahegyhát!W16</f>
        <v>240</v>
      </c>
      <c r="X187" s="313">
        <f>Csonkahegyhát!X16</f>
        <v>0</v>
      </c>
      <c r="Y187" s="313">
        <f>Csonkahegyhát!Y16</f>
        <v>240</v>
      </c>
      <c r="Z187" s="313">
        <f>Csonkahegyhát!Z16</f>
        <v>240</v>
      </c>
      <c r="AA187" s="313">
        <f>Csonkahegyhát!AA16</f>
        <v>0</v>
      </c>
      <c r="AB187" s="313">
        <f>Csonkahegyhát!AB16</f>
        <v>240</v>
      </c>
      <c r="AC187" s="314">
        <f>Csonkahegyhát!AC16</f>
        <v>0</v>
      </c>
      <c r="AE187" s="114"/>
    </row>
    <row r="188" spans="1:31" s="125" customFormat="1" ht="60" x14ac:dyDescent="0.25">
      <c r="A188" s="101">
        <v>193</v>
      </c>
      <c r="B188" s="102"/>
      <c r="C188" s="75" t="s">
        <v>42</v>
      </c>
      <c r="D188" s="16" t="s">
        <v>221</v>
      </c>
      <c r="E188" s="105" t="s">
        <v>14</v>
      </c>
      <c r="F188" s="108" t="s">
        <v>31</v>
      </c>
      <c r="G188" s="75" t="s">
        <v>27</v>
      </c>
      <c r="H188" s="4"/>
      <c r="I188" s="129" t="s">
        <v>42</v>
      </c>
      <c r="J188" s="103">
        <f t="shared" si="18"/>
        <v>1152</v>
      </c>
      <c r="K188" s="129"/>
      <c r="L188" s="88">
        <v>43831</v>
      </c>
      <c r="M188" s="150">
        <v>45291</v>
      </c>
      <c r="N188" s="32" t="s">
        <v>186</v>
      </c>
      <c r="O188" s="256"/>
      <c r="P188" s="253">
        <f>Csonkahegyhát!P17</f>
        <v>390</v>
      </c>
      <c r="Q188" s="253">
        <f>Csonkahegyhát!Q17</f>
        <v>390</v>
      </c>
      <c r="R188" s="253">
        <f>Csonkahegyhát!R17</f>
        <v>186</v>
      </c>
      <c r="S188" s="253">
        <f>Csonkahegyhát!S17</f>
        <v>186</v>
      </c>
      <c r="T188" s="313">
        <f>Csonkahegyhát!T17</f>
        <v>0</v>
      </c>
      <c r="U188" s="313">
        <f>Csonkahegyhát!U17</f>
        <v>0</v>
      </c>
      <c r="V188" s="313">
        <f>Csonkahegyhát!V17</f>
        <v>0</v>
      </c>
      <c r="W188" s="313">
        <f>Csonkahegyhát!W17</f>
        <v>0</v>
      </c>
      <c r="X188" s="313">
        <f>Csonkahegyhát!X17</f>
        <v>0</v>
      </c>
      <c r="Y188" s="313">
        <f>Csonkahegyhát!Y17</f>
        <v>0</v>
      </c>
      <c r="Z188" s="313">
        <f>Csonkahegyhát!Z17</f>
        <v>0</v>
      </c>
      <c r="AA188" s="313">
        <f>Csonkahegyhát!AA17</f>
        <v>0</v>
      </c>
      <c r="AB188" s="313">
        <f>Csonkahegyhát!AB17</f>
        <v>0</v>
      </c>
      <c r="AC188" s="314">
        <f>Csonkahegyhát!AC17</f>
        <v>0</v>
      </c>
      <c r="AE188" s="114"/>
    </row>
    <row r="189" spans="1:31" s="125" customFormat="1" ht="60" x14ac:dyDescent="0.25">
      <c r="A189" s="101">
        <v>603</v>
      </c>
      <c r="B189" s="102"/>
      <c r="C189" s="75" t="s">
        <v>42</v>
      </c>
      <c r="D189" s="16" t="s">
        <v>221</v>
      </c>
      <c r="E189" s="105" t="s">
        <v>14</v>
      </c>
      <c r="F189" s="108" t="s">
        <v>31</v>
      </c>
      <c r="G189" s="75" t="s">
        <v>27</v>
      </c>
      <c r="H189" s="4"/>
      <c r="I189" s="129" t="s">
        <v>42</v>
      </c>
      <c r="J189" s="103">
        <f t="shared" si="18"/>
        <v>1860</v>
      </c>
      <c r="K189" s="129"/>
      <c r="L189" s="88">
        <v>45292</v>
      </c>
      <c r="M189" s="150">
        <v>48944</v>
      </c>
      <c r="N189" s="32" t="s">
        <v>187</v>
      </c>
      <c r="O189" s="256"/>
      <c r="P189" s="253">
        <f>Csonkahegyhát!P18</f>
        <v>0</v>
      </c>
      <c r="Q189" s="253">
        <f>Csonkahegyhát!Q18</f>
        <v>0</v>
      </c>
      <c r="R189" s="253">
        <f>Csonkahegyhát!R18</f>
        <v>0</v>
      </c>
      <c r="S189" s="253">
        <f>Csonkahegyhát!S18</f>
        <v>0</v>
      </c>
      <c r="T189" s="313">
        <f>Csonkahegyhát!T18</f>
        <v>186</v>
      </c>
      <c r="U189" s="313">
        <f>Csonkahegyhát!U18</f>
        <v>186</v>
      </c>
      <c r="V189" s="313">
        <f>Csonkahegyhát!V18</f>
        <v>186</v>
      </c>
      <c r="W189" s="313">
        <f>Csonkahegyhát!W18</f>
        <v>186</v>
      </c>
      <c r="X189" s="313">
        <f>Csonkahegyhát!X18</f>
        <v>186</v>
      </c>
      <c r="Y189" s="313">
        <f>Csonkahegyhát!Y18</f>
        <v>186</v>
      </c>
      <c r="Z189" s="313">
        <f>Csonkahegyhát!Z18</f>
        <v>186</v>
      </c>
      <c r="AA189" s="313">
        <f>Csonkahegyhát!AA18</f>
        <v>186</v>
      </c>
      <c r="AB189" s="313">
        <f>Csonkahegyhát!AB18</f>
        <v>186</v>
      </c>
      <c r="AC189" s="314">
        <f>Csonkahegyhát!AC18</f>
        <v>186</v>
      </c>
      <c r="AE189" s="114"/>
    </row>
    <row r="190" spans="1:31" s="125" customFormat="1" ht="60" x14ac:dyDescent="0.25">
      <c r="A190" s="101">
        <v>194</v>
      </c>
      <c r="B190" s="102"/>
      <c r="C190" s="75" t="s">
        <v>42</v>
      </c>
      <c r="D190" s="16" t="s">
        <v>222</v>
      </c>
      <c r="E190" s="105" t="s">
        <v>14</v>
      </c>
      <c r="F190" s="108" t="s">
        <v>31</v>
      </c>
      <c r="G190" s="75" t="s">
        <v>27</v>
      </c>
      <c r="H190" s="4"/>
      <c r="I190" s="129" t="s">
        <v>42</v>
      </c>
      <c r="J190" s="103">
        <f t="shared" si="18"/>
        <v>2500</v>
      </c>
      <c r="K190" s="129"/>
      <c r="L190" s="88">
        <v>43831</v>
      </c>
      <c r="M190" s="150">
        <v>44561</v>
      </c>
      <c r="N190" s="32" t="s">
        <v>186</v>
      </c>
      <c r="O190" s="256"/>
      <c r="P190" s="253">
        <f>Csonkahegyhát!P19</f>
        <v>1000</v>
      </c>
      <c r="Q190" s="253">
        <f>Csonkahegyhát!Q19</f>
        <v>1500</v>
      </c>
      <c r="R190" s="253">
        <f>Csonkahegyhát!R19</f>
        <v>0</v>
      </c>
      <c r="S190" s="253">
        <f>Csonkahegyhát!S19</f>
        <v>0</v>
      </c>
      <c r="T190" s="313">
        <f>Csonkahegyhát!T19</f>
        <v>0</v>
      </c>
      <c r="U190" s="313">
        <f>Csonkahegyhát!U19</f>
        <v>0</v>
      </c>
      <c r="V190" s="313">
        <f>Csonkahegyhát!V19</f>
        <v>0</v>
      </c>
      <c r="W190" s="313">
        <f>Csonkahegyhát!W19</f>
        <v>0</v>
      </c>
      <c r="X190" s="313">
        <f>Csonkahegyhát!X19</f>
        <v>0</v>
      </c>
      <c r="Y190" s="313">
        <f>Csonkahegyhát!Y19</f>
        <v>0</v>
      </c>
      <c r="Z190" s="313">
        <f>Csonkahegyhát!Z19</f>
        <v>0</v>
      </c>
      <c r="AA190" s="313">
        <f>Csonkahegyhát!AA19</f>
        <v>0</v>
      </c>
      <c r="AB190" s="313">
        <f>Csonkahegyhát!AB19</f>
        <v>0</v>
      </c>
      <c r="AC190" s="314">
        <f>Csonkahegyhát!AC19</f>
        <v>0</v>
      </c>
      <c r="AE190" s="114"/>
    </row>
    <row r="191" spans="1:31" s="125" customFormat="1" ht="60" x14ac:dyDescent="0.25">
      <c r="A191" s="101">
        <v>803</v>
      </c>
      <c r="B191" s="102"/>
      <c r="C191" s="75" t="s">
        <v>42</v>
      </c>
      <c r="D191" s="16" t="s">
        <v>222</v>
      </c>
      <c r="E191" s="105" t="s">
        <v>14</v>
      </c>
      <c r="F191" s="108" t="s">
        <v>31</v>
      </c>
      <c r="G191" s="75" t="s">
        <v>27</v>
      </c>
      <c r="H191" s="4"/>
      <c r="I191" s="129" t="s">
        <v>42</v>
      </c>
      <c r="J191" s="103">
        <f t="shared" si="18"/>
        <v>12000</v>
      </c>
      <c r="K191" s="129"/>
      <c r="L191" s="88">
        <v>45658</v>
      </c>
      <c r="M191" s="150">
        <v>48213</v>
      </c>
      <c r="N191" s="32" t="s">
        <v>187</v>
      </c>
      <c r="O191" s="256"/>
      <c r="P191" s="253">
        <f>Csonkahegyhát!P20</f>
        <v>0</v>
      </c>
      <c r="Q191" s="253">
        <f>Csonkahegyhát!Q20</f>
        <v>0</v>
      </c>
      <c r="R191" s="253">
        <f>Csonkahegyhát!R20</f>
        <v>0</v>
      </c>
      <c r="S191" s="253">
        <f>Csonkahegyhát!S20</f>
        <v>0</v>
      </c>
      <c r="T191" s="313">
        <f>Csonkahegyhát!T20</f>
        <v>0</v>
      </c>
      <c r="U191" s="313">
        <f>Csonkahegyhát!U20</f>
        <v>1500</v>
      </c>
      <c r="V191" s="313">
        <f>Csonkahegyhát!V20</f>
        <v>0</v>
      </c>
      <c r="W191" s="313">
        <f>Csonkahegyhát!W20</f>
        <v>3500</v>
      </c>
      <c r="X191" s="313">
        <f>Csonkahegyhát!X20</f>
        <v>0</v>
      </c>
      <c r="Y191" s="313">
        <f>Csonkahegyhát!Y20</f>
        <v>3500</v>
      </c>
      <c r="Z191" s="313">
        <f>Csonkahegyhát!Z20</f>
        <v>0</v>
      </c>
      <c r="AA191" s="313">
        <f>Csonkahegyhát!AA20</f>
        <v>3500</v>
      </c>
      <c r="AB191" s="313">
        <f>Csonkahegyhát!AB20</f>
        <v>0</v>
      </c>
      <c r="AC191" s="314">
        <f>Csonkahegyhát!AC20</f>
        <v>0</v>
      </c>
      <c r="AE191" s="114"/>
    </row>
    <row r="192" spans="1:31" s="125" customFormat="1" ht="60" x14ac:dyDescent="0.25">
      <c r="A192" s="101">
        <v>195</v>
      </c>
      <c r="B192" s="102"/>
      <c r="C192" s="103" t="s">
        <v>44</v>
      </c>
      <c r="D192" s="75" t="s">
        <v>98</v>
      </c>
      <c r="E192" s="105" t="s">
        <v>14</v>
      </c>
      <c r="F192" s="108" t="s">
        <v>31</v>
      </c>
      <c r="G192" s="75" t="s">
        <v>27</v>
      </c>
      <c r="H192" s="4"/>
      <c r="I192" s="129" t="s">
        <v>44</v>
      </c>
      <c r="J192" s="103">
        <f t="shared" si="18"/>
        <v>4500</v>
      </c>
      <c r="K192" s="129"/>
      <c r="L192" s="88">
        <v>43831</v>
      </c>
      <c r="M192" s="150">
        <v>45291</v>
      </c>
      <c r="N192" s="169" t="s">
        <v>186</v>
      </c>
      <c r="O192" s="256"/>
      <c r="P192" s="253">
        <f>Egervár!P17</f>
        <v>1125</v>
      </c>
      <c r="Q192" s="253">
        <f>Egervár!Q17</f>
        <v>1125</v>
      </c>
      <c r="R192" s="253">
        <f>Egervár!R17</f>
        <v>1125</v>
      </c>
      <c r="S192" s="253">
        <f>Egervár!S17</f>
        <v>1125</v>
      </c>
      <c r="T192" s="313">
        <f>Egervár!T17</f>
        <v>0</v>
      </c>
      <c r="U192" s="313">
        <f>Egervár!U17</f>
        <v>0</v>
      </c>
      <c r="V192" s="313">
        <f>Egervár!V17</f>
        <v>0</v>
      </c>
      <c r="W192" s="313">
        <f>Egervár!W17</f>
        <v>0</v>
      </c>
      <c r="X192" s="313">
        <f>Egervár!X17</f>
        <v>0</v>
      </c>
      <c r="Y192" s="313">
        <f>Egervár!Y17</f>
        <v>0</v>
      </c>
      <c r="Z192" s="313">
        <f>Egervár!Z17</f>
        <v>0</v>
      </c>
      <c r="AA192" s="313">
        <f>Egervár!AA17</f>
        <v>0</v>
      </c>
      <c r="AB192" s="313">
        <f>Egervár!AB17</f>
        <v>0</v>
      </c>
      <c r="AC192" s="314">
        <f>Egervár!AC17</f>
        <v>0</v>
      </c>
      <c r="AE192" s="114"/>
    </row>
    <row r="193" spans="1:31" s="125" customFormat="1" ht="60" x14ac:dyDescent="0.25">
      <c r="A193" s="101">
        <v>604</v>
      </c>
      <c r="B193" s="102"/>
      <c r="C193" s="103" t="s">
        <v>44</v>
      </c>
      <c r="D193" s="75" t="s">
        <v>98</v>
      </c>
      <c r="E193" s="105" t="s">
        <v>14</v>
      </c>
      <c r="F193" s="108" t="s">
        <v>31</v>
      </c>
      <c r="G193" s="75" t="s">
        <v>27</v>
      </c>
      <c r="H193" s="4"/>
      <c r="I193" s="129" t="s">
        <v>44</v>
      </c>
      <c r="J193" s="103">
        <f t="shared" si="18"/>
        <v>11250</v>
      </c>
      <c r="K193" s="129"/>
      <c r="L193" s="88">
        <v>45292</v>
      </c>
      <c r="M193" s="150">
        <v>48944</v>
      </c>
      <c r="N193" s="169" t="s">
        <v>187</v>
      </c>
      <c r="O193" s="256"/>
      <c r="P193" s="253">
        <f>Egervár!P18</f>
        <v>0</v>
      </c>
      <c r="Q193" s="253">
        <f>Egervár!Q18</f>
        <v>0</v>
      </c>
      <c r="R193" s="253">
        <f>Egervár!R18</f>
        <v>0</v>
      </c>
      <c r="S193" s="253">
        <f>Egervár!S18</f>
        <v>0</v>
      </c>
      <c r="T193" s="313">
        <f>Egervár!T18</f>
        <v>1125</v>
      </c>
      <c r="U193" s="313">
        <f>Egervár!U18</f>
        <v>1125</v>
      </c>
      <c r="V193" s="313">
        <f>Egervár!V18</f>
        <v>1125</v>
      </c>
      <c r="W193" s="313">
        <f>Egervár!W18</f>
        <v>1125</v>
      </c>
      <c r="X193" s="313">
        <f>Egervár!X18</f>
        <v>1125</v>
      </c>
      <c r="Y193" s="313">
        <f>Egervár!Y18</f>
        <v>1125</v>
      </c>
      <c r="Z193" s="313">
        <f>Egervár!Z18</f>
        <v>1125</v>
      </c>
      <c r="AA193" s="313">
        <f>Egervár!AA18</f>
        <v>1125</v>
      </c>
      <c r="AB193" s="313">
        <f>Egervár!AB18</f>
        <v>1125</v>
      </c>
      <c r="AC193" s="314">
        <f>Egervár!AC18</f>
        <v>1125</v>
      </c>
      <c r="AE193" s="114"/>
    </row>
    <row r="194" spans="1:31" s="125" customFormat="1" ht="60" x14ac:dyDescent="0.25">
      <c r="A194" s="101">
        <v>196</v>
      </c>
      <c r="B194" s="102"/>
      <c r="C194" s="103" t="s">
        <v>44</v>
      </c>
      <c r="D194" s="16" t="s">
        <v>221</v>
      </c>
      <c r="E194" s="105" t="s">
        <v>14</v>
      </c>
      <c r="F194" s="108" t="s">
        <v>31</v>
      </c>
      <c r="G194" s="75" t="s">
        <v>27</v>
      </c>
      <c r="H194" s="4"/>
      <c r="I194" s="129" t="s">
        <v>44</v>
      </c>
      <c r="J194" s="103">
        <f t="shared" si="18"/>
        <v>7200</v>
      </c>
      <c r="K194" s="129"/>
      <c r="L194" s="88">
        <v>43831</v>
      </c>
      <c r="M194" s="150">
        <v>45291</v>
      </c>
      <c r="N194" s="32" t="s">
        <v>186</v>
      </c>
      <c r="O194" s="256"/>
      <c r="P194" s="253">
        <f>Egervár!P19</f>
        <v>2400</v>
      </c>
      <c r="Q194" s="253">
        <f>Egervár!Q19</f>
        <v>2400</v>
      </c>
      <c r="R194" s="253">
        <f>Egervár!R19</f>
        <v>0</v>
      </c>
      <c r="S194" s="253">
        <f>Egervár!S19</f>
        <v>2400</v>
      </c>
      <c r="T194" s="313">
        <f>Egervár!T19</f>
        <v>0</v>
      </c>
      <c r="U194" s="313">
        <f>Egervár!U19</f>
        <v>0</v>
      </c>
      <c r="V194" s="313">
        <f>Egervár!V19</f>
        <v>0</v>
      </c>
      <c r="W194" s="313">
        <f>Egervár!W19</f>
        <v>0</v>
      </c>
      <c r="X194" s="313">
        <f>Egervár!X19</f>
        <v>0</v>
      </c>
      <c r="Y194" s="313">
        <f>Egervár!Y19</f>
        <v>0</v>
      </c>
      <c r="Z194" s="313">
        <f>Egervár!Z19</f>
        <v>0</v>
      </c>
      <c r="AA194" s="313">
        <f>Egervár!AA19</f>
        <v>0</v>
      </c>
      <c r="AB194" s="313">
        <f>Egervár!AB19</f>
        <v>0</v>
      </c>
      <c r="AC194" s="314">
        <f>Egervár!AC19</f>
        <v>0</v>
      </c>
      <c r="AE194" s="114"/>
    </row>
    <row r="195" spans="1:31" s="125" customFormat="1" ht="60" x14ac:dyDescent="0.25">
      <c r="A195" s="101">
        <v>804</v>
      </c>
      <c r="B195" s="102"/>
      <c r="C195" s="103" t="s">
        <v>44</v>
      </c>
      <c r="D195" s="16" t="s">
        <v>221</v>
      </c>
      <c r="E195" s="105" t="s">
        <v>14</v>
      </c>
      <c r="F195" s="108" t="s">
        <v>31</v>
      </c>
      <c r="G195" s="75" t="s">
        <v>27</v>
      </c>
      <c r="H195" s="4"/>
      <c r="I195" s="129" t="s">
        <v>44</v>
      </c>
      <c r="J195" s="103">
        <f t="shared" si="18"/>
        <v>9600</v>
      </c>
      <c r="K195" s="129"/>
      <c r="L195" s="88">
        <v>45658</v>
      </c>
      <c r="M195" s="150">
        <v>48213</v>
      </c>
      <c r="N195" s="32" t="s">
        <v>187</v>
      </c>
      <c r="O195" s="256"/>
      <c r="P195" s="253">
        <f>Egervár!P20</f>
        <v>0</v>
      </c>
      <c r="Q195" s="253">
        <f>Egervár!Q20</f>
        <v>0</v>
      </c>
      <c r="R195" s="253">
        <f>Egervár!R20</f>
        <v>0</v>
      </c>
      <c r="S195" s="253">
        <f>Egervár!S20</f>
        <v>0</v>
      </c>
      <c r="T195" s="313">
        <f>Egervár!T20</f>
        <v>0</v>
      </c>
      <c r="U195" s="313">
        <f>Egervár!U20</f>
        <v>2400</v>
      </c>
      <c r="V195" s="313">
        <f>Egervár!V20</f>
        <v>0</v>
      </c>
      <c r="W195" s="313">
        <f>Egervár!W20</f>
        <v>2400</v>
      </c>
      <c r="X195" s="313">
        <f>Egervár!X20</f>
        <v>0</v>
      </c>
      <c r="Y195" s="313">
        <f>Egervár!Y20</f>
        <v>2400</v>
      </c>
      <c r="Z195" s="313">
        <f>Egervár!Z20</f>
        <v>0</v>
      </c>
      <c r="AA195" s="313">
        <f>Egervár!AA20</f>
        <v>2400</v>
      </c>
      <c r="AB195" s="313">
        <f>Egervár!AB20</f>
        <v>0</v>
      </c>
      <c r="AC195" s="314">
        <f>Egervár!AC20</f>
        <v>0</v>
      </c>
      <c r="AE195" s="114"/>
    </row>
    <row r="196" spans="1:31" s="125" customFormat="1" ht="60" x14ac:dyDescent="0.25">
      <c r="A196" s="101">
        <v>197</v>
      </c>
      <c r="B196" s="102"/>
      <c r="C196" s="103" t="s">
        <v>44</v>
      </c>
      <c r="D196" s="16" t="s">
        <v>222</v>
      </c>
      <c r="E196" s="105" t="s">
        <v>14</v>
      </c>
      <c r="F196" s="108" t="s">
        <v>31</v>
      </c>
      <c r="G196" s="75" t="s">
        <v>27</v>
      </c>
      <c r="H196" s="4"/>
      <c r="I196" s="129" t="s">
        <v>44</v>
      </c>
      <c r="J196" s="103">
        <f t="shared" si="18"/>
        <v>10000</v>
      </c>
      <c r="K196" s="129"/>
      <c r="L196" s="88">
        <v>43831</v>
      </c>
      <c r="M196" s="150">
        <v>44926</v>
      </c>
      <c r="N196" s="32" t="s">
        <v>186</v>
      </c>
      <c r="O196" s="256"/>
      <c r="P196" s="253">
        <f>Egervár!P21</f>
        <v>5000</v>
      </c>
      <c r="Q196" s="253">
        <f>Egervár!Q21</f>
        <v>0</v>
      </c>
      <c r="R196" s="253">
        <f>Egervár!R21</f>
        <v>5000</v>
      </c>
      <c r="S196" s="253">
        <f>Egervár!S21</f>
        <v>0</v>
      </c>
      <c r="T196" s="313">
        <f>Egervár!T21</f>
        <v>0</v>
      </c>
      <c r="U196" s="313">
        <f>Egervár!U21</f>
        <v>0</v>
      </c>
      <c r="V196" s="313">
        <f>Egervár!V21</f>
        <v>0</v>
      </c>
      <c r="W196" s="313">
        <f>Egervár!W21</f>
        <v>0</v>
      </c>
      <c r="X196" s="313">
        <f>Egervár!X21</f>
        <v>0</v>
      </c>
      <c r="Y196" s="313">
        <f>Egervár!Y21</f>
        <v>0</v>
      </c>
      <c r="Z196" s="313">
        <f>Egervár!Z21</f>
        <v>0</v>
      </c>
      <c r="AA196" s="313">
        <f>Egervár!AA21</f>
        <v>0</v>
      </c>
      <c r="AB196" s="313">
        <f>Egervár!AB21</f>
        <v>0</v>
      </c>
      <c r="AC196" s="314">
        <f>Egervár!AC21</f>
        <v>0</v>
      </c>
      <c r="AE196" s="114"/>
    </row>
    <row r="197" spans="1:31" s="125" customFormat="1" ht="60" x14ac:dyDescent="0.25">
      <c r="A197" s="101">
        <v>805</v>
      </c>
      <c r="B197" s="102"/>
      <c r="C197" s="103" t="s">
        <v>44</v>
      </c>
      <c r="D197" s="16" t="s">
        <v>222</v>
      </c>
      <c r="E197" s="105" t="s">
        <v>14</v>
      </c>
      <c r="F197" s="108" t="s">
        <v>31</v>
      </c>
      <c r="G197" s="75" t="s">
        <v>27</v>
      </c>
      <c r="H197" s="4"/>
      <c r="I197" s="129" t="s">
        <v>44</v>
      </c>
      <c r="J197" s="103">
        <f t="shared" si="18"/>
        <v>10000</v>
      </c>
      <c r="K197" s="129"/>
      <c r="L197" s="88">
        <v>45658</v>
      </c>
      <c r="M197" s="150">
        <v>47483</v>
      </c>
      <c r="N197" s="32" t="s">
        <v>187</v>
      </c>
      <c r="O197" s="256"/>
      <c r="P197" s="253">
        <f>Egervár!P22</f>
        <v>0</v>
      </c>
      <c r="Q197" s="253">
        <f>Egervár!Q22</f>
        <v>0</v>
      </c>
      <c r="R197" s="253">
        <f>Egervár!R22</f>
        <v>0</v>
      </c>
      <c r="S197" s="253">
        <f>Egervár!S22</f>
        <v>0</v>
      </c>
      <c r="T197" s="313">
        <f>Egervár!T22</f>
        <v>0</v>
      </c>
      <c r="U197" s="313">
        <f>Egervár!U22</f>
        <v>5000</v>
      </c>
      <c r="V197" s="313">
        <f>Egervár!V22</f>
        <v>0</v>
      </c>
      <c r="W197" s="313">
        <f>Egervár!W22</f>
        <v>0</v>
      </c>
      <c r="X197" s="313">
        <f>Egervár!X22</f>
        <v>0</v>
      </c>
      <c r="Y197" s="313">
        <f>Egervár!Y22</f>
        <v>5000</v>
      </c>
      <c r="Z197" s="313">
        <f>Egervár!Z22</f>
        <v>0</v>
      </c>
      <c r="AA197" s="313">
        <f>Egervár!AA22</f>
        <v>0</v>
      </c>
      <c r="AB197" s="313">
        <f>Egervár!AB22</f>
        <v>0</v>
      </c>
      <c r="AC197" s="314">
        <f>Egervár!AC22</f>
        <v>0</v>
      </c>
      <c r="AE197" s="114"/>
    </row>
    <row r="198" spans="1:31" s="125" customFormat="1" ht="60" x14ac:dyDescent="0.25">
      <c r="A198" s="101">
        <v>198</v>
      </c>
      <c r="B198" s="102"/>
      <c r="C198" s="103" t="s">
        <v>45</v>
      </c>
      <c r="D198" s="75" t="s">
        <v>98</v>
      </c>
      <c r="E198" s="105" t="s">
        <v>14</v>
      </c>
      <c r="F198" s="108" t="s">
        <v>31</v>
      </c>
      <c r="G198" s="75" t="s">
        <v>27</v>
      </c>
      <c r="H198" s="4"/>
      <c r="I198" s="129" t="s">
        <v>45</v>
      </c>
      <c r="J198" s="103">
        <f t="shared" si="18"/>
        <v>848</v>
      </c>
      <c r="K198" s="129"/>
      <c r="L198" s="88">
        <v>43831</v>
      </c>
      <c r="M198" s="150">
        <v>45291</v>
      </c>
      <c r="N198" s="169" t="s">
        <v>186</v>
      </c>
      <c r="O198" s="256"/>
      <c r="P198" s="253">
        <f>Gősfa!P16</f>
        <v>212</v>
      </c>
      <c r="Q198" s="253">
        <f>Gősfa!Q16</f>
        <v>212</v>
      </c>
      <c r="R198" s="253">
        <f>Gősfa!R16</f>
        <v>212</v>
      </c>
      <c r="S198" s="253">
        <f>Gősfa!S16</f>
        <v>212</v>
      </c>
      <c r="T198" s="313">
        <f>Gősfa!T16</f>
        <v>0</v>
      </c>
      <c r="U198" s="313">
        <f>Gősfa!U16</f>
        <v>0</v>
      </c>
      <c r="V198" s="313">
        <f>Gősfa!V16</f>
        <v>0</v>
      </c>
      <c r="W198" s="313">
        <f>Gősfa!W16</f>
        <v>0</v>
      </c>
      <c r="X198" s="313">
        <f>Gősfa!X16</f>
        <v>0</v>
      </c>
      <c r="Y198" s="313">
        <f>Gősfa!Y16</f>
        <v>0</v>
      </c>
      <c r="Z198" s="313">
        <f>Gősfa!Z16</f>
        <v>0</v>
      </c>
      <c r="AA198" s="313">
        <f>Gősfa!AA16</f>
        <v>0</v>
      </c>
      <c r="AB198" s="313">
        <f>Gősfa!AB16</f>
        <v>0</v>
      </c>
      <c r="AC198" s="314">
        <f>Gősfa!AC16</f>
        <v>0</v>
      </c>
      <c r="AE198" s="114"/>
    </row>
    <row r="199" spans="1:31" s="125" customFormat="1" ht="60" x14ac:dyDescent="0.25">
      <c r="A199" s="101">
        <v>605</v>
      </c>
      <c r="B199" s="102"/>
      <c r="C199" s="75" t="s">
        <v>45</v>
      </c>
      <c r="D199" s="75" t="s">
        <v>98</v>
      </c>
      <c r="E199" s="105" t="s">
        <v>14</v>
      </c>
      <c r="F199" s="108" t="s">
        <v>31</v>
      </c>
      <c r="G199" s="75" t="s">
        <v>27</v>
      </c>
      <c r="H199" s="4"/>
      <c r="I199" s="129" t="s">
        <v>45</v>
      </c>
      <c r="J199" s="103">
        <f t="shared" si="18"/>
        <v>2120</v>
      </c>
      <c r="K199" s="129"/>
      <c r="L199" s="88">
        <v>45292</v>
      </c>
      <c r="M199" s="150">
        <v>48944</v>
      </c>
      <c r="N199" s="169" t="s">
        <v>187</v>
      </c>
      <c r="O199" s="256"/>
      <c r="P199" s="253">
        <f>Gősfa!P17</f>
        <v>0</v>
      </c>
      <c r="Q199" s="253">
        <f>Gősfa!Q17</f>
        <v>0</v>
      </c>
      <c r="R199" s="253">
        <f>Gősfa!R17</f>
        <v>0</v>
      </c>
      <c r="S199" s="253">
        <f>Gősfa!S17</f>
        <v>0</v>
      </c>
      <c r="T199" s="313">
        <f>Gősfa!T17</f>
        <v>212</v>
      </c>
      <c r="U199" s="313">
        <f>Gősfa!U17</f>
        <v>212</v>
      </c>
      <c r="V199" s="313">
        <f>Gősfa!V17</f>
        <v>212</v>
      </c>
      <c r="W199" s="313">
        <f>Gősfa!W17</f>
        <v>212</v>
      </c>
      <c r="X199" s="313">
        <f>Gősfa!X17</f>
        <v>212</v>
      </c>
      <c r="Y199" s="313">
        <f>Gősfa!Y17</f>
        <v>212</v>
      </c>
      <c r="Z199" s="313">
        <f>Gősfa!Z17</f>
        <v>212</v>
      </c>
      <c r="AA199" s="313">
        <f>Gősfa!AA17</f>
        <v>212</v>
      </c>
      <c r="AB199" s="313">
        <f>Gősfa!AB17</f>
        <v>212</v>
      </c>
      <c r="AC199" s="314">
        <f>Gősfa!AC17</f>
        <v>212</v>
      </c>
      <c r="AE199" s="114"/>
    </row>
    <row r="200" spans="1:31" s="125" customFormat="1" ht="60" x14ac:dyDescent="0.25">
      <c r="A200" s="101">
        <v>199</v>
      </c>
      <c r="B200" s="102"/>
      <c r="C200" s="75" t="s">
        <v>45</v>
      </c>
      <c r="D200" s="16" t="s">
        <v>221</v>
      </c>
      <c r="E200" s="105" t="s">
        <v>14</v>
      </c>
      <c r="F200" s="108" t="s">
        <v>31</v>
      </c>
      <c r="G200" s="75" t="s">
        <v>27</v>
      </c>
      <c r="H200" s="4"/>
      <c r="I200" s="129" t="s">
        <v>45</v>
      </c>
      <c r="J200" s="103">
        <f t="shared" si="18"/>
        <v>5000</v>
      </c>
      <c r="K200" s="129"/>
      <c r="L200" s="88">
        <v>43831</v>
      </c>
      <c r="M200" s="150">
        <v>44926</v>
      </c>
      <c r="N200" s="32" t="s">
        <v>186</v>
      </c>
      <c r="O200" s="256"/>
      <c r="P200" s="253">
        <f>Gősfa!P18</f>
        <v>2500</v>
      </c>
      <c r="Q200" s="253">
        <f>Gősfa!Q18</f>
        <v>0</v>
      </c>
      <c r="R200" s="253">
        <f>Gősfa!R18</f>
        <v>2500</v>
      </c>
      <c r="S200" s="253">
        <f>Gősfa!S18</f>
        <v>0</v>
      </c>
      <c r="T200" s="313">
        <f>Gősfa!T18</f>
        <v>0</v>
      </c>
      <c r="U200" s="313">
        <f>Gősfa!U18</f>
        <v>0</v>
      </c>
      <c r="V200" s="313">
        <f>Gősfa!V18</f>
        <v>0</v>
      </c>
      <c r="W200" s="313">
        <f>Gősfa!W18</f>
        <v>0</v>
      </c>
      <c r="X200" s="313">
        <f>Gősfa!X18</f>
        <v>0</v>
      </c>
      <c r="Y200" s="313">
        <f>Gősfa!Y18</f>
        <v>0</v>
      </c>
      <c r="Z200" s="313">
        <f>Gősfa!Z18</f>
        <v>0</v>
      </c>
      <c r="AA200" s="313">
        <f>Gősfa!AA18</f>
        <v>0</v>
      </c>
      <c r="AB200" s="313">
        <f>Gősfa!AB18</f>
        <v>0</v>
      </c>
      <c r="AC200" s="314">
        <f>Gősfa!AC18</f>
        <v>0</v>
      </c>
      <c r="AE200" s="114"/>
    </row>
    <row r="201" spans="1:31" s="125" customFormat="1" ht="60" x14ac:dyDescent="0.25">
      <c r="A201" s="101">
        <v>806</v>
      </c>
      <c r="B201" s="102"/>
      <c r="C201" s="75" t="s">
        <v>45</v>
      </c>
      <c r="D201" s="16" t="s">
        <v>221</v>
      </c>
      <c r="E201" s="105" t="s">
        <v>14</v>
      </c>
      <c r="F201" s="108" t="s">
        <v>31</v>
      </c>
      <c r="G201" s="75" t="s">
        <v>27</v>
      </c>
      <c r="H201" s="4"/>
      <c r="I201" s="129" t="s">
        <v>45</v>
      </c>
      <c r="J201" s="103">
        <f t="shared" si="18"/>
        <v>7500</v>
      </c>
      <c r="K201" s="129"/>
      <c r="L201" s="88">
        <v>45658</v>
      </c>
      <c r="M201" s="150">
        <v>48579</v>
      </c>
      <c r="N201" s="32" t="s">
        <v>187</v>
      </c>
      <c r="O201" s="256"/>
      <c r="P201" s="253">
        <f>Gősfa!P19</f>
        <v>0</v>
      </c>
      <c r="Q201" s="253">
        <f>Gősfa!Q19</f>
        <v>0</v>
      </c>
      <c r="R201" s="253">
        <f>Gősfa!R19</f>
        <v>0</v>
      </c>
      <c r="S201" s="253">
        <f>Gősfa!S19</f>
        <v>0</v>
      </c>
      <c r="T201" s="313">
        <f>Gősfa!T19</f>
        <v>0</v>
      </c>
      <c r="U201" s="313">
        <f>Gősfa!U19</f>
        <v>2500</v>
      </c>
      <c r="V201" s="313">
        <f>Gősfa!V19</f>
        <v>0</v>
      </c>
      <c r="W201" s="313">
        <f>Gősfa!W19</f>
        <v>0</v>
      </c>
      <c r="X201" s="313">
        <f>Gősfa!X19</f>
        <v>0</v>
      </c>
      <c r="Y201" s="313">
        <f>Gősfa!Y19</f>
        <v>2500</v>
      </c>
      <c r="Z201" s="313">
        <f>Gősfa!Z19</f>
        <v>0</v>
      </c>
      <c r="AA201" s="313">
        <f>Gősfa!AA19</f>
        <v>0</v>
      </c>
      <c r="AB201" s="313">
        <f>Gősfa!AB19</f>
        <v>0</v>
      </c>
      <c r="AC201" s="314">
        <f>Gősfa!AC19</f>
        <v>2500</v>
      </c>
      <c r="AE201" s="114"/>
    </row>
    <row r="202" spans="1:31" s="125" customFormat="1" ht="60" x14ac:dyDescent="0.25">
      <c r="A202" s="101">
        <v>200</v>
      </c>
      <c r="B202" s="102"/>
      <c r="C202" s="75" t="s">
        <v>45</v>
      </c>
      <c r="D202" s="16" t="s">
        <v>222</v>
      </c>
      <c r="E202" s="105" t="s">
        <v>14</v>
      </c>
      <c r="F202" s="108" t="s">
        <v>31</v>
      </c>
      <c r="G202" s="75" t="s">
        <v>27</v>
      </c>
      <c r="H202" s="4"/>
      <c r="I202" s="129" t="s">
        <v>45</v>
      </c>
      <c r="J202" s="103">
        <f t="shared" si="18"/>
        <v>6800</v>
      </c>
      <c r="K202" s="129"/>
      <c r="L202" s="88">
        <v>43831</v>
      </c>
      <c r="M202" s="150">
        <v>44926</v>
      </c>
      <c r="N202" s="32" t="s">
        <v>186</v>
      </c>
      <c r="O202" s="256"/>
      <c r="P202" s="253">
        <f>Gősfa!P20</f>
        <v>3400</v>
      </c>
      <c r="Q202" s="253">
        <f>Gősfa!Q20</f>
        <v>0</v>
      </c>
      <c r="R202" s="253">
        <f>Gősfa!R20</f>
        <v>3400</v>
      </c>
      <c r="S202" s="253">
        <f>Gősfa!S20</f>
        <v>0</v>
      </c>
      <c r="T202" s="313">
        <f>Gősfa!T20</f>
        <v>0</v>
      </c>
      <c r="U202" s="313">
        <f>Gősfa!U20</f>
        <v>0</v>
      </c>
      <c r="V202" s="313">
        <f>Gősfa!V20</f>
        <v>0</v>
      </c>
      <c r="W202" s="313">
        <f>Gősfa!W20</f>
        <v>0</v>
      </c>
      <c r="X202" s="313">
        <f>Gősfa!X20</f>
        <v>0</v>
      </c>
      <c r="Y202" s="313">
        <f>Gősfa!Y20</f>
        <v>0</v>
      </c>
      <c r="Z202" s="313">
        <f>Gősfa!Z20</f>
        <v>0</v>
      </c>
      <c r="AA202" s="313">
        <f>Gősfa!AA20</f>
        <v>0</v>
      </c>
      <c r="AB202" s="313">
        <f>Gősfa!AB20</f>
        <v>0</v>
      </c>
      <c r="AC202" s="314">
        <f>Gősfa!AC20</f>
        <v>0</v>
      </c>
      <c r="AE202" s="114"/>
    </row>
    <row r="203" spans="1:31" s="125" customFormat="1" ht="60" x14ac:dyDescent="0.25">
      <c r="A203" s="101">
        <v>807</v>
      </c>
      <c r="B203" s="102"/>
      <c r="C203" s="75" t="s">
        <v>45</v>
      </c>
      <c r="D203" s="16" t="s">
        <v>222</v>
      </c>
      <c r="E203" s="105" t="s">
        <v>14</v>
      </c>
      <c r="F203" s="108" t="s">
        <v>31</v>
      </c>
      <c r="G203" s="75" t="s">
        <v>27</v>
      </c>
      <c r="H203" s="106"/>
      <c r="I203" s="129" t="s">
        <v>45</v>
      </c>
      <c r="J203" s="103">
        <f t="shared" si="18"/>
        <v>10200</v>
      </c>
      <c r="K203" s="106"/>
      <c r="L203" s="130">
        <v>45658</v>
      </c>
      <c r="M203" s="130">
        <v>48213</v>
      </c>
      <c r="N203" s="32" t="s">
        <v>187</v>
      </c>
      <c r="O203" s="256"/>
      <c r="P203" s="253">
        <f>Gősfa!P21</f>
        <v>0</v>
      </c>
      <c r="Q203" s="253">
        <f>Gősfa!Q21</f>
        <v>0</v>
      </c>
      <c r="R203" s="253">
        <f>Gősfa!R21</f>
        <v>0</v>
      </c>
      <c r="S203" s="253">
        <f>Gősfa!S21</f>
        <v>0</v>
      </c>
      <c r="T203" s="313">
        <f>Gősfa!T21</f>
        <v>0</v>
      </c>
      <c r="U203" s="313">
        <f>Gősfa!U21</f>
        <v>3400</v>
      </c>
      <c r="V203" s="313">
        <f>Gősfa!V21</f>
        <v>0</v>
      </c>
      <c r="W203" s="313">
        <f>Gősfa!W21</f>
        <v>0</v>
      </c>
      <c r="X203" s="313">
        <f>Gősfa!X21</f>
        <v>3400</v>
      </c>
      <c r="Y203" s="313">
        <f>Gősfa!Y21</f>
        <v>0</v>
      </c>
      <c r="Z203" s="313">
        <f>Gősfa!Z21</f>
        <v>0</v>
      </c>
      <c r="AA203" s="313">
        <f>Gősfa!AA21</f>
        <v>3400</v>
      </c>
      <c r="AB203" s="313">
        <f>Gősfa!AB21</f>
        <v>0</v>
      </c>
      <c r="AC203" s="314">
        <f>Gősfa!AC21</f>
        <v>0</v>
      </c>
      <c r="AE203" s="114"/>
    </row>
    <row r="204" spans="1:31" s="125" customFormat="1" ht="60" x14ac:dyDescent="0.25">
      <c r="A204" s="101">
        <v>201</v>
      </c>
      <c r="B204" s="102"/>
      <c r="C204" s="103" t="s">
        <v>46</v>
      </c>
      <c r="D204" s="75" t="s">
        <v>98</v>
      </c>
      <c r="E204" s="105" t="s">
        <v>14</v>
      </c>
      <c r="F204" s="108" t="s">
        <v>31</v>
      </c>
      <c r="G204" s="75" t="s">
        <v>27</v>
      </c>
      <c r="H204" s="4"/>
      <c r="I204" s="129" t="s">
        <v>46</v>
      </c>
      <c r="J204" s="103">
        <f t="shared" ref="J204:J231" si="19">SUM(O204:AC204)</f>
        <v>560</v>
      </c>
      <c r="K204" s="129"/>
      <c r="L204" s="88">
        <v>43831</v>
      </c>
      <c r="M204" s="150">
        <v>45291</v>
      </c>
      <c r="N204" s="169" t="s">
        <v>186</v>
      </c>
      <c r="O204" s="256"/>
      <c r="P204" s="253">
        <f>Hagyárosbörönd!P15</f>
        <v>160</v>
      </c>
      <c r="Q204" s="253">
        <f>Hagyárosbörönd!Q15</f>
        <v>160</v>
      </c>
      <c r="R204" s="253">
        <f>Hagyárosbörönd!R15</f>
        <v>120</v>
      </c>
      <c r="S204" s="253">
        <f>Hagyárosbörönd!S15</f>
        <v>120</v>
      </c>
      <c r="T204" s="313">
        <f>Hagyárosbörönd!T15</f>
        <v>0</v>
      </c>
      <c r="U204" s="313">
        <f>Hagyárosbörönd!U15</f>
        <v>0</v>
      </c>
      <c r="V204" s="313">
        <f>Hagyárosbörönd!V15</f>
        <v>0</v>
      </c>
      <c r="W204" s="313">
        <f>Hagyárosbörönd!W15</f>
        <v>0</v>
      </c>
      <c r="X204" s="313">
        <f>Hagyárosbörönd!X15</f>
        <v>0</v>
      </c>
      <c r="Y204" s="313">
        <f>Hagyárosbörönd!Y15</f>
        <v>0</v>
      </c>
      <c r="Z204" s="313">
        <f>Hagyárosbörönd!Z15</f>
        <v>0</v>
      </c>
      <c r="AA204" s="313">
        <f>Hagyárosbörönd!AA15</f>
        <v>0</v>
      </c>
      <c r="AB204" s="313">
        <f>Hagyárosbörönd!AB15</f>
        <v>0</v>
      </c>
      <c r="AC204" s="314">
        <f>Hagyárosbörönd!AC15</f>
        <v>0</v>
      </c>
      <c r="AE204" s="114"/>
    </row>
    <row r="205" spans="1:31" s="125" customFormat="1" ht="60" x14ac:dyDescent="0.25">
      <c r="A205" s="101">
        <v>606</v>
      </c>
      <c r="B205" s="102"/>
      <c r="C205" s="103" t="s">
        <v>46</v>
      </c>
      <c r="D205" s="75" t="s">
        <v>98</v>
      </c>
      <c r="E205" s="105" t="s">
        <v>14</v>
      </c>
      <c r="F205" s="108" t="s">
        <v>31</v>
      </c>
      <c r="G205" s="75" t="s">
        <v>27</v>
      </c>
      <c r="H205" s="4"/>
      <c r="I205" s="129" t="s">
        <v>46</v>
      </c>
      <c r="J205" s="103">
        <f t="shared" si="19"/>
        <v>1200</v>
      </c>
      <c r="K205" s="129"/>
      <c r="L205" s="88">
        <v>45292</v>
      </c>
      <c r="M205" s="150">
        <v>48944</v>
      </c>
      <c r="N205" s="169" t="s">
        <v>187</v>
      </c>
      <c r="O205" s="256"/>
      <c r="P205" s="253">
        <f>Hagyárosbörönd!P16</f>
        <v>0</v>
      </c>
      <c r="Q205" s="253">
        <f>Hagyárosbörönd!Q16</f>
        <v>0</v>
      </c>
      <c r="R205" s="253">
        <f>Hagyárosbörönd!R16</f>
        <v>0</v>
      </c>
      <c r="S205" s="253">
        <f>Hagyárosbörönd!S16</f>
        <v>0</v>
      </c>
      <c r="T205" s="313">
        <f>Hagyárosbörönd!T16</f>
        <v>120</v>
      </c>
      <c r="U205" s="313">
        <f>Hagyárosbörönd!U16</f>
        <v>120</v>
      </c>
      <c r="V205" s="313">
        <f>Hagyárosbörönd!V16</f>
        <v>120</v>
      </c>
      <c r="W205" s="313">
        <f>Hagyárosbörönd!W16</f>
        <v>120</v>
      </c>
      <c r="X205" s="313">
        <f>Hagyárosbörönd!X16</f>
        <v>120</v>
      </c>
      <c r="Y205" s="313">
        <f>Hagyárosbörönd!Y16</f>
        <v>120</v>
      </c>
      <c r="Z205" s="313">
        <f>Hagyárosbörönd!Z16</f>
        <v>120</v>
      </c>
      <c r="AA205" s="313">
        <f>Hagyárosbörönd!AA16</f>
        <v>120</v>
      </c>
      <c r="AB205" s="313">
        <f>Hagyárosbörönd!AB16</f>
        <v>120</v>
      </c>
      <c r="AC205" s="314">
        <f>Hagyárosbörönd!AC16</f>
        <v>120</v>
      </c>
      <c r="AE205" s="114"/>
    </row>
    <row r="206" spans="1:31" s="125" customFormat="1" ht="60" x14ac:dyDescent="0.25">
      <c r="A206" s="101">
        <v>551</v>
      </c>
      <c r="B206" s="102"/>
      <c r="C206" s="103" t="s">
        <v>46</v>
      </c>
      <c r="D206" s="16" t="s">
        <v>221</v>
      </c>
      <c r="E206" s="105" t="s">
        <v>14</v>
      </c>
      <c r="F206" s="108" t="s">
        <v>31</v>
      </c>
      <c r="G206" s="75" t="s">
        <v>27</v>
      </c>
      <c r="H206" s="4"/>
      <c r="I206" s="129" t="s">
        <v>46</v>
      </c>
      <c r="J206" s="103">
        <f t="shared" si="19"/>
        <v>2400</v>
      </c>
      <c r="K206" s="129"/>
      <c r="L206" s="88">
        <v>44562</v>
      </c>
      <c r="M206" s="150">
        <v>44926</v>
      </c>
      <c r="N206" s="32" t="s">
        <v>186</v>
      </c>
      <c r="O206" s="256"/>
      <c r="P206" s="253">
        <f>Hagyárosbörönd!P17</f>
        <v>0</v>
      </c>
      <c r="Q206" s="253">
        <f>Hagyárosbörönd!Q17</f>
        <v>0</v>
      </c>
      <c r="R206" s="253">
        <f>Hagyárosbörönd!R17</f>
        <v>2400</v>
      </c>
      <c r="S206" s="253">
        <f>Hagyárosbörönd!S17</f>
        <v>0</v>
      </c>
      <c r="T206" s="313">
        <f>Hagyárosbörönd!T17</f>
        <v>0</v>
      </c>
      <c r="U206" s="313">
        <f>Hagyárosbörönd!U17</f>
        <v>0</v>
      </c>
      <c r="V206" s="313">
        <f>Hagyárosbörönd!V17</f>
        <v>0</v>
      </c>
      <c r="W206" s="313">
        <f>Hagyárosbörönd!W17</f>
        <v>0</v>
      </c>
      <c r="X206" s="313">
        <f>Hagyárosbörönd!X17</f>
        <v>0</v>
      </c>
      <c r="Y206" s="313">
        <f>Hagyárosbörönd!Y17</f>
        <v>0</v>
      </c>
      <c r="Z206" s="313">
        <f>Hagyárosbörönd!Z17</f>
        <v>0</v>
      </c>
      <c r="AA206" s="313">
        <f>Hagyárosbörönd!AA17</f>
        <v>0</v>
      </c>
      <c r="AB206" s="313">
        <f>Hagyárosbörönd!AB17</f>
        <v>0</v>
      </c>
      <c r="AC206" s="314">
        <f>Hagyárosbörönd!AC17</f>
        <v>0</v>
      </c>
      <c r="AE206" s="114"/>
    </row>
    <row r="207" spans="1:31" s="125" customFormat="1" ht="60" x14ac:dyDescent="0.25">
      <c r="A207" s="101">
        <v>808</v>
      </c>
      <c r="B207" s="102"/>
      <c r="C207" s="103" t="s">
        <v>46</v>
      </c>
      <c r="D207" s="16" t="s">
        <v>221</v>
      </c>
      <c r="E207" s="105" t="s">
        <v>14</v>
      </c>
      <c r="F207" s="108" t="s">
        <v>31</v>
      </c>
      <c r="G207" s="75" t="s">
        <v>27</v>
      </c>
      <c r="H207" s="4"/>
      <c r="I207" s="129" t="s">
        <v>46</v>
      </c>
      <c r="J207" s="103">
        <f t="shared" si="19"/>
        <v>7200</v>
      </c>
      <c r="K207" s="129"/>
      <c r="L207" s="88">
        <v>45658</v>
      </c>
      <c r="M207" s="150">
        <v>47848</v>
      </c>
      <c r="N207" s="32" t="s">
        <v>187</v>
      </c>
      <c r="O207" s="256"/>
      <c r="P207" s="253">
        <f>Hagyárosbörönd!P18</f>
        <v>0</v>
      </c>
      <c r="Q207" s="253">
        <f>Hagyárosbörönd!Q18</f>
        <v>0</v>
      </c>
      <c r="R207" s="253">
        <f>Hagyárosbörönd!R18</f>
        <v>0</v>
      </c>
      <c r="S207" s="253">
        <f>Hagyárosbörönd!S18</f>
        <v>0</v>
      </c>
      <c r="T207" s="313">
        <f>Hagyárosbörönd!T18</f>
        <v>0</v>
      </c>
      <c r="U207" s="313">
        <f>Hagyárosbörönd!U18</f>
        <v>2400</v>
      </c>
      <c r="V207" s="313">
        <f>Hagyárosbörönd!V18</f>
        <v>0</v>
      </c>
      <c r="W207" s="313">
        <f>Hagyárosbörönd!W18</f>
        <v>2400</v>
      </c>
      <c r="X207" s="313">
        <f>Hagyárosbörönd!X18</f>
        <v>0</v>
      </c>
      <c r="Y207" s="313">
        <f>Hagyárosbörönd!Y18</f>
        <v>0</v>
      </c>
      <c r="Z207" s="313">
        <f>Hagyárosbörönd!Z18</f>
        <v>2400</v>
      </c>
      <c r="AA207" s="313">
        <f>Hagyárosbörönd!AA18</f>
        <v>0</v>
      </c>
      <c r="AB207" s="313">
        <f>Hagyárosbörönd!AB18</f>
        <v>0</v>
      </c>
      <c r="AC207" s="314">
        <f>Hagyárosbörönd!AC18</f>
        <v>0</v>
      </c>
      <c r="AE207" s="114"/>
    </row>
    <row r="208" spans="1:31" s="125" customFormat="1" ht="60" x14ac:dyDescent="0.25">
      <c r="A208" s="101">
        <v>202</v>
      </c>
      <c r="B208" s="102"/>
      <c r="C208" s="103" t="s">
        <v>46</v>
      </c>
      <c r="D208" s="16" t="s">
        <v>222</v>
      </c>
      <c r="E208" s="105" t="s">
        <v>14</v>
      </c>
      <c r="F208" s="108" t="s">
        <v>31</v>
      </c>
      <c r="G208" s="75" t="s">
        <v>27</v>
      </c>
      <c r="H208" s="4"/>
      <c r="I208" s="129" t="s">
        <v>46</v>
      </c>
      <c r="J208" s="103">
        <f t="shared" si="19"/>
        <v>10400</v>
      </c>
      <c r="K208" s="129"/>
      <c r="L208" s="88">
        <v>43831</v>
      </c>
      <c r="M208" s="150">
        <v>45291</v>
      </c>
      <c r="N208" s="32" t="s">
        <v>186</v>
      </c>
      <c r="O208" s="256"/>
      <c r="P208" s="253">
        <f>Hagyárosbörönd!P19</f>
        <v>2400</v>
      </c>
      <c r="Q208" s="253">
        <f>Hagyárosbörönd!Q19</f>
        <v>0</v>
      </c>
      <c r="R208" s="253">
        <f>Hagyárosbörönd!R19</f>
        <v>0</v>
      </c>
      <c r="S208" s="253">
        <f>Hagyárosbörönd!S19</f>
        <v>8000</v>
      </c>
      <c r="T208" s="313">
        <f>Hagyárosbörönd!T19</f>
        <v>0</v>
      </c>
      <c r="U208" s="313">
        <f>Hagyárosbörönd!U19</f>
        <v>0</v>
      </c>
      <c r="V208" s="313">
        <f>Hagyárosbörönd!V19</f>
        <v>0</v>
      </c>
      <c r="W208" s="313">
        <f>Hagyárosbörönd!W19</f>
        <v>0</v>
      </c>
      <c r="X208" s="313">
        <f>Hagyárosbörönd!X19</f>
        <v>0</v>
      </c>
      <c r="Y208" s="313">
        <f>Hagyárosbörönd!Y19</f>
        <v>0</v>
      </c>
      <c r="Z208" s="313">
        <f>Hagyárosbörönd!Z19</f>
        <v>0</v>
      </c>
      <c r="AA208" s="313">
        <f>Hagyárosbörönd!AA19</f>
        <v>0</v>
      </c>
      <c r="AB208" s="313">
        <f>Hagyárosbörönd!AB19</f>
        <v>0</v>
      </c>
      <c r="AC208" s="314">
        <f>Hagyárosbörönd!AC19</f>
        <v>0</v>
      </c>
      <c r="AE208" s="114"/>
    </row>
    <row r="209" spans="1:31" s="125" customFormat="1" ht="60" x14ac:dyDescent="0.25">
      <c r="A209" s="101">
        <v>809</v>
      </c>
      <c r="B209" s="102"/>
      <c r="C209" s="103" t="s">
        <v>46</v>
      </c>
      <c r="D209" s="16" t="s">
        <v>222</v>
      </c>
      <c r="E209" s="105" t="s">
        <v>14</v>
      </c>
      <c r="F209" s="108" t="s">
        <v>31</v>
      </c>
      <c r="G209" s="75" t="s">
        <v>27</v>
      </c>
      <c r="H209" s="4"/>
      <c r="I209" s="129" t="s">
        <v>46</v>
      </c>
      <c r="J209" s="103">
        <f t="shared" si="19"/>
        <v>22500</v>
      </c>
      <c r="K209" s="129"/>
      <c r="L209" s="88">
        <v>45658</v>
      </c>
      <c r="M209" s="150">
        <v>47848</v>
      </c>
      <c r="N209" s="32" t="s">
        <v>187</v>
      </c>
      <c r="O209" s="256"/>
      <c r="P209" s="253">
        <f>Hagyárosbörönd!P20</f>
        <v>0</v>
      </c>
      <c r="Q209" s="253">
        <f>Hagyárosbörönd!Q20</f>
        <v>0</v>
      </c>
      <c r="R209" s="253">
        <f>Hagyárosbörönd!R20</f>
        <v>0</v>
      </c>
      <c r="S209" s="253">
        <f>Hagyárosbörönd!S20</f>
        <v>0</v>
      </c>
      <c r="T209" s="313">
        <f>Hagyárosbörönd!T20</f>
        <v>0</v>
      </c>
      <c r="U209" s="313">
        <f>Hagyárosbörönd!U20</f>
        <v>8000</v>
      </c>
      <c r="V209" s="313">
        <f>Hagyárosbörönd!V20</f>
        <v>0</v>
      </c>
      <c r="W209" s="313">
        <f>Hagyárosbörönd!W20</f>
        <v>0</v>
      </c>
      <c r="X209" s="313">
        <f>Hagyárosbörönd!X20</f>
        <v>8000</v>
      </c>
      <c r="Y209" s="313">
        <f>Hagyárosbörönd!Y20</f>
        <v>0</v>
      </c>
      <c r="Z209" s="313">
        <f>Hagyárosbörönd!Z20</f>
        <v>6500</v>
      </c>
      <c r="AA209" s="313">
        <f>Hagyárosbörönd!AA20</f>
        <v>0</v>
      </c>
      <c r="AB209" s="313">
        <f>Hagyárosbörönd!AB20</f>
        <v>0</v>
      </c>
      <c r="AC209" s="314">
        <f>Hagyárosbörönd!AC20</f>
        <v>0</v>
      </c>
      <c r="AE209" s="114"/>
    </row>
    <row r="210" spans="1:31" s="125" customFormat="1" ht="60" x14ac:dyDescent="0.25">
      <c r="A210" s="101">
        <v>203</v>
      </c>
      <c r="B210" s="102"/>
      <c r="C210" s="103" t="s">
        <v>47</v>
      </c>
      <c r="D210" s="75" t="s">
        <v>98</v>
      </c>
      <c r="E210" s="105" t="s">
        <v>14</v>
      </c>
      <c r="F210" s="108" t="s">
        <v>31</v>
      </c>
      <c r="G210" s="75" t="s">
        <v>27</v>
      </c>
      <c r="H210" s="4"/>
      <c r="I210" s="129" t="s">
        <v>47</v>
      </c>
      <c r="J210" s="103">
        <f t="shared" si="19"/>
        <v>1200</v>
      </c>
      <c r="K210" s="129"/>
      <c r="L210" s="88">
        <v>43831</v>
      </c>
      <c r="M210" s="150">
        <v>45291</v>
      </c>
      <c r="N210" s="32" t="s">
        <v>186</v>
      </c>
      <c r="O210" s="256"/>
      <c r="P210" s="253">
        <f>Hottó!P16</f>
        <v>400</v>
      </c>
      <c r="Q210" s="253">
        <f>Hottó!Q16</f>
        <v>400</v>
      </c>
      <c r="R210" s="253">
        <f>Hottó!R16</f>
        <v>200</v>
      </c>
      <c r="S210" s="253">
        <f>Hottó!S16</f>
        <v>200</v>
      </c>
      <c r="T210" s="313">
        <f>Hottó!T16</f>
        <v>0</v>
      </c>
      <c r="U210" s="313">
        <f>Hottó!U16</f>
        <v>0</v>
      </c>
      <c r="V210" s="313">
        <f>Hottó!V16</f>
        <v>0</v>
      </c>
      <c r="W210" s="313">
        <f>Hottó!W16</f>
        <v>0</v>
      </c>
      <c r="X210" s="313">
        <f>Hottó!X16</f>
        <v>0</v>
      </c>
      <c r="Y210" s="313">
        <f>Hottó!Y16</f>
        <v>0</v>
      </c>
      <c r="Z210" s="313">
        <f>Hottó!Z16</f>
        <v>0</v>
      </c>
      <c r="AA210" s="313">
        <f>Hottó!AA16</f>
        <v>0</v>
      </c>
      <c r="AB210" s="313">
        <f>Hottó!AB16</f>
        <v>0</v>
      </c>
      <c r="AC210" s="314">
        <f>Hottó!AC16</f>
        <v>0</v>
      </c>
      <c r="AE210" s="114"/>
    </row>
    <row r="211" spans="1:31" s="125" customFormat="1" ht="60" x14ac:dyDescent="0.25">
      <c r="A211" s="101">
        <v>607</v>
      </c>
      <c r="B211" s="102"/>
      <c r="C211" s="103" t="s">
        <v>47</v>
      </c>
      <c r="D211" s="75" t="s">
        <v>98</v>
      </c>
      <c r="E211" s="105" t="s">
        <v>14</v>
      </c>
      <c r="F211" s="108" t="s">
        <v>31</v>
      </c>
      <c r="G211" s="75" t="s">
        <v>27</v>
      </c>
      <c r="H211" s="4"/>
      <c r="I211" s="129" t="s">
        <v>47</v>
      </c>
      <c r="J211" s="103">
        <f t="shared" si="19"/>
        <v>2000</v>
      </c>
      <c r="K211" s="129"/>
      <c r="L211" s="88">
        <v>45292</v>
      </c>
      <c r="M211" s="150">
        <v>48944</v>
      </c>
      <c r="N211" s="32" t="s">
        <v>187</v>
      </c>
      <c r="O211" s="256"/>
      <c r="P211" s="253">
        <f>Hottó!P17</f>
        <v>0</v>
      </c>
      <c r="Q211" s="253">
        <f>Hottó!Q17</f>
        <v>0</v>
      </c>
      <c r="R211" s="253">
        <f>Hottó!R17</f>
        <v>0</v>
      </c>
      <c r="S211" s="253">
        <f>Hottó!S17</f>
        <v>0</v>
      </c>
      <c r="T211" s="313">
        <f>Hottó!T17</f>
        <v>200</v>
      </c>
      <c r="U211" s="313">
        <f>Hottó!U17</f>
        <v>200</v>
      </c>
      <c r="V211" s="313">
        <f>Hottó!V17</f>
        <v>200</v>
      </c>
      <c r="W211" s="313">
        <f>Hottó!W17</f>
        <v>200</v>
      </c>
      <c r="X211" s="313">
        <f>Hottó!X17</f>
        <v>200</v>
      </c>
      <c r="Y211" s="313">
        <f>Hottó!Y17</f>
        <v>200</v>
      </c>
      <c r="Z211" s="313">
        <f>Hottó!Z17</f>
        <v>200</v>
      </c>
      <c r="AA211" s="313">
        <f>Hottó!AA17</f>
        <v>200</v>
      </c>
      <c r="AB211" s="313">
        <f>Hottó!AB17</f>
        <v>200</v>
      </c>
      <c r="AC211" s="314">
        <f>Hottó!AC17</f>
        <v>200</v>
      </c>
      <c r="AE211" s="114"/>
    </row>
    <row r="212" spans="1:31" s="125" customFormat="1" ht="60" x14ac:dyDescent="0.25">
      <c r="A212" s="101">
        <v>204</v>
      </c>
      <c r="B212" s="102"/>
      <c r="C212" s="103" t="s">
        <v>47</v>
      </c>
      <c r="D212" s="16" t="s">
        <v>221</v>
      </c>
      <c r="E212" s="105" t="s">
        <v>14</v>
      </c>
      <c r="F212" s="108" t="s">
        <v>31</v>
      </c>
      <c r="G212" s="75" t="s">
        <v>27</v>
      </c>
      <c r="H212" s="4"/>
      <c r="I212" s="129" t="s">
        <v>47</v>
      </c>
      <c r="J212" s="103">
        <f t="shared" si="19"/>
        <v>2000</v>
      </c>
      <c r="K212" s="129"/>
      <c r="L212" s="88">
        <v>43831</v>
      </c>
      <c r="M212" s="150">
        <v>44196</v>
      </c>
      <c r="N212" s="32" t="s">
        <v>186</v>
      </c>
      <c r="O212" s="256"/>
      <c r="P212" s="253">
        <f>Hottó!P18</f>
        <v>2000</v>
      </c>
      <c r="Q212" s="253">
        <f>Hottó!Q18</f>
        <v>0</v>
      </c>
      <c r="R212" s="253">
        <f>Hottó!R18</f>
        <v>0</v>
      </c>
      <c r="S212" s="253">
        <f>Hottó!S18</f>
        <v>0</v>
      </c>
      <c r="T212" s="313">
        <f>Hottó!T18</f>
        <v>0</v>
      </c>
      <c r="U212" s="313">
        <f>Hottó!U18</f>
        <v>0</v>
      </c>
      <c r="V212" s="313">
        <f>Hottó!V18</f>
        <v>0</v>
      </c>
      <c r="W212" s="313">
        <f>Hottó!W18</f>
        <v>0</v>
      </c>
      <c r="X212" s="313">
        <f>Hottó!X18</f>
        <v>0</v>
      </c>
      <c r="Y212" s="313">
        <f>Hottó!Y18</f>
        <v>0</v>
      </c>
      <c r="Z212" s="313">
        <f>Hottó!Z18</f>
        <v>0</v>
      </c>
      <c r="AA212" s="313">
        <f>Hottó!AA18</f>
        <v>0</v>
      </c>
      <c r="AB212" s="313">
        <f>Hottó!AB18</f>
        <v>0</v>
      </c>
      <c r="AC212" s="314">
        <f>Hottó!AC18</f>
        <v>0</v>
      </c>
      <c r="AE212" s="114"/>
    </row>
    <row r="213" spans="1:31" s="125" customFormat="1" ht="60" x14ac:dyDescent="0.25">
      <c r="A213" s="101">
        <v>810</v>
      </c>
      <c r="B213" s="102"/>
      <c r="C213" s="103" t="s">
        <v>47</v>
      </c>
      <c r="D213" s="16" t="s">
        <v>221</v>
      </c>
      <c r="E213" s="105" t="s">
        <v>14</v>
      </c>
      <c r="F213" s="108" t="s">
        <v>31</v>
      </c>
      <c r="G213" s="75" t="s">
        <v>27</v>
      </c>
      <c r="H213" s="4"/>
      <c r="I213" s="129" t="s">
        <v>47</v>
      </c>
      <c r="J213" s="103">
        <f t="shared" si="19"/>
        <v>4000</v>
      </c>
      <c r="K213" s="129"/>
      <c r="L213" s="88">
        <v>45658</v>
      </c>
      <c r="M213" s="150">
        <v>47848</v>
      </c>
      <c r="N213" s="32" t="s">
        <v>187</v>
      </c>
      <c r="O213" s="256"/>
      <c r="P213" s="253">
        <f>Hottó!P19</f>
        <v>0</v>
      </c>
      <c r="Q213" s="253">
        <f>Hottó!Q19</f>
        <v>0</v>
      </c>
      <c r="R213" s="253">
        <f>Hottó!R19</f>
        <v>0</v>
      </c>
      <c r="S213" s="253">
        <f>Hottó!S19</f>
        <v>0</v>
      </c>
      <c r="T213" s="313">
        <f>Hottó!T19</f>
        <v>0</v>
      </c>
      <c r="U213" s="313">
        <f>Hottó!U19</f>
        <v>2000</v>
      </c>
      <c r="V213" s="313">
        <f>Hottó!V19</f>
        <v>0</v>
      </c>
      <c r="W213" s="313">
        <f>Hottó!W19</f>
        <v>0</v>
      </c>
      <c r="X213" s="313">
        <f>Hottó!X19</f>
        <v>0</v>
      </c>
      <c r="Y213" s="313">
        <f>Hottó!Y19</f>
        <v>0</v>
      </c>
      <c r="Z213" s="313">
        <f>Hottó!Z19</f>
        <v>2000</v>
      </c>
      <c r="AA213" s="313">
        <f>Hottó!AA19</f>
        <v>0</v>
      </c>
      <c r="AB213" s="313">
        <f>Hottó!AB19</f>
        <v>0</v>
      </c>
      <c r="AC213" s="314">
        <f>Hottó!AC19</f>
        <v>0</v>
      </c>
      <c r="AE213" s="114"/>
    </row>
    <row r="214" spans="1:31" s="125" customFormat="1" ht="60" x14ac:dyDescent="0.25">
      <c r="A214" s="101">
        <v>205</v>
      </c>
      <c r="B214" s="102"/>
      <c r="C214" s="103" t="s">
        <v>47</v>
      </c>
      <c r="D214" s="16" t="s">
        <v>222</v>
      </c>
      <c r="E214" s="105" t="s">
        <v>14</v>
      </c>
      <c r="F214" s="108" t="s">
        <v>31</v>
      </c>
      <c r="G214" s="75" t="s">
        <v>27</v>
      </c>
      <c r="H214" s="4"/>
      <c r="I214" s="129" t="s">
        <v>47</v>
      </c>
      <c r="J214" s="103">
        <f t="shared" si="19"/>
        <v>6800</v>
      </c>
      <c r="K214" s="129"/>
      <c r="L214" s="88">
        <v>43831</v>
      </c>
      <c r="M214" s="150">
        <v>44926</v>
      </c>
      <c r="N214" s="32" t="s">
        <v>186</v>
      </c>
      <c r="O214" s="256"/>
      <c r="P214" s="253">
        <f>Hottó!P20</f>
        <v>3300</v>
      </c>
      <c r="Q214" s="253">
        <f>Hottó!Q20</f>
        <v>0</v>
      </c>
      <c r="R214" s="253">
        <f>Hottó!R20</f>
        <v>3500</v>
      </c>
      <c r="S214" s="253">
        <f>Hottó!S20</f>
        <v>0</v>
      </c>
      <c r="T214" s="313">
        <f>Hottó!T20</f>
        <v>0</v>
      </c>
      <c r="U214" s="313">
        <f>Hottó!U20</f>
        <v>0</v>
      </c>
      <c r="V214" s="313">
        <f>Hottó!V20</f>
        <v>0</v>
      </c>
      <c r="W214" s="313">
        <f>Hottó!W20</f>
        <v>0</v>
      </c>
      <c r="X214" s="313">
        <f>Hottó!X20</f>
        <v>0</v>
      </c>
      <c r="Y214" s="313">
        <f>Hottó!Y20</f>
        <v>0</v>
      </c>
      <c r="Z214" s="313">
        <f>Hottó!Z20</f>
        <v>0</v>
      </c>
      <c r="AA214" s="313">
        <f>Hottó!AA20</f>
        <v>0</v>
      </c>
      <c r="AB214" s="313">
        <f>Hottó!AB20</f>
        <v>0</v>
      </c>
      <c r="AC214" s="314">
        <f>Hottó!AC20</f>
        <v>0</v>
      </c>
      <c r="AE214" s="114"/>
    </row>
    <row r="215" spans="1:31" s="125" customFormat="1" ht="60" x14ac:dyDescent="0.25">
      <c r="A215" s="101">
        <v>608</v>
      </c>
      <c r="B215" s="102"/>
      <c r="C215" s="103" t="s">
        <v>47</v>
      </c>
      <c r="D215" s="16" t="s">
        <v>222</v>
      </c>
      <c r="E215" s="105" t="s">
        <v>14</v>
      </c>
      <c r="F215" s="108" t="s">
        <v>31</v>
      </c>
      <c r="G215" s="75" t="s">
        <v>27</v>
      </c>
      <c r="H215" s="4"/>
      <c r="I215" s="129" t="s">
        <v>47</v>
      </c>
      <c r="J215" s="103">
        <f t="shared" si="19"/>
        <v>16900</v>
      </c>
      <c r="K215" s="129"/>
      <c r="L215" s="88">
        <v>45292</v>
      </c>
      <c r="M215" s="150">
        <v>48579</v>
      </c>
      <c r="N215" s="32" t="s">
        <v>187</v>
      </c>
      <c r="O215" s="256"/>
      <c r="P215" s="253">
        <f>Hottó!P21</f>
        <v>0</v>
      </c>
      <c r="Q215" s="253">
        <f>Hottó!Q21</f>
        <v>0</v>
      </c>
      <c r="R215" s="253">
        <f>Hottó!R21</f>
        <v>0</v>
      </c>
      <c r="S215" s="253">
        <f>Hottó!S21</f>
        <v>0</v>
      </c>
      <c r="T215" s="313">
        <f>Hottó!T21</f>
        <v>3300</v>
      </c>
      <c r="U215" s="313">
        <f>Hottó!U21</f>
        <v>0</v>
      </c>
      <c r="V215" s="313">
        <f>Hottó!V21</f>
        <v>3300</v>
      </c>
      <c r="W215" s="313">
        <f>Hottó!W21</f>
        <v>0</v>
      </c>
      <c r="X215" s="313">
        <f>Hottó!X21</f>
        <v>3300</v>
      </c>
      <c r="Y215" s="313">
        <f>Hottó!Y21</f>
        <v>0</v>
      </c>
      <c r="Z215" s="313">
        <f>Hottó!Z21</f>
        <v>3500</v>
      </c>
      <c r="AA215" s="313">
        <f>Hottó!AA21</f>
        <v>0</v>
      </c>
      <c r="AB215" s="313">
        <f>Hottó!AB21</f>
        <v>3500</v>
      </c>
      <c r="AC215" s="314">
        <f>Hottó!AC21</f>
        <v>0</v>
      </c>
      <c r="AE215" s="114"/>
    </row>
    <row r="216" spans="1:31" s="125" customFormat="1" ht="60" x14ac:dyDescent="0.25">
      <c r="A216" s="101">
        <v>206</v>
      </c>
      <c r="B216" s="102"/>
      <c r="C216" s="103" t="s">
        <v>48</v>
      </c>
      <c r="D216" s="75" t="s">
        <v>98</v>
      </c>
      <c r="E216" s="105" t="s">
        <v>14</v>
      </c>
      <c r="F216" s="108" t="s">
        <v>31</v>
      </c>
      <c r="G216" s="75" t="s">
        <v>27</v>
      </c>
      <c r="H216" s="4"/>
      <c r="I216" s="129" t="s">
        <v>48</v>
      </c>
      <c r="J216" s="103">
        <f t="shared" si="19"/>
        <v>1056</v>
      </c>
      <c r="K216" s="129"/>
      <c r="L216" s="88">
        <v>43831</v>
      </c>
      <c r="M216" s="150">
        <v>45291</v>
      </c>
      <c r="N216" s="32" t="s">
        <v>186</v>
      </c>
      <c r="O216" s="256"/>
      <c r="P216" s="253">
        <f>Kávás!P15</f>
        <v>264</v>
      </c>
      <c r="Q216" s="253">
        <f>Kávás!Q15</f>
        <v>264</v>
      </c>
      <c r="R216" s="253">
        <f>Kávás!R15</f>
        <v>264</v>
      </c>
      <c r="S216" s="253">
        <f>Kávás!S15</f>
        <v>264</v>
      </c>
      <c r="T216" s="313">
        <f>Kávás!T15</f>
        <v>0</v>
      </c>
      <c r="U216" s="313">
        <f>Kávás!U15</f>
        <v>0</v>
      </c>
      <c r="V216" s="313">
        <f>Kávás!V15</f>
        <v>0</v>
      </c>
      <c r="W216" s="313">
        <f>Kávás!W15</f>
        <v>0</v>
      </c>
      <c r="X216" s="313">
        <f>Kávás!X15</f>
        <v>0</v>
      </c>
      <c r="Y216" s="313">
        <f>Kávás!Y15</f>
        <v>0</v>
      </c>
      <c r="Z216" s="313">
        <f>Kávás!Z15</f>
        <v>0</v>
      </c>
      <c r="AA216" s="313">
        <f>Kávás!AA15</f>
        <v>0</v>
      </c>
      <c r="AB216" s="313">
        <f>Kávás!AB15</f>
        <v>0</v>
      </c>
      <c r="AC216" s="314">
        <f>Kávás!AC15</f>
        <v>0</v>
      </c>
      <c r="AE216" s="114"/>
    </row>
    <row r="217" spans="1:31" s="125" customFormat="1" ht="60" x14ac:dyDescent="0.25">
      <c r="A217" s="101">
        <v>609</v>
      </c>
      <c r="B217" s="102"/>
      <c r="C217" s="103" t="s">
        <v>48</v>
      </c>
      <c r="D217" s="75" t="s">
        <v>98</v>
      </c>
      <c r="E217" s="105" t="s">
        <v>14</v>
      </c>
      <c r="F217" s="108" t="s">
        <v>31</v>
      </c>
      <c r="G217" s="75" t="s">
        <v>27</v>
      </c>
      <c r="H217" s="4"/>
      <c r="I217" s="129" t="s">
        <v>48</v>
      </c>
      <c r="J217" s="103">
        <f t="shared" si="19"/>
        <v>2640</v>
      </c>
      <c r="K217" s="129"/>
      <c r="L217" s="88">
        <v>45292</v>
      </c>
      <c r="M217" s="150">
        <v>48944</v>
      </c>
      <c r="N217" s="32" t="s">
        <v>187</v>
      </c>
      <c r="O217" s="256"/>
      <c r="P217" s="253">
        <f>Kávás!P16</f>
        <v>0</v>
      </c>
      <c r="Q217" s="253">
        <f>Kávás!Q16</f>
        <v>0</v>
      </c>
      <c r="R217" s="253">
        <f>Kávás!R16</f>
        <v>0</v>
      </c>
      <c r="S217" s="253">
        <f>Kávás!S16</f>
        <v>0</v>
      </c>
      <c r="T217" s="313">
        <f>Kávás!T16</f>
        <v>264</v>
      </c>
      <c r="U217" s="313">
        <f>Kávás!U16</f>
        <v>264</v>
      </c>
      <c r="V217" s="313">
        <f>Kávás!V16</f>
        <v>264</v>
      </c>
      <c r="W217" s="313">
        <f>Kávás!W16</f>
        <v>264</v>
      </c>
      <c r="X217" s="313">
        <f>Kávás!X16</f>
        <v>264</v>
      </c>
      <c r="Y217" s="313">
        <f>Kávás!Y16</f>
        <v>264</v>
      </c>
      <c r="Z217" s="313">
        <f>Kávás!Z16</f>
        <v>264</v>
      </c>
      <c r="AA217" s="313">
        <f>Kávás!AA16</f>
        <v>264</v>
      </c>
      <c r="AB217" s="313">
        <f>Kávás!AB16</f>
        <v>264</v>
      </c>
      <c r="AC217" s="314">
        <f>Kávás!AC16</f>
        <v>264</v>
      </c>
      <c r="AE217" s="114"/>
    </row>
    <row r="218" spans="1:31" s="125" customFormat="1" ht="60" x14ac:dyDescent="0.25">
      <c r="A218" s="101">
        <v>552</v>
      </c>
      <c r="B218" s="102"/>
      <c r="C218" s="103" t="s">
        <v>48</v>
      </c>
      <c r="D218" s="16" t="s">
        <v>221</v>
      </c>
      <c r="E218" s="105" t="s">
        <v>14</v>
      </c>
      <c r="F218" s="108" t="s">
        <v>31</v>
      </c>
      <c r="G218" s="75" t="s">
        <v>27</v>
      </c>
      <c r="H218" s="4"/>
      <c r="I218" s="129" t="s">
        <v>48</v>
      </c>
      <c r="J218" s="103">
        <f t="shared" si="19"/>
        <v>2000</v>
      </c>
      <c r="K218" s="129"/>
      <c r="L218" s="88">
        <v>44562</v>
      </c>
      <c r="M218" s="150">
        <v>44926</v>
      </c>
      <c r="N218" s="32" t="s">
        <v>186</v>
      </c>
      <c r="O218" s="256"/>
      <c r="P218" s="253">
        <f>Kávás!P17</f>
        <v>0</v>
      </c>
      <c r="Q218" s="253">
        <f>Kávás!Q17</f>
        <v>0</v>
      </c>
      <c r="R218" s="253">
        <f>Kávás!R17</f>
        <v>2000</v>
      </c>
      <c r="S218" s="253">
        <f>Kávás!S17</f>
        <v>0</v>
      </c>
      <c r="T218" s="313">
        <f>Kávás!T17</f>
        <v>0</v>
      </c>
      <c r="U218" s="313">
        <f>Kávás!U17</f>
        <v>0</v>
      </c>
      <c r="V218" s="313">
        <f>Kávás!V17</f>
        <v>0</v>
      </c>
      <c r="W218" s="313">
        <f>Kávás!W17</f>
        <v>0</v>
      </c>
      <c r="X218" s="313">
        <f>Kávás!X17</f>
        <v>0</v>
      </c>
      <c r="Y218" s="313">
        <f>Kávás!Y17</f>
        <v>0</v>
      </c>
      <c r="Z218" s="313">
        <f>Kávás!Z17</f>
        <v>0</v>
      </c>
      <c r="AA218" s="313">
        <f>Kávás!AA17</f>
        <v>0</v>
      </c>
      <c r="AB218" s="313">
        <f>Kávás!AB17</f>
        <v>0</v>
      </c>
      <c r="AC218" s="314">
        <f>Kávás!AC17</f>
        <v>0</v>
      </c>
      <c r="AE218" s="114"/>
    </row>
    <row r="219" spans="1:31" s="125" customFormat="1" ht="60" x14ac:dyDescent="0.25">
      <c r="A219" s="101">
        <v>979</v>
      </c>
      <c r="B219" s="102"/>
      <c r="C219" s="103" t="s">
        <v>48</v>
      </c>
      <c r="D219" s="16" t="s">
        <v>221</v>
      </c>
      <c r="E219" s="105" t="s">
        <v>14</v>
      </c>
      <c r="F219" s="108" t="s">
        <v>31</v>
      </c>
      <c r="G219" s="75" t="s">
        <v>27</v>
      </c>
      <c r="H219" s="4"/>
      <c r="I219" s="129" t="s">
        <v>48</v>
      </c>
      <c r="J219" s="103">
        <f t="shared" si="19"/>
        <v>2000</v>
      </c>
      <c r="K219" s="129"/>
      <c r="L219" s="88">
        <v>47119</v>
      </c>
      <c r="M219" s="150">
        <v>47483</v>
      </c>
      <c r="N219" s="32" t="s">
        <v>187</v>
      </c>
      <c r="O219" s="256"/>
      <c r="P219" s="253">
        <f>Kávás!P18</f>
        <v>0</v>
      </c>
      <c r="Q219" s="253">
        <f>Kávás!Q18</f>
        <v>0</v>
      </c>
      <c r="R219" s="253">
        <f>Kávás!R18</f>
        <v>0</v>
      </c>
      <c r="S219" s="253">
        <f>Kávás!S18</f>
        <v>0</v>
      </c>
      <c r="T219" s="313">
        <f>Kávás!T18</f>
        <v>0</v>
      </c>
      <c r="U219" s="313">
        <f>Kávás!U18</f>
        <v>0</v>
      </c>
      <c r="V219" s="313">
        <f>Kávás!V18</f>
        <v>0</v>
      </c>
      <c r="W219" s="313">
        <f>Kávás!W18</f>
        <v>0</v>
      </c>
      <c r="X219" s="313">
        <f>Kávás!X18</f>
        <v>0</v>
      </c>
      <c r="Y219" s="313">
        <f>Kávás!Y18</f>
        <v>2000</v>
      </c>
      <c r="Z219" s="313">
        <f>Kávás!Z18</f>
        <v>0</v>
      </c>
      <c r="AA219" s="313">
        <f>Kávás!AA18</f>
        <v>0</v>
      </c>
      <c r="AB219" s="313">
        <f>Kávás!AB18</f>
        <v>0</v>
      </c>
      <c r="AC219" s="314">
        <f>Kávás!AC18</f>
        <v>0</v>
      </c>
      <c r="AE219" s="114"/>
    </row>
    <row r="220" spans="1:31" s="125" customFormat="1" ht="60" x14ac:dyDescent="0.25">
      <c r="A220" s="101">
        <v>207</v>
      </c>
      <c r="B220" s="102"/>
      <c r="C220" s="103" t="s">
        <v>48</v>
      </c>
      <c r="D220" s="16" t="s">
        <v>222</v>
      </c>
      <c r="E220" s="105" t="s">
        <v>14</v>
      </c>
      <c r="F220" s="108" t="s">
        <v>31</v>
      </c>
      <c r="G220" s="75" t="s">
        <v>27</v>
      </c>
      <c r="H220" s="4"/>
      <c r="I220" s="129" t="s">
        <v>48</v>
      </c>
      <c r="J220" s="103">
        <f t="shared" si="19"/>
        <v>4600</v>
      </c>
      <c r="K220" s="129"/>
      <c r="L220" s="88">
        <v>43831</v>
      </c>
      <c r="M220" s="150">
        <v>44926</v>
      </c>
      <c r="N220" s="32" t="s">
        <v>186</v>
      </c>
      <c r="O220" s="256"/>
      <c r="P220" s="253">
        <f>Kávás!P19</f>
        <v>2300</v>
      </c>
      <c r="Q220" s="253">
        <f>Kávás!Q19</f>
        <v>0</v>
      </c>
      <c r="R220" s="253">
        <f>Kávás!R19</f>
        <v>2300</v>
      </c>
      <c r="S220" s="253">
        <f>Kávás!S19</f>
        <v>0</v>
      </c>
      <c r="T220" s="313">
        <f>Kávás!T19</f>
        <v>0</v>
      </c>
      <c r="U220" s="313">
        <f>Kávás!U19</f>
        <v>0</v>
      </c>
      <c r="V220" s="313">
        <f>Kávás!V19</f>
        <v>0</v>
      </c>
      <c r="W220" s="313">
        <f>Kávás!W19</f>
        <v>0</v>
      </c>
      <c r="X220" s="313">
        <f>Kávás!X19</f>
        <v>0</v>
      </c>
      <c r="Y220" s="313">
        <f>Kávás!Y19</f>
        <v>0</v>
      </c>
      <c r="Z220" s="313">
        <f>Kávás!Z19</f>
        <v>0</v>
      </c>
      <c r="AA220" s="313">
        <f>Kávás!AA19</f>
        <v>0</v>
      </c>
      <c r="AB220" s="313">
        <f>Kávás!AB19</f>
        <v>0</v>
      </c>
      <c r="AC220" s="314">
        <f>Kávás!AC19</f>
        <v>0</v>
      </c>
      <c r="AE220" s="114"/>
    </row>
    <row r="221" spans="1:31" s="125" customFormat="1" ht="60" x14ac:dyDescent="0.25">
      <c r="A221" s="101">
        <v>610</v>
      </c>
      <c r="B221" s="102"/>
      <c r="C221" s="103" t="s">
        <v>48</v>
      </c>
      <c r="D221" s="16" t="s">
        <v>222</v>
      </c>
      <c r="E221" s="105" t="s">
        <v>14</v>
      </c>
      <c r="F221" s="108" t="s">
        <v>31</v>
      </c>
      <c r="G221" s="75" t="s">
        <v>27</v>
      </c>
      <c r="H221" s="4"/>
      <c r="I221" s="129" t="s">
        <v>48</v>
      </c>
      <c r="J221" s="103">
        <f t="shared" si="19"/>
        <v>9200</v>
      </c>
      <c r="K221" s="129"/>
      <c r="L221" s="88">
        <v>45292</v>
      </c>
      <c r="M221" s="150">
        <v>48579</v>
      </c>
      <c r="N221" s="32" t="s">
        <v>187</v>
      </c>
      <c r="O221" s="256"/>
      <c r="P221" s="253">
        <f>Kávás!P20</f>
        <v>0</v>
      </c>
      <c r="Q221" s="253">
        <f>Kávás!Q20</f>
        <v>0</v>
      </c>
      <c r="R221" s="253">
        <f>Kávás!R20</f>
        <v>0</v>
      </c>
      <c r="S221" s="253">
        <f>Kávás!S20</f>
        <v>0</v>
      </c>
      <c r="T221" s="313">
        <f>Kávás!T20</f>
        <v>2300</v>
      </c>
      <c r="U221" s="313">
        <f>Kávás!U20</f>
        <v>0</v>
      </c>
      <c r="V221" s="313">
        <f>Kávás!V20</f>
        <v>2300</v>
      </c>
      <c r="W221" s="313">
        <f>Kávás!W20</f>
        <v>0</v>
      </c>
      <c r="X221" s="313">
        <f>Kávás!X20</f>
        <v>0</v>
      </c>
      <c r="Y221" s="313">
        <f>Kávás!Y20</f>
        <v>2300</v>
      </c>
      <c r="Z221" s="313">
        <f>Kávás!Z20</f>
        <v>0</v>
      </c>
      <c r="AA221" s="313">
        <f>Kávás!AA20</f>
        <v>0</v>
      </c>
      <c r="AB221" s="313">
        <f>Kávás!AB20</f>
        <v>2300</v>
      </c>
      <c r="AC221" s="314">
        <f>Kávás!AC20</f>
        <v>0</v>
      </c>
      <c r="AE221" s="114"/>
    </row>
    <row r="222" spans="1:31" s="125" customFormat="1" ht="60" x14ac:dyDescent="0.25">
      <c r="A222" s="101">
        <v>208</v>
      </c>
      <c r="B222" s="102"/>
      <c r="C222" s="103" t="s">
        <v>49</v>
      </c>
      <c r="D222" s="75" t="s">
        <v>98</v>
      </c>
      <c r="E222" s="105" t="s">
        <v>14</v>
      </c>
      <c r="F222" s="108" t="s">
        <v>31</v>
      </c>
      <c r="G222" s="75" t="s">
        <v>27</v>
      </c>
      <c r="H222" s="4"/>
      <c r="I222" s="129" t="s">
        <v>49</v>
      </c>
      <c r="J222" s="103">
        <f t="shared" si="19"/>
        <v>868</v>
      </c>
      <c r="K222" s="129"/>
      <c r="L222" s="88">
        <v>43831</v>
      </c>
      <c r="M222" s="150">
        <v>44561</v>
      </c>
      <c r="N222" s="32" t="s">
        <v>186</v>
      </c>
      <c r="O222" s="256"/>
      <c r="P222" s="253">
        <f>Kemendollár!P15</f>
        <v>434</v>
      </c>
      <c r="Q222" s="253">
        <f>Kemendollár!Q15</f>
        <v>434</v>
      </c>
      <c r="R222" s="253">
        <f>Kemendollár!R15</f>
        <v>0</v>
      </c>
      <c r="S222" s="253">
        <f>Kemendollár!S15</f>
        <v>0</v>
      </c>
      <c r="T222" s="313">
        <f>Kemendollár!T15</f>
        <v>0</v>
      </c>
      <c r="U222" s="313">
        <f>Kemendollár!U15</f>
        <v>0</v>
      </c>
      <c r="V222" s="313">
        <f>Kemendollár!V15</f>
        <v>0</v>
      </c>
      <c r="W222" s="313">
        <f>Kemendollár!W15</f>
        <v>0</v>
      </c>
      <c r="X222" s="313">
        <f>Kemendollár!X15</f>
        <v>0</v>
      </c>
      <c r="Y222" s="313">
        <f>Kemendollár!Y15</f>
        <v>0</v>
      </c>
      <c r="Z222" s="313">
        <f>Kemendollár!Z15</f>
        <v>0</v>
      </c>
      <c r="AA222" s="313">
        <f>Kemendollár!AA15</f>
        <v>0</v>
      </c>
      <c r="AB222" s="313">
        <f>Kemendollár!AB15</f>
        <v>0</v>
      </c>
      <c r="AC222" s="314">
        <f>Kemendollár!AC15</f>
        <v>0</v>
      </c>
      <c r="AE222" s="114"/>
    </row>
    <row r="223" spans="1:31" s="125" customFormat="1" ht="60" x14ac:dyDescent="0.25">
      <c r="A223" s="101">
        <v>468</v>
      </c>
      <c r="B223" s="102"/>
      <c r="C223" s="103" t="s">
        <v>49</v>
      </c>
      <c r="D223" s="16" t="s">
        <v>221</v>
      </c>
      <c r="E223" s="105" t="s">
        <v>14</v>
      </c>
      <c r="F223" s="108" t="s">
        <v>31</v>
      </c>
      <c r="G223" s="75" t="s">
        <v>27</v>
      </c>
      <c r="H223" s="4"/>
      <c r="I223" s="129" t="s">
        <v>49</v>
      </c>
      <c r="J223" s="103">
        <f t="shared" si="19"/>
        <v>2500</v>
      </c>
      <c r="K223" s="129"/>
      <c r="L223" s="88">
        <v>44197</v>
      </c>
      <c r="M223" s="150">
        <v>44561</v>
      </c>
      <c r="N223" s="32" t="s">
        <v>186</v>
      </c>
      <c r="O223" s="256"/>
      <c r="P223" s="253">
        <f>Kemendollár!P16</f>
        <v>0</v>
      </c>
      <c r="Q223" s="253">
        <f>Kemendollár!Q16</f>
        <v>2500</v>
      </c>
      <c r="R223" s="253">
        <f>Kemendollár!R16</f>
        <v>0</v>
      </c>
      <c r="S223" s="253">
        <f>Kemendollár!S16</f>
        <v>0</v>
      </c>
      <c r="T223" s="313">
        <f>Kemendollár!T16</f>
        <v>0</v>
      </c>
      <c r="U223" s="313">
        <f>Kemendollár!U16</f>
        <v>0</v>
      </c>
      <c r="V223" s="313">
        <f>Kemendollár!V16</f>
        <v>0</v>
      </c>
      <c r="W223" s="313">
        <f>Kemendollár!W16</f>
        <v>0</v>
      </c>
      <c r="X223" s="313">
        <f>Kemendollár!X16</f>
        <v>0</v>
      </c>
      <c r="Y223" s="313">
        <f>Kemendollár!Y16</f>
        <v>0</v>
      </c>
      <c r="Z223" s="313">
        <f>Kemendollár!Z16</f>
        <v>0</v>
      </c>
      <c r="AA223" s="313">
        <f>Kemendollár!AA16</f>
        <v>0</v>
      </c>
      <c r="AB223" s="313">
        <f>Kemendollár!AB16</f>
        <v>0</v>
      </c>
      <c r="AC223" s="314">
        <f>Kemendollár!AC16</f>
        <v>0</v>
      </c>
      <c r="AE223" s="114"/>
    </row>
    <row r="224" spans="1:31" s="125" customFormat="1" ht="60" x14ac:dyDescent="0.25">
      <c r="A224" s="101">
        <v>611</v>
      </c>
      <c r="B224" s="102"/>
      <c r="C224" s="103" t="s">
        <v>49</v>
      </c>
      <c r="D224" s="16" t="s">
        <v>221</v>
      </c>
      <c r="E224" s="105" t="s">
        <v>14</v>
      </c>
      <c r="F224" s="108" t="s">
        <v>31</v>
      </c>
      <c r="G224" s="75" t="s">
        <v>27</v>
      </c>
      <c r="H224" s="4"/>
      <c r="I224" s="129" t="s">
        <v>49</v>
      </c>
      <c r="J224" s="103">
        <f t="shared" si="19"/>
        <v>7500</v>
      </c>
      <c r="K224" s="129"/>
      <c r="L224" s="88">
        <v>45292</v>
      </c>
      <c r="M224" s="150">
        <v>47848</v>
      </c>
      <c r="N224" s="32" t="s">
        <v>187</v>
      </c>
      <c r="O224" s="256"/>
      <c r="P224" s="253">
        <f>Kemendollár!P17</f>
        <v>0</v>
      </c>
      <c r="Q224" s="253">
        <f>Kemendollár!Q17</f>
        <v>0</v>
      </c>
      <c r="R224" s="253">
        <f>Kemendollár!R17</f>
        <v>0</v>
      </c>
      <c r="S224" s="253">
        <f>Kemendollár!S17</f>
        <v>0</v>
      </c>
      <c r="T224" s="313">
        <f>Kemendollár!T17</f>
        <v>2500</v>
      </c>
      <c r="U224" s="313">
        <f>Kemendollár!U17</f>
        <v>0</v>
      </c>
      <c r="V224" s="313">
        <f>Kemendollár!V17</f>
        <v>0</v>
      </c>
      <c r="W224" s="313">
        <f>Kemendollár!W17</f>
        <v>2500</v>
      </c>
      <c r="X224" s="313">
        <f>Kemendollár!X17</f>
        <v>0</v>
      </c>
      <c r="Y224" s="313">
        <f>Kemendollár!Y17</f>
        <v>0</v>
      </c>
      <c r="Z224" s="313">
        <f>Kemendollár!Z17</f>
        <v>2500</v>
      </c>
      <c r="AA224" s="313">
        <f>Kemendollár!AA17</f>
        <v>0</v>
      </c>
      <c r="AB224" s="313">
        <f>Kemendollár!AB17</f>
        <v>0</v>
      </c>
      <c r="AC224" s="314">
        <f>Kemendollár!AC17</f>
        <v>0</v>
      </c>
      <c r="AE224" s="114"/>
    </row>
    <row r="225" spans="1:31" s="125" customFormat="1" ht="60" x14ac:dyDescent="0.25">
      <c r="A225" s="101">
        <v>209</v>
      </c>
      <c r="B225" s="102"/>
      <c r="C225" s="103" t="s">
        <v>49</v>
      </c>
      <c r="D225" s="16" t="s">
        <v>222</v>
      </c>
      <c r="E225" s="105" t="s">
        <v>14</v>
      </c>
      <c r="F225" s="108" t="s">
        <v>31</v>
      </c>
      <c r="G225" s="75" t="s">
        <v>27</v>
      </c>
      <c r="H225" s="4"/>
      <c r="I225" s="129" t="s">
        <v>49</v>
      </c>
      <c r="J225" s="103">
        <f t="shared" si="19"/>
        <v>8000</v>
      </c>
      <c r="K225" s="129"/>
      <c r="L225" s="88">
        <v>43831</v>
      </c>
      <c r="M225" s="150">
        <v>44926</v>
      </c>
      <c r="N225" s="32" t="s">
        <v>186</v>
      </c>
      <c r="O225" s="256"/>
      <c r="P225" s="253">
        <f>Kemendollár!P18</f>
        <v>4000</v>
      </c>
      <c r="Q225" s="253">
        <f>Kemendollár!Q18</f>
        <v>0</v>
      </c>
      <c r="R225" s="253">
        <f>Kemendollár!R18</f>
        <v>4000</v>
      </c>
      <c r="S225" s="253">
        <f>Kemendollár!S18</f>
        <v>0</v>
      </c>
      <c r="T225" s="313">
        <f>Kemendollár!T18</f>
        <v>0</v>
      </c>
      <c r="U225" s="313">
        <f>Kemendollár!U18</f>
        <v>0</v>
      </c>
      <c r="V225" s="313">
        <f>Kemendollár!V18</f>
        <v>0</v>
      </c>
      <c r="W225" s="313">
        <f>Kemendollár!W18</f>
        <v>0</v>
      </c>
      <c r="X225" s="313">
        <f>Kemendollár!X18</f>
        <v>0</v>
      </c>
      <c r="Y225" s="313">
        <f>Kemendollár!Y18</f>
        <v>0</v>
      </c>
      <c r="Z225" s="313">
        <f>Kemendollár!Z18</f>
        <v>0</v>
      </c>
      <c r="AA225" s="313">
        <f>Kemendollár!AA18</f>
        <v>0</v>
      </c>
      <c r="AB225" s="313">
        <f>Kemendollár!AB18</f>
        <v>0</v>
      </c>
      <c r="AC225" s="314">
        <f>Kemendollár!AC18</f>
        <v>0</v>
      </c>
      <c r="AE225" s="114"/>
    </row>
    <row r="226" spans="1:31" s="125" customFormat="1" ht="60" x14ac:dyDescent="0.25">
      <c r="A226" s="101">
        <v>811</v>
      </c>
      <c r="B226" s="102"/>
      <c r="C226" s="103" t="s">
        <v>49</v>
      </c>
      <c r="D226" s="16" t="s">
        <v>222</v>
      </c>
      <c r="E226" s="105" t="s">
        <v>14</v>
      </c>
      <c r="F226" s="108" t="s">
        <v>31</v>
      </c>
      <c r="G226" s="75" t="s">
        <v>27</v>
      </c>
      <c r="H226" s="4"/>
      <c r="I226" s="129" t="s">
        <v>49</v>
      </c>
      <c r="J226" s="103">
        <f t="shared" si="19"/>
        <v>8000</v>
      </c>
      <c r="K226" s="129"/>
      <c r="L226" s="88">
        <v>45658</v>
      </c>
      <c r="M226" s="150">
        <v>47118</v>
      </c>
      <c r="N226" s="32" t="s">
        <v>187</v>
      </c>
      <c r="O226" s="256"/>
      <c r="P226" s="253">
        <f>Kemendollár!P19</f>
        <v>0</v>
      </c>
      <c r="Q226" s="253">
        <f>Kemendollár!Q19</f>
        <v>0</v>
      </c>
      <c r="R226" s="253">
        <f>Kemendollár!R19</f>
        <v>0</v>
      </c>
      <c r="S226" s="253">
        <f>Kemendollár!S19</f>
        <v>0</v>
      </c>
      <c r="T226" s="313">
        <f>Kemendollár!T19</f>
        <v>0</v>
      </c>
      <c r="U226" s="313">
        <f>Kemendollár!U19</f>
        <v>4000</v>
      </c>
      <c r="V226" s="313">
        <f>Kemendollár!V19</f>
        <v>0</v>
      </c>
      <c r="W226" s="313">
        <f>Kemendollár!W19</f>
        <v>0</v>
      </c>
      <c r="X226" s="313">
        <f>Kemendollár!X19</f>
        <v>4000</v>
      </c>
      <c r="Y226" s="313">
        <f>Kemendollár!Y19</f>
        <v>0</v>
      </c>
      <c r="Z226" s="313">
        <f>Kemendollár!Z19</f>
        <v>0</v>
      </c>
      <c r="AA226" s="313">
        <f>Kemendollár!AA19</f>
        <v>0</v>
      </c>
      <c r="AB226" s="313">
        <f>Kemendollár!AB19</f>
        <v>0</v>
      </c>
      <c r="AC226" s="314">
        <f>Kemendollár!AC19</f>
        <v>0</v>
      </c>
      <c r="AE226" s="114"/>
    </row>
    <row r="227" spans="1:31" s="125" customFormat="1" ht="60" x14ac:dyDescent="0.25">
      <c r="A227" s="101">
        <v>210</v>
      </c>
      <c r="B227" s="102"/>
      <c r="C227" s="103" t="s">
        <v>50</v>
      </c>
      <c r="D227" s="75" t="s">
        <v>98</v>
      </c>
      <c r="E227" s="105" t="s">
        <v>14</v>
      </c>
      <c r="F227" s="108" t="s">
        <v>31</v>
      </c>
      <c r="G227" s="75" t="s">
        <v>27</v>
      </c>
      <c r="H227" s="4"/>
      <c r="I227" s="129" t="s">
        <v>50</v>
      </c>
      <c r="J227" s="103">
        <f t="shared" si="19"/>
        <v>400</v>
      </c>
      <c r="K227" s="129"/>
      <c r="L227" s="88">
        <v>43831</v>
      </c>
      <c r="M227" s="150">
        <v>45291</v>
      </c>
      <c r="N227" s="32" t="s">
        <v>186</v>
      </c>
      <c r="O227" s="256"/>
      <c r="P227" s="253">
        <f>Keménfa!P15</f>
        <v>100</v>
      </c>
      <c r="Q227" s="253">
        <f>Keménfa!Q15</f>
        <v>100</v>
      </c>
      <c r="R227" s="253">
        <f>Keménfa!R15</f>
        <v>100</v>
      </c>
      <c r="S227" s="253">
        <f>Keménfa!S15</f>
        <v>100</v>
      </c>
      <c r="T227" s="313">
        <f>Keménfa!T15</f>
        <v>0</v>
      </c>
      <c r="U227" s="313">
        <f>Keménfa!U15</f>
        <v>0</v>
      </c>
      <c r="V227" s="313">
        <f>Keménfa!V15</f>
        <v>0</v>
      </c>
      <c r="W227" s="313">
        <f>Keménfa!W15</f>
        <v>0</v>
      </c>
      <c r="X227" s="313">
        <f>Keménfa!X15</f>
        <v>0</v>
      </c>
      <c r="Y227" s="313">
        <f>Keménfa!Y15</f>
        <v>0</v>
      </c>
      <c r="Z227" s="313">
        <f>Keménfa!Z15</f>
        <v>0</v>
      </c>
      <c r="AA227" s="313">
        <f>Keménfa!AA15</f>
        <v>0</v>
      </c>
      <c r="AB227" s="313">
        <f>Keménfa!AB15</f>
        <v>0</v>
      </c>
      <c r="AC227" s="314">
        <f>Keménfa!AC15</f>
        <v>0</v>
      </c>
      <c r="AE227" s="114"/>
    </row>
    <row r="228" spans="1:31" s="125" customFormat="1" ht="60" x14ac:dyDescent="0.25">
      <c r="A228" s="101">
        <v>612</v>
      </c>
      <c r="B228" s="102"/>
      <c r="C228" s="103" t="s">
        <v>50</v>
      </c>
      <c r="D228" s="75" t="s">
        <v>98</v>
      </c>
      <c r="E228" s="105" t="s">
        <v>14</v>
      </c>
      <c r="F228" s="108" t="s">
        <v>31</v>
      </c>
      <c r="G228" s="75" t="s">
        <v>27</v>
      </c>
      <c r="H228" s="4"/>
      <c r="I228" s="129" t="s">
        <v>50</v>
      </c>
      <c r="J228" s="103">
        <f t="shared" si="19"/>
        <v>1000</v>
      </c>
      <c r="K228" s="129"/>
      <c r="L228" s="88">
        <v>45292</v>
      </c>
      <c r="M228" s="150">
        <v>48944</v>
      </c>
      <c r="N228" s="32" t="s">
        <v>187</v>
      </c>
      <c r="O228" s="256"/>
      <c r="P228" s="253">
        <f>Keménfa!P16</f>
        <v>0</v>
      </c>
      <c r="Q228" s="253">
        <f>Keménfa!Q16</f>
        <v>0</v>
      </c>
      <c r="R228" s="253">
        <f>Keménfa!R16</f>
        <v>0</v>
      </c>
      <c r="S228" s="253">
        <f>Keménfa!S16</f>
        <v>0</v>
      </c>
      <c r="T228" s="313">
        <f>Keménfa!T16</f>
        <v>100</v>
      </c>
      <c r="U228" s="313">
        <f>Keménfa!U16</f>
        <v>100</v>
      </c>
      <c r="V228" s="313">
        <f>Keménfa!V16</f>
        <v>100</v>
      </c>
      <c r="W228" s="313">
        <f>Keménfa!W16</f>
        <v>100</v>
      </c>
      <c r="X228" s="313">
        <f>Keménfa!X16</f>
        <v>100</v>
      </c>
      <c r="Y228" s="313">
        <f>Keménfa!Y16</f>
        <v>100</v>
      </c>
      <c r="Z228" s="313">
        <f>Keménfa!Z16</f>
        <v>100</v>
      </c>
      <c r="AA228" s="313">
        <f>Keménfa!AA16</f>
        <v>100</v>
      </c>
      <c r="AB228" s="313">
        <f>Keménfa!AB16</f>
        <v>100</v>
      </c>
      <c r="AC228" s="314">
        <f>Keménfa!AC16</f>
        <v>100</v>
      </c>
      <c r="AE228" s="114"/>
    </row>
    <row r="229" spans="1:31" s="125" customFormat="1" ht="60" x14ac:dyDescent="0.25">
      <c r="A229" s="101">
        <v>993</v>
      </c>
      <c r="B229" s="102"/>
      <c r="C229" s="103" t="s">
        <v>50</v>
      </c>
      <c r="D229" s="16" t="s">
        <v>221</v>
      </c>
      <c r="E229" s="105" t="s">
        <v>14</v>
      </c>
      <c r="F229" s="108" t="s">
        <v>31</v>
      </c>
      <c r="G229" s="75" t="s">
        <v>27</v>
      </c>
      <c r="H229" s="4"/>
      <c r="I229" s="129" t="s">
        <v>50</v>
      </c>
      <c r="J229" s="103">
        <f t="shared" si="19"/>
        <v>1800</v>
      </c>
      <c r="K229" s="129"/>
      <c r="L229" s="88">
        <v>47484</v>
      </c>
      <c r="M229" s="150">
        <v>47848</v>
      </c>
      <c r="N229" s="32" t="s">
        <v>187</v>
      </c>
      <c r="O229" s="256"/>
      <c r="P229" s="253">
        <f>Keménfa!P17</f>
        <v>0</v>
      </c>
      <c r="Q229" s="253">
        <f>Keménfa!Q17</f>
        <v>0</v>
      </c>
      <c r="R229" s="253">
        <f>Keménfa!R17</f>
        <v>0</v>
      </c>
      <c r="S229" s="253">
        <f>Keménfa!S17</f>
        <v>0</v>
      </c>
      <c r="T229" s="313">
        <f>Keménfa!T17</f>
        <v>0</v>
      </c>
      <c r="U229" s="313">
        <f>Keménfa!U17</f>
        <v>0</v>
      </c>
      <c r="V229" s="313">
        <f>Keménfa!V17</f>
        <v>0</v>
      </c>
      <c r="W229" s="313">
        <f>Keménfa!W17</f>
        <v>0</v>
      </c>
      <c r="X229" s="313">
        <f>Keménfa!X17</f>
        <v>0</v>
      </c>
      <c r="Y229" s="313">
        <f>Keménfa!Y17</f>
        <v>0</v>
      </c>
      <c r="Z229" s="313">
        <f>Keménfa!Z17</f>
        <v>1800</v>
      </c>
      <c r="AA229" s="313">
        <f>Keménfa!AA17</f>
        <v>0</v>
      </c>
      <c r="AB229" s="313">
        <f>Keménfa!AB17</f>
        <v>0</v>
      </c>
      <c r="AC229" s="314">
        <f>Keménfa!AC17</f>
        <v>0</v>
      </c>
      <c r="AE229" s="114"/>
    </row>
    <row r="230" spans="1:31" s="125" customFormat="1" ht="60" x14ac:dyDescent="0.25">
      <c r="A230" s="101">
        <v>211</v>
      </c>
      <c r="B230" s="102"/>
      <c r="C230" s="103" t="s">
        <v>50</v>
      </c>
      <c r="D230" s="16" t="s">
        <v>222</v>
      </c>
      <c r="E230" s="105" t="s">
        <v>14</v>
      </c>
      <c r="F230" s="108" t="s">
        <v>31</v>
      </c>
      <c r="G230" s="75" t="s">
        <v>27</v>
      </c>
      <c r="H230" s="4"/>
      <c r="I230" s="129" t="s">
        <v>50</v>
      </c>
      <c r="J230" s="103">
        <f t="shared" si="19"/>
        <v>5000</v>
      </c>
      <c r="K230" s="129"/>
      <c r="L230" s="88">
        <v>43831</v>
      </c>
      <c r="M230" s="150">
        <v>44926</v>
      </c>
      <c r="N230" s="32" t="s">
        <v>186</v>
      </c>
      <c r="O230" s="256"/>
      <c r="P230" s="253">
        <f>Keménfa!P18</f>
        <v>2500</v>
      </c>
      <c r="Q230" s="253">
        <f>Keménfa!Q18</f>
        <v>0</v>
      </c>
      <c r="R230" s="253">
        <f>Keménfa!R18</f>
        <v>2500</v>
      </c>
      <c r="S230" s="253">
        <f>Keménfa!S18</f>
        <v>0</v>
      </c>
      <c r="T230" s="313">
        <f>Keménfa!T18</f>
        <v>0</v>
      </c>
      <c r="U230" s="313">
        <f>Keménfa!U18</f>
        <v>0</v>
      </c>
      <c r="V230" s="313">
        <f>Keménfa!V18</f>
        <v>0</v>
      </c>
      <c r="W230" s="313">
        <f>Keménfa!W18</f>
        <v>0</v>
      </c>
      <c r="X230" s="313">
        <f>Keménfa!X18</f>
        <v>0</v>
      </c>
      <c r="Y230" s="313">
        <f>Keménfa!Y18</f>
        <v>0</v>
      </c>
      <c r="Z230" s="313">
        <f>Keménfa!Z18</f>
        <v>0</v>
      </c>
      <c r="AA230" s="313">
        <f>Keménfa!AA18</f>
        <v>0</v>
      </c>
      <c r="AB230" s="313">
        <f>Keménfa!AB18</f>
        <v>0</v>
      </c>
      <c r="AC230" s="314">
        <f>Keménfa!AC18</f>
        <v>0</v>
      </c>
      <c r="AE230" s="114"/>
    </row>
    <row r="231" spans="1:31" s="125" customFormat="1" ht="60" x14ac:dyDescent="0.25">
      <c r="A231" s="101">
        <v>613</v>
      </c>
      <c r="B231" s="102"/>
      <c r="C231" s="103" t="s">
        <v>50</v>
      </c>
      <c r="D231" s="16" t="s">
        <v>222</v>
      </c>
      <c r="E231" s="105" t="s">
        <v>14</v>
      </c>
      <c r="F231" s="108" t="s">
        <v>31</v>
      </c>
      <c r="G231" s="75" t="s">
        <v>27</v>
      </c>
      <c r="H231" s="4"/>
      <c r="I231" s="129" t="s">
        <v>50</v>
      </c>
      <c r="J231" s="103">
        <f t="shared" si="19"/>
        <v>7500</v>
      </c>
      <c r="K231" s="129"/>
      <c r="L231" s="88">
        <v>45292</v>
      </c>
      <c r="M231" s="150">
        <v>47848</v>
      </c>
      <c r="N231" s="32" t="s">
        <v>187</v>
      </c>
      <c r="O231" s="256"/>
      <c r="P231" s="253">
        <f>Keménfa!P19</f>
        <v>0</v>
      </c>
      <c r="Q231" s="253">
        <f>Keménfa!Q19</f>
        <v>0</v>
      </c>
      <c r="R231" s="253">
        <f>Keménfa!R19</f>
        <v>0</v>
      </c>
      <c r="S231" s="253">
        <f>Keménfa!S19</f>
        <v>0</v>
      </c>
      <c r="T231" s="313">
        <f>Keménfa!T19</f>
        <v>2500</v>
      </c>
      <c r="U231" s="313">
        <f>Keménfa!U19</f>
        <v>0</v>
      </c>
      <c r="V231" s="313">
        <f>Keménfa!V19</f>
        <v>0</v>
      </c>
      <c r="W231" s="313">
        <f>Keménfa!W19</f>
        <v>2500</v>
      </c>
      <c r="X231" s="313">
        <f>Keménfa!X19</f>
        <v>0</v>
      </c>
      <c r="Y231" s="313">
        <f>Keménfa!Y19</f>
        <v>0</v>
      </c>
      <c r="Z231" s="313">
        <f>Keménfa!Z19</f>
        <v>2500</v>
      </c>
      <c r="AA231" s="313">
        <f>Keménfa!AA19</f>
        <v>0</v>
      </c>
      <c r="AB231" s="313">
        <f>Keménfa!AB19</f>
        <v>0</v>
      </c>
      <c r="AC231" s="314">
        <f>Keménfa!AC19</f>
        <v>0</v>
      </c>
      <c r="AE231" s="114"/>
    </row>
    <row r="232" spans="1:31" s="125" customFormat="1" ht="60" x14ac:dyDescent="0.25">
      <c r="A232" s="101">
        <v>212</v>
      </c>
      <c r="B232" s="102"/>
      <c r="C232" s="103" t="s">
        <v>51</v>
      </c>
      <c r="D232" s="75" t="s">
        <v>98</v>
      </c>
      <c r="E232" s="105" t="s">
        <v>14</v>
      </c>
      <c r="F232" s="108" t="s">
        <v>31</v>
      </c>
      <c r="G232" s="75" t="s">
        <v>27</v>
      </c>
      <c r="H232" s="4"/>
      <c r="I232" s="129" t="s">
        <v>51</v>
      </c>
      <c r="J232" s="103">
        <f t="shared" ref="J232:J290" si="20">SUM(O232:AC232)</f>
        <v>890</v>
      </c>
      <c r="K232" s="129"/>
      <c r="L232" s="88">
        <v>43831</v>
      </c>
      <c r="M232" s="150">
        <v>45291</v>
      </c>
      <c r="N232" s="32" t="s">
        <v>186</v>
      </c>
      <c r="O232" s="256"/>
      <c r="P232" s="253">
        <f>Kisbucsa!P15</f>
        <v>275</v>
      </c>
      <c r="Q232" s="253">
        <f>Kisbucsa!Q15</f>
        <v>275</v>
      </c>
      <c r="R232" s="253">
        <f>Kisbucsa!R15</f>
        <v>170</v>
      </c>
      <c r="S232" s="253">
        <f>Kisbucsa!S15</f>
        <v>170</v>
      </c>
      <c r="T232" s="313">
        <f>Kisbucsa!T15</f>
        <v>0</v>
      </c>
      <c r="U232" s="313">
        <f>Kisbucsa!U15</f>
        <v>0</v>
      </c>
      <c r="V232" s="313">
        <f>Kisbucsa!V15</f>
        <v>0</v>
      </c>
      <c r="W232" s="313">
        <f>Kisbucsa!W15</f>
        <v>0</v>
      </c>
      <c r="X232" s="313">
        <f>Kisbucsa!X15</f>
        <v>0</v>
      </c>
      <c r="Y232" s="313">
        <f>Kisbucsa!Y15</f>
        <v>0</v>
      </c>
      <c r="Z232" s="313">
        <f>Kisbucsa!Z15</f>
        <v>0</v>
      </c>
      <c r="AA232" s="313">
        <f>Kisbucsa!AA15</f>
        <v>0</v>
      </c>
      <c r="AB232" s="313">
        <f>Kisbucsa!AB15</f>
        <v>0</v>
      </c>
      <c r="AC232" s="314">
        <f>Kisbucsa!AC15</f>
        <v>0</v>
      </c>
      <c r="AE232" s="114"/>
    </row>
    <row r="233" spans="1:31" s="125" customFormat="1" ht="60" x14ac:dyDescent="0.25">
      <c r="A233" s="101">
        <v>614</v>
      </c>
      <c r="B233" s="102"/>
      <c r="C233" s="103" t="s">
        <v>51</v>
      </c>
      <c r="D233" s="75" t="s">
        <v>98</v>
      </c>
      <c r="E233" s="105" t="s">
        <v>14</v>
      </c>
      <c r="F233" s="108" t="s">
        <v>31</v>
      </c>
      <c r="G233" s="75" t="s">
        <v>27</v>
      </c>
      <c r="H233" s="4"/>
      <c r="I233" s="129" t="s">
        <v>51</v>
      </c>
      <c r="J233" s="103">
        <f t="shared" si="20"/>
        <v>1700</v>
      </c>
      <c r="K233" s="129"/>
      <c r="L233" s="88">
        <v>45292</v>
      </c>
      <c r="M233" s="150">
        <v>48944</v>
      </c>
      <c r="N233" s="32" t="s">
        <v>187</v>
      </c>
      <c r="O233" s="256"/>
      <c r="P233" s="253">
        <f>Kisbucsa!P16</f>
        <v>0</v>
      </c>
      <c r="Q233" s="253">
        <f>Kisbucsa!Q16</f>
        <v>0</v>
      </c>
      <c r="R233" s="253">
        <f>Kisbucsa!R16</f>
        <v>0</v>
      </c>
      <c r="S233" s="253">
        <f>Kisbucsa!S16</f>
        <v>0</v>
      </c>
      <c r="T233" s="313">
        <f>Kisbucsa!T16</f>
        <v>170</v>
      </c>
      <c r="U233" s="313">
        <f>Kisbucsa!U16</f>
        <v>170</v>
      </c>
      <c r="V233" s="313">
        <f>Kisbucsa!V16</f>
        <v>170</v>
      </c>
      <c r="W233" s="313">
        <f>Kisbucsa!W16</f>
        <v>170</v>
      </c>
      <c r="X233" s="313">
        <f>Kisbucsa!X16</f>
        <v>170</v>
      </c>
      <c r="Y233" s="313">
        <f>Kisbucsa!Y16</f>
        <v>170</v>
      </c>
      <c r="Z233" s="313">
        <f>Kisbucsa!Z16</f>
        <v>170</v>
      </c>
      <c r="AA233" s="313">
        <f>Kisbucsa!AA16</f>
        <v>170</v>
      </c>
      <c r="AB233" s="313">
        <f>Kisbucsa!AB16</f>
        <v>170</v>
      </c>
      <c r="AC233" s="314">
        <f>Kisbucsa!AC16</f>
        <v>170</v>
      </c>
      <c r="AE233" s="114"/>
    </row>
    <row r="234" spans="1:31" s="125" customFormat="1" ht="60" x14ac:dyDescent="0.25">
      <c r="A234" s="101">
        <v>213</v>
      </c>
      <c r="B234" s="102"/>
      <c r="C234" s="103" t="s">
        <v>51</v>
      </c>
      <c r="D234" s="16" t="s">
        <v>221</v>
      </c>
      <c r="E234" s="105" t="s">
        <v>14</v>
      </c>
      <c r="F234" s="108" t="s">
        <v>31</v>
      </c>
      <c r="G234" s="75" t="s">
        <v>27</v>
      </c>
      <c r="H234" s="4"/>
      <c r="I234" s="129" t="s">
        <v>51</v>
      </c>
      <c r="J234" s="103">
        <f t="shared" si="20"/>
        <v>4600</v>
      </c>
      <c r="K234" s="129"/>
      <c r="L234" s="88">
        <v>43831</v>
      </c>
      <c r="M234" s="150">
        <v>45291</v>
      </c>
      <c r="N234" s="32" t="s">
        <v>186</v>
      </c>
      <c r="O234" s="256"/>
      <c r="P234" s="253">
        <f>Kisbucsa!P17</f>
        <v>2300</v>
      </c>
      <c r="Q234" s="253">
        <f>Kisbucsa!Q17</f>
        <v>0</v>
      </c>
      <c r="R234" s="253">
        <f>Kisbucsa!R17</f>
        <v>0</v>
      </c>
      <c r="S234" s="253">
        <f>Kisbucsa!S17</f>
        <v>2300</v>
      </c>
      <c r="T234" s="313">
        <f>Kisbucsa!T17</f>
        <v>0</v>
      </c>
      <c r="U234" s="313">
        <f>Kisbucsa!U17</f>
        <v>0</v>
      </c>
      <c r="V234" s="313">
        <f>Kisbucsa!V17</f>
        <v>0</v>
      </c>
      <c r="W234" s="313">
        <f>Kisbucsa!W17</f>
        <v>0</v>
      </c>
      <c r="X234" s="313">
        <f>Kisbucsa!X17</f>
        <v>0</v>
      </c>
      <c r="Y234" s="313">
        <f>Kisbucsa!Y17</f>
        <v>0</v>
      </c>
      <c r="Z234" s="313">
        <f>Kisbucsa!Z17</f>
        <v>0</v>
      </c>
      <c r="AA234" s="313">
        <f>Kisbucsa!AA17</f>
        <v>0</v>
      </c>
      <c r="AB234" s="313">
        <f>Kisbucsa!AB17</f>
        <v>0</v>
      </c>
      <c r="AC234" s="314">
        <f>Kisbucsa!AC17</f>
        <v>0</v>
      </c>
      <c r="AE234" s="114"/>
    </row>
    <row r="235" spans="1:31" s="125" customFormat="1" ht="60" x14ac:dyDescent="0.25">
      <c r="A235" s="101">
        <v>929</v>
      </c>
      <c r="B235" s="102"/>
      <c r="C235" s="103" t="s">
        <v>51</v>
      </c>
      <c r="D235" s="16" t="s">
        <v>221</v>
      </c>
      <c r="E235" s="105" t="s">
        <v>14</v>
      </c>
      <c r="F235" s="108" t="s">
        <v>31</v>
      </c>
      <c r="G235" s="75" t="s">
        <v>27</v>
      </c>
      <c r="H235" s="4"/>
      <c r="I235" s="129" t="s">
        <v>51</v>
      </c>
      <c r="J235" s="103">
        <f t="shared" si="20"/>
        <v>4600</v>
      </c>
      <c r="K235" s="129"/>
      <c r="L235" s="88">
        <v>46388</v>
      </c>
      <c r="M235" s="150">
        <v>48213</v>
      </c>
      <c r="N235" s="32" t="s">
        <v>187</v>
      </c>
      <c r="O235" s="256"/>
      <c r="P235" s="253">
        <f>Kisbucsa!P18</f>
        <v>0</v>
      </c>
      <c r="Q235" s="253">
        <f>Kisbucsa!Q18</f>
        <v>0</v>
      </c>
      <c r="R235" s="253">
        <f>Kisbucsa!R18</f>
        <v>0</v>
      </c>
      <c r="S235" s="253">
        <f>Kisbucsa!S18</f>
        <v>0</v>
      </c>
      <c r="T235" s="313">
        <f>Kisbucsa!T18</f>
        <v>0</v>
      </c>
      <c r="U235" s="313">
        <f>Kisbucsa!U18</f>
        <v>0</v>
      </c>
      <c r="V235" s="313">
        <f>Kisbucsa!V18</f>
        <v>0</v>
      </c>
      <c r="W235" s="313">
        <f>Kisbucsa!W18</f>
        <v>2300</v>
      </c>
      <c r="X235" s="313">
        <f>Kisbucsa!X18</f>
        <v>0</v>
      </c>
      <c r="Y235" s="313">
        <f>Kisbucsa!Y18</f>
        <v>0</v>
      </c>
      <c r="Z235" s="313">
        <f>Kisbucsa!Z18</f>
        <v>0</v>
      </c>
      <c r="AA235" s="313">
        <f>Kisbucsa!AA18</f>
        <v>2300</v>
      </c>
      <c r="AB235" s="313">
        <f>Kisbucsa!AB18</f>
        <v>0</v>
      </c>
      <c r="AC235" s="314">
        <f>Kisbucsa!AC18</f>
        <v>0</v>
      </c>
      <c r="AE235" s="114"/>
    </row>
    <row r="236" spans="1:31" s="125" customFormat="1" ht="60" x14ac:dyDescent="0.25">
      <c r="A236" s="101">
        <v>214</v>
      </c>
      <c r="B236" s="102"/>
      <c r="C236" s="103" t="s">
        <v>51</v>
      </c>
      <c r="D236" s="16" t="s">
        <v>222</v>
      </c>
      <c r="E236" s="105" t="s">
        <v>14</v>
      </c>
      <c r="F236" s="108" t="s">
        <v>31</v>
      </c>
      <c r="G236" s="75" t="s">
        <v>27</v>
      </c>
      <c r="H236" s="4"/>
      <c r="I236" s="129" t="s">
        <v>51</v>
      </c>
      <c r="J236" s="103">
        <f t="shared" si="20"/>
        <v>7600</v>
      </c>
      <c r="K236" s="129"/>
      <c r="L236" s="88">
        <v>43831</v>
      </c>
      <c r="M236" s="150">
        <v>45291</v>
      </c>
      <c r="N236" s="32" t="s">
        <v>186</v>
      </c>
      <c r="O236" s="256"/>
      <c r="P236" s="253">
        <f>Kisbucsa!P19</f>
        <v>3800</v>
      </c>
      <c r="Q236" s="253">
        <f>Kisbucsa!Q19</f>
        <v>0</v>
      </c>
      <c r="R236" s="253">
        <f>Kisbucsa!R19</f>
        <v>0</v>
      </c>
      <c r="S236" s="253">
        <f>Kisbucsa!S19</f>
        <v>3800</v>
      </c>
      <c r="T236" s="313">
        <f>Kisbucsa!T19</f>
        <v>0</v>
      </c>
      <c r="U236" s="313">
        <f>Kisbucsa!U19</f>
        <v>0</v>
      </c>
      <c r="V236" s="313">
        <f>Kisbucsa!V19</f>
        <v>0</v>
      </c>
      <c r="W236" s="313">
        <f>Kisbucsa!W19</f>
        <v>0</v>
      </c>
      <c r="X236" s="313">
        <f>Kisbucsa!X19</f>
        <v>0</v>
      </c>
      <c r="Y236" s="313">
        <f>Kisbucsa!Y19</f>
        <v>0</v>
      </c>
      <c r="Z236" s="313">
        <f>Kisbucsa!Z19</f>
        <v>0</v>
      </c>
      <c r="AA236" s="313">
        <f>Kisbucsa!AA19</f>
        <v>0</v>
      </c>
      <c r="AB236" s="313">
        <f>Kisbucsa!AB19</f>
        <v>0</v>
      </c>
      <c r="AC236" s="314">
        <f>Kisbucsa!AC19</f>
        <v>0</v>
      </c>
      <c r="AE236" s="114"/>
    </row>
    <row r="237" spans="1:31" s="125" customFormat="1" ht="60" x14ac:dyDescent="0.25">
      <c r="A237" s="101">
        <v>894</v>
      </c>
      <c r="B237" s="102"/>
      <c r="C237" s="103" t="s">
        <v>51</v>
      </c>
      <c r="D237" s="16" t="s">
        <v>222</v>
      </c>
      <c r="E237" s="105" t="s">
        <v>14</v>
      </c>
      <c r="F237" s="108" t="s">
        <v>31</v>
      </c>
      <c r="G237" s="75" t="s">
        <v>27</v>
      </c>
      <c r="H237" s="4"/>
      <c r="I237" s="129" t="s">
        <v>51</v>
      </c>
      <c r="J237" s="103">
        <f t="shared" si="20"/>
        <v>7600</v>
      </c>
      <c r="K237" s="129"/>
      <c r="L237" s="88">
        <v>46387</v>
      </c>
      <c r="M237" s="150">
        <v>47119</v>
      </c>
      <c r="N237" s="32" t="s">
        <v>187</v>
      </c>
      <c r="O237" s="256"/>
      <c r="P237" s="253">
        <f>Kisbucsa!P20</f>
        <v>0</v>
      </c>
      <c r="Q237" s="253">
        <f>Kisbucsa!Q20</f>
        <v>0</v>
      </c>
      <c r="R237" s="253">
        <f>Kisbucsa!R20</f>
        <v>0</v>
      </c>
      <c r="S237" s="253">
        <f>Kisbucsa!S20</f>
        <v>0</v>
      </c>
      <c r="T237" s="313">
        <f>Kisbucsa!T20</f>
        <v>0</v>
      </c>
      <c r="U237" s="313">
        <f>Kisbucsa!U20</f>
        <v>0</v>
      </c>
      <c r="V237" s="313">
        <f>Kisbucsa!V20</f>
        <v>3800</v>
      </c>
      <c r="W237" s="313">
        <f>Kisbucsa!W20</f>
        <v>0</v>
      </c>
      <c r="X237" s="313">
        <f>Kisbucsa!X20</f>
        <v>0</v>
      </c>
      <c r="Y237" s="313">
        <f>Kisbucsa!Y20</f>
        <v>3800</v>
      </c>
      <c r="Z237" s="313">
        <f>Kisbucsa!Z20</f>
        <v>0</v>
      </c>
      <c r="AA237" s="313">
        <f>Kisbucsa!AA20</f>
        <v>0</v>
      </c>
      <c r="AB237" s="313">
        <f>Kisbucsa!AB20</f>
        <v>0</v>
      </c>
      <c r="AC237" s="314">
        <f>Kisbucsa!AC20</f>
        <v>0</v>
      </c>
      <c r="AE237" s="114"/>
    </row>
    <row r="238" spans="1:31" s="125" customFormat="1" ht="60" x14ac:dyDescent="0.25">
      <c r="A238" s="101">
        <v>215</v>
      </c>
      <c r="B238" s="102"/>
      <c r="C238" s="103" t="s">
        <v>52</v>
      </c>
      <c r="D238" s="75" t="s">
        <v>98</v>
      </c>
      <c r="E238" s="105" t="s">
        <v>14</v>
      </c>
      <c r="F238" s="108" t="s">
        <v>31</v>
      </c>
      <c r="G238" s="75" t="s">
        <v>27</v>
      </c>
      <c r="H238" s="4"/>
      <c r="I238" s="129" t="s">
        <v>52</v>
      </c>
      <c r="J238" s="103">
        <f t="shared" si="20"/>
        <v>1056</v>
      </c>
      <c r="K238" s="129"/>
      <c r="L238" s="88">
        <v>43831</v>
      </c>
      <c r="M238" s="150">
        <v>45291</v>
      </c>
      <c r="N238" s="32" t="s">
        <v>186</v>
      </c>
      <c r="O238" s="256"/>
      <c r="P238" s="253">
        <f>Kiskutas!P16</f>
        <v>264</v>
      </c>
      <c r="Q238" s="253">
        <f>Kiskutas!Q16</f>
        <v>264</v>
      </c>
      <c r="R238" s="253">
        <f>Kiskutas!R16</f>
        <v>264</v>
      </c>
      <c r="S238" s="253">
        <f>Kiskutas!S16</f>
        <v>264</v>
      </c>
      <c r="T238" s="313">
        <f>Kiskutas!T16</f>
        <v>0</v>
      </c>
      <c r="U238" s="313">
        <f>Kiskutas!U16</f>
        <v>0</v>
      </c>
      <c r="V238" s="313">
        <f>Kiskutas!V16</f>
        <v>0</v>
      </c>
      <c r="W238" s="313">
        <f>Kiskutas!W16</f>
        <v>0</v>
      </c>
      <c r="X238" s="313">
        <f>Kiskutas!X16</f>
        <v>0</v>
      </c>
      <c r="Y238" s="313">
        <f>Kiskutas!Y16</f>
        <v>0</v>
      </c>
      <c r="Z238" s="313">
        <f>Kiskutas!Z16</f>
        <v>0</v>
      </c>
      <c r="AA238" s="313">
        <f>Kiskutas!AA16</f>
        <v>0</v>
      </c>
      <c r="AB238" s="313">
        <f>Kiskutas!AB16</f>
        <v>0</v>
      </c>
      <c r="AC238" s="314">
        <f>Kiskutas!AC16</f>
        <v>0</v>
      </c>
      <c r="AE238" s="114"/>
    </row>
    <row r="239" spans="1:31" s="125" customFormat="1" ht="60" x14ac:dyDescent="0.25">
      <c r="A239" s="101">
        <v>615</v>
      </c>
      <c r="B239" s="102"/>
      <c r="C239" s="103" t="s">
        <v>52</v>
      </c>
      <c r="D239" s="75" t="s">
        <v>98</v>
      </c>
      <c r="E239" s="105" t="s">
        <v>14</v>
      </c>
      <c r="F239" s="108" t="s">
        <v>31</v>
      </c>
      <c r="G239" s="75" t="s">
        <v>27</v>
      </c>
      <c r="H239" s="4"/>
      <c r="I239" s="129" t="s">
        <v>52</v>
      </c>
      <c r="J239" s="103">
        <f t="shared" si="20"/>
        <v>2640</v>
      </c>
      <c r="K239" s="129"/>
      <c r="L239" s="88">
        <v>45292</v>
      </c>
      <c r="M239" s="150">
        <v>48944</v>
      </c>
      <c r="N239" s="32" t="s">
        <v>187</v>
      </c>
      <c r="O239" s="256"/>
      <c r="P239" s="253">
        <f>Kiskutas!P17</f>
        <v>0</v>
      </c>
      <c r="Q239" s="253">
        <f>Kiskutas!Q17</f>
        <v>0</v>
      </c>
      <c r="R239" s="253">
        <f>Kiskutas!R17</f>
        <v>0</v>
      </c>
      <c r="S239" s="253">
        <f>Kiskutas!S17</f>
        <v>0</v>
      </c>
      <c r="T239" s="313">
        <f>Kiskutas!T17</f>
        <v>264</v>
      </c>
      <c r="U239" s="313">
        <f>Kiskutas!U17</f>
        <v>264</v>
      </c>
      <c r="V239" s="313">
        <f>Kiskutas!V17</f>
        <v>264</v>
      </c>
      <c r="W239" s="313">
        <f>Kiskutas!W17</f>
        <v>264</v>
      </c>
      <c r="X239" s="313">
        <f>Kiskutas!X17</f>
        <v>264</v>
      </c>
      <c r="Y239" s="313">
        <f>Kiskutas!Y17</f>
        <v>264</v>
      </c>
      <c r="Z239" s="313">
        <f>Kiskutas!Z17</f>
        <v>264</v>
      </c>
      <c r="AA239" s="313">
        <f>Kiskutas!AA17</f>
        <v>264</v>
      </c>
      <c r="AB239" s="313">
        <f>Kiskutas!AB17</f>
        <v>264</v>
      </c>
      <c r="AC239" s="314">
        <f>Kiskutas!AC17</f>
        <v>264</v>
      </c>
      <c r="AE239" s="114"/>
    </row>
    <row r="240" spans="1:31" s="125" customFormat="1" ht="60" x14ac:dyDescent="0.25">
      <c r="A240" s="101">
        <v>553</v>
      </c>
      <c r="B240" s="102"/>
      <c r="C240" s="103" t="s">
        <v>52</v>
      </c>
      <c r="D240" s="16" t="s">
        <v>221</v>
      </c>
      <c r="E240" s="105" t="s">
        <v>14</v>
      </c>
      <c r="F240" s="108" t="s">
        <v>31</v>
      </c>
      <c r="G240" s="75" t="s">
        <v>27</v>
      </c>
      <c r="H240" s="4"/>
      <c r="I240" s="129" t="s">
        <v>52</v>
      </c>
      <c r="J240" s="103">
        <f t="shared" si="20"/>
        <v>2000</v>
      </c>
      <c r="K240" s="129"/>
      <c r="L240" s="88">
        <v>44562</v>
      </c>
      <c r="M240" s="150">
        <v>44926</v>
      </c>
      <c r="N240" s="32" t="s">
        <v>186</v>
      </c>
      <c r="O240" s="256"/>
      <c r="P240" s="253">
        <f>Kiskutas!P18</f>
        <v>0</v>
      </c>
      <c r="Q240" s="253">
        <f>Kiskutas!Q18</f>
        <v>0</v>
      </c>
      <c r="R240" s="253">
        <f>Kiskutas!R18</f>
        <v>2000</v>
      </c>
      <c r="S240" s="253">
        <f>Kiskutas!S18</f>
        <v>0</v>
      </c>
      <c r="T240" s="313">
        <f>Kiskutas!T18</f>
        <v>0</v>
      </c>
      <c r="U240" s="313">
        <f>Kiskutas!U18</f>
        <v>0</v>
      </c>
      <c r="V240" s="313">
        <f>Kiskutas!V18</f>
        <v>0</v>
      </c>
      <c r="W240" s="313">
        <f>Kiskutas!W18</f>
        <v>0</v>
      </c>
      <c r="X240" s="313">
        <f>Kiskutas!X18</f>
        <v>0</v>
      </c>
      <c r="Y240" s="313">
        <f>Kiskutas!Y18</f>
        <v>0</v>
      </c>
      <c r="Z240" s="313">
        <f>Kiskutas!Z18</f>
        <v>0</v>
      </c>
      <c r="AA240" s="313">
        <f>Kiskutas!AA18</f>
        <v>0</v>
      </c>
      <c r="AB240" s="313">
        <f>Kiskutas!AB18</f>
        <v>0</v>
      </c>
      <c r="AC240" s="314">
        <f>Kiskutas!AC18</f>
        <v>0</v>
      </c>
      <c r="AE240" s="114"/>
    </row>
    <row r="241" spans="1:31" s="125" customFormat="1" ht="60" x14ac:dyDescent="0.25">
      <c r="A241" s="101">
        <v>980</v>
      </c>
      <c r="B241" s="102"/>
      <c r="C241" s="103" t="s">
        <v>52</v>
      </c>
      <c r="D241" s="16" t="s">
        <v>221</v>
      </c>
      <c r="E241" s="105" t="s">
        <v>14</v>
      </c>
      <c r="F241" s="108" t="s">
        <v>31</v>
      </c>
      <c r="G241" s="75" t="s">
        <v>27</v>
      </c>
      <c r="H241" s="4"/>
      <c r="I241" s="129" t="s">
        <v>52</v>
      </c>
      <c r="J241" s="103">
        <f t="shared" si="20"/>
        <v>2000</v>
      </c>
      <c r="K241" s="129"/>
      <c r="L241" s="88">
        <v>47119</v>
      </c>
      <c r="M241" s="150">
        <v>47483</v>
      </c>
      <c r="N241" s="32" t="s">
        <v>187</v>
      </c>
      <c r="O241" s="256"/>
      <c r="P241" s="253">
        <f>Kiskutas!P19</f>
        <v>0</v>
      </c>
      <c r="Q241" s="253">
        <f>Kiskutas!Q19</f>
        <v>0</v>
      </c>
      <c r="R241" s="253">
        <f>Kiskutas!R19</f>
        <v>0</v>
      </c>
      <c r="S241" s="253">
        <f>Kiskutas!S19</f>
        <v>0</v>
      </c>
      <c r="T241" s="313">
        <f>Kiskutas!T19</f>
        <v>0</v>
      </c>
      <c r="U241" s="313">
        <f>Kiskutas!U19</f>
        <v>0</v>
      </c>
      <c r="V241" s="313">
        <f>Kiskutas!V19</f>
        <v>0</v>
      </c>
      <c r="W241" s="313">
        <f>Kiskutas!W19</f>
        <v>0</v>
      </c>
      <c r="X241" s="313">
        <f>Kiskutas!X19</f>
        <v>0</v>
      </c>
      <c r="Y241" s="313">
        <f>Kiskutas!Y19</f>
        <v>2000</v>
      </c>
      <c r="Z241" s="313">
        <f>Kiskutas!Z19</f>
        <v>0</v>
      </c>
      <c r="AA241" s="313">
        <f>Kiskutas!AA19</f>
        <v>0</v>
      </c>
      <c r="AB241" s="313">
        <f>Kiskutas!AB19</f>
        <v>0</v>
      </c>
      <c r="AC241" s="314">
        <f>Kiskutas!AC19</f>
        <v>0</v>
      </c>
      <c r="AE241" s="114"/>
    </row>
    <row r="242" spans="1:31" s="125" customFormat="1" ht="60" x14ac:dyDescent="0.25">
      <c r="A242" s="101">
        <v>216</v>
      </c>
      <c r="B242" s="102"/>
      <c r="C242" s="103" t="s">
        <v>52</v>
      </c>
      <c r="D242" s="16" t="s">
        <v>222</v>
      </c>
      <c r="E242" s="105" t="s">
        <v>14</v>
      </c>
      <c r="F242" s="108" t="s">
        <v>31</v>
      </c>
      <c r="G242" s="75" t="s">
        <v>27</v>
      </c>
      <c r="H242" s="4"/>
      <c r="I242" s="129" t="s">
        <v>52</v>
      </c>
      <c r="J242" s="103">
        <f t="shared" si="20"/>
        <v>6000</v>
      </c>
      <c r="K242" s="129"/>
      <c r="L242" s="88">
        <v>43831</v>
      </c>
      <c r="M242" s="150">
        <v>44926</v>
      </c>
      <c r="N242" s="32" t="s">
        <v>186</v>
      </c>
      <c r="O242" s="256"/>
      <c r="P242" s="253">
        <f>Kiskutas!P20</f>
        <v>3000</v>
      </c>
      <c r="Q242" s="253">
        <f>Kiskutas!Q20</f>
        <v>0</v>
      </c>
      <c r="R242" s="253">
        <f>Kiskutas!R20</f>
        <v>3000</v>
      </c>
      <c r="S242" s="253">
        <f>Kiskutas!S20</f>
        <v>0</v>
      </c>
      <c r="T242" s="313">
        <f>Kiskutas!T20</f>
        <v>0</v>
      </c>
      <c r="U242" s="313">
        <f>Kiskutas!U20</f>
        <v>0</v>
      </c>
      <c r="V242" s="313">
        <f>Kiskutas!V20</f>
        <v>0</v>
      </c>
      <c r="W242" s="313">
        <f>Kiskutas!W20</f>
        <v>0</v>
      </c>
      <c r="X242" s="313">
        <f>Kiskutas!X20</f>
        <v>0</v>
      </c>
      <c r="Y242" s="313">
        <f>Kiskutas!Y20</f>
        <v>0</v>
      </c>
      <c r="Z242" s="313">
        <f>Kiskutas!Z20</f>
        <v>0</v>
      </c>
      <c r="AA242" s="313">
        <f>Kiskutas!AA20</f>
        <v>0</v>
      </c>
      <c r="AB242" s="313">
        <f>Kiskutas!AB20</f>
        <v>0</v>
      </c>
      <c r="AC242" s="314">
        <f>Kiskutas!AC20</f>
        <v>0</v>
      </c>
      <c r="AE242" s="114"/>
    </row>
    <row r="243" spans="1:31" s="125" customFormat="1" ht="60" x14ac:dyDescent="0.25">
      <c r="A243" s="101">
        <v>812</v>
      </c>
      <c r="B243" s="102"/>
      <c r="C243" s="103" t="s">
        <v>52</v>
      </c>
      <c r="D243" s="16" t="s">
        <v>222</v>
      </c>
      <c r="E243" s="105" t="s">
        <v>14</v>
      </c>
      <c r="F243" s="108" t="s">
        <v>31</v>
      </c>
      <c r="G243" s="75" t="s">
        <v>27</v>
      </c>
      <c r="H243" s="4"/>
      <c r="I243" s="129" t="s">
        <v>52</v>
      </c>
      <c r="J243" s="103">
        <f t="shared" si="20"/>
        <v>9000</v>
      </c>
      <c r="K243" s="129"/>
      <c r="L243" s="88" t="s">
        <v>336</v>
      </c>
      <c r="M243" s="150">
        <v>48213</v>
      </c>
      <c r="N243" s="32" t="s">
        <v>187</v>
      </c>
      <c r="O243" s="256"/>
      <c r="P243" s="253">
        <f>Kiskutas!P21</f>
        <v>0</v>
      </c>
      <c r="Q243" s="253">
        <f>Kiskutas!Q21</f>
        <v>0</v>
      </c>
      <c r="R243" s="253">
        <f>Kiskutas!R21</f>
        <v>0</v>
      </c>
      <c r="S243" s="253">
        <f>Kiskutas!S21</f>
        <v>0</v>
      </c>
      <c r="T243" s="313">
        <f>Kiskutas!T21</f>
        <v>0</v>
      </c>
      <c r="U243" s="313">
        <f>Kiskutas!U21</f>
        <v>3000</v>
      </c>
      <c r="V243" s="313">
        <f>Kiskutas!V21</f>
        <v>0</v>
      </c>
      <c r="W243" s="313">
        <f>Kiskutas!W21</f>
        <v>0</v>
      </c>
      <c r="X243" s="313">
        <f>Kiskutas!X21</f>
        <v>3000</v>
      </c>
      <c r="Y243" s="313">
        <f>Kiskutas!Y21</f>
        <v>0</v>
      </c>
      <c r="Z243" s="313">
        <f>Kiskutas!Z21</f>
        <v>0</v>
      </c>
      <c r="AA243" s="313">
        <f>Kiskutas!AA21</f>
        <v>3000</v>
      </c>
      <c r="AB243" s="313">
        <f>Kiskutas!AB21</f>
        <v>0</v>
      </c>
      <c r="AC243" s="314">
        <f>Kiskutas!AC21</f>
        <v>0</v>
      </c>
      <c r="AE243" s="114"/>
    </row>
    <row r="244" spans="1:31" s="125" customFormat="1" ht="60" x14ac:dyDescent="0.25">
      <c r="A244" s="101">
        <v>217</v>
      </c>
      <c r="B244" s="102"/>
      <c r="C244" s="103" t="s">
        <v>53</v>
      </c>
      <c r="D244" s="75" t="s">
        <v>98</v>
      </c>
      <c r="E244" s="105" t="s">
        <v>14</v>
      </c>
      <c r="F244" s="108" t="s">
        <v>31</v>
      </c>
      <c r="G244" s="75" t="s">
        <v>27</v>
      </c>
      <c r="H244" s="4"/>
      <c r="I244" s="129" t="s">
        <v>53</v>
      </c>
      <c r="J244" s="103">
        <f t="shared" si="20"/>
        <v>1216</v>
      </c>
      <c r="K244" s="129"/>
      <c r="L244" s="88">
        <v>43831</v>
      </c>
      <c r="M244" s="150">
        <v>45291</v>
      </c>
      <c r="N244" s="32" t="s">
        <v>186</v>
      </c>
      <c r="O244" s="256"/>
      <c r="P244" s="253">
        <f>Kispáli!P16</f>
        <v>304</v>
      </c>
      <c r="Q244" s="253">
        <f>Kispáli!Q16</f>
        <v>304</v>
      </c>
      <c r="R244" s="253">
        <f>Kispáli!R16</f>
        <v>304</v>
      </c>
      <c r="S244" s="253">
        <f>Kispáli!S16</f>
        <v>304</v>
      </c>
      <c r="T244" s="313">
        <f>Kispáli!T16</f>
        <v>0</v>
      </c>
      <c r="U244" s="313">
        <f>Kispáli!U16</f>
        <v>0</v>
      </c>
      <c r="V244" s="313">
        <f>Kispáli!V16</f>
        <v>0</v>
      </c>
      <c r="W244" s="313">
        <f>Kispáli!W16</f>
        <v>0</v>
      </c>
      <c r="X244" s="313">
        <f>Kispáli!X16</f>
        <v>0</v>
      </c>
      <c r="Y244" s="313">
        <f>Kispáli!Y16</f>
        <v>0</v>
      </c>
      <c r="Z244" s="313">
        <f>Kispáli!Z16</f>
        <v>0</v>
      </c>
      <c r="AA244" s="313">
        <f>Kispáli!AA16</f>
        <v>0</v>
      </c>
      <c r="AB244" s="313">
        <f>Kispáli!AB16</f>
        <v>0</v>
      </c>
      <c r="AC244" s="314">
        <f>Kispáli!AC16</f>
        <v>0</v>
      </c>
      <c r="AE244" s="114"/>
    </row>
    <row r="245" spans="1:31" s="125" customFormat="1" ht="60" x14ac:dyDescent="0.25">
      <c r="A245" s="101">
        <v>616</v>
      </c>
      <c r="B245" s="102"/>
      <c r="C245" s="103" t="s">
        <v>53</v>
      </c>
      <c r="D245" s="75" t="s">
        <v>98</v>
      </c>
      <c r="E245" s="105" t="s">
        <v>14</v>
      </c>
      <c r="F245" s="108" t="s">
        <v>31</v>
      </c>
      <c r="G245" s="75" t="s">
        <v>27</v>
      </c>
      <c r="H245" s="4"/>
      <c r="I245" s="129" t="s">
        <v>53</v>
      </c>
      <c r="J245" s="103">
        <f t="shared" si="20"/>
        <v>3040</v>
      </c>
      <c r="K245" s="129"/>
      <c r="L245" s="88">
        <v>45292</v>
      </c>
      <c r="M245" s="150">
        <v>48944</v>
      </c>
      <c r="N245" s="32" t="s">
        <v>187</v>
      </c>
      <c r="O245" s="256"/>
      <c r="P245" s="253">
        <f>Kispáli!P17</f>
        <v>0</v>
      </c>
      <c r="Q245" s="253">
        <f>Kispáli!Q17</f>
        <v>0</v>
      </c>
      <c r="R245" s="253">
        <f>Kispáli!R17</f>
        <v>0</v>
      </c>
      <c r="S245" s="253">
        <f>Kispáli!S17</f>
        <v>0</v>
      </c>
      <c r="T245" s="313">
        <f>Kispáli!T17</f>
        <v>304</v>
      </c>
      <c r="U245" s="313">
        <f>Kispáli!U17</f>
        <v>304</v>
      </c>
      <c r="V245" s="313">
        <f>Kispáli!V17</f>
        <v>304</v>
      </c>
      <c r="W245" s="313">
        <f>Kispáli!W17</f>
        <v>304</v>
      </c>
      <c r="X245" s="313">
        <f>Kispáli!X17</f>
        <v>304</v>
      </c>
      <c r="Y245" s="313">
        <f>Kispáli!Y17</f>
        <v>304</v>
      </c>
      <c r="Z245" s="313">
        <f>Kispáli!Z17</f>
        <v>304</v>
      </c>
      <c r="AA245" s="313">
        <f>Kispáli!AA17</f>
        <v>304</v>
      </c>
      <c r="AB245" s="313">
        <f>Kispáli!AB17</f>
        <v>304</v>
      </c>
      <c r="AC245" s="314">
        <f>Kispáli!AC17</f>
        <v>304</v>
      </c>
      <c r="AE245" s="114"/>
    </row>
    <row r="246" spans="1:31" s="125" customFormat="1" ht="60" x14ac:dyDescent="0.25">
      <c r="A246" s="101">
        <v>469</v>
      </c>
      <c r="B246" s="102"/>
      <c r="C246" s="103" t="s">
        <v>53</v>
      </c>
      <c r="D246" s="16" t="s">
        <v>221</v>
      </c>
      <c r="E246" s="105" t="s">
        <v>14</v>
      </c>
      <c r="F246" s="108" t="s">
        <v>31</v>
      </c>
      <c r="G246" s="75" t="s">
        <v>27</v>
      </c>
      <c r="H246" s="4"/>
      <c r="I246" s="129" t="s">
        <v>53</v>
      </c>
      <c r="J246" s="103">
        <f t="shared" si="20"/>
        <v>2300</v>
      </c>
      <c r="K246" s="129"/>
      <c r="L246" s="88">
        <v>44197</v>
      </c>
      <c r="M246" s="150">
        <v>44561</v>
      </c>
      <c r="N246" s="32" t="s">
        <v>186</v>
      </c>
      <c r="O246" s="256"/>
      <c r="P246" s="253">
        <f>Kispáli!P18</f>
        <v>0</v>
      </c>
      <c r="Q246" s="253">
        <f>Kispáli!Q18</f>
        <v>2300</v>
      </c>
      <c r="R246" s="253">
        <f>Kispáli!R18</f>
        <v>0</v>
      </c>
      <c r="S246" s="253">
        <f>Kispáli!S18</f>
        <v>0</v>
      </c>
      <c r="T246" s="313">
        <f>Kispáli!T18</f>
        <v>0</v>
      </c>
      <c r="U246" s="313">
        <f>Kispáli!U18</f>
        <v>0</v>
      </c>
      <c r="V246" s="313">
        <f>Kispáli!V18</f>
        <v>0</v>
      </c>
      <c r="W246" s="313">
        <f>Kispáli!W18</f>
        <v>0</v>
      </c>
      <c r="X246" s="313">
        <f>Kispáli!X18</f>
        <v>0</v>
      </c>
      <c r="Y246" s="313">
        <f>Kispáli!Y18</f>
        <v>0</v>
      </c>
      <c r="Z246" s="313">
        <f>Kispáli!Z18</f>
        <v>0</v>
      </c>
      <c r="AA246" s="313">
        <f>Kispáli!AA18</f>
        <v>0</v>
      </c>
      <c r="AB246" s="313">
        <f>Kispáli!AB18</f>
        <v>0</v>
      </c>
      <c r="AC246" s="314">
        <f>Kispáli!AC18</f>
        <v>0</v>
      </c>
      <c r="AE246" s="114"/>
    </row>
    <row r="247" spans="1:31" s="125" customFormat="1" ht="60" x14ac:dyDescent="0.25">
      <c r="A247" s="101">
        <v>930</v>
      </c>
      <c r="B247" s="102"/>
      <c r="C247" s="103" t="s">
        <v>53</v>
      </c>
      <c r="D247" s="16" t="s">
        <v>221</v>
      </c>
      <c r="E247" s="105" t="s">
        <v>14</v>
      </c>
      <c r="F247" s="108" t="s">
        <v>31</v>
      </c>
      <c r="G247" s="75" t="s">
        <v>27</v>
      </c>
      <c r="H247" s="4"/>
      <c r="I247" s="129" t="s">
        <v>53</v>
      </c>
      <c r="J247" s="103">
        <f t="shared" si="20"/>
        <v>2300</v>
      </c>
      <c r="K247" s="129"/>
      <c r="L247" s="88">
        <v>46388</v>
      </c>
      <c r="M247" s="150">
        <v>46752</v>
      </c>
      <c r="N247" s="32" t="s">
        <v>187</v>
      </c>
      <c r="O247" s="256"/>
      <c r="P247" s="253">
        <f>Kispáli!P19</f>
        <v>0</v>
      </c>
      <c r="Q247" s="253">
        <f>Kispáli!Q19</f>
        <v>0</v>
      </c>
      <c r="R247" s="253">
        <f>Kispáli!R19</f>
        <v>0</v>
      </c>
      <c r="S247" s="253">
        <f>Kispáli!S19</f>
        <v>0</v>
      </c>
      <c r="T247" s="313">
        <f>Kispáli!T19</f>
        <v>0</v>
      </c>
      <c r="U247" s="313">
        <f>Kispáli!U19</f>
        <v>0</v>
      </c>
      <c r="V247" s="313">
        <f>Kispáli!V19</f>
        <v>0</v>
      </c>
      <c r="W247" s="313">
        <f>Kispáli!W19</f>
        <v>2300</v>
      </c>
      <c r="X247" s="313">
        <f>Kispáli!X19</f>
        <v>0</v>
      </c>
      <c r="Y247" s="313">
        <f>Kispáli!Y19</f>
        <v>0</v>
      </c>
      <c r="Z247" s="313">
        <f>Kispáli!Z19</f>
        <v>0</v>
      </c>
      <c r="AA247" s="313">
        <f>Kispáli!AA19</f>
        <v>0</v>
      </c>
      <c r="AB247" s="313">
        <f>Kispáli!AB19</f>
        <v>0</v>
      </c>
      <c r="AC247" s="314">
        <f>Kispáli!AC19</f>
        <v>0</v>
      </c>
      <c r="AE247" s="114"/>
    </row>
    <row r="248" spans="1:31" s="125" customFormat="1" ht="60" x14ac:dyDescent="0.25">
      <c r="A248" s="101">
        <v>218</v>
      </c>
      <c r="B248" s="102"/>
      <c r="C248" s="103" t="s">
        <v>53</v>
      </c>
      <c r="D248" s="16" t="s">
        <v>222</v>
      </c>
      <c r="E248" s="105" t="s">
        <v>14</v>
      </c>
      <c r="F248" s="108" t="s">
        <v>31</v>
      </c>
      <c r="G248" s="75" t="s">
        <v>27</v>
      </c>
      <c r="H248" s="4"/>
      <c r="I248" s="129" t="s">
        <v>53</v>
      </c>
      <c r="J248" s="103">
        <f t="shared" si="20"/>
        <v>7400</v>
      </c>
      <c r="K248" s="129"/>
      <c r="L248" s="88">
        <v>43831</v>
      </c>
      <c r="M248" s="150">
        <v>44926</v>
      </c>
      <c r="N248" s="32" t="s">
        <v>186</v>
      </c>
      <c r="O248" s="256"/>
      <c r="P248" s="253">
        <f>Kispáli!P20</f>
        <v>3700</v>
      </c>
      <c r="Q248" s="253">
        <f>Kispáli!Q20</f>
        <v>0</v>
      </c>
      <c r="R248" s="253">
        <f>Kispáli!R20</f>
        <v>3700</v>
      </c>
      <c r="S248" s="253">
        <f>Kispáli!S20</f>
        <v>0</v>
      </c>
      <c r="T248" s="313">
        <f>Kispáli!T20</f>
        <v>0</v>
      </c>
      <c r="U248" s="313">
        <f>Kispáli!U20</f>
        <v>0</v>
      </c>
      <c r="V248" s="313">
        <f>Kispáli!V20</f>
        <v>0</v>
      </c>
      <c r="W248" s="313">
        <f>Kispáli!W20</f>
        <v>0</v>
      </c>
      <c r="X248" s="313">
        <f>Kispáli!X20</f>
        <v>0</v>
      </c>
      <c r="Y248" s="313">
        <f>Kispáli!Y20</f>
        <v>0</v>
      </c>
      <c r="Z248" s="313">
        <f>Kispáli!Z20</f>
        <v>0</v>
      </c>
      <c r="AA248" s="313">
        <f>Kispáli!AA20</f>
        <v>0</v>
      </c>
      <c r="AB248" s="313">
        <f>Kispáli!AB20</f>
        <v>0</v>
      </c>
      <c r="AC248" s="314">
        <f>Kispáli!AC20</f>
        <v>0</v>
      </c>
      <c r="AE248" s="114"/>
    </row>
    <row r="249" spans="1:31" s="125" customFormat="1" ht="60" x14ac:dyDescent="0.25">
      <c r="A249" s="101">
        <v>617</v>
      </c>
      <c r="B249" s="102"/>
      <c r="C249" s="103" t="s">
        <v>53</v>
      </c>
      <c r="D249" s="16" t="s">
        <v>222</v>
      </c>
      <c r="E249" s="105" t="s">
        <v>14</v>
      </c>
      <c r="F249" s="108" t="s">
        <v>31</v>
      </c>
      <c r="G249" s="75" t="s">
        <v>27</v>
      </c>
      <c r="H249" s="4"/>
      <c r="I249" s="129" t="s">
        <v>53</v>
      </c>
      <c r="J249" s="103">
        <f t="shared" si="20"/>
        <v>18500</v>
      </c>
      <c r="K249" s="129"/>
      <c r="L249" s="88">
        <v>45292</v>
      </c>
      <c r="M249" s="150">
        <v>48579</v>
      </c>
      <c r="N249" s="32" t="s">
        <v>187</v>
      </c>
      <c r="O249" s="256"/>
      <c r="P249" s="253">
        <f>Kispáli!P21</f>
        <v>0</v>
      </c>
      <c r="Q249" s="253">
        <f>Kispáli!Q21</f>
        <v>0</v>
      </c>
      <c r="R249" s="253">
        <f>Kispáli!R21</f>
        <v>0</v>
      </c>
      <c r="S249" s="253">
        <f>Kispáli!S21</f>
        <v>0</v>
      </c>
      <c r="T249" s="313">
        <f>Kispáli!T21</f>
        <v>3700</v>
      </c>
      <c r="U249" s="313">
        <f>Kispáli!U21</f>
        <v>0</v>
      </c>
      <c r="V249" s="313">
        <f>Kispáli!V21</f>
        <v>3700</v>
      </c>
      <c r="W249" s="313">
        <f>Kispáli!W21</f>
        <v>0</v>
      </c>
      <c r="X249" s="313">
        <f>Kispáli!X21</f>
        <v>3700</v>
      </c>
      <c r="Y249" s="313">
        <f>Kispáli!Y21</f>
        <v>0</v>
      </c>
      <c r="Z249" s="313">
        <f>Kispáli!Z21</f>
        <v>3700</v>
      </c>
      <c r="AA249" s="313">
        <f>Kispáli!AA21</f>
        <v>0</v>
      </c>
      <c r="AB249" s="313">
        <f>Kispáli!AB21</f>
        <v>3700</v>
      </c>
      <c r="AC249" s="314">
        <f>Kispáli!AC21</f>
        <v>0</v>
      </c>
      <c r="AE249" s="114"/>
    </row>
    <row r="250" spans="1:31" s="125" customFormat="1" ht="60" x14ac:dyDescent="0.25">
      <c r="A250" s="101">
        <v>219</v>
      </c>
      <c r="B250" s="102"/>
      <c r="C250" s="103" t="s">
        <v>54</v>
      </c>
      <c r="D250" s="75" t="s">
        <v>98</v>
      </c>
      <c r="E250" s="105" t="s">
        <v>14</v>
      </c>
      <c r="F250" s="108" t="s">
        <v>31</v>
      </c>
      <c r="G250" s="75" t="s">
        <v>27</v>
      </c>
      <c r="H250" s="4"/>
      <c r="I250" s="129" t="s">
        <v>54</v>
      </c>
      <c r="J250" s="103">
        <f t="shared" si="20"/>
        <v>1768</v>
      </c>
      <c r="K250" s="129"/>
      <c r="L250" s="88">
        <v>43831</v>
      </c>
      <c r="M250" s="150">
        <v>45291</v>
      </c>
      <c r="N250" s="32" t="s">
        <v>186</v>
      </c>
      <c r="O250" s="256"/>
      <c r="P250" s="253">
        <f>Lakhegy!P16</f>
        <v>442</v>
      </c>
      <c r="Q250" s="253">
        <f>Lakhegy!Q16</f>
        <v>442</v>
      </c>
      <c r="R250" s="253">
        <f>Lakhegy!R16</f>
        <v>442</v>
      </c>
      <c r="S250" s="253">
        <f>Lakhegy!S16</f>
        <v>442</v>
      </c>
      <c r="T250" s="313">
        <f>Lakhegy!T16</f>
        <v>0</v>
      </c>
      <c r="U250" s="313">
        <f>Lakhegy!U16</f>
        <v>0</v>
      </c>
      <c r="V250" s="313">
        <f>Lakhegy!V16</f>
        <v>0</v>
      </c>
      <c r="W250" s="313">
        <f>Lakhegy!W16</f>
        <v>0</v>
      </c>
      <c r="X250" s="313">
        <f>Lakhegy!X16</f>
        <v>0</v>
      </c>
      <c r="Y250" s="313">
        <f>Lakhegy!Y16</f>
        <v>0</v>
      </c>
      <c r="Z250" s="313">
        <f>Lakhegy!Z16</f>
        <v>0</v>
      </c>
      <c r="AA250" s="313">
        <f>Lakhegy!AA16</f>
        <v>0</v>
      </c>
      <c r="AB250" s="313">
        <f>Lakhegy!AB16</f>
        <v>0</v>
      </c>
      <c r="AC250" s="314">
        <f>Lakhegy!AC16</f>
        <v>0</v>
      </c>
      <c r="AE250" s="114"/>
    </row>
    <row r="251" spans="1:31" s="125" customFormat="1" ht="60" x14ac:dyDescent="0.25">
      <c r="A251" s="101">
        <v>618</v>
      </c>
      <c r="B251" s="102"/>
      <c r="C251" s="103" t="s">
        <v>54</v>
      </c>
      <c r="D251" s="75" t="s">
        <v>98</v>
      </c>
      <c r="E251" s="105" t="s">
        <v>14</v>
      </c>
      <c r="F251" s="108" t="s">
        <v>31</v>
      </c>
      <c r="G251" s="75" t="s">
        <v>27</v>
      </c>
      <c r="H251" s="4"/>
      <c r="I251" s="129" t="s">
        <v>54</v>
      </c>
      <c r="J251" s="103">
        <f t="shared" si="20"/>
        <v>4420</v>
      </c>
      <c r="K251" s="129"/>
      <c r="L251" s="88">
        <v>45292</v>
      </c>
      <c r="M251" s="150">
        <v>48944</v>
      </c>
      <c r="N251" s="32" t="s">
        <v>187</v>
      </c>
      <c r="O251" s="256"/>
      <c r="P251" s="253">
        <f>Lakhegy!P17</f>
        <v>0</v>
      </c>
      <c r="Q251" s="253">
        <f>Lakhegy!Q17</f>
        <v>0</v>
      </c>
      <c r="R251" s="253">
        <f>Lakhegy!R17</f>
        <v>0</v>
      </c>
      <c r="S251" s="253">
        <f>Lakhegy!S17</f>
        <v>0</v>
      </c>
      <c r="T251" s="313">
        <f>Lakhegy!T17</f>
        <v>442</v>
      </c>
      <c r="U251" s="313">
        <f>Lakhegy!U17</f>
        <v>442</v>
      </c>
      <c r="V251" s="313">
        <f>Lakhegy!V17</f>
        <v>442</v>
      </c>
      <c r="W251" s="313">
        <f>Lakhegy!W17</f>
        <v>442</v>
      </c>
      <c r="X251" s="313">
        <f>Lakhegy!X17</f>
        <v>442</v>
      </c>
      <c r="Y251" s="313">
        <f>Lakhegy!Y17</f>
        <v>442</v>
      </c>
      <c r="Z251" s="313">
        <f>Lakhegy!Z17</f>
        <v>442</v>
      </c>
      <c r="AA251" s="313">
        <f>Lakhegy!AA17</f>
        <v>442</v>
      </c>
      <c r="AB251" s="313">
        <f>Lakhegy!AB17</f>
        <v>442</v>
      </c>
      <c r="AC251" s="314">
        <f>Lakhegy!AC17</f>
        <v>442</v>
      </c>
      <c r="AE251" s="114"/>
    </row>
    <row r="252" spans="1:31" s="125" customFormat="1" ht="60" x14ac:dyDescent="0.25">
      <c r="A252" s="101">
        <v>220</v>
      </c>
      <c r="B252" s="102"/>
      <c r="C252" s="103" t="s">
        <v>54</v>
      </c>
      <c r="D252" s="16" t="s">
        <v>221</v>
      </c>
      <c r="E252" s="105" t="s">
        <v>14</v>
      </c>
      <c r="F252" s="108" t="s">
        <v>31</v>
      </c>
      <c r="G252" s="75" t="s">
        <v>27</v>
      </c>
      <c r="H252" s="4"/>
      <c r="I252" s="129" t="s">
        <v>54</v>
      </c>
      <c r="J252" s="103">
        <f t="shared" si="20"/>
        <v>4800</v>
      </c>
      <c r="K252" s="129"/>
      <c r="L252" s="88">
        <v>43831</v>
      </c>
      <c r="M252" s="150">
        <v>45291</v>
      </c>
      <c r="N252" s="32" t="s">
        <v>186</v>
      </c>
      <c r="O252" s="256"/>
      <c r="P252" s="253">
        <f>Lakhegy!P18</f>
        <v>2400</v>
      </c>
      <c r="Q252" s="253">
        <f>Lakhegy!Q18</f>
        <v>0</v>
      </c>
      <c r="R252" s="253">
        <f>Lakhegy!R18</f>
        <v>0</v>
      </c>
      <c r="S252" s="253">
        <f>Lakhegy!S18</f>
        <v>2400</v>
      </c>
      <c r="T252" s="313">
        <f>Lakhegy!T18</f>
        <v>0</v>
      </c>
      <c r="U252" s="313">
        <f>Lakhegy!U18</f>
        <v>0</v>
      </c>
      <c r="V252" s="313">
        <f>Lakhegy!V18</f>
        <v>0</v>
      </c>
      <c r="W252" s="313">
        <f>Lakhegy!W18</f>
        <v>0</v>
      </c>
      <c r="X252" s="313">
        <f>Lakhegy!X18</f>
        <v>0</v>
      </c>
      <c r="Y252" s="313">
        <f>Lakhegy!Y18</f>
        <v>0</v>
      </c>
      <c r="Z252" s="313">
        <f>Lakhegy!Z18</f>
        <v>0</v>
      </c>
      <c r="AA252" s="313">
        <f>Lakhegy!AA18</f>
        <v>0</v>
      </c>
      <c r="AB252" s="313">
        <f>Lakhegy!AB18</f>
        <v>0</v>
      </c>
      <c r="AC252" s="314">
        <f>Lakhegy!AC18</f>
        <v>0</v>
      </c>
      <c r="AE252" s="114"/>
    </row>
    <row r="253" spans="1:31" s="125" customFormat="1" ht="60" x14ac:dyDescent="0.25">
      <c r="A253" s="101">
        <v>931</v>
      </c>
      <c r="B253" s="102"/>
      <c r="C253" s="103" t="s">
        <v>54</v>
      </c>
      <c r="D253" s="16" t="s">
        <v>221</v>
      </c>
      <c r="E253" s="105" t="s">
        <v>14</v>
      </c>
      <c r="F253" s="108" t="s">
        <v>31</v>
      </c>
      <c r="G253" s="75" t="s">
        <v>27</v>
      </c>
      <c r="H253" s="4"/>
      <c r="I253" s="129" t="s">
        <v>54</v>
      </c>
      <c r="J253" s="103">
        <f t="shared" si="20"/>
        <v>4800</v>
      </c>
      <c r="K253" s="129"/>
      <c r="L253" s="88">
        <v>46388</v>
      </c>
      <c r="M253" s="150">
        <v>48213</v>
      </c>
      <c r="N253" s="32" t="s">
        <v>187</v>
      </c>
      <c r="O253" s="256"/>
      <c r="P253" s="253">
        <f>Lakhegy!P19</f>
        <v>0</v>
      </c>
      <c r="Q253" s="253">
        <f>Lakhegy!Q19</f>
        <v>0</v>
      </c>
      <c r="R253" s="253">
        <f>Lakhegy!R19</f>
        <v>0</v>
      </c>
      <c r="S253" s="253">
        <f>Lakhegy!S19</f>
        <v>0</v>
      </c>
      <c r="T253" s="313">
        <f>Lakhegy!T19</f>
        <v>0</v>
      </c>
      <c r="U253" s="313">
        <f>Lakhegy!U19</f>
        <v>0</v>
      </c>
      <c r="V253" s="313">
        <f>Lakhegy!V19</f>
        <v>0</v>
      </c>
      <c r="W253" s="313">
        <f>Lakhegy!W19</f>
        <v>2400</v>
      </c>
      <c r="X253" s="313">
        <f>Lakhegy!X19</f>
        <v>0</v>
      </c>
      <c r="Y253" s="313">
        <f>Lakhegy!Y19</f>
        <v>0</v>
      </c>
      <c r="Z253" s="313">
        <f>Lakhegy!Z19</f>
        <v>0</v>
      </c>
      <c r="AA253" s="313">
        <f>Lakhegy!AA19</f>
        <v>2400</v>
      </c>
      <c r="AB253" s="313">
        <f>Lakhegy!AB19</f>
        <v>0</v>
      </c>
      <c r="AC253" s="314">
        <f>Lakhegy!AC19</f>
        <v>0</v>
      </c>
      <c r="AE253" s="114"/>
    </row>
    <row r="254" spans="1:31" s="125" customFormat="1" ht="60" x14ac:dyDescent="0.25">
      <c r="A254" s="101">
        <v>221</v>
      </c>
      <c r="B254" s="102"/>
      <c r="C254" s="103" t="s">
        <v>54</v>
      </c>
      <c r="D254" s="16" t="s">
        <v>222</v>
      </c>
      <c r="E254" s="105" t="s">
        <v>14</v>
      </c>
      <c r="F254" s="108" t="s">
        <v>31</v>
      </c>
      <c r="G254" s="75" t="s">
        <v>27</v>
      </c>
      <c r="H254" s="4"/>
      <c r="I254" s="129" t="s">
        <v>54</v>
      </c>
      <c r="J254" s="103">
        <f t="shared" si="20"/>
        <v>3300</v>
      </c>
      <c r="K254" s="129"/>
      <c r="L254" s="88">
        <v>43831</v>
      </c>
      <c r="M254" s="150">
        <v>44926</v>
      </c>
      <c r="N254" s="32" t="s">
        <v>186</v>
      </c>
      <c r="O254" s="256"/>
      <c r="P254" s="253">
        <f>Lakhegy!P20</f>
        <v>3000</v>
      </c>
      <c r="Q254" s="253">
        <f>Lakhegy!Q20</f>
        <v>0</v>
      </c>
      <c r="R254" s="253">
        <f>Lakhegy!R20</f>
        <v>300</v>
      </c>
      <c r="S254" s="253">
        <f>Lakhegy!S20</f>
        <v>0</v>
      </c>
      <c r="T254" s="313">
        <f>Lakhegy!T20</f>
        <v>0</v>
      </c>
      <c r="U254" s="313">
        <f>Lakhegy!U20</f>
        <v>0</v>
      </c>
      <c r="V254" s="313">
        <f>Lakhegy!V20</f>
        <v>0</v>
      </c>
      <c r="W254" s="313">
        <f>Lakhegy!W20</f>
        <v>0</v>
      </c>
      <c r="X254" s="313">
        <f>Lakhegy!X20</f>
        <v>0</v>
      </c>
      <c r="Y254" s="313">
        <f>Lakhegy!Y20</f>
        <v>0</v>
      </c>
      <c r="Z254" s="313">
        <f>Lakhegy!Z20</f>
        <v>0</v>
      </c>
      <c r="AA254" s="313">
        <f>Lakhegy!AA20</f>
        <v>0</v>
      </c>
      <c r="AB254" s="313">
        <f>Lakhegy!AB20</f>
        <v>0</v>
      </c>
      <c r="AC254" s="314">
        <f>Lakhegy!AC20</f>
        <v>0</v>
      </c>
      <c r="AE254" s="114"/>
    </row>
    <row r="255" spans="1:31" s="125" customFormat="1" ht="60" x14ac:dyDescent="0.25">
      <c r="A255" s="101">
        <v>813</v>
      </c>
      <c r="B255" s="102"/>
      <c r="C255" s="103" t="s">
        <v>54</v>
      </c>
      <c r="D255" s="16" t="s">
        <v>222</v>
      </c>
      <c r="E255" s="105" t="s">
        <v>14</v>
      </c>
      <c r="F255" s="108" t="s">
        <v>31</v>
      </c>
      <c r="G255" s="75" t="s">
        <v>27</v>
      </c>
      <c r="H255" s="4"/>
      <c r="I255" s="129" t="s">
        <v>54</v>
      </c>
      <c r="J255" s="103">
        <f t="shared" si="20"/>
        <v>6300</v>
      </c>
      <c r="K255" s="129"/>
      <c r="L255" s="88">
        <v>45658</v>
      </c>
      <c r="M255" s="150">
        <v>48213</v>
      </c>
      <c r="N255" s="32" t="s">
        <v>187</v>
      </c>
      <c r="O255" s="256"/>
      <c r="P255" s="253">
        <f>Lakhegy!P21</f>
        <v>0</v>
      </c>
      <c r="Q255" s="253">
        <f>Lakhegy!Q21</f>
        <v>0</v>
      </c>
      <c r="R255" s="253">
        <f>Lakhegy!R21</f>
        <v>0</v>
      </c>
      <c r="S255" s="253">
        <f>Lakhegy!S21</f>
        <v>0</v>
      </c>
      <c r="T255" s="313">
        <f>Lakhegy!T21</f>
        <v>0</v>
      </c>
      <c r="U255" s="313">
        <f>Lakhegy!U21</f>
        <v>3000</v>
      </c>
      <c r="V255" s="313">
        <f>Lakhegy!V21</f>
        <v>0</v>
      </c>
      <c r="W255" s="313">
        <f>Lakhegy!W21</f>
        <v>0</v>
      </c>
      <c r="X255" s="313">
        <f>Lakhegy!X21</f>
        <v>3000</v>
      </c>
      <c r="Y255" s="313">
        <f>Lakhegy!Y21</f>
        <v>0</v>
      </c>
      <c r="Z255" s="313">
        <f>Lakhegy!Z21</f>
        <v>0</v>
      </c>
      <c r="AA255" s="313">
        <f>Lakhegy!AA21</f>
        <v>300</v>
      </c>
      <c r="AB255" s="313">
        <f>Lakhegy!AB21</f>
        <v>0</v>
      </c>
      <c r="AC255" s="314">
        <f>Lakhegy!AC21</f>
        <v>0</v>
      </c>
      <c r="AE255" s="114"/>
    </row>
    <row r="256" spans="1:31" s="125" customFormat="1" ht="60" x14ac:dyDescent="0.25">
      <c r="A256" s="101">
        <v>222</v>
      </c>
      <c r="B256" s="102"/>
      <c r="C256" s="103" t="s">
        <v>55</v>
      </c>
      <c r="D256" s="75" t="s">
        <v>98</v>
      </c>
      <c r="E256" s="105" t="s">
        <v>14</v>
      </c>
      <c r="F256" s="108" t="s">
        <v>31</v>
      </c>
      <c r="G256" s="75" t="s">
        <v>27</v>
      </c>
      <c r="H256" s="4"/>
      <c r="I256" s="129" t="s">
        <v>55</v>
      </c>
      <c r="J256" s="103">
        <f t="shared" si="20"/>
        <v>1936</v>
      </c>
      <c r="K256" s="129"/>
      <c r="L256" s="88">
        <v>43831</v>
      </c>
      <c r="M256" s="150">
        <v>45291</v>
      </c>
      <c r="N256" s="32" t="s">
        <v>186</v>
      </c>
      <c r="O256" s="256"/>
      <c r="P256" s="253">
        <f>Nagykutas!P16</f>
        <v>484</v>
      </c>
      <c r="Q256" s="253">
        <f>Nagykutas!Q16</f>
        <v>484</v>
      </c>
      <c r="R256" s="253">
        <f>Nagykutas!R16</f>
        <v>484</v>
      </c>
      <c r="S256" s="253">
        <f>Nagykutas!S16</f>
        <v>484</v>
      </c>
      <c r="T256" s="313">
        <f>Nagykutas!T16</f>
        <v>0</v>
      </c>
      <c r="U256" s="313">
        <f>Nagykutas!U16</f>
        <v>0</v>
      </c>
      <c r="V256" s="313">
        <f>Nagykutas!V16</f>
        <v>0</v>
      </c>
      <c r="W256" s="313">
        <f>Nagykutas!W16</f>
        <v>0</v>
      </c>
      <c r="X256" s="313">
        <f>Nagykutas!X16</f>
        <v>0</v>
      </c>
      <c r="Y256" s="313">
        <f>Nagykutas!Y16</f>
        <v>0</v>
      </c>
      <c r="Z256" s="313">
        <f>Nagykutas!Z16</f>
        <v>0</v>
      </c>
      <c r="AA256" s="313">
        <f>Nagykutas!AA16</f>
        <v>0</v>
      </c>
      <c r="AB256" s="313">
        <f>Nagykutas!AB16</f>
        <v>0</v>
      </c>
      <c r="AC256" s="314">
        <f>Nagykutas!AC16</f>
        <v>0</v>
      </c>
      <c r="AE256" s="114"/>
    </row>
    <row r="257" spans="1:31" s="125" customFormat="1" ht="60" x14ac:dyDescent="0.25">
      <c r="A257" s="101">
        <v>619</v>
      </c>
      <c r="B257" s="102"/>
      <c r="C257" s="103" t="s">
        <v>55</v>
      </c>
      <c r="D257" s="75" t="s">
        <v>98</v>
      </c>
      <c r="E257" s="105" t="s">
        <v>14</v>
      </c>
      <c r="F257" s="108" t="s">
        <v>31</v>
      </c>
      <c r="G257" s="75" t="s">
        <v>27</v>
      </c>
      <c r="H257" s="4"/>
      <c r="I257" s="129" t="s">
        <v>55</v>
      </c>
      <c r="J257" s="103">
        <f t="shared" si="20"/>
        <v>4840</v>
      </c>
      <c r="K257" s="129"/>
      <c r="L257" s="88">
        <v>45292</v>
      </c>
      <c r="M257" s="150">
        <v>48944</v>
      </c>
      <c r="N257" s="32" t="s">
        <v>187</v>
      </c>
      <c r="O257" s="256"/>
      <c r="P257" s="253">
        <f>Nagykutas!P17</f>
        <v>0</v>
      </c>
      <c r="Q257" s="253">
        <f>Nagykutas!Q17</f>
        <v>0</v>
      </c>
      <c r="R257" s="253">
        <f>Nagykutas!R17</f>
        <v>0</v>
      </c>
      <c r="S257" s="253">
        <f>Nagykutas!S17</f>
        <v>0</v>
      </c>
      <c r="T257" s="313">
        <f>Nagykutas!T17</f>
        <v>484</v>
      </c>
      <c r="U257" s="313">
        <f>Nagykutas!U17</f>
        <v>484</v>
      </c>
      <c r="V257" s="313">
        <f>Nagykutas!V17</f>
        <v>484</v>
      </c>
      <c r="W257" s="313">
        <f>Nagykutas!W17</f>
        <v>484</v>
      </c>
      <c r="X257" s="313">
        <f>Nagykutas!X17</f>
        <v>484</v>
      </c>
      <c r="Y257" s="313">
        <f>Nagykutas!Y17</f>
        <v>484</v>
      </c>
      <c r="Z257" s="313">
        <f>Nagykutas!Z17</f>
        <v>484</v>
      </c>
      <c r="AA257" s="313">
        <f>Nagykutas!AA17</f>
        <v>484</v>
      </c>
      <c r="AB257" s="313">
        <f>Nagykutas!AB17</f>
        <v>484</v>
      </c>
      <c r="AC257" s="314">
        <f>Nagykutas!AC17</f>
        <v>484</v>
      </c>
      <c r="AE257" s="114"/>
    </row>
    <row r="258" spans="1:31" s="125" customFormat="1" ht="60" x14ac:dyDescent="0.25">
      <c r="A258" s="101">
        <v>223</v>
      </c>
      <c r="B258" s="102"/>
      <c r="C258" s="103" t="s">
        <v>55</v>
      </c>
      <c r="D258" s="16" t="s">
        <v>221</v>
      </c>
      <c r="E258" s="105" t="s">
        <v>14</v>
      </c>
      <c r="F258" s="108" t="s">
        <v>31</v>
      </c>
      <c r="G258" s="75" t="s">
        <v>27</v>
      </c>
      <c r="H258" s="4"/>
      <c r="I258" s="129" t="s">
        <v>55</v>
      </c>
      <c r="J258" s="103">
        <f t="shared" si="20"/>
        <v>4600</v>
      </c>
      <c r="K258" s="129"/>
      <c r="L258" s="88">
        <v>43831</v>
      </c>
      <c r="M258" s="150">
        <v>45291</v>
      </c>
      <c r="N258" s="32" t="s">
        <v>186</v>
      </c>
      <c r="O258" s="256"/>
      <c r="P258" s="253">
        <f>Nagykutas!P18</f>
        <v>2300</v>
      </c>
      <c r="Q258" s="253">
        <f>Nagykutas!Q18</f>
        <v>0</v>
      </c>
      <c r="R258" s="253">
        <f>Nagykutas!R18</f>
        <v>0</v>
      </c>
      <c r="S258" s="253">
        <f>Nagykutas!S18</f>
        <v>2300</v>
      </c>
      <c r="T258" s="313">
        <f>Nagykutas!T18</f>
        <v>0</v>
      </c>
      <c r="U258" s="313">
        <f>Nagykutas!U18</f>
        <v>0</v>
      </c>
      <c r="V258" s="313">
        <f>Nagykutas!V18</f>
        <v>0</v>
      </c>
      <c r="W258" s="313">
        <f>Nagykutas!W18</f>
        <v>0</v>
      </c>
      <c r="X258" s="313">
        <f>Nagykutas!X18</f>
        <v>0</v>
      </c>
      <c r="Y258" s="313">
        <f>Nagykutas!Y18</f>
        <v>0</v>
      </c>
      <c r="Z258" s="313">
        <f>Nagykutas!Z18</f>
        <v>0</v>
      </c>
      <c r="AA258" s="313">
        <f>Nagykutas!AA18</f>
        <v>0</v>
      </c>
      <c r="AB258" s="313">
        <f>Nagykutas!AB18</f>
        <v>0</v>
      </c>
      <c r="AC258" s="314">
        <f>Nagykutas!AC18</f>
        <v>0</v>
      </c>
      <c r="AE258" s="114"/>
    </row>
    <row r="259" spans="1:31" s="125" customFormat="1" ht="60" x14ac:dyDescent="0.25">
      <c r="A259" s="101">
        <v>932</v>
      </c>
      <c r="B259" s="102"/>
      <c r="C259" s="103" t="s">
        <v>55</v>
      </c>
      <c r="D259" s="16" t="s">
        <v>221</v>
      </c>
      <c r="E259" s="105" t="s">
        <v>14</v>
      </c>
      <c r="F259" s="108" t="s">
        <v>31</v>
      </c>
      <c r="G259" s="75" t="s">
        <v>27</v>
      </c>
      <c r="H259" s="4"/>
      <c r="I259" s="129" t="s">
        <v>55</v>
      </c>
      <c r="J259" s="103">
        <f t="shared" si="20"/>
        <v>2300</v>
      </c>
      <c r="K259" s="129"/>
      <c r="L259" s="88">
        <v>46388</v>
      </c>
      <c r="M259" s="150">
        <v>46752</v>
      </c>
      <c r="N259" s="32" t="s">
        <v>187</v>
      </c>
      <c r="O259" s="256"/>
      <c r="P259" s="253">
        <f>Nagykutas!P19</f>
        <v>0</v>
      </c>
      <c r="Q259" s="253">
        <f>Nagykutas!Q19</f>
        <v>0</v>
      </c>
      <c r="R259" s="253">
        <f>Nagykutas!R19</f>
        <v>0</v>
      </c>
      <c r="S259" s="253">
        <f>Nagykutas!S19</f>
        <v>0</v>
      </c>
      <c r="T259" s="313">
        <f>Nagykutas!T19</f>
        <v>0</v>
      </c>
      <c r="U259" s="313">
        <f>Nagykutas!U19</f>
        <v>0</v>
      </c>
      <c r="V259" s="313">
        <f>Nagykutas!V19</f>
        <v>0</v>
      </c>
      <c r="W259" s="313">
        <f>Nagykutas!W19</f>
        <v>2300</v>
      </c>
      <c r="X259" s="313">
        <f>Nagykutas!X19</f>
        <v>0</v>
      </c>
      <c r="Y259" s="313">
        <f>Nagykutas!Y19</f>
        <v>0</v>
      </c>
      <c r="Z259" s="313">
        <f>Nagykutas!Z19</f>
        <v>0</v>
      </c>
      <c r="AA259" s="313">
        <f>Nagykutas!AA19</f>
        <v>0</v>
      </c>
      <c r="AB259" s="313">
        <f>Nagykutas!AB19</f>
        <v>0</v>
      </c>
      <c r="AC259" s="314">
        <f>Nagykutas!AC19</f>
        <v>0</v>
      </c>
      <c r="AE259" s="114"/>
    </row>
    <row r="260" spans="1:31" s="125" customFormat="1" ht="60" x14ac:dyDescent="0.25">
      <c r="A260" s="101">
        <v>224</v>
      </c>
      <c r="B260" s="102"/>
      <c r="C260" s="103" t="s">
        <v>55</v>
      </c>
      <c r="D260" s="16" t="s">
        <v>222</v>
      </c>
      <c r="E260" s="105" t="s">
        <v>14</v>
      </c>
      <c r="F260" s="108" t="s">
        <v>31</v>
      </c>
      <c r="G260" s="75" t="s">
        <v>27</v>
      </c>
      <c r="H260" s="4"/>
      <c r="I260" s="129" t="s">
        <v>55</v>
      </c>
      <c r="J260" s="103">
        <f t="shared" si="20"/>
        <v>8000</v>
      </c>
      <c r="K260" s="129"/>
      <c r="L260" s="88">
        <v>43831</v>
      </c>
      <c r="M260" s="150">
        <v>44926</v>
      </c>
      <c r="N260" s="32" t="s">
        <v>186</v>
      </c>
      <c r="O260" s="256"/>
      <c r="P260" s="253">
        <f>Nagykutas!P20</f>
        <v>4000</v>
      </c>
      <c r="Q260" s="253">
        <f>Nagykutas!Q20</f>
        <v>0</v>
      </c>
      <c r="R260" s="253">
        <f>Nagykutas!R20</f>
        <v>4000</v>
      </c>
      <c r="S260" s="253">
        <f>Nagykutas!S20</f>
        <v>0</v>
      </c>
      <c r="T260" s="313">
        <f>Nagykutas!T20</f>
        <v>0</v>
      </c>
      <c r="U260" s="313">
        <f>Nagykutas!U20</f>
        <v>0</v>
      </c>
      <c r="V260" s="313">
        <f>Nagykutas!V20</f>
        <v>0</v>
      </c>
      <c r="W260" s="313">
        <f>Nagykutas!W20</f>
        <v>0</v>
      </c>
      <c r="X260" s="313">
        <f>Nagykutas!X20</f>
        <v>0</v>
      </c>
      <c r="Y260" s="313">
        <f>Nagykutas!Y20</f>
        <v>0</v>
      </c>
      <c r="Z260" s="313">
        <f>Nagykutas!Z20</f>
        <v>0</v>
      </c>
      <c r="AA260" s="313">
        <f>Nagykutas!AA20</f>
        <v>0</v>
      </c>
      <c r="AB260" s="313">
        <f>Nagykutas!AB20</f>
        <v>0</v>
      </c>
      <c r="AC260" s="314">
        <f>Nagykutas!AC20</f>
        <v>0</v>
      </c>
      <c r="AE260" s="114"/>
    </row>
    <row r="261" spans="1:31" s="125" customFormat="1" ht="60" x14ac:dyDescent="0.25">
      <c r="A261" s="101">
        <v>814</v>
      </c>
      <c r="B261" s="102"/>
      <c r="C261" s="103" t="s">
        <v>55</v>
      </c>
      <c r="D261" s="16" t="s">
        <v>222</v>
      </c>
      <c r="E261" s="105" t="s">
        <v>14</v>
      </c>
      <c r="F261" s="108" t="s">
        <v>31</v>
      </c>
      <c r="G261" s="75" t="s">
        <v>27</v>
      </c>
      <c r="H261" s="4"/>
      <c r="I261" s="129" t="s">
        <v>55</v>
      </c>
      <c r="J261" s="103">
        <f t="shared" si="20"/>
        <v>12000</v>
      </c>
      <c r="K261" s="129"/>
      <c r="L261" s="88">
        <v>45658</v>
      </c>
      <c r="M261" s="150">
        <v>47848</v>
      </c>
      <c r="N261" s="32" t="s">
        <v>187</v>
      </c>
      <c r="O261" s="256"/>
      <c r="P261" s="253">
        <f>Nagykutas!P21</f>
        <v>0</v>
      </c>
      <c r="Q261" s="253">
        <f>Nagykutas!Q21</f>
        <v>0</v>
      </c>
      <c r="R261" s="253">
        <f>Nagykutas!R21</f>
        <v>0</v>
      </c>
      <c r="S261" s="253">
        <f>Nagykutas!S21</f>
        <v>0</v>
      </c>
      <c r="T261" s="313">
        <f>Nagykutas!T21</f>
        <v>0</v>
      </c>
      <c r="U261" s="313">
        <f>Nagykutas!U21</f>
        <v>4000</v>
      </c>
      <c r="V261" s="313">
        <f>Nagykutas!V21</f>
        <v>0</v>
      </c>
      <c r="W261" s="313">
        <f>Nagykutas!W21</f>
        <v>0</v>
      </c>
      <c r="X261" s="313">
        <f>Nagykutas!X21</f>
        <v>4000</v>
      </c>
      <c r="Y261" s="313">
        <f>Nagykutas!Y21</f>
        <v>0</v>
      </c>
      <c r="Z261" s="313">
        <f>Nagykutas!Z21</f>
        <v>4000</v>
      </c>
      <c r="AA261" s="313">
        <f>Nagykutas!AA21</f>
        <v>0</v>
      </c>
      <c r="AB261" s="313">
        <f>Nagykutas!AB21</f>
        <v>0</v>
      </c>
      <c r="AC261" s="314">
        <f>Nagykutas!AC21</f>
        <v>0</v>
      </c>
      <c r="AE261" s="114"/>
    </row>
    <row r="262" spans="1:31" s="125" customFormat="1" ht="60" x14ac:dyDescent="0.25">
      <c r="A262" s="101">
        <v>225</v>
      </c>
      <c r="B262" s="102"/>
      <c r="C262" s="103" t="s">
        <v>56</v>
      </c>
      <c r="D262" s="75" t="s">
        <v>98</v>
      </c>
      <c r="E262" s="105" t="s">
        <v>14</v>
      </c>
      <c r="F262" s="108" t="s">
        <v>31</v>
      </c>
      <c r="G262" s="75" t="s">
        <v>27</v>
      </c>
      <c r="H262" s="4"/>
      <c r="I262" s="129" t="s">
        <v>56</v>
      </c>
      <c r="J262" s="103">
        <f t="shared" si="20"/>
        <v>1100</v>
      </c>
      <c r="K262" s="129"/>
      <c r="L262" s="88">
        <v>43831</v>
      </c>
      <c r="M262" s="150">
        <v>45291</v>
      </c>
      <c r="N262" s="32" t="s">
        <v>186</v>
      </c>
      <c r="O262" s="256"/>
      <c r="P262" s="253">
        <f>Nagypáli!P15</f>
        <v>275</v>
      </c>
      <c r="Q262" s="253">
        <f>Nagypáli!Q15</f>
        <v>275</v>
      </c>
      <c r="R262" s="253">
        <f>Nagypáli!R15</f>
        <v>275</v>
      </c>
      <c r="S262" s="253">
        <f>Nagypáli!S15</f>
        <v>275</v>
      </c>
      <c r="T262" s="313">
        <f>Nagypáli!T15</f>
        <v>0</v>
      </c>
      <c r="U262" s="313">
        <f>Nagypáli!U15</f>
        <v>0</v>
      </c>
      <c r="V262" s="313">
        <f>Nagypáli!V15</f>
        <v>0</v>
      </c>
      <c r="W262" s="313">
        <f>Nagypáli!W15</f>
        <v>0</v>
      </c>
      <c r="X262" s="313">
        <f>Nagypáli!X15</f>
        <v>0</v>
      </c>
      <c r="Y262" s="313">
        <f>Nagypáli!Y15</f>
        <v>0</v>
      </c>
      <c r="Z262" s="313">
        <f>Nagypáli!Z15</f>
        <v>0</v>
      </c>
      <c r="AA262" s="313">
        <f>Nagypáli!AA15</f>
        <v>0</v>
      </c>
      <c r="AB262" s="313">
        <f>Nagypáli!AB15</f>
        <v>0</v>
      </c>
      <c r="AC262" s="314">
        <f>Nagypáli!AC15</f>
        <v>0</v>
      </c>
      <c r="AE262" s="114"/>
    </row>
    <row r="263" spans="1:31" s="125" customFormat="1" ht="60" x14ac:dyDescent="0.25">
      <c r="A263" s="101">
        <v>620</v>
      </c>
      <c r="B263" s="102"/>
      <c r="C263" s="103" t="s">
        <v>56</v>
      </c>
      <c r="D263" s="75" t="s">
        <v>98</v>
      </c>
      <c r="E263" s="105" t="s">
        <v>14</v>
      </c>
      <c r="F263" s="108" t="s">
        <v>31</v>
      </c>
      <c r="G263" s="75" t="s">
        <v>27</v>
      </c>
      <c r="H263" s="4"/>
      <c r="I263" s="129" t="s">
        <v>56</v>
      </c>
      <c r="J263" s="103">
        <f t="shared" si="20"/>
        <v>2750</v>
      </c>
      <c r="K263" s="129"/>
      <c r="L263" s="88">
        <v>45292</v>
      </c>
      <c r="M263" s="150">
        <v>48944</v>
      </c>
      <c r="N263" s="32" t="s">
        <v>187</v>
      </c>
      <c r="O263" s="256"/>
      <c r="P263" s="253">
        <f>Nagypáli!P16</f>
        <v>0</v>
      </c>
      <c r="Q263" s="253">
        <f>Nagypáli!Q16</f>
        <v>0</v>
      </c>
      <c r="R263" s="253">
        <f>Nagypáli!R16</f>
        <v>0</v>
      </c>
      <c r="S263" s="253">
        <f>Nagypáli!S16</f>
        <v>0</v>
      </c>
      <c r="T263" s="313">
        <f>Nagypáli!T16</f>
        <v>275</v>
      </c>
      <c r="U263" s="313">
        <f>Nagypáli!U16</f>
        <v>275</v>
      </c>
      <c r="V263" s="313">
        <f>Nagypáli!V16</f>
        <v>275</v>
      </c>
      <c r="W263" s="313">
        <f>Nagypáli!W16</f>
        <v>275</v>
      </c>
      <c r="X263" s="313">
        <f>Nagypáli!X16</f>
        <v>275</v>
      </c>
      <c r="Y263" s="313">
        <f>Nagypáli!Y16</f>
        <v>275</v>
      </c>
      <c r="Z263" s="313">
        <f>Nagypáli!Z16</f>
        <v>275</v>
      </c>
      <c r="AA263" s="313">
        <f>Nagypáli!AA16</f>
        <v>275</v>
      </c>
      <c r="AB263" s="313">
        <f>Nagypáli!AB16</f>
        <v>275</v>
      </c>
      <c r="AC263" s="314">
        <f>Nagypáli!AC16</f>
        <v>275</v>
      </c>
      <c r="AE263" s="114"/>
    </row>
    <row r="264" spans="1:31" s="125" customFormat="1" ht="60" x14ac:dyDescent="0.25">
      <c r="A264" s="101">
        <v>226</v>
      </c>
      <c r="B264" s="102"/>
      <c r="C264" s="103" t="s">
        <v>56</v>
      </c>
      <c r="D264" s="16" t="s">
        <v>221</v>
      </c>
      <c r="E264" s="105" t="s">
        <v>14</v>
      </c>
      <c r="F264" s="108" t="s">
        <v>31</v>
      </c>
      <c r="G264" s="75" t="s">
        <v>27</v>
      </c>
      <c r="H264" s="4"/>
      <c r="I264" s="129" t="s">
        <v>56</v>
      </c>
      <c r="J264" s="103">
        <f t="shared" si="20"/>
        <v>4600</v>
      </c>
      <c r="K264" s="129"/>
      <c r="L264" s="88">
        <v>43831</v>
      </c>
      <c r="M264" s="150">
        <v>45291</v>
      </c>
      <c r="N264" s="32" t="s">
        <v>186</v>
      </c>
      <c r="O264" s="256"/>
      <c r="P264" s="253">
        <f>Nagypáli!P17</f>
        <v>2300</v>
      </c>
      <c r="Q264" s="253">
        <f>Nagypáli!Q17</f>
        <v>0</v>
      </c>
      <c r="R264" s="253">
        <f>Nagypáli!R17</f>
        <v>0</v>
      </c>
      <c r="S264" s="253">
        <f>Nagypáli!S17</f>
        <v>2300</v>
      </c>
      <c r="T264" s="313">
        <f>Nagypáli!T17</f>
        <v>0</v>
      </c>
      <c r="U264" s="313">
        <f>Nagypáli!U17</f>
        <v>0</v>
      </c>
      <c r="V264" s="313">
        <f>Nagypáli!V17</f>
        <v>0</v>
      </c>
      <c r="W264" s="313">
        <f>Nagypáli!W17</f>
        <v>0</v>
      </c>
      <c r="X264" s="313">
        <f>Nagypáli!X17</f>
        <v>0</v>
      </c>
      <c r="Y264" s="313">
        <f>Nagypáli!Y17</f>
        <v>0</v>
      </c>
      <c r="Z264" s="313">
        <f>Nagypáli!Z17</f>
        <v>0</v>
      </c>
      <c r="AA264" s="313">
        <f>Nagypáli!AA17</f>
        <v>0</v>
      </c>
      <c r="AB264" s="313">
        <f>Nagypáli!AB17</f>
        <v>0</v>
      </c>
      <c r="AC264" s="314">
        <f>Nagypáli!AC17</f>
        <v>0</v>
      </c>
      <c r="AE264" s="114"/>
    </row>
    <row r="265" spans="1:31" s="125" customFormat="1" ht="60" x14ac:dyDescent="0.25">
      <c r="A265" s="101">
        <v>933</v>
      </c>
      <c r="B265" s="102"/>
      <c r="C265" s="103" t="s">
        <v>56</v>
      </c>
      <c r="D265" s="16" t="s">
        <v>221</v>
      </c>
      <c r="E265" s="105" t="s">
        <v>14</v>
      </c>
      <c r="F265" s="108" t="s">
        <v>31</v>
      </c>
      <c r="G265" s="75" t="s">
        <v>27</v>
      </c>
      <c r="H265" s="4"/>
      <c r="I265" s="129" t="s">
        <v>56</v>
      </c>
      <c r="J265" s="103">
        <f t="shared" si="20"/>
        <v>4600</v>
      </c>
      <c r="K265" s="129"/>
      <c r="L265" s="88">
        <v>46388</v>
      </c>
      <c r="M265" s="150">
        <v>48213</v>
      </c>
      <c r="N265" s="32" t="s">
        <v>187</v>
      </c>
      <c r="O265" s="256"/>
      <c r="P265" s="253">
        <f>Nagypáli!P18</f>
        <v>0</v>
      </c>
      <c r="Q265" s="253">
        <f>Nagypáli!Q18</f>
        <v>0</v>
      </c>
      <c r="R265" s="253">
        <f>Nagypáli!R18</f>
        <v>0</v>
      </c>
      <c r="S265" s="253">
        <f>Nagypáli!S18</f>
        <v>0</v>
      </c>
      <c r="T265" s="313">
        <f>Nagypáli!T18</f>
        <v>0</v>
      </c>
      <c r="U265" s="313">
        <f>Nagypáli!U18</f>
        <v>0</v>
      </c>
      <c r="V265" s="313">
        <f>Nagypáli!V18</f>
        <v>0</v>
      </c>
      <c r="W265" s="313">
        <f>Nagypáli!W18</f>
        <v>2300</v>
      </c>
      <c r="X265" s="313">
        <f>Nagypáli!X18</f>
        <v>0</v>
      </c>
      <c r="Y265" s="313">
        <f>Nagypáli!Y18</f>
        <v>0</v>
      </c>
      <c r="Z265" s="313">
        <f>Nagypáli!Z18</f>
        <v>0</v>
      </c>
      <c r="AA265" s="313">
        <f>Nagypáli!AA18</f>
        <v>2300</v>
      </c>
      <c r="AB265" s="313">
        <f>Nagypáli!AB18</f>
        <v>0</v>
      </c>
      <c r="AC265" s="314">
        <f>Nagypáli!AC18</f>
        <v>0</v>
      </c>
      <c r="AE265" s="114"/>
    </row>
    <row r="266" spans="1:31" s="125" customFormat="1" ht="60" x14ac:dyDescent="0.25">
      <c r="A266" s="101">
        <v>227</v>
      </c>
      <c r="B266" s="102"/>
      <c r="C266" s="103" t="s">
        <v>56</v>
      </c>
      <c r="D266" s="16" t="s">
        <v>222</v>
      </c>
      <c r="E266" s="105" t="s">
        <v>14</v>
      </c>
      <c r="F266" s="108" t="s">
        <v>31</v>
      </c>
      <c r="G266" s="75" t="s">
        <v>27</v>
      </c>
      <c r="H266" s="4"/>
      <c r="I266" s="129" t="s">
        <v>56</v>
      </c>
      <c r="J266" s="103">
        <f t="shared" si="20"/>
        <v>4400</v>
      </c>
      <c r="K266" s="129"/>
      <c r="L266" s="88">
        <v>43831</v>
      </c>
      <c r="M266" s="150">
        <v>44926</v>
      </c>
      <c r="N266" s="32" t="s">
        <v>186</v>
      </c>
      <c r="O266" s="256"/>
      <c r="P266" s="253">
        <f>Nagypáli!P19</f>
        <v>2200</v>
      </c>
      <c r="Q266" s="253">
        <f>Nagypáli!Q19</f>
        <v>0</v>
      </c>
      <c r="R266" s="253">
        <f>Nagypáli!R19</f>
        <v>2200</v>
      </c>
      <c r="S266" s="253">
        <f>Nagypáli!S19</f>
        <v>0</v>
      </c>
      <c r="T266" s="313">
        <f>Nagypáli!T19</f>
        <v>0</v>
      </c>
      <c r="U266" s="313">
        <f>Nagypáli!U19</f>
        <v>0</v>
      </c>
      <c r="V266" s="313">
        <f>Nagypáli!V19</f>
        <v>0</v>
      </c>
      <c r="W266" s="313">
        <f>Nagypáli!W19</f>
        <v>0</v>
      </c>
      <c r="X266" s="313">
        <f>Nagypáli!X19</f>
        <v>0</v>
      </c>
      <c r="Y266" s="313">
        <f>Nagypáli!Y19</f>
        <v>0</v>
      </c>
      <c r="Z266" s="313">
        <f>Nagypáli!Z19</f>
        <v>0</v>
      </c>
      <c r="AA266" s="313">
        <f>Nagypáli!AA19</f>
        <v>0</v>
      </c>
      <c r="AB266" s="313">
        <f>Nagypáli!AB19</f>
        <v>0</v>
      </c>
      <c r="AC266" s="314">
        <f>Nagypáli!AC19</f>
        <v>0</v>
      </c>
      <c r="AE266" s="114"/>
    </row>
    <row r="267" spans="1:31" s="125" customFormat="1" ht="60" x14ac:dyDescent="0.25">
      <c r="A267" s="101">
        <v>815</v>
      </c>
      <c r="B267" s="102"/>
      <c r="C267" s="103" t="s">
        <v>56</v>
      </c>
      <c r="D267" s="16" t="s">
        <v>222</v>
      </c>
      <c r="E267" s="105" t="s">
        <v>14</v>
      </c>
      <c r="F267" s="108" t="s">
        <v>31</v>
      </c>
      <c r="G267" s="75" t="s">
        <v>27</v>
      </c>
      <c r="H267" s="4"/>
      <c r="I267" s="129" t="s">
        <v>56</v>
      </c>
      <c r="J267" s="103">
        <f t="shared" si="20"/>
        <v>8800</v>
      </c>
      <c r="K267" s="129"/>
      <c r="L267" s="88">
        <v>45658</v>
      </c>
      <c r="M267" s="150">
        <v>48213</v>
      </c>
      <c r="N267" s="32" t="s">
        <v>187</v>
      </c>
      <c r="O267" s="256"/>
      <c r="P267" s="253">
        <f>Nagypáli!P20</f>
        <v>0</v>
      </c>
      <c r="Q267" s="253">
        <f>Nagypáli!Q20</f>
        <v>0</v>
      </c>
      <c r="R267" s="253">
        <f>Nagypáli!R20</f>
        <v>0</v>
      </c>
      <c r="S267" s="253">
        <f>Nagypáli!S20</f>
        <v>0</v>
      </c>
      <c r="T267" s="313">
        <f>Nagypáli!T20</f>
        <v>0</v>
      </c>
      <c r="U267" s="313">
        <f>Nagypáli!U20</f>
        <v>2200</v>
      </c>
      <c r="V267" s="313">
        <f>Nagypáli!V20</f>
        <v>0</v>
      </c>
      <c r="W267" s="313">
        <f>Nagypáli!W20</f>
        <v>2200</v>
      </c>
      <c r="X267" s="313">
        <f>Nagypáli!X20</f>
        <v>0</v>
      </c>
      <c r="Y267" s="313">
        <f>Nagypáli!Y20</f>
        <v>2200</v>
      </c>
      <c r="Z267" s="313">
        <f>Nagypáli!Z20</f>
        <v>0</v>
      </c>
      <c r="AA267" s="313">
        <f>Nagypáli!AA20</f>
        <v>2200</v>
      </c>
      <c r="AB267" s="313">
        <f>Nagypáli!AB20</f>
        <v>0</v>
      </c>
      <c r="AC267" s="314">
        <f>Nagypáli!AC20</f>
        <v>0</v>
      </c>
      <c r="AE267" s="114"/>
    </row>
    <row r="268" spans="1:31" s="125" customFormat="1" ht="60" x14ac:dyDescent="0.25">
      <c r="A268" s="101">
        <v>228</v>
      </c>
      <c r="B268" s="102"/>
      <c r="C268" s="103" t="s">
        <v>57</v>
      </c>
      <c r="D268" s="75" t="s">
        <v>98</v>
      </c>
      <c r="E268" s="105" t="s">
        <v>14</v>
      </c>
      <c r="F268" s="108" t="s">
        <v>31</v>
      </c>
      <c r="G268" s="75" t="s">
        <v>27</v>
      </c>
      <c r="H268" s="4"/>
      <c r="I268" s="129" t="s">
        <v>57</v>
      </c>
      <c r="J268" s="103">
        <f t="shared" si="20"/>
        <v>1720</v>
      </c>
      <c r="K268" s="129"/>
      <c r="L268" s="88">
        <v>43831</v>
      </c>
      <c r="M268" s="150">
        <v>45291</v>
      </c>
      <c r="N268" s="32" t="s">
        <v>186</v>
      </c>
      <c r="O268" s="256"/>
      <c r="P268" s="253">
        <f>Nemesapáti!P16</f>
        <v>430</v>
      </c>
      <c r="Q268" s="253">
        <f>Nemesapáti!Q16</f>
        <v>430</v>
      </c>
      <c r="R268" s="253">
        <f>Nemesapáti!R16</f>
        <v>430</v>
      </c>
      <c r="S268" s="253">
        <f>Nemesapáti!S16</f>
        <v>430</v>
      </c>
      <c r="T268" s="313">
        <f>Nemesapáti!T16</f>
        <v>0</v>
      </c>
      <c r="U268" s="313">
        <f>Nemesapáti!U16</f>
        <v>0</v>
      </c>
      <c r="V268" s="313">
        <f>Nemesapáti!V16</f>
        <v>0</v>
      </c>
      <c r="W268" s="313">
        <f>Nemesapáti!W16</f>
        <v>0</v>
      </c>
      <c r="X268" s="313">
        <f>Nemesapáti!X16</f>
        <v>0</v>
      </c>
      <c r="Y268" s="313">
        <f>Nemesapáti!Y16</f>
        <v>0</v>
      </c>
      <c r="Z268" s="313">
        <f>Nemesapáti!Z16</f>
        <v>0</v>
      </c>
      <c r="AA268" s="313">
        <f>Nemesapáti!AA16</f>
        <v>0</v>
      </c>
      <c r="AB268" s="313">
        <f>Nemesapáti!AB16</f>
        <v>0</v>
      </c>
      <c r="AC268" s="314">
        <f>Nemesapáti!AC16</f>
        <v>0</v>
      </c>
      <c r="AE268" s="114"/>
    </row>
    <row r="269" spans="1:31" s="125" customFormat="1" ht="60" x14ac:dyDescent="0.25">
      <c r="A269" s="101">
        <v>621</v>
      </c>
      <c r="B269" s="102"/>
      <c r="C269" s="103" t="s">
        <v>57</v>
      </c>
      <c r="D269" s="75" t="s">
        <v>98</v>
      </c>
      <c r="E269" s="105" t="s">
        <v>14</v>
      </c>
      <c r="F269" s="108" t="s">
        <v>31</v>
      </c>
      <c r="G269" s="75" t="s">
        <v>27</v>
      </c>
      <c r="H269" s="4"/>
      <c r="I269" s="129" t="s">
        <v>57</v>
      </c>
      <c r="J269" s="103">
        <f t="shared" si="20"/>
        <v>4300</v>
      </c>
      <c r="K269" s="129"/>
      <c r="L269" s="88">
        <v>45292</v>
      </c>
      <c r="M269" s="150">
        <v>48944</v>
      </c>
      <c r="N269" s="32" t="s">
        <v>187</v>
      </c>
      <c r="O269" s="256"/>
      <c r="P269" s="253">
        <f>Nemesapáti!P17</f>
        <v>0</v>
      </c>
      <c r="Q269" s="253">
        <f>Nemesapáti!Q17</f>
        <v>0</v>
      </c>
      <c r="R269" s="253">
        <f>Nemesapáti!R17</f>
        <v>0</v>
      </c>
      <c r="S269" s="253">
        <f>Nemesapáti!S17</f>
        <v>0</v>
      </c>
      <c r="T269" s="313">
        <f>Nemesapáti!T17</f>
        <v>430</v>
      </c>
      <c r="U269" s="313">
        <f>Nemesapáti!U17</f>
        <v>430</v>
      </c>
      <c r="V269" s="313">
        <f>Nemesapáti!V17</f>
        <v>430</v>
      </c>
      <c r="W269" s="313">
        <f>Nemesapáti!W17</f>
        <v>430</v>
      </c>
      <c r="X269" s="313">
        <f>Nemesapáti!X17</f>
        <v>430</v>
      </c>
      <c r="Y269" s="313">
        <f>Nemesapáti!Y17</f>
        <v>430</v>
      </c>
      <c r="Z269" s="313">
        <f>Nemesapáti!Z17</f>
        <v>430</v>
      </c>
      <c r="AA269" s="313">
        <f>Nemesapáti!AA17</f>
        <v>430</v>
      </c>
      <c r="AB269" s="313">
        <f>Nemesapáti!AB17</f>
        <v>430</v>
      </c>
      <c r="AC269" s="314">
        <f>Nemesapáti!AC17</f>
        <v>430</v>
      </c>
      <c r="AE269" s="114"/>
    </row>
    <row r="270" spans="1:31" s="125" customFormat="1" ht="60" x14ac:dyDescent="0.25">
      <c r="A270" s="101">
        <v>470</v>
      </c>
      <c r="B270" s="102"/>
      <c r="C270" s="103" t="s">
        <v>57</v>
      </c>
      <c r="D270" s="16" t="s">
        <v>221</v>
      </c>
      <c r="E270" s="105" t="s">
        <v>14</v>
      </c>
      <c r="F270" s="108" t="s">
        <v>31</v>
      </c>
      <c r="G270" s="75" t="s">
        <v>27</v>
      </c>
      <c r="H270" s="4"/>
      <c r="I270" s="129" t="s">
        <v>57</v>
      </c>
      <c r="J270" s="103">
        <f t="shared" si="20"/>
        <v>2000</v>
      </c>
      <c r="K270" s="129"/>
      <c r="L270" s="88">
        <v>44197</v>
      </c>
      <c r="M270" s="150">
        <v>44561</v>
      </c>
      <c r="N270" s="32" t="s">
        <v>186</v>
      </c>
      <c r="O270" s="256"/>
      <c r="P270" s="253">
        <f>Nemesapáti!P18</f>
        <v>0</v>
      </c>
      <c r="Q270" s="253">
        <f>Nemesapáti!Q18</f>
        <v>2000</v>
      </c>
      <c r="R270" s="253">
        <f>Nemesapáti!R18</f>
        <v>0</v>
      </c>
      <c r="S270" s="253">
        <f>Nemesapáti!S18</f>
        <v>0</v>
      </c>
      <c r="T270" s="313">
        <f>Nemesapáti!T18</f>
        <v>0</v>
      </c>
      <c r="U270" s="313">
        <f>Nemesapáti!U18</f>
        <v>0</v>
      </c>
      <c r="V270" s="313">
        <f>Nemesapáti!V18</f>
        <v>0</v>
      </c>
      <c r="W270" s="313">
        <f>Nemesapáti!W18</f>
        <v>0</v>
      </c>
      <c r="X270" s="313">
        <f>Nemesapáti!X18</f>
        <v>0</v>
      </c>
      <c r="Y270" s="313">
        <f>Nemesapáti!Y18</f>
        <v>0</v>
      </c>
      <c r="Z270" s="313">
        <f>Nemesapáti!Z18</f>
        <v>0</v>
      </c>
      <c r="AA270" s="313">
        <f>Nemesapáti!AA18</f>
        <v>0</v>
      </c>
      <c r="AB270" s="313">
        <f>Nemesapáti!AB18</f>
        <v>0</v>
      </c>
      <c r="AC270" s="314">
        <f>Nemesapáti!AC18</f>
        <v>0</v>
      </c>
      <c r="AE270" s="114"/>
    </row>
    <row r="271" spans="1:31" s="125" customFormat="1" ht="60" x14ac:dyDescent="0.25">
      <c r="A271" s="101">
        <v>622</v>
      </c>
      <c r="B271" s="102"/>
      <c r="C271" s="103" t="s">
        <v>57</v>
      </c>
      <c r="D271" s="16" t="s">
        <v>221</v>
      </c>
      <c r="E271" s="105" t="s">
        <v>14</v>
      </c>
      <c r="F271" s="108" t="s">
        <v>31</v>
      </c>
      <c r="G271" s="75" t="s">
        <v>27</v>
      </c>
      <c r="H271" s="4"/>
      <c r="I271" s="129" t="s">
        <v>57</v>
      </c>
      <c r="J271" s="103">
        <f t="shared" si="20"/>
        <v>6000</v>
      </c>
      <c r="K271" s="129"/>
      <c r="L271" s="88">
        <v>45292</v>
      </c>
      <c r="M271" s="150">
        <v>47848</v>
      </c>
      <c r="N271" s="32" t="s">
        <v>187</v>
      </c>
      <c r="O271" s="256"/>
      <c r="P271" s="253">
        <f>Nemesapáti!P19</f>
        <v>0</v>
      </c>
      <c r="Q271" s="253">
        <f>Nemesapáti!Q19</f>
        <v>0</v>
      </c>
      <c r="R271" s="253">
        <f>Nemesapáti!R19</f>
        <v>0</v>
      </c>
      <c r="S271" s="253">
        <f>Nemesapáti!S19</f>
        <v>0</v>
      </c>
      <c r="T271" s="313">
        <f>Nemesapáti!T19</f>
        <v>2000</v>
      </c>
      <c r="U271" s="313">
        <f>Nemesapáti!U19</f>
        <v>0</v>
      </c>
      <c r="V271" s="313">
        <f>Nemesapáti!V19</f>
        <v>0</v>
      </c>
      <c r="W271" s="313">
        <f>Nemesapáti!W19</f>
        <v>2000</v>
      </c>
      <c r="X271" s="313">
        <f>Nemesapáti!X19</f>
        <v>0</v>
      </c>
      <c r="Y271" s="313">
        <f>Nemesapáti!Y19</f>
        <v>0</v>
      </c>
      <c r="Z271" s="313">
        <f>Nemesapáti!Z19</f>
        <v>2000</v>
      </c>
      <c r="AA271" s="313">
        <f>Nemesapáti!AA19</f>
        <v>0</v>
      </c>
      <c r="AB271" s="313">
        <f>Nemesapáti!AB19</f>
        <v>0</v>
      </c>
      <c r="AC271" s="314">
        <f>Nemesapáti!AC19</f>
        <v>0</v>
      </c>
      <c r="AE271" s="114"/>
    </row>
    <row r="272" spans="1:31" s="125" customFormat="1" ht="60" x14ac:dyDescent="0.25">
      <c r="A272" s="101">
        <v>229</v>
      </c>
      <c r="B272" s="102"/>
      <c r="C272" s="103" t="s">
        <v>57</v>
      </c>
      <c r="D272" s="16" t="s">
        <v>222</v>
      </c>
      <c r="E272" s="105" t="s">
        <v>14</v>
      </c>
      <c r="F272" s="108" t="s">
        <v>31</v>
      </c>
      <c r="G272" s="75" t="s">
        <v>27</v>
      </c>
      <c r="H272" s="4"/>
      <c r="I272" s="129" t="s">
        <v>57</v>
      </c>
      <c r="J272" s="103">
        <f t="shared" si="20"/>
        <v>7600</v>
      </c>
      <c r="K272" s="129"/>
      <c r="L272" s="88">
        <v>43831</v>
      </c>
      <c r="M272" s="150">
        <v>44926</v>
      </c>
      <c r="N272" s="32" t="s">
        <v>186</v>
      </c>
      <c r="O272" s="256"/>
      <c r="P272" s="253">
        <f>Nemesapáti!P20</f>
        <v>3800</v>
      </c>
      <c r="Q272" s="253">
        <f>Nemesapáti!Q20</f>
        <v>0</v>
      </c>
      <c r="R272" s="253">
        <f>Nemesapáti!R20</f>
        <v>3800</v>
      </c>
      <c r="S272" s="253">
        <f>Nemesapáti!S20</f>
        <v>0</v>
      </c>
      <c r="T272" s="313">
        <f>Nemesapáti!T20</f>
        <v>0</v>
      </c>
      <c r="U272" s="313">
        <f>Nemesapáti!U20</f>
        <v>0</v>
      </c>
      <c r="V272" s="313">
        <f>Nemesapáti!V20</f>
        <v>0</v>
      </c>
      <c r="W272" s="313">
        <f>Nemesapáti!W20</f>
        <v>0</v>
      </c>
      <c r="X272" s="313">
        <f>Nemesapáti!X20</f>
        <v>0</v>
      </c>
      <c r="Y272" s="313">
        <f>Nemesapáti!Y20</f>
        <v>0</v>
      </c>
      <c r="Z272" s="313">
        <f>Nemesapáti!Z20</f>
        <v>0</v>
      </c>
      <c r="AA272" s="313">
        <f>Nemesapáti!AA20</f>
        <v>0</v>
      </c>
      <c r="AB272" s="313">
        <f>Nemesapáti!AB20</f>
        <v>0</v>
      </c>
      <c r="AC272" s="314">
        <f>Nemesapáti!AC20</f>
        <v>0</v>
      </c>
      <c r="AE272" s="114"/>
    </row>
    <row r="273" spans="1:31" s="125" customFormat="1" ht="60" x14ac:dyDescent="0.25">
      <c r="A273" s="101">
        <v>816</v>
      </c>
      <c r="B273" s="102"/>
      <c r="C273" s="103" t="s">
        <v>57</v>
      </c>
      <c r="D273" s="16" t="s">
        <v>222</v>
      </c>
      <c r="E273" s="105" t="s">
        <v>14</v>
      </c>
      <c r="F273" s="108" t="s">
        <v>31</v>
      </c>
      <c r="G273" s="75" t="s">
        <v>27</v>
      </c>
      <c r="H273" s="4"/>
      <c r="I273" s="129" t="s">
        <v>57</v>
      </c>
      <c r="J273" s="103">
        <f t="shared" si="20"/>
        <v>11400</v>
      </c>
      <c r="K273" s="129"/>
      <c r="L273" s="88">
        <v>45658</v>
      </c>
      <c r="M273" s="150">
        <v>48213</v>
      </c>
      <c r="N273" s="32" t="s">
        <v>187</v>
      </c>
      <c r="O273" s="256"/>
      <c r="P273" s="253">
        <f>Nemesapáti!P21</f>
        <v>0</v>
      </c>
      <c r="Q273" s="253">
        <f>Nemesapáti!Q21</f>
        <v>0</v>
      </c>
      <c r="R273" s="253">
        <f>Nemesapáti!R21</f>
        <v>0</v>
      </c>
      <c r="S273" s="253">
        <f>Nemesapáti!S21</f>
        <v>0</v>
      </c>
      <c r="T273" s="313">
        <f>Nemesapáti!T21</f>
        <v>0</v>
      </c>
      <c r="U273" s="313">
        <f>Nemesapáti!U21</f>
        <v>3800</v>
      </c>
      <c r="V273" s="313">
        <f>Nemesapáti!V21</f>
        <v>0</v>
      </c>
      <c r="W273" s="313">
        <f>Nemesapáti!W21</f>
        <v>0</v>
      </c>
      <c r="X273" s="313">
        <f>Nemesapáti!X21</f>
        <v>3800</v>
      </c>
      <c r="Y273" s="313">
        <f>Nemesapáti!Y21</f>
        <v>0</v>
      </c>
      <c r="Z273" s="313">
        <f>Nemesapáti!Z21</f>
        <v>0</v>
      </c>
      <c r="AA273" s="313">
        <f>Nemesapáti!AA21</f>
        <v>3800</v>
      </c>
      <c r="AB273" s="313">
        <f>Nemesapáti!AB21</f>
        <v>0</v>
      </c>
      <c r="AC273" s="314">
        <f>Nemesapáti!AC21</f>
        <v>0</v>
      </c>
      <c r="AE273" s="114"/>
    </row>
    <row r="274" spans="1:31" s="125" customFormat="1" ht="60" x14ac:dyDescent="0.25">
      <c r="A274" s="101">
        <v>230</v>
      </c>
      <c r="B274" s="102"/>
      <c r="C274" s="103" t="s">
        <v>58</v>
      </c>
      <c r="D274" s="75" t="s">
        <v>98</v>
      </c>
      <c r="E274" s="105" t="s">
        <v>14</v>
      </c>
      <c r="F274" s="108" t="s">
        <v>31</v>
      </c>
      <c r="G274" s="75" t="s">
        <v>27</v>
      </c>
      <c r="H274" s="4"/>
      <c r="I274" s="129" t="s">
        <v>58</v>
      </c>
      <c r="J274" s="103">
        <f t="shared" si="20"/>
        <v>740</v>
      </c>
      <c r="K274" s="129"/>
      <c r="L274" s="88">
        <v>43831</v>
      </c>
      <c r="M274" s="150">
        <v>45291</v>
      </c>
      <c r="N274" s="32" t="s">
        <v>186</v>
      </c>
      <c r="O274" s="256"/>
      <c r="P274" s="253">
        <f>Nemeshetés!P16</f>
        <v>220</v>
      </c>
      <c r="Q274" s="253">
        <f>Nemeshetés!Q16</f>
        <v>220</v>
      </c>
      <c r="R274" s="253">
        <f>Nemeshetés!R16</f>
        <v>150</v>
      </c>
      <c r="S274" s="253">
        <f>Nemeshetés!S16</f>
        <v>150</v>
      </c>
      <c r="T274" s="313">
        <f>Nemeshetés!T16</f>
        <v>0</v>
      </c>
      <c r="U274" s="313">
        <f>Nemeshetés!U16</f>
        <v>0</v>
      </c>
      <c r="V274" s="313">
        <f>Nemeshetés!V16</f>
        <v>0</v>
      </c>
      <c r="W274" s="313">
        <f>Nemeshetés!W16</f>
        <v>0</v>
      </c>
      <c r="X274" s="313">
        <f>Nemeshetés!X16</f>
        <v>0</v>
      </c>
      <c r="Y274" s="313">
        <f>Nemeshetés!Y16</f>
        <v>0</v>
      </c>
      <c r="Z274" s="313">
        <f>Nemeshetés!Z16</f>
        <v>0</v>
      </c>
      <c r="AA274" s="313">
        <f>Nemeshetés!AA16</f>
        <v>0</v>
      </c>
      <c r="AB274" s="313">
        <f>Nemeshetés!AB16</f>
        <v>0</v>
      </c>
      <c r="AC274" s="314">
        <f>Nemeshetés!AC16</f>
        <v>0</v>
      </c>
      <c r="AE274" s="114"/>
    </row>
    <row r="275" spans="1:31" s="125" customFormat="1" ht="60" x14ac:dyDescent="0.25">
      <c r="A275" s="101">
        <v>623</v>
      </c>
      <c r="B275" s="102"/>
      <c r="C275" s="103" t="s">
        <v>58</v>
      </c>
      <c r="D275" s="75" t="s">
        <v>98</v>
      </c>
      <c r="E275" s="105" t="s">
        <v>14</v>
      </c>
      <c r="F275" s="108" t="s">
        <v>31</v>
      </c>
      <c r="G275" s="75" t="s">
        <v>27</v>
      </c>
      <c r="H275" s="4"/>
      <c r="I275" s="129" t="s">
        <v>58</v>
      </c>
      <c r="J275" s="103">
        <f t="shared" si="20"/>
        <v>1500</v>
      </c>
      <c r="K275" s="129"/>
      <c r="L275" s="88">
        <v>45292</v>
      </c>
      <c r="M275" s="150">
        <v>48944</v>
      </c>
      <c r="N275" s="32" t="s">
        <v>187</v>
      </c>
      <c r="O275" s="256"/>
      <c r="P275" s="253">
        <f>Nemeshetés!P17</f>
        <v>0</v>
      </c>
      <c r="Q275" s="253">
        <f>Nemeshetés!Q17</f>
        <v>0</v>
      </c>
      <c r="R275" s="253">
        <f>Nemeshetés!R17</f>
        <v>0</v>
      </c>
      <c r="S275" s="253">
        <f>Nemeshetés!S17</f>
        <v>0</v>
      </c>
      <c r="T275" s="313">
        <f>Nemeshetés!T17</f>
        <v>150</v>
      </c>
      <c r="U275" s="313">
        <f>Nemeshetés!U17</f>
        <v>150</v>
      </c>
      <c r="V275" s="313">
        <f>Nemeshetés!V17</f>
        <v>150</v>
      </c>
      <c r="W275" s="313">
        <f>Nemeshetés!W17</f>
        <v>150</v>
      </c>
      <c r="X275" s="313">
        <f>Nemeshetés!X17</f>
        <v>150</v>
      </c>
      <c r="Y275" s="313">
        <f>Nemeshetés!Y17</f>
        <v>150</v>
      </c>
      <c r="Z275" s="313">
        <f>Nemeshetés!Z17</f>
        <v>150</v>
      </c>
      <c r="AA275" s="313">
        <f>Nemeshetés!AA17</f>
        <v>150</v>
      </c>
      <c r="AB275" s="313">
        <f>Nemeshetés!AB17</f>
        <v>150</v>
      </c>
      <c r="AC275" s="314">
        <f>Nemeshetés!AC17</f>
        <v>150</v>
      </c>
      <c r="AE275" s="114"/>
    </row>
    <row r="276" spans="1:31" s="125" customFormat="1" ht="60" x14ac:dyDescent="0.25">
      <c r="A276" s="101">
        <v>231</v>
      </c>
      <c r="B276" s="102"/>
      <c r="C276" s="103" t="s">
        <v>58</v>
      </c>
      <c r="D276" s="16" t="s">
        <v>221</v>
      </c>
      <c r="E276" s="105" t="s">
        <v>14</v>
      </c>
      <c r="F276" s="108" t="s">
        <v>31</v>
      </c>
      <c r="G276" s="75" t="s">
        <v>27</v>
      </c>
      <c r="H276" s="4"/>
      <c r="I276" s="129" t="s">
        <v>58</v>
      </c>
      <c r="J276" s="103">
        <f t="shared" si="20"/>
        <v>2200</v>
      </c>
      <c r="K276" s="129"/>
      <c r="L276" s="88">
        <v>43831</v>
      </c>
      <c r="M276" s="150">
        <v>44196</v>
      </c>
      <c r="N276" s="32" t="s">
        <v>186</v>
      </c>
      <c r="O276" s="256"/>
      <c r="P276" s="253">
        <f>Nemeshetés!P18</f>
        <v>2200</v>
      </c>
      <c r="Q276" s="253">
        <f>Nemeshetés!Q18</f>
        <v>0</v>
      </c>
      <c r="R276" s="253">
        <f>Nemeshetés!R18</f>
        <v>0</v>
      </c>
      <c r="S276" s="253">
        <f>Nemeshetés!S18</f>
        <v>0</v>
      </c>
      <c r="T276" s="313">
        <f>Nemeshetés!T18</f>
        <v>0</v>
      </c>
      <c r="U276" s="313">
        <f>Nemeshetés!U18</f>
        <v>0</v>
      </c>
      <c r="V276" s="313">
        <f>Nemeshetés!V18</f>
        <v>0</v>
      </c>
      <c r="W276" s="313">
        <f>Nemeshetés!W18</f>
        <v>0</v>
      </c>
      <c r="X276" s="313">
        <f>Nemeshetés!X18</f>
        <v>0</v>
      </c>
      <c r="Y276" s="313">
        <f>Nemeshetés!Y18</f>
        <v>0</v>
      </c>
      <c r="Z276" s="313">
        <f>Nemeshetés!Z18</f>
        <v>0</v>
      </c>
      <c r="AA276" s="313">
        <f>Nemeshetés!AA18</f>
        <v>0</v>
      </c>
      <c r="AB276" s="313">
        <f>Nemeshetés!AB18</f>
        <v>0</v>
      </c>
      <c r="AC276" s="314">
        <f>Nemeshetés!AC18</f>
        <v>0</v>
      </c>
      <c r="AE276" s="114"/>
    </row>
    <row r="277" spans="1:31" s="125" customFormat="1" ht="60" x14ac:dyDescent="0.25">
      <c r="A277" s="101">
        <v>817</v>
      </c>
      <c r="B277" s="102"/>
      <c r="C277" s="103" t="s">
        <v>58</v>
      </c>
      <c r="D277" s="16" t="s">
        <v>221</v>
      </c>
      <c r="E277" s="105" t="s">
        <v>14</v>
      </c>
      <c r="F277" s="108" t="s">
        <v>31</v>
      </c>
      <c r="G277" s="75" t="s">
        <v>27</v>
      </c>
      <c r="H277" s="4"/>
      <c r="I277" s="129" t="s">
        <v>58</v>
      </c>
      <c r="J277" s="103">
        <f t="shared" si="20"/>
        <v>4400</v>
      </c>
      <c r="K277" s="129"/>
      <c r="L277" s="88">
        <v>45658</v>
      </c>
      <c r="M277" s="150">
        <v>47848</v>
      </c>
      <c r="N277" s="32" t="s">
        <v>187</v>
      </c>
      <c r="O277" s="256"/>
      <c r="P277" s="253">
        <f>Nemeshetés!P19</f>
        <v>0</v>
      </c>
      <c r="Q277" s="253">
        <f>Nemeshetés!Q19</f>
        <v>0</v>
      </c>
      <c r="R277" s="253">
        <f>Nemeshetés!R19</f>
        <v>0</v>
      </c>
      <c r="S277" s="253">
        <f>Nemeshetés!S19</f>
        <v>0</v>
      </c>
      <c r="T277" s="313">
        <f>Nemeshetés!T19</f>
        <v>0</v>
      </c>
      <c r="U277" s="313">
        <f>Nemeshetés!U19</f>
        <v>2200</v>
      </c>
      <c r="V277" s="313">
        <f>Nemeshetés!V19</f>
        <v>0</v>
      </c>
      <c r="W277" s="313">
        <f>Nemeshetés!W19</f>
        <v>0</v>
      </c>
      <c r="X277" s="313">
        <f>Nemeshetés!X19</f>
        <v>0</v>
      </c>
      <c r="Y277" s="313">
        <f>Nemeshetés!Y19</f>
        <v>0</v>
      </c>
      <c r="Z277" s="313">
        <f>Nemeshetés!Z19</f>
        <v>2200</v>
      </c>
      <c r="AA277" s="313">
        <f>Nemeshetés!AA19</f>
        <v>0</v>
      </c>
      <c r="AB277" s="313">
        <f>Nemeshetés!AB19</f>
        <v>0</v>
      </c>
      <c r="AC277" s="314">
        <f>Nemeshetés!AC19</f>
        <v>0</v>
      </c>
      <c r="AE277" s="114"/>
    </row>
    <row r="278" spans="1:31" s="125" customFormat="1" ht="60" x14ac:dyDescent="0.25">
      <c r="A278" s="101">
        <v>232</v>
      </c>
      <c r="B278" s="102"/>
      <c r="C278" s="103" t="s">
        <v>58</v>
      </c>
      <c r="D278" s="16" t="s">
        <v>222</v>
      </c>
      <c r="E278" s="105" t="s">
        <v>14</v>
      </c>
      <c r="F278" s="108" t="s">
        <v>31</v>
      </c>
      <c r="G278" s="75" t="s">
        <v>27</v>
      </c>
      <c r="H278" s="4"/>
      <c r="I278" s="129" t="s">
        <v>58</v>
      </c>
      <c r="J278" s="103">
        <f t="shared" si="20"/>
        <v>9400</v>
      </c>
      <c r="K278" s="129"/>
      <c r="L278" s="88">
        <v>43831</v>
      </c>
      <c r="M278" s="150">
        <v>44926</v>
      </c>
      <c r="N278" s="32" t="s">
        <v>186</v>
      </c>
      <c r="O278" s="256"/>
      <c r="P278" s="253">
        <f>Nemeshetés!P20</f>
        <v>4700</v>
      </c>
      <c r="Q278" s="253">
        <f>Nemeshetés!Q20</f>
        <v>0</v>
      </c>
      <c r="R278" s="253">
        <f>Nemeshetés!R20</f>
        <v>4700</v>
      </c>
      <c r="S278" s="253">
        <f>Nemeshetés!S20</f>
        <v>0</v>
      </c>
      <c r="T278" s="313">
        <f>Nemeshetés!T20</f>
        <v>0</v>
      </c>
      <c r="U278" s="313">
        <f>Nemeshetés!U20</f>
        <v>0</v>
      </c>
      <c r="V278" s="313">
        <f>Nemeshetés!V20</f>
        <v>0</v>
      </c>
      <c r="W278" s="313">
        <f>Nemeshetés!W20</f>
        <v>0</v>
      </c>
      <c r="X278" s="313">
        <f>Nemeshetés!X20</f>
        <v>0</v>
      </c>
      <c r="Y278" s="313">
        <f>Nemeshetés!Y20</f>
        <v>0</v>
      </c>
      <c r="Z278" s="313">
        <f>Nemeshetés!Z20</f>
        <v>0</v>
      </c>
      <c r="AA278" s="313">
        <f>Nemeshetés!AA20</f>
        <v>0</v>
      </c>
      <c r="AB278" s="313">
        <f>Nemeshetés!AB20</f>
        <v>0</v>
      </c>
      <c r="AC278" s="314">
        <f>Nemeshetés!AC20</f>
        <v>0</v>
      </c>
      <c r="AE278" s="114"/>
    </row>
    <row r="279" spans="1:31" s="125" customFormat="1" ht="60" x14ac:dyDescent="0.25">
      <c r="A279" s="101">
        <v>624</v>
      </c>
      <c r="B279" s="102"/>
      <c r="C279" s="103" t="s">
        <v>58</v>
      </c>
      <c r="D279" s="16" t="s">
        <v>222</v>
      </c>
      <c r="E279" s="105" t="s">
        <v>14</v>
      </c>
      <c r="F279" s="108" t="s">
        <v>31</v>
      </c>
      <c r="G279" s="75" t="s">
        <v>27</v>
      </c>
      <c r="H279" s="106"/>
      <c r="I279" s="129" t="s">
        <v>58</v>
      </c>
      <c r="J279" s="103">
        <f t="shared" si="20"/>
        <v>18800</v>
      </c>
      <c r="K279" s="106"/>
      <c r="L279" s="130">
        <v>45292</v>
      </c>
      <c r="M279" s="130">
        <v>48579</v>
      </c>
      <c r="N279" s="32" t="s">
        <v>187</v>
      </c>
      <c r="O279" s="256"/>
      <c r="P279" s="253">
        <f>Nemeshetés!P21</f>
        <v>0</v>
      </c>
      <c r="Q279" s="253">
        <f>Nemeshetés!Q21</f>
        <v>0</v>
      </c>
      <c r="R279" s="253">
        <f>Nemeshetés!R21</f>
        <v>0</v>
      </c>
      <c r="S279" s="253">
        <f>Nemeshetés!S21</f>
        <v>0</v>
      </c>
      <c r="T279" s="313">
        <f>Nemeshetés!T21</f>
        <v>4700</v>
      </c>
      <c r="U279" s="313">
        <f>Nemeshetés!U21</f>
        <v>0</v>
      </c>
      <c r="V279" s="313">
        <f>Nemeshetés!V21</f>
        <v>4700</v>
      </c>
      <c r="W279" s="313">
        <f>Nemeshetés!W21</f>
        <v>0</v>
      </c>
      <c r="X279" s="313">
        <f>Nemeshetés!X21</f>
        <v>0</v>
      </c>
      <c r="Y279" s="313">
        <f>Nemeshetés!Y21</f>
        <v>4700</v>
      </c>
      <c r="Z279" s="313">
        <f>Nemeshetés!Z21</f>
        <v>0</v>
      </c>
      <c r="AA279" s="313">
        <f>Nemeshetés!AA21</f>
        <v>0</v>
      </c>
      <c r="AB279" s="313">
        <f>Nemeshetés!AB21</f>
        <v>4700</v>
      </c>
      <c r="AC279" s="314">
        <f>Nemeshetés!AC21</f>
        <v>0</v>
      </c>
      <c r="AE279" s="114"/>
    </row>
    <row r="280" spans="1:31" s="125" customFormat="1" ht="60" x14ac:dyDescent="0.25">
      <c r="A280" s="101">
        <v>233</v>
      </c>
      <c r="B280" s="102"/>
      <c r="C280" s="103" t="s">
        <v>59</v>
      </c>
      <c r="D280" s="75" t="s">
        <v>98</v>
      </c>
      <c r="E280" s="105" t="s">
        <v>14</v>
      </c>
      <c r="F280" s="108" t="s">
        <v>31</v>
      </c>
      <c r="G280" s="75" t="s">
        <v>27</v>
      </c>
      <c r="H280" s="4"/>
      <c r="I280" s="129" t="s">
        <v>59</v>
      </c>
      <c r="J280" s="103">
        <f t="shared" si="20"/>
        <v>1056</v>
      </c>
      <c r="K280" s="129"/>
      <c r="L280" s="88">
        <v>43831</v>
      </c>
      <c r="M280" s="150">
        <v>45291</v>
      </c>
      <c r="N280" s="32" t="s">
        <v>186</v>
      </c>
      <c r="O280" s="256"/>
      <c r="P280" s="253">
        <f>Nemesándorháza!P16</f>
        <v>264</v>
      </c>
      <c r="Q280" s="253">
        <f>Nemesándorháza!Q16</f>
        <v>264</v>
      </c>
      <c r="R280" s="253">
        <f>Nemesándorháza!R16</f>
        <v>264</v>
      </c>
      <c r="S280" s="253">
        <f>Nemesándorháza!S16</f>
        <v>264</v>
      </c>
      <c r="T280" s="313">
        <f>Nemesándorháza!T16</f>
        <v>0</v>
      </c>
      <c r="U280" s="313">
        <f>Nemesándorháza!U16</f>
        <v>0</v>
      </c>
      <c r="V280" s="313">
        <f>Nemesándorháza!V16</f>
        <v>0</v>
      </c>
      <c r="W280" s="313">
        <f>Nemesándorháza!W16</f>
        <v>0</v>
      </c>
      <c r="X280" s="313">
        <f>Nemesándorháza!X16</f>
        <v>0</v>
      </c>
      <c r="Y280" s="313">
        <f>Nemesándorháza!Y16</f>
        <v>0</v>
      </c>
      <c r="Z280" s="313">
        <f>Nemesándorháza!Z16</f>
        <v>0</v>
      </c>
      <c r="AA280" s="313">
        <f>Nemesándorháza!AA16</f>
        <v>0</v>
      </c>
      <c r="AB280" s="313">
        <f>Nemesándorháza!AB16</f>
        <v>0</v>
      </c>
      <c r="AC280" s="314">
        <f>Nemesándorháza!AC16</f>
        <v>0</v>
      </c>
      <c r="AE280" s="114"/>
    </row>
    <row r="281" spans="1:31" s="125" customFormat="1" ht="60" x14ac:dyDescent="0.25">
      <c r="A281" s="101">
        <v>625</v>
      </c>
      <c r="B281" s="102"/>
      <c r="C281" s="103" t="s">
        <v>59</v>
      </c>
      <c r="D281" s="75" t="s">
        <v>98</v>
      </c>
      <c r="E281" s="105" t="s">
        <v>14</v>
      </c>
      <c r="F281" s="108" t="s">
        <v>31</v>
      </c>
      <c r="G281" s="75" t="s">
        <v>27</v>
      </c>
      <c r="H281" s="4"/>
      <c r="I281" s="129" t="s">
        <v>59</v>
      </c>
      <c r="J281" s="103">
        <f t="shared" si="20"/>
        <v>2640</v>
      </c>
      <c r="K281" s="129"/>
      <c r="L281" s="88">
        <v>45292</v>
      </c>
      <c r="M281" s="150">
        <v>48944</v>
      </c>
      <c r="N281" s="32" t="s">
        <v>187</v>
      </c>
      <c r="O281" s="256"/>
      <c r="P281" s="253">
        <f>Nemesándorháza!P17</f>
        <v>0</v>
      </c>
      <c r="Q281" s="253">
        <f>Nemesándorháza!Q17</f>
        <v>0</v>
      </c>
      <c r="R281" s="253">
        <f>Nemesándorháza!R17</f>
        <v>0</v>
      </c>
      <c r="S281" s="253">
        <f>Nemesándorháza!S17</f>
        <v>0</v>
      </c>
      <c r="T281" s="313">
        <f>Nemesándorháza!T17</f>
        <v>264</v>
      </c>
      <c r="U281" s="313">
        <f>Nemesándorháza!U17</f>
        <v>264</v>
      </c>
      <c r="V281" s="313">
        <f>Nemesándorháza!V17</f>
        <v>264</v>
      </c>
      <c r="W281" s="313">
        <f>Nemesándorháza!W17</f>
        <v>264</v>
      </c>
      <c r="X281" s="313">
        <f>Nemesándorháza!X17</f>
        <v>264</v>
      </c>
      <c r="Y281" s="313">
        <f>Nemesándorháza!Y17</f>
        <v>264</v>
      </c>
      <c r="Z281" s="313">
        <f>Nemesándorháza!Z17</f>
        <v>264</v>
      </c>
      <c r="AA281" s="313">
        <f>Nemesándorháza!AA17</f>
        <v>264</v>
      </c>
      <c r="AB281" s="313">
        <f>Nemesándorháza!AB17</f>
        <v>264</v>
      </c>
      <c r="AC281" s="314">
        <f>Nemesándorháza!AC17</f>
        <v>264</v>
      </c>
      <c r="AE281" s="114"/>
    </row>
    <row r="282" spans="1:31" s="125" customFormat="1" ht="60" x14ac:dyDescent="0.25">
      <c r="A282" s="101">
        <v>234</v>
      </c>
      <c r="B282" s="102"/>
      <c r="C282" s="103" t="s">
        <v>59</v>
      </c>
      <c r="D282" s="16" t="s">
        <v>221</v>
      </c>
      <c r="E282" s="105" t="s">
        <v>14</v>
      </c>
      <c r="F282" s="108" t="s">
        <v>31</v>
      </c>
      <c r="G282" s="75" t="s">
        <v>27</v>
      </c>
      <c r="H282" s="4"/>
      <c r="I282" s="129" t="s">
        <v>59</v>
      </c>
      <c r="J282" s="103">
        <f t="shared" si="20"/>
        <v>2300</v>
      </c>
      <c r="K282" s="129"/>
      <c r="L282" s="88">
        <v>43831</v>
      </c>
      <c r="M282" s="150">
        <v>44196</v>
      </c>
      <c r="N282" s="32" t="s">
        <v>186</v>
      </c>
      <c r="O282" s="256"/>
      <c r="P282" s="253">
        <f>Nemesándorháza!P18</f>
        <v>2300</v>
      </c>
      <c r="Q282" s="253">
        <f>Nemesándorháza!Q18</f>
        <v>0</v>
      </c>
      <c r="R282" s="253">
        <f>Nemesándorháza!R18</f>
        <v>0</v>
      </c>
      <c r="S282" s="253">
        <f>Nemesándorháza!S18</f>
        <v>0</v>
      </c>
      <c r="T282" s="313">
        <f>Nemesándorháza!T18</f>
        <v>0</v>
      </c>
      <c r="U282" s="313">
        <f>Nemesándorháza!U18</f>
        <v>0</v>
      </c>
      <c r="V282" s="313">
        <f>Nemesándorháza!V18</f>
        <v>0</v>
      </c>
      <c r="W282" s="313">
        <f>Nemesándorháza!W18</f>
        <v>0</v>
      </c>
      <c r="X282" s="313">
        <f>Nemesándorháza!X18</f>
        <v>0</v>
      </c>
      <c r="Y282" s="313">
        <f>Nemesándorháza!Y18</f>
        <v>0</v>
      </c>
      <c r="Z282" s="313">
        <f>Nemesándorháza!Z18</f>
        <v>0</v>
      </c>
      <c r="AA282" s="313">
        <f>Nemesándorháza!AA18</f>
        <v>0</v>
      </c>
      <c r="AB282" s="313">
        <f>Nemesándorháza!AB18</f>
        <v>0</v>
      </c>
      <c r="AC282" s="314">
        <f>Nemesándorháza!AC18</f>
        <v>0</v>
      </c>
      <c r="AE282" s="114"/>
    </row>
    <row r="283" spans="1:31" s="125" customFormat="1" ht="60" x14ac:dyDescent="0.25">
      <c r="A283" s="101">
        <v>818</v>
      </c>
      <c r="B283" s="102"/>
      <c r="C283" s="103" t="s">
        <v>59</v>
      </c>
      <c r="D283" s="16" t="s">
        <v>221</v>
      </c>
      <c r="E283" s="105" t="s">
        <v>14</v>
      </c>
      <c r="F283" s="108" t="s">
        <v>31</v>
      </c>
      <c r="G283" s="75" t="s">
        <v>27</v>
      </c>
      <c r="H283" s="4"/>
      <c r="I283" s="129" t="s">
        <v>59</v>
      </c>
      <c r="J283" s="103">
        <f t="shared" si="20"/>
        <v>4600</v>
      </c>
      <c r="K283" s="129"/>
      <c r="L283" s="88">
        <v>45658</v>
      </c>
      <c r="M283" s="150">
        <v>47848</v>
      </c>
      <c r="N283" s="32" t="s">
        <v>187</v>
      </c>
      <c r="O283" s="256"/>
      <c r="P283" s="253">
        <f>Nemesándorháza!P19</f>
        <v>0</v>
      </c>
      <c r="Q283" s="253">
        <f>Nemesándorháza!Q19</f>
        <v>0</v>
      </c>
      <c r="R283" s="253">
        <f>Nemesándorháza!R19</f>
        <v>0</v>
      </c>
      <c r="S283" s="253">
        <f>Nemesándorháza!S19</f>
        <v>0</v>
      </c>
      <c r="T283" s="313">
        <f>Nemesándorháza!T19</f>
        <v>0</v>
      </c>
      <c r="U283" s="313">
        <f>Nemesándorháza!U19</f>
        <v>2300</v>
      </c>
      <c r="V283" s="313">
        <f>Nemesándorháza!V19</f>
        <v>0</v>
      </c>
      <c r="W283" s="313">
        <f>Nemesándorháza!W19</f>
        <v>0</v>
      </c>
      <c r="X283" s="313">
        <f>Nemesándorháza!X19</f>
        <v>0</v>
      </c>
      <c r="Y283" s="313">
        <f>Nemesándorháza!Y19</f>
        <v>0</v>
      </c>
      <c r="Z283" s="313">
        <f>Nemesándorháza!Z19</f>
        <v>2300</v>
      </c>
      <c r="AA283" s="313">
        <f>Nemesándorháza!AA19</f>
        <v>0</v>
      </c>
      <c r="AB283" s="313">
        <f>Nemesándorháza!AB19</f>
        <v>0</v>
      </c>
      <c r="AC283" s="314">
        <f>Nemesándorháza!AC19</f>
        <v>0</v>
      </c>
      <c r="AE283" s="114"/>
    </row>
    <row r="284" spans="1:31" s="125" customFormat="1" ht="60" x14ac:dyDescent="0.25">
      <c r="A284" s="101">
        <v>235</v>
      </c>
      <c r="B284" s="102"/>
      <c r="C284" s="103" t="s">
        <v>59</v>
      </c>
      <c r="D284" s="16" t="s">
        <v>222</v>
      </c>
      <c r="E284" s="105" t="s">
        <v>14</v>
      </c>
      <c r="F284" s="108" t="s">
        <v>31</v>
      </c>
      <c r="G284" s="75" t="s">
        <v>27</v>
      </c>
      <c r="H284" s="4"/>
      <c r="I284" s="129" t="s">
        <v>59</v>
      </c>
      <c r="J284" s="103">
        <f t="shared" si="20"/>
        <v>6600</v>
      </c>
      <c r="K284" s="129"/>
      <c r="L284" s="88">
        <v>43831</v>
      </c>
      <c r="M284" s="150">
        <v>44926</v>
      </c>
      <c r="N284" s="32" t="s">
        <v>186</v>
      </c>
      <c r="O284" s="256"/>
      <c r="P284" s="253">
        <f>Nemesándorháza!P20</f>
        <v>3300</v>
      </c>
      <c r="Q284" s="253">
        <f>Nemesándorháza!Q20</f>
        <v>0</v>
      </c>
      <c r="R284" s="253">
        <f>Nemesándorháza!R20</f>
        <v>3300</v>
      </c>
      <c r="S284" s="253">
        <f>Nemesándorháza!S20</f>
        <v>0</v>
      </c>
      <c r="T284" s="313">
        <f>Nemesándorháza!T20</f>
        <v>0</v>
      </c>
      <c r="U284" s="313">
        <f>Nemesándorháza!U20</f>
        <v>0</v>
      </c>
      <c r="V284" s="313">
        <f>Nemesándorháza!V20</f>
        <v>0</v>
      </c>
      <c r="W284" s="313">
        <f>Nemesándorháza!W20</f>
        <v>0</v>
      </c>
      <c r="X284" s="313">
        <f>Nemesándorháza!X20</f>
        <v>0</v>
      </c>
      <c r="Y284" s="313">
        <f>Nemesándorháza!Y20</f>
        <v>0</v>
      </c>
      <c r="Z284" s="313">
        <f>Nemesándorháza!Z20</f>
        <v>0</v>
      </c>
      <c r="AA284" s="313">
        <f>Nemesándorháza!AA20</f>
        <v>0</v>
      </c>
      <c r="AB284" s="313">
        <f>Nemesándorháza!AB20</f>
        <v>0</v>
      </c>
      <c r="AC284" s="314">
        <f>Nemesándorháza!AC20</f>
        <v>0</v>
      </c>
      <c r="AE284" s="114"/>
    </row>
    <row r="285" spans="1:31" s="125" customFormat="1" ht="60" x14ac:dyDescent="0.25">
      <c r="A285" s="101">
        <v>626</v>
      </c>
      <c r="B285" s="102"/>
      <c r="C285" s="103" t="s">
        <v>59</v>
      </c>
      <c r="D285" s="16" t="s">
        <v>222</v>
      </c>
      <c r="E285" s="105" t="s">
        <v>14</v>
      </c>
      <c r="F285" s="108" t="s">
        <v>31</v>
      </c>
      <c r="G285" s="75" t="s">
        <v>27</v>
      </c>
      <c r="H285" s="4"/>
      <c r="I285" s="129" t="s">
        <v>59</v>
      </c>
      <c r="J285" s="103">
        <f t="shared" si="20"/>
        <v>9900</v>
      </c>
      <c r="K285" s="129"/>
      <c r="L285" s="88">
        <v>45292</v>
      </c>
      <c r="M285" s="150">
        <v>47848</v>
      </c>
      <c r="N285" s="32" t="s">
        <v>187</v>
      </c>
      <c r="O285" s="256"/>
      <c r="P285" s="253">
        <f>Nemesándorháza!P21</f>
        <v>0</v>
      </c>
      <c r="Q285" s="253">
        <f>Nemesándorháza!Q21</f>
        <v>0</v>
      </c>
      <c r="R285" s="253">
        <f>Nemesándorháza!R21</f>
        <v>0</v>
      </c>
      <c r="S285" s="253">
        <f>Nemesándorháza!S21</f>
        <v>0</v>
      </c>
      <c r="T285" s="313">
        <f>Nemesándorháza!T21</f>
        <v>3300</v>
      </c>
      <c r="U285" s="313">
        <f>Nemesándorháza!U21</f>
        <v>0</v>
      </c>
      <c r="V285" s="313">
        <f>Nemesándorháza!V21</f>
        <v>0</v>
      </c>
      <c r="W285" s="313">
        <f>Nemesándorháza!W21</f>
        <v>3300</v>
      </c>
      <c r="X285" s="313">
        <f>Nemesándorháza!X21</f>
        <v>0</v>
      </c>
      <c r="Y285" s="313">
        <f>Nemesándorháza!Y21</f>
        <v>0</v>
      </c>
      <c r="Z285" s="313">
        <f>Nemesándorháza!Z21</f>
        <v>3300</v>
      </c>
      <c r="AA285" s="313">
        <f>Nemesándorháza!AA21</f>
        <v>0</v>
      </c>
      <c r="AB285" s="313">
        <f>Nemesándorháza!AB21</f>
        <v>0</v>
      </c>
      <c r="AC285" s="314">
        <f>Nemesándorháza!AC21</f>
        <v>0</v>
      </c>
      <c r="AE285" s="114"/>
    </row>
    <row r="286" spans="1:31" s="125" customFormat="1" ht="60" x14ac:dyDescent="0.25">
      <c r="A286" s="101">
        <v>627</v>
      </c>
      <c r="B286" s="102"/>
      <c r="C286" s="103" t="s">
        <v>60</v>
      </c>
      <c r="D286" s="75" t="s">
        <v>98</v>
      </c>
      <c r="E286" s="105" t="s">
        <v>14</v>
      </c>
      <c r="F286" s="108" t="s">
        <v>31</v>
      </c>
      <c r="G286" s="75" t="s">
        <v>27</v>
      </c>
      <c r="H286" s="4"/>
      <c r="I286" s="129" t="s">
        <v>60</v>
      </c>
      <c r="J286" s="103">
        <f t="shared" si="20"/>
        <v>2370</v>
      </c>
      <c r="K286" s="129"/>
      <c r="L286" s="88">
        <v>45292</v>
      </c>
      <c r="M286" s="150">
        <v>48944</v>
      </c>
      <c r="N286" s="32" t="s">
        <v>187</v>
      </c>
      <c r="O286" s="256"/>
      <c r="P286" s="253">
        <f>Nemesszentandrás!P17</f>
        <v>0</v>
      </c>
      <c r="Q286" s="253">
        <f>Nemesszentandrás!Q17</f>
        <v>0</v>
      </c>
      <c r="R286" s="253">
        <f>Nemesszentandrás!R17</f>
        <v>0</v>
      </c>
      <c r="S286" s="253">
        <f>Nemesszentandrás!S17</f>
        <v>0</v>
      </c>
      <c r="T286" s="313">
        <f>Nemesszentandrás!T17</f>
        <v>237</v>
      </c>
      <c r="U286" s="313">
        <f>Nemesszentandrás!U17</f>
        <v>237</v>
      </c>
      <c r="V286" s="313">
        <f>Nemesszentandrás!V17</f>
        <v>237</v>
      </c>
      <c r="W286" s="313">
        <f>Nemesszentandrás!W17</f>
        <v>237</v>
      </c>
      <c r="X286" s="313">
        <f>Nemesszentandrás!X17</f>
        <v>237</v>
      </c>
      <c r="Y286" s="313">
        <f>Nemesszentandrás!Y17</f>
        <v>237</v>
      </c>
      <c r="Z286" s="313">
        <f>Nemesszentandrás!Z17</f>
        <v>237</v>
      </c>
      <c r="AA286" s="313">
        <f>Nemesszentandrás!AA17</f>
        <v>237</v>
      </c>
      <c r="AB286" s="313">
        <f>Nemesszentandrás!AB17</f>
        <v>237</v>
      </c>
      <c r="AC286" s="314">
        <f>Nemesszentandrás!AC17</f>
        <v>237</v>
      </c>
      <c r="AE286" s="114"/>
    </row>
    <row r="287" spans="1:31" s="125" customFormat="1" ht="60" x14ac:dyDescent="0.25">
      <c r="A287" s="101">
        <v>471</v>
      </c>
      <c r="B287" s="102"/>
      <c r="C287" s="103" t="s">
        <v>60</v>
      </c>
      <c r="D287" s="16" t="s">
        <v>221</v>
      </c>
      <c r="E287" s="105" t="s">
        <v>14</v>
      </c>
      <c r="F287" s="108" t="s">
        <v>31</v>
      </c>
      <c r="G287" s="75" t="s">
        <v>27</v>
      </c>
      <c r="H287" s="4"/>
      <c r="I287" s="129" t="s">
        <v>60</v>
      </c>
      <c r="J287" s="103">
        <f t="shared" si="20"/>
        <v>2300</v>
      </c>
      <c r="K287" s="129"/>
      <c r="L287" s="88">
        <v>44197</v>
      </c>
      <c r="M287" s="150">
        <v>44561</v>
      </c>
      <c r="N287" s="32" t="s">
        <v>186</v>
      </c>
      <c r="O287" s="256"/>
      <c r="P287" s="253">
        <f>Nemesszentandrás!P18</f>
        <v>0</v>
      </c>
      <c r="Q287" s="253">
        <f>Nemesszentandrás!Q18</f>
        <v>2300</v>
      </c>
      <c r="R287" s="253">
        <f>Nemesszentandrás!R18</f>
        <v>0</v>
      </c>
      <c r="S287" s="253">
        <f>Nemesszentandrás!S18</f>
        <v>0</v>
      </c>
      <c r="T287" s="313">
        <f>Nemesszentandrás!T18</f>
        <v>0</v>
      </c>
      <c r="U287" s="313">
        <f>Nemesszentandrás!U18</f>
        <v>0</v>
      </c>
      <c r="V287" s="313">
        <f>Nemesszentandrás!V18</f>
        <v>0</v>
      </c>
      <c r="W287" s="313">
        <f>Nemesszentandrás!W18</f>
        <v>0</v>
      </c>
      <c r="X287" s="313">
        <f>Nemesszentandrás!X18</f>
        <v>0</v>
      </c>
      <c r="Y287" s="313">
        <f>Nemesszentandrás!Y18</f>
        <v>0</v>
      </c>
      <c r="Z287" s="313">
        <f>Nemesszentandrás!Z18</f>
        <v>0</v>
      </c>
      <c r="AA287" s="313">
        <f>Nemesszentandrás!AA18</f>
        <v>0</v>
      </c>
      <c r="AB287" s="313">
        <f>Nemesszentandrás!AB18</f>
        <v>0</v>
      </c>
      <c r="AC287" s="314">
        <f>Nemesszentandrás!AC18</f>
        <v>0</v>
      </c>
      <c r="AE287" s="114"/>
    </row>
    <row r="288" spans="1:31" s="125" customFormat="1" ht="60" x14ac:dyDescent="0.25">
      <c r="A288" s="101">
        <v>934</v>
      </c>
      <c r="B288" s="102"/>
      <c r="C288" s="103" t="s">
        <v>60</v>
      </c>
      <c r="D288" s="16" t="s">
        <v>221</v>
      </c>
      <c r="E288" s="105" t="s">
        <v>14</v>
      </c>
      <c r="F288" s="108" t="s">
        <v>31</v>
      </c>
      <c r="G288" s="75" t="s">
        <v>27</v>
      </c>
      <c r="H288" s="4"/>
      <c r="I288" s="129" t="s">
        <v>60</v>
      </c>
      <c r="J288" s="103">
        <f t="shared" si="20"/>
        <v>2300</v>
      </c>
      <c r="K288" s="129"/>
      <c r="L288" s="88">
        <v>46388</v>
      </c>
      <c r="M288" s="150">
        <v>46752</v>
      </c>
      <c r="N288" s="32" t="s">
        <v>187</v>
      </c>
      <c r="O288" s="256"/>
      <c r="P288" s="253">
        <f>Nemesszentandrás!P19</f>
        <v>0</v>
      </c>
      <c r="Q288" s="253">
        <f>Nemesszentandrás!Q19</f>
        <v>0</v>
      </c>
      <c r="R288" s="253">
        <f>Nemesszentandrás!R19</f>
        <v>0</v>
      </c>
      <c r="S288" s="253">
        <f>Nemesszentandrás!S19</f>
        <v>0</v>
      </c>
      <c r="T288" s="313">
        <f>Nemesszentandrás!T19</f>
        <v>0</v>
      </c>
      <c r="U288" s="313">
        <f>Nemesszentandrás!U19</f>
        <v>0</v>
      </c>
      <c r="V288" s="313">
        <f>Nemesszentandrás!V19</f>
        <v>0</v>
      </c>
      <c r="W288" s="313">
        <f>Nemesszentandrás!W19</f>
        <v>2300</v>
      </c>
      <c r="X288" s="313">
        <f>Nemesszentandrás!X19</f>
        <v>0</v>
      </c>
      <c r="Y288" s="313">
        <f>Nemesszentandrás!Y19</f>
        <v>0</v>
      </c>
      <c r="Z288" s="313">
        <f>Nemesszentandrás!Z19</f>
        <v>0</v>
      </c>
      <c r="AA288" s="313">
        <f>Nemesszentandrás!AA19</f>
        <v>0</v>
      </c>
      <c r="AB288" s="313">
        <f>Nemesszentandrás!AB19</f>
        <v>0</v>
      </c>
      <c r="AC288" s="314">
        <f>Nemesszentandrás!AC19</f>
        <v>0</v>
      </c>
      <c r="AE288" s="114"/>
    </row>
    <row r="289" spans="1:31" s="125" customFormat="1" ht="60" x14ac:dyDescent="0.25">
      <c r="A289" s="101">
        <v>236</v>
      </c>
      <c r="B289" s="102"/>
      <c r="C289" s="103" t="s">
        <v>60</v>
      </c>
      <c r="D289" s="16" t="s">
        <v>222</v>
      </c>
      <c r="E289" s="105" t="s">
        <v>14</v>
      </c>
      <c r="F289" s="108" t="s">
        <v>31</v>
      </c>
      <c r="G289" s="75" t="s">
        <v>27</v>
      </c>
      <c r="H289" s="4"/>
      <c r="I289" s="129" t="s">
        <v>60</v>
      </c>
      <c r="J289" s="103">
        <f t="shared" si="20"/>
        <v>6000</v>
      </c>
      <c r="K289" s="129"/>
      <c r="L289" s="88">
        <v>43831</v>
      </c>
      <c r="M289" s="150">
        <v>44926</v>
      </c>
      <c r="N289" s="32" t="s">
        <v>186</v>
      </c>
      <c r="O289" s="256"/>
      <c r="P289" s="253">
        <f>Nemesszentandrás!P20</f>
        <v>3000</v>
      </c>
      <c r="Q289" s="253">
        <f>Nemesszentandrás!Q20</f>
        <v>0</v>
      </c>
      <c r="R289" s="253">
        <f>Nemesszentandrás!R20</f>
        <v>3000</v>
      </c>
      <c r="S289" s="253">
        <f>Nemesszentandrás!S20</f>
        <v>0</v>
      </c>
      <c r="T289" s="313">
        <f>Nemesszentandrás!T20</f>
        <v>0</v>
      </c>
      <c r="U289" s="313">
        <f>Nemesszentandrás!U20</f>
        <v>0</v>
      </c>
      <c r="V289" s="313">
        <f>Nemesszentandrás!V20</f>
        <v>0</v>
      </c>
      <c r="W289" s="313">
        <f>Nemesszentandrás!W20</f>
        <v>0</v>
      </c>
      <c r="X289" s="313">
        <f>Nemesszentandrás!X20</f>
        <v>0</v>
      </c>
      <c r="Y289" s="313">
        <f>Nemesszentandrás!Y20</f>
        <v>0</v>
      </c>
      <c r="Z289" s="313">
        <f>Nemesszentandrás!Z20</f>
        <v>0</v>
      </c>
      <c r="AA289" s="313">
        <f>Nemesszentandrás!AA20</f>
        <v>0</v>
      </c>
      <c r="AB289" s="313">
        <f>Nemesszentandrás!AB20</f>
        <v>0</v>
      </c>
      <c r="AC289" s="314">
        <f>Nemesszentandrás!AC20</f>
        <v>0</v>
      </c>
      <c r="AE289" s="114"/>
    </row>
    <row r="290" spans="1:31" s="125" customFormat="1" ht="60" x14ac:dyDescent="0.25">
      <c r="A290" s="101">
        <v>628</v>
      </c>
      <c r="B290" s="102"/>
      <c r="C290" s="103" t="s">
        <v>60</v>
      </c>
      <c r="D290" s="16" t="s">
        <v>222</v>
      </c>
      <c r="E290" s="105" t="s">
        <v>14</v>
      </c>
      <c r="F290" s="108" t="s">
        <v>31</v>
      </c>
      <c r="G290" s="75" t="s">
        <v>27</v>
      </c>
      <c r="H290" s="4"/>
      <c r="I290" s="129" t="s">
        <v>60</v>
      </c>
      <c r="J290" s="103">
        <f t="shared" si="20"/>
        <v>12000</v>
      </c>
      <c r="K290" s="129"/>
      <c r="L290" s="88">
        <v>45292</v>
      </c>
      <c r="M290" s="150">
        <v>48579</v>
      </c>
      <c r="N290" s="32" t="s">
        <v>187</v>
      </c>
      <c r="O290" s="256"/>
      <c r="P290" s="253">
        <f>Nemesszentandrás!P21</f>
        <v>0</v>
      </c>
      <c r="Q290" s="253">
        <f>Nemesszentandrás!Q21</f>
        <v>0</v>
      </c>
      <c r="R290" s="253">
        <f>Nemesszentandrás!R21</f>
        <v>0</v>
      </c>
      <c r="S290" s="253">
        <f>Nemesszentandrás!S21</f>
        <v>0</v>
      </c>
      <c r="T290" s="313">
        <f>Nemesszentandrás!T21</f>
        <v>3000</v>
      </c>
      <c r="U290" s="313">
        <f>Nemesszentandrás!U21</f>
        <v>0</v>
      </c>
      <c r="V290" s="313">
        <f>Nemesszentandrás!V21</f>
        <v>3000</v>
      </c>
      <c r="W290" s="313">
        <f>Nemesszentandrás!W21</f>
        <v>0</v>
      </c>
      <c r="X290" s="313">
        <f>Nemesszentandrás!X21</f>
        <v>0</v>
      </c>
      <c r="Y290" s="313">
        <f>Nemesszentandrás!Y21</f>
        <v>3000</v>
      </c>
      <c r="Z290" s="313">
        <f>Nemesszentandrás!Z21</f>
        <v>0</v>
      </c>
      <c r="AA290" s="313">
        <f>Nemesszentandrás!AA21</f>
        <v>0</v>
      </c>
      <c r="AB290" s="313">
        <f>Nemesszentandrás!AB21</f>
        <v>3000</v>
      </c>
      <c r="AC290" s="314">
        <f>Nemesszentandrás!AC21</f>
        <v>0</v>
      </c>
      <c r="AE290" s="114"/>
    </row>
    <row r="291" spans="1:31" s="125" customFormat="1" ht="60" x14ac:dyDescent="0.25">
      <c r="A291" s="101">
        <v>237</v>
      </c>
      <c r="B291" s="102"/>
      <c r="C291" s="103" t="s">
        <v>61</v>
      </c>
      <c r="D291" s="75" t="s">
        <v>98</v>
      </c>
      <c r="E291" s="105" t="s">
        <v>14</v>
      </c>
      <c r="F291" s="108" t="s">
        <v>31</v>
      </c>
      <c r="G291" s="75" t="s">
        <v>27</v>
      </c>
      <c r="H291" s="4"/>
      <c r="I291" s="129" t="s">
        <v>61</v>
      </c>
      <c r="J291" s="103">
        <f t="shared" ref="J291:J335" si="21">SUM(O291:AC291)</f>
        <v>56</v>
      </c>
      <c r="K291" s="129"/>
      <c r="L291" s="88">
        <v>43831</v>
      </c>
      <c r="M291" s="150">
        <v>45291</v>
      </c>
      <c r="N291" s="32" t="s">
        <v>186</v>
      </c>
      <c r="O291" s="256"/>
      <c r="P291" s="253">
        <f>Németfalu!P15</f>
        <v>14</v>
      </c>
      <c r="Q291" s="253">
        <f>Németfalu!Q15</f>
        <v>14</v>
      </c>
      <c r="R291" s="253">
        <f>Németfalu!R15</f>
        <v>14</v>
      </c>
      <c r="S291" s="253">
        <f>Németfalu!S15</f>
        <v>14</v>
      </c>
      <c r="T291" s="313">
        <f>Németfalu!T15</f>
        <v>0</v>
      </c>
      <c r="U291" s="313">
        <f>Németfalu!U15</f>
        <v>0</v>
      </c>
      <c r="V291" s="313">
        <f>Németfalu!V15</f>
        <v>0</v>
      </c>
      <c r="W291" s="313">
        <f>Németfalu!W15</f>
        <v>0</v>
      </c>
      <c r="X291" s="313">
        <f>Németfalu!X15</f>
        <v>0</v>
      </c>
      <c r="Y291" s="313">
        <f>Németfalu!Y15</f>
        <v>0</v>
      </c>
      <c r="Z291" s="313">
        <f>Németfalu!Z15</f>
        <v>0</v>
      </c>
      <c r="AA291" s="313">
        <f>Németfalu!AA15</f>
        <v>0</v>
      </c>
      <c r="AB291" s="313">
        <f>Németfalu!AB15</f>
        <v>0</v>
      </c>
      <c r="AC291" s="314">
        <f>Németfalu!AC15</f>
        <v>0</v>
      </c>
      <c r="AE291" s="114"/>
    </row>
    <row r="292" spans="1:31" s="125" customFormat="1" ht="60" x14ac:dyDescent="0.25">
      <c r="A292" s="101">
        <v>629</v>
      </c>
      <c r="B292" s="102"/>
      <c r="C292" s="103" t="s">
        <v>61</v>
      </c>
      <c r="D292" s="75" t="s">
        <v>98</v>
      </c>
      <c r="E292" s="105" t="s">
        <v>14</v>
      </c>
      <c r="F292" s="108" t="s">
        <v>31</v>
      </c>
      <c r="G292" s="75" t="s">
        <v>27</v>
      </c>
      <c r="H292" s="4"/>
      <c r="I292" s="129" t="s">
        <v>61</v>
      </c>
      <c r="J292" s="103">
        <f t="shared" si="21"/>
        <v>140</v>
      </c>
      <c r="K292" s="129"/>
      <c r="L292" s="88">
        <v>45292</v>
      </c>
      <c r="M292" s="150">
        <v>48944</v>
      </c>
      <c r="N292" s="32" t="s">
        <v>187</v>
      </c>
      <c r="O292" s="256"/>
      <c r="P292" s="253">
        <f>Németfalu!P16</f>
        <v>0</v>
      </c>
      <c r="Q292" s="253">
        <f>Németfalu!Q16</f>
        <v>0</v>
      </c>
      <c r="R292" s="253">
        <f>Németfalu!R16</f>
        <v>0</v>
      </c>
      <c r="S292" s="253">
        <f>Németfalu!S16</f>
        <v>0</v>
      </c>
      <c r="T292" s="313">
        <f>Németfalu!T16</f>
        <v>14</v>
      </c>
      <c r="U292" s="313">
        <f>Németfalu!U16</f>
        <v>14</v>
      </c>
      <c r="V292" s="313">
        <f>Németfalu!V16</f>
        <v>14</v>
      </c>
      <c r="W292" s="313">
        <f>Németfalu!W16</f>
        <v>14</v>
      </c>
      <c r="X292" s="313">
        <f>Németfalu!X16</f>
        <v>14</v>
      </c>
      <c r="Y292" s="313">
        <f>Németfalu!Y16</f>
        <v>14</v>
      </c>
      <c r="Z292" s="313">
        <f>Németfalu!Z16</f>
        <v>14</v>
      </c>
      <c r="AA292" s="313">
        <f>Németfalu!AA16</f>
        <v>14</v>
      </c>
      <c r="AB292" s="313">
        <f>Németfalu!AB16</f>
        <v>14</v>
      </c>
      <c r="AC292" s="314">
        <f>Németfalu!AC16</f>
        <v>14</v>
      </c>
      <c r="AE292" s="114"/>
    </row>
    <row r="293" spans="1:31" s="125" customFormat="1" ht="60" x14ac:dyDescent="0.25">
      <c r="A293" s="101">
        <v>935</v>
      </c>
      <c r="B293" s="102"/>
      <c r="C293" s="103" t="s">
        <v>61</v>
      </c>
      <c r="D293" s="16" t="s">
        <v>221</v>
      </c>
      <c r="E293" s="105" t="s">
        <v>14</v>
      </c>
      <c r="F293" s="108" t="s">
        <v>31</v>
      </c>
      <c r="G293" s="75" t="s">
        <v>27</v>
      </c>
      <c r="H293" s="4"/>
      <c r="I293" s="129" t="s">
        <v>61</v>
      </c>
      <c r="J293" s="103">
        <f t="shared" si="21"/>
        <v>2000</v>
      </c>
      <c r="K293" s="129"/>
      <c r="L293" s="88">
        <v>46388</v>
      </c>
      <c r="M293" s="150">
        <v>46752</v>
      </c>
      <c r="N293" s="32" t="s">
        <v>187</v>
      </c>
      <c r="O293" s="256"/>
      <c r="P293" s="253">
        <f>Németfalu!P17</f>
        <v>0</v>
      </c>
      <c r="Q293" s="253">
        <f>Németfalu!Q17</f>
        <v>0</v>
      </c>
      <c r="R293" s="253">
        <f>Németfalu!R17</f>
        <v>0</v>
      </c>
      <c r="S293" s="253">
        <f>Németfalu!S17</f>
        <v>0</v>
      </c>
      <c r="T293" s="313">
        <f>Németfalu!T17</f>
        <v>0</v>
      </c>
      <c r="U293" s="313">
        <f>Németfalu!U17</f>
        <v>0</v>
      </c>
      <c r="V293" s="313">
        <f>Németfalu!V17</f>
        <v>0</v>
      </c>
      <c r="W293" s="313">
        <f>Németfalu!W17</f>
        <v>2000</v>
      </c>
      <c r="X293" s="313">
        <f>Németfalu!X17</f>
        <v>0</v>
      </c>
      <c r="Y293" s="313">
        <f>Németfalu!Y17</f>
        <v>0</v>
      </c>
      <c r="Z293" s="313">
        <f>Németfalu!Z17</f>
        <v>0</v>
      </c>
      <c r="AA293" s="313">
        <f>Németfalu!AA17</f>
        <v>0</v>
      </c>
      <c r="AB293" s="313">
        <f>Németfalu!AB17</f>
        <v>0</v>
      </c>
      <c r="AC293" s="314">
        <f>Németfalu!AC17</f>
        <v>0</v>
      </c>
      <c r="AE293" s="114"/>
    </row>
    <row r="294" spans="1:31" s="125" customFormat="1" ht="60" x14ac:dyDescent="0.25">
      <c r="A294" s="101">
        <v>238</v>
      </c>
      <c r="B294" s="102"/>
      <c r="C294" s="103" t="s">
        <v>61</v>
      </c>
      <c r="D294" s="16" t="s">
        <v>222</v>
      </c>
      <c r="E294" s="105" t="s">
        <v>14</v>
      </c>
      <c r="F294" s="108" t="s">
        <v>31</v>
      </c>
      <c r="G294" s="75" t="s">
        <v>27</v>
      </c>
      <c r="H294" s="4"/>
      <c r="I294" s="129" t="s">
        <v>61</v>
      </c>
      <c r="J294" s="103">
        <f t="shared" si="21"/>
        <v>7000</v>
      </c>
      <c r="K294" s="129"/>
      <c r="L294" s="88">
        <v>43831</v>
      </c>
      <c r="M294" s="150">
        <v>44561</v>
      </c>
      <c r="N294" s="32" t="s">
        <v>186</v>
      </c>
      <c r="O294" s="256"/>
      <c r="P294" s="253">
        <f>Németfalu!P18</f>
        <v>3500</v>
      </c>
      <c r="Q294" s="253">
        <f>Németfalu!Q18</f>
        <v>0</v>
      </c>
      <c r="R294" s="253">
        <f>Németfalu!R18</f>
        <v>3500</v>
      </c>
      <c r="S294" s="253">
        <f>Németfalu!S18</f>
        <v>0</v>
      </c>
      <c r="T294" s="313">
        <f>Németfalu!T18</f>
        <v>0</v>
      </c>
      <c r="U294" s="313">
        <f>Németfalu!U18</f>
        <v>0</v>
      </c>
      <c r="V294" s="313">
        <f>Németfalu!V18</f>
        <v>0</v>
      </c>
      <c r="W294" s="313">
        <f>Németfalu!W18</f>
        <v>0</v>
      </c>
      <c r="X294" s="313">
        <f>Németfalu!X18</f>
        <v>0</v>
      </c>
      <c r="Y294" s="313">
        <f>Németfalu!Y18</f>
        <v>0</v>
      </c>
      <c r="Z294" s="313">
        <f>Németfalu!Z18</f>
        <v>0</v>
      </c>
      <c r="AA294" s="313">
        <f>Németfalu!AA18</f>
        <v>0</v>
      </c>
      <c r="AB294" s="313">
        <f>Németfalu!AB18</f>
        <v>0</v>
      </c>
      <c r="AC294" s="314">
        <f>Németfalu!AC18</f>
        <v>0</v>
      </c>
      <c r="AE294" s="114"/>
    </row>
    <row r="295" spans="1:31" s="125" customFormat="1" ht="60" x14ac:dyDescent="0.25">
      <c r="A295" s="101">
        <v>630</v>
      </c>
      <c r="B295" s="102"/>
      <c r="C295" s="103" t="s">
        <v>61</v>
      </c>
      <c r="D295" s="16" t="s">
        <v>222</v>
      </c>
      <c r="E295" s="105" t="s">
        <v>14</v>
      </c>
      <c r="F295" s="108" t="s">
        <v>31</v>
      </c>
      <c r="G295" s="75" t="s">
        <v>27</v>
      </c>
      <c r="H295" s="4"/>
      <c r="I295" s="129" t="s">
        <v>61</v>
      </c>
      <c r="J295" s="103">
        <f t="shared" si="21"/>
        <v>17500</v>
      </c>
      <c r="K295" s="129"/>
      <c r="L295" s="88">
        <v>45292</v>
      </c>
      <c r="M295" s="150">
        <v>48213</v>
      </c>
      <c r="N295" s="32" t="s">
        <v>187</v>
      </c>
      <c r="O295" s="256"/>
      <c r="P295" s="253">
        <f>Németfalu!P19</f>
        <v>0</v>
      </c>
      <c r="Q295" s="253">
        <f>Németfalu!Q19</f>
        <v>0</v>
      </c>
      <c r="R295" s="253">
        <f>Németfalu!R19</f>
        <v>0</v>
      </c>
      <c r="S295" s="253">
        <f>Németfalu!S19</f>
        <v>0</v>
      </c>
      <c r="T295" s="313">
        <f>Németfalu!T19</f>
        <v>3500</v>
      </c>
      <c r="U295" s="313">
        <f>Németfalu!U19</f>
        <v>0</v>
      </c>
      <c r="V295" s="313">
        <f>Németfalu!V19</f>
        <v>3500</v>
      </c>
      <c r="W295" s="313">
        <f>Németfalu!W19</f>
        <v>0</v>
      </c>
      <c r="X295" s="313">
        <f>Németfalu!X19</f>
        <v>3500</v>
      </c>
      <c r="Y295" s="313">
        <f>Németfalu!Y19</f>
        <v>0</v>
      </c>
      <c r="Z295" s="313">
        <f>Németfalu!Z19</f>
        <v>3500</v>
      </c>
      <c r="AA295" s="313">
        <f>Németfalu!AA19</f>
        <v>0</v>
      </c>
      <c r="AB295" s="313">
        <f>Németfalu!AB19</f>
        <v>3500</v>
      </c>
      <c r="AC295" s="314">
        <f>Németfalu!AC19</f>
        <v>0</v>
      </c>
      <c r="AE295" s="114"/>
    </row>
    <row r="296" spans="1:31" s="125" customFormat="1" ht="60" x14ac:dyDescent="0.25">
      <c r="A296" s="101">
        <v>239</v>
      </c>
      <c r="B296" s="102"/>
      <c r="C296" s="103" t="s">
        <v>62</v>
      </c>
      <c r="D296" s="75" t="s">
        <v>98</v>
      </c>
      <c r="E296" s="105" t="s">
        <v>14</v>
      </c>
      <c r="F296" s="108" t="s">
        <v>31</v>
      </c>
      <c r="G296" s="75" t="s">
        <v>27</v>
      </c>
      <c r="H296" s="4"/>
      <c r="I296" s="129" t="s">
        <v>62</v>
      </c>
      <c r="J296" s="103">
        <f t="shared" si="21"/>
        <v>480</v>
      </c>
      <c r="K296" s="129"/>
      <c r="L296" s="88">
        <v>43831</v>
      </c>
      <c r="M296" s="150">
        <v>45291</v>
      </c>
      <c r="N296" s="169" t="s">
        <v>186</v>
      </c>
      <c r="O296" s="256"/>
      <c r="P296" s="253">
        <f>Ozmánbük!P15</f>
        <v>120</v>
      </c>
      <c r="Q296" s="253">
        <f>Ozmánbük!Q15</f>
        <v>120</v>
      </c>
      <c r="R296" s="253">
        <f>Ozmánbük!R15</f>
        <v>120</v>
      </c>
      <c r="S296" s="253">
        <f>Ozmánbük!S15</f>
        <v>120</v>
      </c>
      <c r="T296" s="313">
        <f>Ozmánbük!T15</f>
        <v>0</v>
      </c>
      <c r="U296" s="313">
        <f>Ozmánbük!U15</f>
        <v>0</v>
      </c>
      <c r="V296" s="313">
        <f>Ozmánbük!V15</f>
        <v>0</v>
      </c>
      <c r="W296" s="313">
        <f>Ozmánbük!W15</f>
        <v>0</v>
      </c>
      <c r="X296" s="313">
        <f>Ozmánbük!X15</f>
        <v>0</v>
      </c>
      <c r="Y296" s="313">
        <f>Ozmánbük!Y15</f>
        <v>0</v>
      </c>
      <c r="Z296" s="313">
        <f>Ozmánbük!Z15</f>
        <v>0</v>
      </c>
      <c r="AA296" s="313">
        <f>Ozmánbük!AA15</f>
        <v>0</v>
      </c>
      <c r="AB296" s="313">
        <f>Ozmánbük!AB15</f>
        <v>0</v>
      </c>
      <c r="AC296" s="314">
        <f>Ozmánbük!AC15</f>
        <v>0</v>
      </c>
      <c r="AE296" s="114"/>
    </row>
    <row r="297" spans="1:31" s="125" customFormat="1" ht="60" x14ac:dyDescent="0.25">
      <c r="A297" s="101">
        <v>631</v>
      </c>
      <c r="B297" s="102"/>
      <c r="C297" s="103" t="s">
        <v>62</v>
      </c>
      <c r="D297" s="75" t="s">
        <v>98</v>
      </c>
      <c r="E297" s="105" t="s">
        <v>14</v>
      </c>
      <c r="F297" s="108" t="s">
        <v>31</v>
      </c>
      <c r="G297" s="75" t="s">
        <v>27</v>
      </c>
      <c r="H297" s="4"/>
      <c r="I297" s="129" t="s">
        <v>62</v>
      </c>
      <c r="J297" s="103">
        <f t="shared" si="21"/>
        <v>1200</v>
      </c>
      <c r="K297" s="129"/>
      <c r="L297" s="88">
        <v>45292</v>
      </c>
      <c r="M297" s="150">
        <v>48944</v>
      </c>
      <c r="N297" s="169" t="s">
        <v>187</v>
      </c>
      <c r="O297" s="256"/>
      <c r="P297" s="253">
        <f>Ozmánbük!P16</f>
        <v>0</v>
      </c>
      <c r="Q297" s="253">
        <f>Ozmánbük!Q16</f>
        <v>0</v>
      </c>
      <c r="R297" s="253">
        <f>Ozmánbük!R16</f>
        <v>0</v>
      </c>
      <c r="S297" s="253">
        <f>Ozmánbük!S16</f>
        <v>0</v>
      </c>
      <c r="T297" s="313">
        <f>Ozmánbük!T16</f>
        <v>120</v>
      </c>
      <c r="U297" s="313">
        <f>Ozmánbük!U16</f>
        <v>120</v>
      </c>
      <c r="V297" s="313">
        <f>Ozmánbük!V16</f>
        <v>120</v>
      </c>
      <c r="W297" s="313">
        <f>Ozmánbük!W16</f>
        <v>120</v>
      </c>
      <c r="X297" s="313">
        <f>Ozmánbük!X16</f>
        <v>120</v>
      </c>
      <c r="Y297" s="313">
        <f>Ozmánbük!Y16</f>
        <v>120</v>
      </c>
      <c r="Z297" s="313">
        <f>Ozmánbük!Z16</f>
        <v>120</v>
      </c>
      <c r="AA297" s="313">
        <f>Ozmánbük!AA16</f>
        <v>120</v>
      </c>
      <c r="AB297" s="313">
        <f>Ozmánbük!AB16</f>
        <v>120</v>
      </c>
      <c r="AC297" s="314">
        <f>Ozmánbük!AC16</f>
        <v>120</v>
      </c>
      <c r="AE297" s="114"/>
    </row>
    <row r="298" spans="1:31" s="125" customFormat="1" ht="60" x14ac:dyDescent="0.25">
      <c r="A298" s="101">
        <v>632</v>
      </c>
      <c r="B298" s="102"/>
      <c r="C298" s="103" t="s">
        <v>62</v>
      </c>
      <c r="D298" s="16" t="s">
        <v>221</v>
      </c>
      <c r="E298" s="105" t="s">
        <v>14</v>
      </c>
      <c r="F298" s="108" t="s">
        <v>31</v>
      </c>
      <c r="G298" s="75" t="s">
        <v>27</v>
      </c>
      <c r="H298" s="4"/>
      <c r="I298" s="129" t="s">
        <v>62</v>
      </c>
      <c r="J298" s="103">
        <f t="shared" si="21"/>
        <v>2000</v>
      </c>
      <c r="K298" s="129"/>
      <c r="L298" s="88">
        <v>45292</v>
      </c>
      <c r="M298" s="150">
        <v>45657</v>
      </c>
      <c r="N298" s="32" t="s">
        <v>187</v>
      </c>
      <c r="O298" s="256"/>
      <c r="P298" s="253">
        <f>Ozmánbük!P17</f>
        <v>0</v>
      </c>
      <c r="Q298" s="253">
        <f>Ozmánbük!Q17</f>
        <v>0</v>
      </c>
      <c r="R298" s="253">
        <f>Ozmánbük!R17</f>
        <v>0</v>
      </c>
      <c r="S298" s="253">
        <f>Ozmánbük!S17</f>
        <v>0</v>
      </c>
      <c r="T298" s="313">
        <f>Ozmánbük!T17</f>
        <v>2000</v>
      </c>
      <c r="U298" s="313">
        <f>Ozmánbük!U17</f>
        <v>0</v>
      </c>
      <c r="V298" s="313">
        <f>Ozmánbük!V17</f>
        <v>0</v>
      </c>
      <c r="W298" s="313">
        <f>Ozmánbük!W17</f>
        <v>0</v>
      </c>
      <c r="X298" s="313">
        <f>Ozmánbük!X17</f>
        <v>0</v>
      </c>
      <c r="Y298" s="313">
        <f>Ozmánbük!Y17</f>
        <v>0</v>
      </c>
      <c r="Z298" s="313">
        <f>Ozmánbük!Z17</f>
        <v>0</v>
      </c>
      <c r="AA298" s="313">
        <f>Ozmánbük!AA17</f>
        <v>0</v>
      </c>
      <c r="AB298" s="313">
        <f>Ozmánbük!AB17</f>
        <v>0</v>
      </c>
      <c r="AC298" s="314">
        <f>Ozmánbük!AC17</f>
        <v>0</v>
      </c>
      <c r="AE298" s="114"/>
    </row>
    <row r="299" spans="1:31" s="125" customFormat="1" ht="60" x14ac:dyDescent="0.25">
      <c r="A299" s="101">
        <v>633</v>
      </c>
      <c r="B299" s="102"/>
      <c r="C299" s="103" t="s">
        <v>62</v>
      </c>
      <c r="D299" s="16" t="s">
        <v>222</v>
      </c>
      <c r="E299" s="105" t="s">
        <v>14</v>
      </c>
      <c r="F299" s="108" t="s">
        <v>31</v>
      </c>
      <c r="G299" s="75" t="s">
        <v>27</v>
      </c>
      <c r="H299" s="4"/>
      <c r="I299" s="129" t="s">
        <v>62</v>
      </c>
      <c r="J299" s="103">
        <f t="shared" si="21"/>
        <v>6000</v>
      </c>
      <c r="K299" s="129"/>
      <c r="L299" s="88">
        <v>45292</v>
      </c>
      <c r="M299" s="150">
        <v>47848</v>
      </c>
      <c r="N299" s="32" t="s">
        <v>187</v>
      </c>
      <c r="O299" s="256"/>
      <c r="P299" s="253">
        <f>Ozmánbük!P18</f>
        <v>0</v>
      </c>
      <c r="Q299" s="253">
        <f>Ozmánbük!Q18</f>
        <v>0</v>
      </c>
      <c r="R299" s="253">
        <f>Ozmánbük!R18</f>
        <v>0</v>
      </c>
      <c r="S299" s="253">
        <f>Ozmánbük!S18</f>
        <v>0</v>
      </c>
      <c r="T299" s="313">
        <f>Ozmánbük!T18</f>
        <v>2000</v>
      </c>
      <c r="U299" s="313">
        <f>Ozmánbük!U18</f>
        <v>0</v>
      </c>
      <c r="V299" s="313">
        <f>Ozmánbük!V18</f>
        <v>0</v>
      </c>
      <c r="W299" s="313">
        <f>Ozmánbük!W18</f>
        <v>0</v>
      </c>
      <c r="X299" s="313">
        <f>Ozmánbük!X18</f>
        <v>2000</v>
      </c>
      <c r="Y299" s="313">
        <f>Ozmánbük!Y18</f>
        <v>0</v>
      </c>
      <c r="Z299" s="313">
        <f>Ozmánbük!Z18</f>
        <v>2000</v>
      </c>
      <c r="AA299" s="313">
        <f>Ozmánbük!AA18</f>
        <v>0</v>
      </c>
      <c r="AB299" s="313">
        <f>Ozmánbük!AB18</f>
        <v>0</v>
      </c>
      <c r="AC299" s="314">
        <f>Ozmánbük!AC18</f>
        <v>0</v>
      </c>
      <c r="AE299" s="114"/>
    </row>
    <row r="300" spans="1:31" s="125" customFormat="1" ht="60" x14ac:dyDescent="0.25">
      <c r="A300" s="101">
        <v>240</v>
      </c>
      <c r="B300" s="102"/>
      <c r="C300" s="103" t="s">
        <v>63</v>
      </c>
      <c r="D300" s="75" t="s">
        <v>98</v>
      </c>
      <c r="E300" s="105" t="s">
        <v>14</v>
      </c>
      <c r="F300" s="108" t="s">
        <v>31</v>
      </c>
      <c r="G300" s="75" t="s">
        <v>27</v>
      </c>
      <c r="H300" s="4"/>
      <c r="I300" s="129" t="s">
        <v>63</v>
      </c>
      <c r="J300" s="103">
        <f t="shared" si="21"/>
        <v>2024</v>
      </c>
      <c r="K300" s="129"/>
      <c r="L300" s="88">
        <v>43831</v>
      </c>
      <c r="M300" s="150">
        <v>45291</v>
      </c>
      <c r="N300" s="169" t="s">
        <v>186</v>
      </c>
      <c r="O300" s="256"/>
      <c r="P300" s="253">
        <f>Pethőhenye!P16</f>
        <v>506</v>
      </c>
      <c r="Q300" s="253">
        <f>Pethőhenye!Q16</f>
        <v>506</v>
      </c>
      <c r="R300" s="253">
        <f>Pethőhenye!R16</f>
        <v>506</v>
      </c>
      <c r="S300" s="253">
        <f>Pethőhenye!S16</f>
        <v>506</v>
      </c>
      <c r="T300" s="313">
        <f>Pethőhenye!T16</f>
        <v>0</v>
      </c>
      <c r="U300" s="313">
        <f>Pethőhenye!U16</f>
        <v>0</v>
      </c>
      <c r="V300" s="313">
        <f>Pethőhenye!V16</f>
        <v>0</v>
      </c>
      <c r="W300" s="313">
        <f>Pethőhenye!W16</f>
        <v>0</v>
      </c>
      <c r="X300" s="313">
        <f>Pethőhenye!X16</f>
        <v>0</v>
      </c>
      <c r="Y300" s="313">
        <f>Pethőhenye!Y16</f>
        <v>0</v>
      </c>
      <c r="Z300" s="313">
        <f>Pethőhenye!Z16</f>
        <v>0</v>
      </c>
      <c r="AA300" s="313">
        <f>Pethőhenye!AA16</f>
        <v>0</v>
      </c>
      <c r="AB300" s="313">
        <f>Pethőhenye!AB16</f>
        <v>0</v>
      </c>
      <c r="AC300" s="314">
        <f>Pethőhenye!AC16</f>
        <v>0</v>
      </c>
      <c r="AE300" s="114"/>
    </row>
    <row r="301" spans="1:31" s="125" customFormat="1" ht="60" x14ac:dyDescent="0.25">
      <c r="A301" s="101">
        <v>634</v>
      </c>
      <c r="B301" s="102"/>
      <c r="C301" s="103" t="s">
        <v>63</v>
      </c>
      <c r="D301" s="75" t="s">
        <v>98</v>
      </c>
      <c r="E301" s="105" t="s">
        <v>14</v>
      </c>
      <c r="F301" s="108" t="s">
        <v>31</v>
      </c>
      <c r="G301" s="75" t="s">
        <v>27</v>
      </c>
      <c r="H301" s="4"/>
      <c r="I301" s="129" t="s">
        <v>63</v>
      </c>
      <c r="J301" s="103">
        <f t="shared" si="21"/>
        <v>5060</v>
      </c>
      <c r="K301" s="129"/>
      <c r="L301" s="88">
        <v>45292</v>
      </c>
      <c r="M301" s="150">
        <v>48916</v>
      </c>
      <c r="N301" s="169" t="s">
        <v>187</v>
      </c>
      <c r="O301" s="256"/>
      <c r="P301" s="253">
        <f>Pethőhenye!P17</f>
        <v>0</v>
      </c>
      <c r="Q301" s="253">
        <f>Pethőhenye!Q17</f>
        <v>0</v>
      </c>
      <c r="R301" s="253">
        <f>Pethőhenye!R17</f>
        <v>0</v>
      </c>
      <c r="S301" s="253">
        <f>Pethőhenye!S17</f>
        <v>0</v>
      </c>
      <c r="T301" s="313">
        <f>Pethőhenye!T17</f>
        <v>506</v>
      </c>
      <c r="U301" s="313">
        <f>Pethőhenye!U17</f>
        <v>506</v>
      </c>
      <c r="V301" s="313">
        <f>Pethőhenye!V17</f>
        <v>506</v>
      </c>
      <c r="W301" s="313">
        <f>Pethőhenye!W17</f>
        <v>506</v>
      </c>
      <c r="X301" s="313">
        <f>Pethőhenye!X17</f>
        <v>506</v>
      </c>
      <c r="Y301" s="313">
        <f>Pethőhenye!Y17</f>
        <v>506</v>
      </c>
      <c r="Z301" s="313">
        <f>Pethőhenye!Z17</f>
        <v>506</v>
      </c>
      <c r="AA301" s="313">
        <f>Pethőhenye!AA17</f>
        <v>506</v>
      </c>
      <c r="AB301" s="313">
        <f>Pethőhenye!AB17</f>
        <v>506</v>
      </c>
      <c r="AC301" s="314">
        <f>Pethőhenye!AC17</f>
        <v>506</v>
      </c>
      <c r="AE301" s="114"/>
    </row>
    <row r="302" spans="1:31" s="125" customFormat="1" ht="60" x14ac:dyDescent="0.25">
      <c r="A302" s="101">
        <v>472</v>
      </c>
      <c r="B302" s="102"/>
      <c r="C302" s="103" t="s">
        <v>63</v>
      </c>
      <c r="D302" s="16" t="s">
        <v>221</v>
      </c>
      <c r="E302" s="105" t="s">
        <v>14</v>
      </c>
      <c r="F302" s="108" t="s">
        <v>31</v>
      </c>
      <c r="G302" s="75" t="s">
        <v>27</v>
      </c>
      <c r="H302" s="106"/>
      <c r="I302" s="129" t="s">
        <v>63</v>
      </c>
      <c r="J302" s="103">
        <f t="shared" si="21"/>
        <v>2400</v>
      </c>
      <c r="K302" s="106"/>
      <c r="L302" s="130">
        <v>44197</v>
      </c>
      <c r="M302" s="130">
        <v>44561</v>
      </c>
      <c r="N302" s="32" t="s">
        <v>186</v>
      </c>
      <c r="O302" s="256"/>
      <c r="P302" s="253">
        <f>Pethőhenye!P18</f>
        <v>0</v>
      </c>
      <c r="Q302" s="253">
        <f>Pethőhenye!Q18</f>
        <v>2400</v>
      </c>
      <c r="R302" s="253">
        <f>Pethőhenye!R18</f>
        <v>0</v>
      </c>
      <c r="S302" s="253">
        <f>Pethőhenye!S18</f>
        <v>0</v>
      </c>
      <c r="T302" s="313">
        <f>Pethőhenye!T18</f>
        <v>0</v>
      </c>
      <c r="U302" s="313">
        <f>Pethőhenye!U18</f>
        <v>0</v>
      </c>
      <c r="V302" s="313">
        <f>Pethőhenye!V18</f>
        <v>0</v>
      </c>
      <c r="W302" s="313">
        <f>Pethőhenye!W18</f>
        <v>0</v>
      </c>
      <c r="X302" s="313">
        <f>Pethőhenye!X18</f>
        <v>0</v>
      </c>
      <c r="Y302" s="313">
        <f>Pethőhenye!Y18</f>
        <v>0</v>
      </c>
      <c r="Z302" s="313">
        <f>Pethőhenye!Z18</f>
        <v>0</v>
      </c>
      <c r="AA302" s="313">
        <f>Pethőhenye!AA18</f>
        <v>0</v>
      </c>
      <c r="AB302" s="313">
        <f>Pethőhenye!AB18</f>
        <v>0</v>
      </c>
      <c r="AC302" s="314">
        <f>Pethőhenye!AC18</f>
        <v>0</v>
      </c>
      <c r="AE302" s="114"/>
    </row>
    <row r="303" spans="1:31" s="125" customFormat="1" ht="60" x14ac:dyDescent="0.25">
      <c r="A303" s="101">
        <v>895</v>
      </c>
      <c r="B303" s="102"/>
      <c r="C303" s="103" t="s">
        <v>63</v>
      </c>
      <c r="D303" s="16" t="s">
        <v>221</v>
      </c>
      <c r="E303" s="105" t="s">
        <v>14</v>
      </c>
      <c r="F303" s="108" t="s">
        <v>31</v>
      </c>
      <c r="G303" s="75" t="s">
        <v>27</v>
      </c>
      <c r="H303" s="106"/>
      <c r="I303" s="129" t="s">
        <v>63</v>
      </c>
      <c r="J303" s="103">
        <f t="shared" si="21"/>
        <v>2400</v>
      </c>
      <c r="K303" s="106"/>
      <c r="L303" s="130">
        <v>46023</v>
      </c>
      <c r="M303" s="130">
        <v>46387</v>
      </c>
      <c r="N303" s="32" t="s">
        <v>187</v>
      </c>
      <c r="O303" s="256"/>
      <c r="P303" s="253">
        <f>Pethőhenye!P19</f>
        <v>0</v>
      </c>
      <c r="Q303" s="253">
        <f>Pethőhenye!Q19</f>
        <v>0</v>
      </c>
      <c r="R303" s="253">
        <f>Pethőhenye!R19</f>
        <v>0</v>
      </c>
      <c r="S303" s="253">
        <f>Pethőhenye!S19</f>
        <v>0</v>
      </c>
      <c r="T303" s="313">
        <f>Pethőhenye!T19</f>
        <v>0</v>
      </c>
      <c r="U303" s="313">
        <f>Pethőhenye!U19</f>
        <v>0</v>
      </c>
      <c r="V303" s="313">
        <f>Pethőhenye!V19</f>
        <v>2400</v>
      </c>
      <c r="W303" s="313">
        <f>Pethőhenye!W19</f>
        <v>0</v>
      </c>
      <c r="X303" s="313">
        <f>Pethőhenye!X19</f>
        <v>0</v>
      </c>
      <c r="Y303" s="313">
        <f>Pethőhenye!Y19</f>
        <v>0</v>
      </c>
      <c r="Z303" s="313">
        <f>Pethőhenye!Z19</f>
        <v>0</v>
      </c>
      <c r="AA303" s="313">
        <f>Pethőhenye!AA19</f>
        <v>0</v>
      </c>
      <c r="AB303" s="313">
        <f>Pethőhenye!AB19</f>
        <v>0</v>
      </c>
      <c r="AC303" s="314">
        <f>Pethőhenye!AC19</f>
        <v>0</v>
      </c>
      <c r="AE303" s="114"/>
    </row>
    <row r="304" spans="1:31" s="125" customFormat="1" ht="60" x14ac:dyDescent="0.25">
      <c r="A304" s="101">
        <v>241</v>
      </c>
      <c r="B304" s="102"/>
      <c r="C304" s="103" t="s">
        <v>63</v>
      </c>
      <c r="D304" s="16" t="s">
        <v>222</v>
      </c>
      <c r="E304" s="105" t="s">
        <v>14</v>
      </c>
      <c r="F304" s="108" t="s">
        <v>31</v>
      </c>
      <c r="G304" s="75" t="s">
        <v>27</v>
      </c>
      <c r="H304" s="106"/>
      <c r="I304" s="129" t="s">
        <v>63</v>
      </c>
      <c r="J304" s="103">
        <f t="shared" si="21"/>
        <v>6600</v>
      </c>
      <c r="K304" s="106"/>
      <c r="L304" s="130">
        <v>43831</v>
      </c>
      <c r="M304" s="130">
        <v>45291</v>
      </c>
      <c r="N304" s="32" t="s">
        <v>186</v>
      </c>
      <c r="O304" s="256"/>
      <c r="P304" s="253">
        <f>Pethőhenye!P20</f>
        <v>3300</v>
      </c>
      <c r="Q304" s="253">
        <f>Pethőhenye!Q20</f>
        <v>0</v>
      </c>
      <c r="R304" s="253">
        <f>Pethőhenye!R20</f>
        <v>0</v>
      </c>
      <c r="S304" s="253">
        <f>Pethőhenye!S20</f>
        <v>3300</v>
      </c>
      <c r="T304" s="313">
        <f>Pethőhenye!T20</f>
        <v>0</v>
      </c>
      <c r="U304" s="313">
        <f>Pethőhenye!U20</f>
        <v>0</v>
      </c>
      <c r="V304" s="313">
        <f>Pethőhenye!V20</f>
        <v>0</v>
      </c>
      <c r="W304" s="313">
        <f>Pethőhenye!W20</f>
        <v>0</v>
      </c>
      <c r="X304" s="313">
        <f>Pethőhenye!X20</f>
        <v>0</v>
      </c>
      <c r="Y304" s="313">
        <f>Pethőhenye!Y20</f>
        <v>0</v>
      </c>
      <c r="Z304" s="313">
        <f>Pethőhenye!Z20</f>
        <v>0</v>
      </c>
      <c r="AA304" s="313">
        <f>Pethőhenye!AA20</f>
        <v>0</v>
      </c>
      <c r="AB304" s="313">
        <f>Pethőhenye!AB20</f>
        <v>0</v>
      </c>
      <c r="AC304" s="314">
        <f>Pethőhenye!AC20</f>
        <v>0</v>
      </c>
      <c r="AE304" s="114"/>
    </row>
    <row r="305" spans="1:31" s="125" customFormat="1" ht="60" x14ac:dyDescent="0.25">
      <c r="A305" s="101">
        <v>819</v>
      </c>
      <c r="B305" s="102"/>
      <c r="C305" s="103" t="s">
        <v>63</v>
      </c>
      <c r="D305" s="16" t="s">
        <v>222</v>
      </c>
      <c r="E305" s="105" t="s">
        <v>14</v>
      </c>
      <c r="F305" s="108" t="s">
        <v>31</v>
      </c>
      <c r="G305" s="75" t="s">
        <v>27</v>
      </c>
      <c r="H305" s="106"/>
      <c r="I305" s="129" t="s">
        <v>63</v>
      </c>
      <c r="J305" s="103">
        <f t="shared" si="21"/>
        <v>13200</v>
      </c>
      <c r="K305" s="106"/>
      <c r="L305" s="130">
        <v>45658</v>
      </c>
      <c r="M305" s="130">
        <v>48579</v>
      </c>
      <c r="N305" s="32" t="s">
        <v>187</v>
      </c>
      <c r="O305" s="256"/>
      <c r="P305" s="253">
        <f>Pethőhenye!P21</f>
        <v>0</v>
      </c>
      <c r="Q305" s="253">
        <f>Pethőhenye!Q21</f>
        <v>0</v>
      </c>
      <c r="R305" s="253">
        <f>Pethőhenye!R21</f>
        <v>0</v>
      </c>
      <c r="S305" s="253">
        <f>Pethőhenye!S21</f>
        <v>0</v>
      </c>
      <c r="T305" s="313">
        <f>Pethőhenye!T21</f>
        <v>0</v>
      </c>
      <c r="U305" s="313">
        <f>Pethőhenye!U21</f>
        <v>3300</v>
      </c>
      <c r="V305" s="313">
        <f>Pethőhenye!V21</f>
        <v>0</v>
      </c>
      <c r="W305" s="313">
        <f>Pethőhenye!W21</f>
        <v>0</v>
      </c>
      <c r="X305" s="313">
        <f>Pethőhenye!X21</f>
        <v>3300</v>
      </c>
      <c r="Y305" s="313">
        <f>Pethőhenye!Y21</f>
        <v>0</v>
      </c>
      <c r="Z305" s="313">
        <f>Pethőhenye!Z21</f>
        <v>3300</v>
      </c>
      <c r="AA305" s="313">
        <f>Pethőhenye!AA21</f>
        <v>0</v>
      </c>
      <c r="AB305" s="313">
        <f>Pethőhenye!AB21</f>
        <v>0</v>
      </c>
      <c r="AC305" s="314">
        <f>Pethőhenye!AC21</f>
        <v>3300</v>
      </c>
      <c r="AE305" s="114"/>
    </row>
    <row r="306" spans="1:31" s="125" customFormat="1" ht="60" x14ac:dyDescent="0.25">
      <c r="A306" s="101">
        <v>242</v>
      </c>
      <c r="B306" s="102"/>
      <c r="C306" s="103" t="s">
        <v>64</v>
      </c>
      <c r="D306" s="75" t="s">
        <v>98</v>
      </c>
      <c r="E306" s="105" t="s">
        <v>14</v>
      </c>
      <c r="F306" s="108" t="s">
        <v>31</v>
      </c>
      <c r="G306" s="75" t="s">
        <v>27</v>
      </c>
      <c r="H306" s="4"/>
      <c r="I306" s="129" t="s">
        <v>64</v>
      </c>
      <c r="J306" s="103">
        <f t="shared" si="21"/>
        <v>1843</v>
      </c>
      <c r="K306" s="129"/>
      <c r="L306" s="88">
        <v>43831</v>
      </c>
      <c r="M306" s="150">
        <v>45291</v>
      </c>
      <c r="N306" s="169" t="s">
        <v>186</v>
      </c>
      <c r="O306" s="256"/>
      <c r="P306" s="253">
        <f>Pókaszepetk!P16</f>
        <v>506</v>
      </c>
      <c r="Q306" s="253">
        <f>Pókaszepetk!Q16</f>
        <v>506</v>
      </c>
      <c r="R306" s="253">
        <f>Pókaszepetk!R16</f>
        <v>506</v>
      </c>
      <c r="S306" s="253">
        <f>Pókaszepetk!S16</f>
        <v>325</v>
      </c>
      <c r="T306" s="313">
        <f>Pókaszepetk!T16</f>
        <v>0</v>
      </c>
      <c r="U306" s="313">
        <f>Pókaszepetk!U16</f>
        <v>0</v>
      </c>
      <c r="V306" s="313">
        <f>Pókaszepetk!V16</f>
        <v>0</v>
      </c>
      <c r="W306" s="313">
        <f>Pókaszepetk!W16</f>
        <v>0</v>
      </c>
      <c r="X306" s="313">
        <f>Pókaszepetk!X16</f>
        <v>0</v>
      </c>
      <c r="Y306" s="313">
        <f>Pókaszepetk!Y16</f>
        <v>0</v>
      </c>
      <c r="Z306" s="313">
        <f>Pókaszepetk!Z16</f>
        <v>0</v>
      </c>
      <c r="AA306" s="313">
        <f>Pókaszepetk!AA16</f>
        <v>0</v>
      </c>
      <c r="AB306" s="313">
        <f>Pókaszepetk!AB16</f>
        <v>0</v>
      </c>
      <c r="AC306" s="314">
        <f>Pókaszepetk!AC16</f>
        <v>0</v>
      </c>
      <c r="AE306" s="114"/>
    </row>
    <row r="307" spans="1:31" s="125" customFormat="1" ht="60" x14ac:dyDescent="0.25">
      <c r="A307" s="101">
        <v>635</v>
      </c>
      <c r="B307" s="102"/>
      <c r="C307" s="103" t="s">
        <v>64</v>
      </c>
      <c r="D307" s="75" t="s">
        <v>98</v>
      </c>
      <c r="E307" s="105" t="s">
        <v>14</v>
      </c>
      <c r="F307" s="108" t="s">
        <v>31</v>
      </c>
      <c r="G307" s="75" t="s">
        <v>27</v>
      </c>
      <c r="H307" s="4"/>
      <c r="I307" s="129" t="s">
        <v>64</v>
      </c>
      <c r="J307" s="103">
        <f t="shared" si="21"/>
        <v>3250</v>
      </c>
      <c r="K307" s="129"/>
      <c r="L307" s="88">
        <v>45292</v>
      </c>
      <c r="M307" s="150">
        <v>48944</v>
      </c>
      <c r="N307" s="169" t="s">
        <v>187</v>
      </c>
      <c r="O307" s="256"/>
      <c r="P307" s="253">
        <f>Pókaszepetk!P17</f>
        <v>0</v>
      </c>
      <c r="Q307" s="253">
        <f>Pókaszepetk!Q17</f>
        <v>0</v>
      </c>
      <c r="R307" s="253">
        <f>Pókaszepetk!R17</f>
        <v>0</v>
      </c>
      <c r="S307" s="253">
        <f>Pókaszepetk!S17</f>
        <v>0</v>
      </c>
      <c r="T307" s="313">
        <f>Pókaszepetk!T17</f>
        <v>325</v>
      </c>
      <c r="U307" s="313">
        <f>Pókaszepetk!U17</f>
        <v>325</v>
      </c>
      <c r="V307" s="313">
        <f>Pókaszepetk!V17</f>
        <v>325</v>
      </c>
      <c r="W307" s="313">
        <f>Pókaszepetk!W17</f>
        <v>325</v>
      </c>
      <c r="X307" s="313">
        <f>Pókaszepetk!X17</f>
        <v>325</v>
      </c>
      <c r="Y307" s="313">
        <f>Pókaszepetk!Y17</f>
        <v>325</v>
      </c>
      <c r="Z307" s="313">
        <f>Pókaszepetk!Z17</f>
        <v>325</v>
      </c>
      <c r="AA307" s="313">
        <f>Pókaszepetk!AA17</f>
        <v>325</v>
      </c>
      <c r="AB307" s="313">
        <f>Pókaszepetk!AB17</f>
        <v>325</v>
      </c>
      <c r="AC307" s="314">
        <f>Pókaszepetk!AC17</f>
        <v>325</v>
      </c>
      <c r="AE307" s="114"/>
    </row>
    <row r="308" spans="1:31" s="125" customFormat="1" ht="60" x14ac:dyDescent="0.25">
      <c r="A308" s="101">
        <v>243</v>
      </c>
      <c r="B308" s="102"/>
      <c r="C308" s="103" t="s">
        <v>64</v>
      </c>
      <c r="D308" s="16" t="s">
        <v>221</v>
      </c>
      <c r="E308" s="105" t="s">
        <v>14</v>
      </c>
      <c r="F308" s="108" t="s">
        <v>31</v>
      </c>
      <c r="G308" s="75" t="s">
        <v>27</v>
      </c>
      <c r="H308" s="4"/>
      <c r="I308" s="129" t="s">
        <v>64</v>
      </c>
      <c r="J308" s="103">
        <f t="shared" si="21"/>
        <v>6000</v>
      </c>
      <c r="K308" s="129"/>
      <c r="L308" s="88">
        <v>43831</v>
      </c>
      <c r="M308" s="150">
        <v>45291</v>
      </c>
      <c r="N308" s="32" t="s">
        <v>186</v>
      </c>
      <c r="O308" s="256"/>
      <c r="P308" s="253">
        <f>Pókaszepetk!P18</f>
        <v>2000</v>
      </c>
      <c r="Q308" s="253">
        <f>Pókaszepetk!Q18</f>
        <v>2000</v>
      </c>
      <c r="R308" s="253">
        <f>Pókaszepetk!R18</f>
        <v>0</v>
      </c>
      <c r="S308" s="253">
        <f>Pókaszepetk!S18</f>
        <v>2000</v>
      </c>
      <c r="T308" s="313">
        <f>Pókaszepetk!T18</f>
        <v>0</v>
      </c>
      <c r="U308" s="313">
        <f>Pókaszepetk!U18</f>
        <v>0</v>
      </c>
      <c r="V308" s="313">
        <f>Pókaszepetk!V18</f>
        <v>0</v>
      </c>
      <c r="W308" s="313">
        <f>Pókaszepetk!W18</f>
        <v>0</v>
      </c>
      <c r="X308" s="313">
        <f>Pókaszepetk!X18</f>
        <v>0</v>
      </c>
      <c r="Y308" s="313">
        <f>Pókaszepetk!Y18</f>
        <v>0</v>
      </c>
      <c r="Z308" s="313">
        <f>Pókaszepetk!Z18</f>
        <v>0</v>
      </c>
      <c r="AA308" s="313">
        <f>Pókaszepetk!AA18</f>
        <v>0</v>
      </c>
      <c r="AB308" s="313">
        <f>Pókaszepetk!AB18</f>
        <v>0</v>
      </c>
      <c r="AC308" s="314">
        <f>Pókaszepetk!AC18</f>
        <v>0</v>
      </c>
      <c r="AE308" s="114"/>
    </row>
    <row r="309" spans="1:31" s="125" customFormat="1" ht="60" x14ac:dyDescent="0.25">
      <c r="A309" s="101">
        <v>896</v>
      </c>
      <c r="B309" s="102"/>
      <c r="C309" s="103" t="s">
        <v>64</v>
      </c>
      <c r="D309" s="16" t="s">
        <v>221</v>
      </c>
      <c r="E309" s="105" t="s">
        <v>14</v>
      </c>
      <c r="F309" s="108" t="s">
        <v>31</v>
      </c>
      <c r="G309" s="75" t="s">
        <v>27</v>
      </c>
      <c r="H309" s="4"/>
      <c r="I309" s="129" t="s">
        <v>64</v>
      </c>
      <c r="J309" s="103">
        <f t="shared" si="21"/>
        <v>6000</v>
      </c>
      <c r="K309" s="129"/>
      <c r="L309" s="88">
        <v>46023</v>
      </c>
      <c r="M309" s="150">
        <v>48579</v>
      </c>
      <c r="N309" s="32" t="s">
        <v>187</v>
      </c>
      <c r="O309" s="256"/>
      <c r="P309" s="253">
        <f>Pókaszepetk!P19</f>
        <v>0</v>
      </c>
      <c r="Q309" s="253">
        <f>Pókaszepetk!Q19</f>
        <v>0</v>
      </c>
      <c r="R309" s="253">
        <f>Pókaszepetk!R19</f>
        <v>0</v>
      </c>
      <c r="S309" s="253">
        <f>Pókaszepetk!S19</f>
        <v>0</v>
      </c>
      <c r="T309" s="313">
        <f>Pókaszepetk!T19</f>
        <v>0</v>
      </c>
      <c r="U309" s="313">
        <f>Pókaszepetk!U19</f>
        <v>0</v>
      </c>
      <c r="V309" s="313">
        <f>Pókaszepetk!V19</f>
        <v>2000</v>
      </c>
      <c r="W309" s="313">
        <f>Pókaszepetk!W19</f>
        <v>0</v>
      </c>
      <c r="X309" s="313">
        <f>Pókaszepetk!X19</f>
        <v>0</v>
      </c>
      <c r="Y309" s="313">
        <f>Pókaszepetk!Y19</f>
        <v>2000</v>
      </c>
      <c r="Z309" s="313">
        <f>Pókaszepetk!Z19</f>
        <v>0</v>
      </c>
      <c r="AA309" s="313">
        <f>Pókaszepetk!AA19</f>
        <v>0</v>
      </c>
      <c r="AB309" s="313">
        <f>Pókaszepetk!AB19</f>
        <v>2000</v>
      </c>
      <c r="AC309" s="314">
        <f>Pókaszepetk!AC19</f>
        <v>0</v>
      </c>
      <c r="AE309" s="114"/>
    </row>
    <row r="310" spans="1:31" s="125" customFormat="1" ht="60" x14ac:dyDescent="0.25">
      <c r="A310" s="101">
        <v>244</v>
      </c>
      <c r="B310" s="102"/>
      <c r="C310" s="103" t="s">
        <v>64</v>
      </c>
      <c r="D310" s="16" t="s">
        <v>222</v>
      </c>
      <c r="E310" s="105" t="s">
        <v>14</v>
      </c>
      <c r="F310" s="108" t="s">
        <v>31</v>
      </c>
      <c r="G310" s="75" t="s">
        <v>27</v>
      </c>
      <c r="H310" s="4"/>
      <c r="I310" s="129" t="s">
        <v>64</v>
      </c>
      <c r="J310" s="103">
        <f t="shared" si="21"/>
        <v>10400</v>
      </c>
      <c r="K310" s="129"/>
      <c r="L310" s="88">
        <v>43831</v>
      </c>
      <c r="M310" s="150">
        <v>44926</v>
      </c>
      <c r="N310" s="32" t="s">
        <v>186</v>
      </c>
      <c r="O310" s="256"/>
      <c r="P310" s="253">
        <f>Pókaszepetk!P20</f>
        <v>5200</v>
      </c>
      <c r="Q310" s="253">
        <f>Pókaszepetk!Q20</f>
        <v>0</v>
      </c>
      <c r="R310" s="253">
        <f>Pókaszepetk!R20</f>
        <v>5200</v>
      </c>
      <c r="S310" s="253">
        <f>Pókaszepetk!S20</f>
        <v>0</v>
      </c>
      <c r="T310" s="313">
        <f>Pókaszepetk!T20</f>
        <v>0</v>
      </c>
      <c r="U310" s="313">
        <f>Pókaszepetk!U20</f>
        <v>0</v>
      </c>
      <c r="V310" s="313">
        <f>Pókaszepetk!V20</f>
        <v>0</v>
      </c>
      <c r="W310" s="313">
        <f>Pókaszepetk!W20</f>
        <v>0</v>
      </c>
      <c r="X310" s="313">
        <f>Pókaszepetk!X20</f>
        <v>0</v>
      </c>
      <c r="Y310" s="313">
        <f>Pókaszepetk!Y20</f>
        <v>0</v>
      </c>
      <c r="Z310" s="313">
        <f>Pókaszepetk!Z20</f>
        <v>0</v>
      </c>
      <c r="AA310" s="313">
        <f>Pókaszepetk!AA20</f>
        <v>0</v>
      </c>
      <c r="AB310" s="313">
        <f>Pókaszepetk!AB20</f>
        <v>0</v>
      </c>
      <c r="AC310" s="314">
        <f>Pókaszepetk!AC20</f>
        <v>0</v>
      </c>
      <c r="AE310" s="114"/>
    </row>
    <row r="311" spans="1:31" s="125" customFormat="1" ht="60" x14ac:dyDescent="0.25">
      <c r="A311" s="101">
        <v>820</v>
      </c>
      <c r="B311" s="102"/>
      <c r="C311" s="103" t="s">
        <v>64</v>
      </c>
      <c r="D311" s="16" t="s">
        <v>222</v>
      </c>
      <c r="E311" s="105" t="s">
        <v>14</v>
      </c>
      <c r="F311" s="108" t="s">
        <v>31</v>
      </c>
      <c r="G311" s="75" t="s">
        <v>27</v>
      </c>
      <c r="H311" s="4"/>
      <c r="I311" s="129" t="s">
        <v>64</v>
      </c>
      <c r="J311" s="103">
        <f t="shared" si="21"/>
        <v>15600</v>
      </c>
      <c r="K311" s="129"/>
      <c r="L311" s="88">
        <v>45658</v>
      </c>
      <c r="M311" s="150">
        <v>48213</v>
      </c>
      <c r="N311" s="32" t="s">
        <v>187</v>
      </c>
      <c r="O311" s="256"/>
      <c r="P311" s="253">
        <f>Pókaszepetk!P21</f>
        <v>0</v>
      </c>
      <c r="Q311" s="253">
        <f>Pókaszepetk!Q21</f>
        <v>0</v>
      </c>
      <c r="R311" s="253">
        <f>Pókaszepetk!R21</f>
        <v>0</v>
      </c>
      <c r="S311" s="253">
        <f>Pókaszepetk!S21</f>
        <v>0</v>
      </c>
      <c r="T311" s="313">
        <f>Pókaszepetk!T21</f>
        <v>0</v>
      </c>
      <c r="U311" s="313">
        <f>Pókaszepetk!U21</f>
        <v>5200</v>
      </c>
      <c r="V311" s="313">
        <f>Pókaszepetk!V21</f>
        <v>0</v>
      </c>
      <c r="W311" s="313">
        <f>Pókaszepetk!W21</f>
        <v>0</v>
      </c>
      <c r="X311" s="313">
        <f>Pókaszepetk!X21</f>
        <v>5200</v>
      </c>
      <c r="Y311" s="313">
        <f>Pókaszepetk!Y21</f>
        <v>0</v>
      </c>
      <c r="Z311" s="313">
        <f>Pókaszepetk!Z21</f>
        <v>0</v>
      </c>
      <c r="AA311" s="313">
        <f>Pókaszepetk!AA21</f>
        <v>5200</v>
      </c>
      <c r="AB311" s="313">
        <f>Pókaszepetk!AB21</f>
        <v>0</v>
      </c>
      <c r="AC311" s="314">
        <f>Pókaszepetk!AC21</f>
        <v>0</v>
      </c>
      <c r="AE311" s="114"/>
    </row>
    <row r="312" spans="1:31" s="125" customFormat="1" ht="60" x14ac:dyDescent="0.25">
      <c r="A312" s="101">
        <v>245</v>
      </c>
      <c r="B312" s="102"/>
      <c r="C312" s="103" t="s">
        <v>65</v>
      </c>
      <c r="D312" s="75" t="s">
        <v>98</v>
      </c>
      <c r="E312" s="105" t="s">
        <v>14</v>
      </c>
      <c r="F312" s="108" t="s">
        <v>31</v>
      </c>
      <c r="G312" s="75" t="s">
        <v>27</v>
      </c>
      <c r="H312" s="4"/>
      <c r="I312" s="129" t="s">
        <v>65</v>
      </c>
      <c r="J312" s="103">
        <f t="shared" si="21"/>
        <v>408</v>
      </c>
      <c r="K312" s="129"/>
      <c r="L312" s="88">
        <v>43831</v>
      </c>
      <c r="M312" s="150">
        <v>45291</v>
      </c>
      <c r="N312" s="169" t="s">
        <v>186</v>
      </c>
      <c r="O312" s="256"/>
      <c r="P312" s="253">
        <f>Pusztaszenlászló!P16</f>
        <v>102</v>
      </c>
      <c r="Q312" s="253">
        <f>Pusztaszenlászló!Q16</f>
        <v>102</v>
      </c>
      <c r="R312" s="253">
        <f>Pusztaszenlászló!R16</f>
        <v>102</v>
      </c>
      <c r="S312" s="253">
        <f>Pusztaszenlászló!S16</f>
        <v>102</v>
      </c>
      <c r="T312" s="313">
        <f>Pusztaszenlászló!T16</f>
        <v>0</v>
      </c>
      <c r="U312" s="313">
        <f>Pusztaszenlászló!U16</f>
        <v>0</v>
      </c>
      <c r="V312" s="313">
        <f>Pusztaszenlászló!V16</f>
        <v>0</v>
      </c>
      <c r="W312" s="313">
        <f>Pusztaszenlászló!W16</f>
        <v>0</v>
      </c>
      <c r="X312" s="313">
        <f>Pusztaszenlászló!X16</f>
        <v>0</v>
      </c>
      <c r="Y312" s="313">
        <f>Pusztaszenlászló!Y16</f>
        <v>0</v>
      </c>
      <c r="Z312" s="313">
        <f>Pusztaszenlászló!Z16</f>
        <v>0</v>
      </c>
      <c r="AA312" s="313">
        <f>Pusztaszenlászló!AA16</f>
        <v>0</v>
      </c>
      <c r="AB312" s="313">
        <f>Pusztaszenlászló!AB16</f>
        <v>0</v>
      </c>
      <c r="AC312" s="314">
        <f>Pusztaszenlászló!AC16</f>
        <v>0</v>
      </c>
      <c r="AE312" s="114"/>
    </row>
    <row r="313" spans="1:31" s="125" customFormat="1" ht="60" x14ac:dyDescent="0.25">
      <c r="A313" s="101">
        <v>636</v>
      </c>
      <c r="B313" s="102"/>
      <c r="C313" s="103" t="s">
        <v>65</v>
      </c>
      <c r="D313" s="75" t="s">
        <v>98</v>
      </c>
      <c r="E313" s="105" t="s">
        <v>14</v>
      </c>
      <c r="F313" s="108" t="s">
        <v>31</v>
      </c>
      <c r="G313" s="75" t="s">
        <v>27</v>
      </c>
      <c r="H313" s="4"/>
      <c r="I313" s="129" t="s">
        <v>65</v>
      </c>
      <c r="J313" s="103">
        <f t="shared" si="21"/>
        <v>1020</v>
      </c>
      <c r="K313" s="129"/>
      <c r="L313" s="88">
        <v>45292</v>
      </c>
      <c r="M313" s="150">
        <v>48944</v>
      </c>
      <c r="N313" s="169" t="s">
        <v>187</v>
      </c>
      <c r="O313" s="256"/>
      <c r="P313" s="253">
        <f>Pusztaszenlászló!P17</f>
        <v>0</v>
      </c>
      <c r="Q313" s="253">
        <f>Pusztaszenlászló!Q17</f>
        <v>0</v>
      </c>
      <c r="R313" s="253">
        <f>Pusztaszenlászló!R17</f>
        <v>0</v>
      </c>
      <c r="S313" s="253">
        <f>Pusztaszenlászló!S17</f>
        <v>0</v>
      </c>
      <c r="T313" s="313">
        <f>Pusztaszenlászló!T17</f>
        <v>102</v>
      </c>
      <c r="U313" s="313">
        <f>Pusztaszenlászló!U17</f>
        <v>102</v>
      </c>
      <c r="V313" s="313">
        <f>Pusztaszenlászló!V17</f>
        <v>102</v>
      </c>
      <c r="W313" s="313">
        <f>Pusztaszenlászló!W17</f>
        <v>102</v>
      </c>
      <c r="X313" s="313">
        <f>Pusztaszenlászló!X17</f>
        <v>102</v>
      </c>
      <c r="Y313" s="313">
        <f>Pusztaszenlászló!Y17</f>
        <v>102</v>
      </c>
      <c r="Z313" s="313">
        <f>Pusztaszenlászló!Z17</f>
        <v>102</v>
      </c>
      <c r="AA313" s="313">
        <f>Pusztaszenlászló!AA17</f>
        <v>102</v>
      </c>
      <c r="AB313" s="313">
        <f>Pusztaszenlászló!AB17</f>
        <v>102</v>
      </c>
      <c r="AC313" s="314">
        <f>Pusztaszenlászló!AC17</f>
        <v>102</v>
      </c>
      <c r="AE313" s="114"/>
    </row>
    <row r="314" spans="1:31" s="125" customFormat="1" ht="60" x14ac:dyDescent="0.25">
      <c r="A314" s="101">
        <v>246</v>
      </c>
      <c r="B314" s="102"/>
      <c r="C314" s="103" t="s">
        <v>65</v>
      </c>
      <c r="D314" s="16" t="s">
        <v>221</v>
      </c>
      <c r="E314" s="105" t="s">
        <v>14</v>
      </c>
      <c r="F314" s="108" t="s">
        <v>31</v>
      </c>
      <c r="G314" s="75" t="s">
        <v>27</v>
      </c>
      <c r="H314" s="4"/>
      <c r="I314" s="129" t="s">
        <v>65</v>
      </c>
      <c r="J314" s="103">
        <f t="shared" si="21"/>
        <v>6900</v>
      </c>
      <c r="K314" s="129"/>
      <c r="L314" s="88">
        <v>43831</v>
      </c>
      <c r="M314" s="150">
        <v>45291</v>
      </c>
      <c r="N314" s="32" t="s">
        <v>186</v>
      </c>
      <c r="O314" s="256"/>
      <c r="P314" s="253">
        <f>Pusztaszenlászló!P18</f>
        <v>2300</v>
      </c>
      <c r="Q314" s="253">
        <f>Pusztaszenlászló!Q18</f>
        <v>2300</v>
      </c>
      <c r="R314" s="253">
        <f>Pusztaszenlászló!R18</f>
        <v>0</v>
      </c>
      <c r="S314" s="253">
        <f>Pusztaszenlászló!S18</f>
        <v>2300</v>
      </c>
      <c r="T314" s="313">
        <f>Pusztaszenlászló!T18</f>
        <v>0</v>
      </c>
      <c r="U314" s="313">
        <f>Pusztaszenlászló!U18</f>
        <v>0</v>
      </c>
      <c r="V314" s="313">
        <f>Pusztaszenlászló!V18</f>
        <v>0</v>
      </c>
      <c r="W314" s="313">
        <f>Pusztaszenlászló!W18</f>
        <v>0</v>
      </c>
      <c r="X314" s="313">
        <f>Pusztaszenlászló!X18</f>
        <v>0</v>
      </c>
      <c r="Y314" s="313">
        <f>Pusztaszenlászló!Y18</f>
        <v>0</v>
      </c>
      <c r="Z314" s="313">
        <f>Pusztaszenlászló!Z18</f>
        <v>0</v>
      </c>
      <c r="AA314" s="313">
        <f>Pusztaszenlászló!AA18</f>
        <v>0</v>
      </c>
      <c r="AB314" s="313">
        <f>Pusztaszenlászló!AB18</f>
        <v>0</v>
      </c>
      <c r="AC314" s="314">
        <f>Pusztaszenlászló!AC18</f>
        <v>0</v>
      </c>
      <c r="AE314" s="114"/>
    </row>
    <row r="315" spans="1:31" s="125" customFormat="1" ht="60" x14ac:dyDescent="0.25">
      <c r="A315" s="101">
        <v>821</v>
      </c>
      <c r="B315" s="102"/>
      <c r="C315" s="103" t="s">
        <v>65</v>
      </c>
      <c r="D315" s="16" t="s">
        <v>221</v>
      </c>
      <c r="E315" s="105" t="s">
        <v>14</v>
      </c>
      <c r="F315" s="108" t="s">
        <v>31</v>
      </c>
      <c r="G315" s="75" t="s">
        <v>27</v>
      </c>
      <c r="H315" s="4"/>
      <c r="I315" s="129" t="s">
        <v>65</v>
      </c>
      <c r="J315" s="103">
        <f t="shared" si="21"/>
        <v>6900</v>
      </c>
      <c r="K315" s="129"/>
      <c r="L315" s="88">
        <v>45658</v>
      </c>
      <c r="M315" s="150">
        <v>47848</v>
      </c>
      <c r="N315" s="32" t="s">
        <v>187</v>
      </c>
      <c r="O315" s="256"/>
      <c r="P315" s="253">
        <f>Pusztaszenlászló!P19</f>
        <v>0</v>
      </c>
      <c r="Q315" s="253">
        <f>Pusztaszenlászló!Q19</f>
        <v>0</v>
      </c>
      <c r="R315" s="253">
        <f>Pusztaszenlászló!R19</f>
        <v>0</v>
      </c>
      <c r="S315" s="253">
        <f>Pusztaszenlászló!S19</f>
        <v>0</v>
      </c>
      <c r="T315" s="313">
        <f>Pusztaszenlászló!T19</f>
        <v>0</v>
      </c>
      <c r="U315" s="313">
        <f>Pusztaszenlászló!U19</f>
        <v>2300</v>
      </c>
      <c r="V315" s="313">
        <f>Pusztaszenlászló!V19</f>
        <v>0</v>
      </c>
      <c r="W315" s="313">
        <f>Pusztaszenlászló!W19</f>
        <v>0</v>
      </c>
      <c r="X315" s="313">
        <f>Pusztaszenlászló!X19</f>
        <v>2300</v>
      </c>
      <c r="Y315" s="313">
        <f>Pusztaszenlászló!Y19</f>
        <v>0</v>
      </c>
      <c r="Z315" s="313">
        <f>Pusztaszenlászló!Z19</f>
        <v>2300</v>
      </c>
      <c r="AA315" s="313">
        <f>Pusztaszenlászló!AA19</f>
        <v>0</v>
      </c>
      <c r="AB315" s="313">
        <f>Pusztaszenlászló!AB19</f>
        <v>0</v>
      </c>
      <c r="AC315" s="314">
        <f>Pusztaszenlászló!AC19</f>
        <v>0</v>
      </c>
      <c r="AE315" s="114"/>
    </row>
    <row r="316" spans="1:31" s="125" customFormat="1" ht="60" x14ac:dyDescent="0.25">
      <c r="A316" s="101">
        <v>247</v>
      </c>
      <c r="B316" s="102"/>
      <c r="C316" s="103" t="s">
        <v>65</v>
      </c>
      <c r="D316" s="16" t="s">
        <v>222</v>
      </c>
      <c r="E316" s="75" t="s">
        <v>13</v>
      </c>
      <c r="F316" s="108" t="s">
        <v>31</v>
      </c>
      <c r="G316" s="75" t="s">
        <v>27</v>
      </c>
      <c r="H316" s="4"/>
      <c r="I316" s="129" t="s">
        <v>65</v>
      </c>
      <c r="J316" s="103">
        <f t="shared" si="21"/>
        <v>9400</v>
      </c>
      <c r="K316" s="129"/>
      <c r="L316" s="88">
        <v>43831</v>
      </c>
      <c r="M316" s="150">
        <v>45291</v>
      </c>
      <c r="N316" s="17" t="s">
        <v>185</v>
      </c>
      <c r="O316" s="256"/>
      <c r="P316" s="253">
        <f>Pusztaszenlászló!P20</f>
        <v>4700</v>
      </c>
      <c r="Q316" s="253">
        <f>Pusztaszenlászló!Q20</f>
        <v>0</v>
      </c>
      <c r="R316" s="253">
        <f>Pusztaszenlászló!R20</f>
        <v>0</v>
      </c>
      <c r="S316" s="253">
        <f>Pusztaszenlászló!S20</f>
        <v>4700</v>
      </c>
      <c r="T316" s="313">
        <f>Pusztaszenlászló!T20</f>
        <v>0</v>
      </c>
      <c r="U316" s="313">
        <f>Pusztaszenlászló!U20</f>
        <v>0</v>
      </c>
      <c r="V316" s="313">
        <f>Pusztaszenlászló!V20</f>
        <v>0</v>
      </c>
      <c r="W316" s="313">
        <f>Pusztaszenlászló!W20</f>
        <v>0</v>
      </c>
      <c r="X316" s="313">
        <f>Pusztaszenlászló!X20</f>
        <v>0</v>
      </c>
      <c r="Y316" s="313">
        <f>Pusztaszenlászló!Y20</f>
        <v>0</v>
      </c>
      <c r="Z316" s="313">
        <f>Pusztaszenlászló!Z20</f>
        <v>0</v>
      </c>
      <c r="AA316" s="313">
        <f>Pusztaszenlászló!AA20</f>
        <v>0</v>
      </c>
      <c r="AB316" s="313">
        <f>Pusztaszenlászló!AB20</f>
        <v>0</v>
      </c>
      <c r="AC316" s="314">
        <f>Pusztaszenlászló!AC20</f>
        <v>0</v>
      </c>
      <c r="AE316" s="114"/>
    </row>
    <row r="317" spans="1:31" s="125" customFormat="1" ht="60" x14ac:dyDescent="0.25">
      <c r="A317" s="101">
        <v>822</v>
      </c>
      <c r="B317" s="102"/>
      <c r="C317" s="103" t="s">
        <v>65</v>
      </c>
      <c r="D317" s="16" t="s">
        <v>222</v>
      </c>
      <c r="E317" s="105" t="s">
        <v>14</v>
      </c>
      <c r="F317" s="108" t="s">
        <v>31</v>
      </c>
      <c r="G317" s="75" t="s">
        <v>27</v>
      </c>
      <c r="H317" s="4"/>
      <c r="I317" s="129" t="s">
        <v>65</v>
      </c>
      <c r="J317" s="103">
        <f t="shared" si="21"/>
        <v>18800</v>
      </c>
      <c r="K317" s="129"/>
      <c r="L317" s="88">
        <v>45658</v>
      </c>
      <c r="M317" s="150">
        <v>48213</v>
      </c>
      <c r="N317" s="32" t="s">
        <v>186</v>
      </c>
      <c r="O317" s="256"/>
      <c r="P317" s="253">
        <f>Pusztaszenlászló!P21</f>
        <v>0</v>
      </c>
      <c r="Q317" s="253">
        <f>Pusztaszenlászló!Q21</f>
        <v>0</v>
      </c>
      <c r="R317" s="253">
        <f>Pusztaszenlászló!R21</f>
        <v>0</v>
      </c>
      <c r="S317" s="253">
        <f>Pusztaszenlászló!S21</f>
        <v>0</v>
      </c>
      <c r="T317" s="313">
        <f>Pusztaszenlászló!T21</f>
        <v>0</v>
      </c>
      <c r="U317" s="313">
        <f>Pusztaszenlászló!U21</f>
        <v>4700</v>
      </c>
      <c r="V317" s="313">
        <f>Pusztaszenlászló!V21</f>
        <v>0</v>
      </c>
      <c r="W317" s="313">
        <f>Pusztaszenlászló!W21</f>
        <v>4700</v>
      </c>
      <c r="X317" s="313">
        <f>Pusztaszenlászló!X21</f>
        <v>0</v>
      </c>
      <c r="Y317" s="313">
        <f>Pusztaszenlászló!Y21</f>
        <v>4700</v>
      </c>
      <c r="Z317" s="313">
        <f>Pusztaszenlászló!Z21</f>
        <v>0</v>
      </c>
      <c r="AA317" s="313">
        <f>Pusztaszenlászló!AA21</f>
        <v>4700</v>
      </c>
      <c r="AB317" s="313">
        <f>Pusztaszenlászló!AB21</f>
        <v>0</v>
      </c>
      <c r="AC317" s="314">
        <f>Pusztaszenlászló!AC21</f>
        <v>0</v>
      </c>
      <c r="AE317" s="114"/>
    </row>
    <row r="318" spans="1:31" s="125" customFormat="1" ht="60" x14ac:dyDescent="0.25">
      <c r="A318" s="101">
        <v>248</v>
      </c>
      <c r="B318" s="102"/>
      <c r="C318" s="103" t="s">
        <v>66</v>
      </c>
      <c r="D318" s="75" t="s">
        <v>98</v>
      </c>
      <c r="E318" s="105" t="s">
        <v>14</v>
      </c>
      <c r="F318" s="108" t="s">
        <v>31</v>
      </c>
      <c r="G318" s="75" t="s">
        <v>27</v>
      </c>
      <c r="H318" s="4"/>
      <c r="I318" s="129" t="s">
        <v>66</v>
      </c>
      <c r="J318" s="103">
        <f t="shared" si="21"/>
        <v>1794</v>
      </c>
      <c r="K318" s="129"/>
      <c r="L318" s="88">
        <v>43831</v>
      </c>
      <c r="M318" s="150">
        <v>45291</v>
      </c>
      <c r="N318" s="32" t="s">
        <v>186</v>
      </c>
      <c r="O318" s="256"/>
      <c r="P318" s="253">
        <f>Salomvár!P16</f>
        <v>545</v>
      </c>
      <c r="Q318" s="253">
        <f>Salomvár!Q16</f>
        <v>545</v>
      </c>
      <c r="R318" s="253">
        <f>Salomvár!R16</f>
        <v>352</v>
      </c>
      <c r="S318" s="253">
        <f>Salomvár!S16</f>
        <v>352</v>
      </c>
      <c r="T318" s="313">
        <f>Salomvár!T16</f>
        <v>0</v>
      </c>
      <c r="U318" s="313">
        <f>Salomvár!U16</f>
        <v>0</v>
      </c>
      <c r="V318" s="313">
        <f>Salomvár!V16</f>
        <v>0</v>
      </c>
      <c r="W318" s="313">
        <f>Salomvár!W16</f>
        <v>0</v>
      </c>
      <c r="X318" s="313">
        <f>Salomvár!X16</f>
        <v>0</v>
      </c>
      <c r="Y318" s="313">
        <f>Salomvár!Y16</f>
        <v>0</v>
      </c>
      <c r="Z318" s="313">
        <f>Salomvár!Z16</f>
        <v>0</v>
      </c>
      <c r="AA318" s="313">
        <f>Salomvár!AA16</f>
        <v>0</v>
      </c>
      <c r="AB318" s="313">
        <f>Salomvár!AB16</f>
        <v>0</v>
      </c>
      <c r="AC318" s="314">
        <f>Salomvár!AC16</f>
        <v>0</v>
      </c>
      <c r="AE318" s="114"/>
    </row>
    <row r="319" spans="1:31" s="125" customFormat="1" ht="60" x14ac:dyDescent="0.25">
      <c r="A319" s="101">
        <v>637</v>
      </c>
      <c r="B319" s="102"/>
      <c r="C319" s="103" t="s">
        <v>66</v>
      </c>
      <c r="D319" s="75" t="s">
        <v>98</v>
      </c>
      <c r="E319" s="105" t="s">
        <v>14</v>
      </c>
      <c r="F319" s="108" t="s">
        <v>31</v>
      </c>
      <c r="G319" s="75" t="s">
        <v>27</v>
      </c>
      <c r="H319" s="4"/>
      <c r="I319" s="129" t="s">
        <v>66</v>
      </c>
      <c r="J319" s="103">
        <f t="shared" si="21"/>
        <v>3520</v>
      </c>
      <c r="K319" s="129"/>
      <c r="L319" s="88">
        <v>45292</v>
      </c>
      <c r="M319" s="150">
        <v>48944</v>
      </c>
      <c r="N319" s="32" t="s">
        <v>187</v>
      </c>
      <c r="O319" s="256"/>
      <c r="P319" s="253">
        <f>Salomvár!P17</f>
        <v>0</v>
      </c>
      <c r="Q319" s="253">
        <f>Salomvár!Q17</f>
        <v>0</v>
      </c>
      <c r="R319" s="253">
        <f>Salomvár!R17</f>
        <v>0</v>
      </c>
      <c r="S319" s="253">
        <f>Salomvár!S17</f>
        <v>0</v>
      </c>
      <c r="T319" s="313">
        <f>Salomvár!T17</f>
        <v>352</v>
      </c>
      <c r="U319" s="313">
        <f>Salomvár!U17</f>
        <v>352</v>
      </c>
      <c r="V319" s="313">
        <f>Salomvár!V17</f>
        <v>352</v>
      </c>
      <c r="W319" s="313">
        <f>Salomvár!W17</f>
        <v>352</v>
      </c>
      <c r="X319" s="313">
        <f>Salomvár!X17</f>
        <v>352</v>
      </c>
      <c r="Y319" s="313">
        <f>Salomvár!Y17</f>
        <v>352</v>
      </c>
      <c r="Z319" s="313">
        <f>Salomvár!Z17</f>
        <v>352</v>
      </c>
      <c r="AA319" s="313">
        <f>Salomvár!AA17</f>
        <v>352</v>
      </c>
      <c r="AB319" s="313">
        <f>Salomvár!AB17</f>
        <v>352</v>
      </c>
      <c r="AC319" s="314">
        <f>Salomvár!AC17</f>
        <v>352</v>
      </c>
      <c r="AE319" s="114"/>
    </row>
    <row r="320" spans="1:31" s="125" customFormat="1" ht="60" x14ac:dyDescent="0.25">
      <c r="A320" s="101">
        <v>473</v>
      </c>
      <c r="B320" s="102"/>
      <c r="C320" s="103" t="s">
        <v>66</v>
      </c>
      <c r="D320" s="16" t="s">
        <v>221</v>
      </c>
      <c r="E320" s="105" t="s">
        <v>14</v>
      </c>
      <c r="F320" s="108" t="s">
        <v>31</v>
      </c>
      <c r="G320" s="75" t="s">
        <v>27</v>
      </c>
      <c r="H320" s="4"/>
      <c r="I320" s="129" t="s">
        <v>66</v>
      </c>
      <c r="J320" s="103">
        <f t="shared" si="21"/>
        <v>2100</v>
      </c>
      <c r="K320" s="129"/>
      <c r="L320" s="88">
        <v>44197</v>
      </c>
      <c r="M320" s="150">
        <v>44561</v>
      </c>
      <c r="N320" s="32" t="s">
        <v>186</v>
      </c>
      <c r="O320" s="256"/>
      <c r="P320" s="253">
        <f>Salomvár!P18</f>
        <v>0</v>
      </c>
      <c r="Q320" s="253">
        <f>Salomvár!Q18</f>
        <v>2100</v>
      </c>
      <c r="R320" s="253">
        <f>Salomvár!R18</f>
        <v>0</v>
      </c>
      <c r="S320" s="253">
        <f>Salomvár!S18</f>
        <v>0</v>
      </c>
      <c r="T320" s="313">
        <f>Salomvár!T18</f>
        <v>0</v>
      </c>
      <c r="U320" s="313">
        <f>Salomvár!U18</f>
        <v>0</v>
      </c>
      <c r="V320" s="313">
        <f>Salomvár!V18</f>
        <v>0</v>
      </c>
      <c r="W320" s="313">
        <f>Salomvár!W18</f>
        <v>0</v>
      </c>
      <c r="X320" s="313">
        <f>Salomvár!X18</f>
        <v>0</v>
      </c>
      <c r="Y320" s="313">
        <f>Salomvár!Y18</f>
        <v>0</v>
      </c>
      <c r="Z320" s="313">
        <f>Salomvár!Z18</f>
        <v>0</v>
      </c>
      <c r="AA320" s="313">
        <f>Salomvár!AA18</f>
        <v>0</v>
      </c>
      <c r="AB320" s="313">
        <f>Salomvár!AB18</f>
        <v>0</v>
      </c>
      <c r="AC320" s="314">
        <f>Salomvár!AC18</f>
        <v>0</v>
      </c>
      <c r="AE320" s="114"/>
    </row>
    <row r="321" spans="1:31" s="125" customFormat="1" ht="60" x14ac:dyDescent="0.25">
      <c r="A321" s="101">
        <v>638</v>
      </c>
      <c r="B321" s="102"/>
      <c r="C321" s="103" t="s">
        <v>66</v>
      </c>
      <c r="D321" s="16" t="s">
        <v>221</v>
      </c>
      <c r="E321" s="105" t="s">
        <v>14</v>
      </c>
      <c r="F321" s="108" t="s">
        <v>31</v>
      </c>
      <c r="G321" s="75" t="s">
        <v>27</v>
      </c>
      <c r="H321" s="4"/>
      <c r="I321" s="129" t="s">
        <v>66</v>
      </c>
      <c r="J321" s="103">
        <f t="shared" si="21"/>
        <v>6300</v>
      </c>
      <c r="K321" s="129"/>
      <c r="L321" s="88">
        <v>45292</v>
      </c>
      <c r="M321" s="150">
        <v>47848</v>
      </c>
      <c r="N321" s="32" t="s">
        <v>187</v>
      </c>
      <c r="O321" s="256"/>
      <c r="P321" s="253">
        <f>Salomvár!P19</f>
        <v>0</v>
      </c>
      <c r="Q321" s="253">
        <f>Salomvár!Q19</f>
        <v>0</v>
      </c>
      <c r="R321" s="253">
        <f>Salomvár!R19</f>
        <v>0</v>
      </c>
      <c r="S321" s="253">
        <f>Salomvár!S19</f>
        <v>0</v>
      </c>
      <c r="T321" s="313">
        <f>Salomvár!T19</f>
        <v>2100</v>
      </c>
      <c r="U321" s="313">
        <f>Salomvár!U19</f>
        <v>0</v>
      </c>
      <c r="V321" s="313">
        <f>Salomvár!V19</f>
        <v>0</v>
      </c>
      <c r="W321" s="313">
        <f>Salomvár!W19</f>
        <v>2100</v>
      </c>
      <c r="X321" s="313">
        <f>Salomvár!X19</f>
        <v>0</v>
      </c>
      <c r="Y321" s="313">
        <f>Salomvár!Y19</f>
        <v>0</v>
      </c>
      <c r="Z321" s="313">
        <f>Salomvár!Z19</f>
        <v>2100</v>
      </c>
      <c r="AA321" s="313">
        <f>Salomvár!AA19</f>
        <v>0</v>
      </c>
      <c r="AB321" s="313">
        <f>Salomvár!AB19</f>
        <v>0</v>
      </c>
      <c r="AC321" s="314">
        <f>Salomvár!AC19</f>
        <v>0</v>
      </c>
      <c r="AE321" s="114"/>
    </row>
    <row r="322" spans="1:31" s="125" customFormat="1" ht="60" x14ac:dyDescent="0.25">
      <c r="A322" s="101">
        <v>249</v>
      </c>
      <c r="B322" s="102"/>
      <c r="C322" s="103" t="s">
        <v>66</v>
      </c>
      <c r="D322" s="16" t="s">
        <v>222</v>
      </c>
      <c r="E322" s="105" t="s">
        <v>14</v>
      </c>
      <c r="F322" s="108" t="s">
        <v>31</v>
      </c>
      <c r="G322" s="75" t="s">
        <v>27</v>
      </c>
      <c r="H322" s="4"/>
      <c r="I322" s="129" t="s">
        <v>66</v>
      </c>
      <c r="J322" s="103">
        <f t="shared" si="21"/>
        <v>9200</v>
      </c>
      <c r="K322" s="129"/>
      <c r="L322" s="88">
        <v>43831</v>
      </c>
      <c r="M322" s="150">
        <v>44926</v>
      </c>
      <c r="N322" s="32" t="s">
        <v>186</v>
      </c>
      <c r="O322" s="256"/>
      <c r="P322" s="253">
        <f>Salomvár!P20</f>
        <v>4600</v>
      </c>
      <c r="Q322" s="253">
        <f>Salomvár!Q20</f>
        <v>0</v>
      </c>
      <c r="R322" s="253">
        <f>Salomvár!R20</f>
        <v>4600</v>
      </c>
      <c r="S322" s="253">
        <f>Salomvár!S20</f>
        <v>0</v>
      </c>
      <c r="T322" s="313">
        <f>Salomvár!T20</f>
        <v>0</v>
      </c>
      <c r="U322" s="313">
        <f>Salomvár!U20</f>
        <v>0</v>
      </c>
      <c r="V322" s="313">
        <f>Salomvár!V20</f>
        <v>0</v>
      </c>
      <c r="W322" s="313">
        <f>Salomvár!W20</f>
        <v>0</v>
      </c>
      <c r="X322" s="313">
        <f>Salomvár!X20</f>
        <v>0</v>
      </c>
      <c r="Y322" s="313">
        <f>Salomvár!Y20</f>
        <v>0</v>
      </c>
      <c r="Z322" s="313">
        <f>Salomvár!Z20</f>
        <v>0</v>
      </c>
      <c r="AA322" s="313">
        <f>Salomvár!AA20</f>
        <v>0</v>
      </c>
      <c r="AB322" s="313">
        <f>Salomvár!AB20</f>
        <v>0</v>
      </c>
      <c r="AC322" s="314">
        <f>Salomvár!AC20</f>
        <v>0</v>
      </c>
      <c r="AE322" s="114"/>
    </row>
    <row r="323" spans="1:31" s="125" customFormat="1" ht="60" x14ac:dyDescent="0.25">
      <c r="A323" s="101">
        <v>639</v>
      </c>
      <c r="B323" s="102"/>
      <c r="C323" s="103" t="s">
        <v>66</v>
      </c>
      <c r="D323" s="16" t="s">
        <v>222</v>
      </c>
      <c r="E323" s="105" t="s">
        <v>14</v>
      </c>
      <c r="F323" s="108" t="s">
        <v>31</v>
      </c>
      <c r="G323" s="75" t="s">
        <v>27</v>
      </c>
      <c r="H323" s="4"/>
      <c r="I323" s="129" t="s">
        <v>66</v>
      </c>
      <c r="J323" s="103">
        <f t="shared" si="21"/>
        <v>23000</v>
      </c>
      <c r="K323" s="129"/>
      <c r="L323" s="88">
        <v>45292</v>
      </c>
      <c r="M323" s="150">
        <v>48579</v>
      </c>
      <c r="N323" s="32" t="s">
        <v>187</v>
      </c>
      <c r="O323" s="256"/>
      <c r="P323" s="253">
        <f>Salomvár!P21</f>
        <v>0</v>
      </c>
      <c r="Q323" s="253">
        <f>Salomvár!Q21</f>
        <v>0</v>
      </c>
      <c r="R323" s="253">
        <f>Salomvár!R21</f>
        <v>0</v>
      </c>
      <c r="S323" s="253">
        <f>Salomvár!S21</f>
        <v>0</v>
      </c>
      <c r="T323" s="313">
        <f>Salomvár!T21</f>
        <v>4600</v>
      </c>
      <c r="U323" s="313">
        <f>Salomvár!U21</f>
        <v>0</v>
      </c>
      <c r="V323" s="313">
        <f>Salomvár!V21</f>
        <v>4600</v>
      </c>
      <c r="W323" s="313">
        <f>Salomvár!W21</f>
        <v>0</v>
      </c>
      <c r="X323" s="313">
        <f>Salomvár!X21</f>
        <v>4600</v>
      </c>
      <c r="Y323" s="313">
        <f>Salomvár!Y21</f>
        <v>0</v>
      </c>
      <c r="Z323" s="313">
        <f>Salomvár!Z21</f>
        <v>4600</v>
      </c>
      <c r="AA323" s="313">
        <f>Salomvár!AA21</f>
        <v>0</v>
      </c>
      <c r="AB323" s="313">
        <f>Salomvár!AB21</f>
        <v>4600</v>
      </c>
      <c r="AC323" s="314">
        <f>Salomvár!AC21</f>
        <v>0</v>
      </c>
      <c r="AE323" s="114"/>
    </row>
    <row r="324" spans="1:31" s="125" customFormat="1" ht="60" x14ac:dyDescent="0.25">
      <c r="A324" s="101">
        <v>250</v>
      </c>
      <c r="B324" s="102"/>
      <c r="C324" s="103" t="s">
        <v>67</v>
      </c>
      <c r="D324" s="75" t="s">
        <v>98</v>
      </c>
      <c r="E324" s="105" t="s">
        <v>14</v>
      </c>
      <c r="F324" s="108" t="s">
        <v>31</v>
      </c>
      <c r="G324" s="75" t="s">
        <v>27</v>
      </c>
      <c r="H324" s="4"/>
      <c r="I324" s="129" t="s">
        <v>67</v>
      </c>
      <c r="J324" s="103">
        <f t="shared" si="21"/>
        <v>1210</v>
      </c>
      <c r="K324" s="129"/>
      <c r="L324" s="88">
        <v>43831</v>
      </c>
      <c r="M324" s="150">
        <v>45291</v>
      </c>
      <c r="N324" s="169" t="s">
        <v>186</v>
      </c>
      <c r="O324" s="256"/>
      <c r="P324" s="253">
        <f>Sárhida!P15</f>
        <v>320</v>
      </c>
      <c r="Q324" s="253">
        <f>Sárhida!Q15</f>
        <v>320</v>
      </c>
      <c r="R324" s="253">
        <f>Sárhida!R15</f>
        <v>320</v>
      </c>
      <c r="S324" s="253">
        <f>Sárhida!S15</f>
        <v>250</v>
      </c>
      <c r="T324" s="313">
        <f>Sárhida!T15</f>
        <v>0</v>
      </c>
      <c r="U324" s="313">
        <f>Sárhida!U15</f>
        <v>0</v>
      </c>
      <c r="V324" s="313">
        <f>Sárhida!V15</f>
        <v>0</v>
      </c>
      <c r="W324" s="313">
        <f>Sárhida!W15</f>
        <v>0</v>
      </c>
      <c r="X324" s="313">
        <f>Sárhida!X15</f>
        <v>0</v>
      </c>
      <c r="Y324" s="313">
        <f>Sárhida!Y15</f>
        <v>0</v>
      </c>
      <c r="Z324" s="313">
        <f>Sárhida!Z15</f>
        <v>0</v>
      </c>
      <c r="AA324" s="313">
        <f>Sárhida!AA15</f>
        <v>0</v>
      </c>
      <c r="AB324" s="313">
        <f>Sárhida!AB15</f>
        <v>0</v>
      </c>
      <c r="AC324" s="314">
        <f>Sárhida!AC15</f>
        <v>0</v>
      </c>
      <c r="AE324" s="114"/>
    </row>
    <row r="325" spans="1:31" s="125" customFormat="1" ht="60" x14ac:dyDescent="0.25">
      <c r="A325" s="101">
        <v>640</v>
      </c>
      <c r="B325" s="102"/>
      <c r="C325" s="103" t="s">
        <v>67</v>
      </c>
      <c r="D325" s="75" t="s">
        <v>98</v>
      </c>
      <c r="E325" s="105" t="s">
        <v>14</v>
      </c>
      <c r="F325" s="108" t="s">
        <v>31</v>
      </c>
      <c r="G325" s="75" t="s">
        <v>27</v>
      </c>
      <c r="H325" s="4"/>
      <c r="I325" s="129" t="s">
        <v>67</v>
      </c>
      <c r="J325" s="103">
        <f t="shared" si="21"/>
        <v>2500</v>
      </c>
      <c r="K325" s="129"/>
      <c r="L325" s="88">
        <v>45292</v>
      </c>
      <c r="M325" s="150">
        <v>48944</v>
      </c>
      <c r="N325" s="169" t="s">
        <v>187</v>
      </c>
      <c r="O325" s="256"/>
      <c r="P325" s="253">
        <f>Sárhida!P16</f>
        <v>0</v>
      </c>
      <c r="Q325" s="253">
        <f>Sárhida!Q16</f>
        <v>0</v>
      </c>
      <c r="R325" s="253">
        <f>Sárhida!R16</f>
        <v>0</v>
      </c>
      <c r="S325" s="253">
        <f>Sárhida!S16</f>
        <v>0</v>
      </c>
      <c r="T325" s="313">
        <f>Sárhida!T16</f>
        <v>250</v>
      </c>
      <c r="U325" s="313">
        <f>Sárhida!U16</f>
        <v>250</v>
      </c>
      <c r="V325" s="313">
        <f>Sárhida!V16</f>
        <v>250</v>
      </c>
      <c r="W325" s="313">
        <f>Sárhida!W16</f>
        <v>250</v>
      </c>
      <c r="X325" s="313">
        <f>Sárhida!X16</f>
        <v>250</v>
      </c>
      <c r="Y325" s="313">
        <f>Sárhida!Y16</f>
        <v>250</v>
      </c>
      <c r="Z325" s="313">
        <f>Sárhida!Z16</f>
        <v>250</v>
      </c>
      <c r="AA325" s="313">
        <f>Sárhida!AA16</f>
        <v>250</v>
      </c>
      <c r="AB325" s="313">
        <f>Sárhida!AB16</f>
        <v>250</v>
      </c>
      <c r="AC325" s="314">
        <f>Sárhida!AC16</f>
        <v>250</v>
      </c>
      <c r="AE325" s="114"/>
    </row>
    <row r="326" spans="1:31" s="125" customFormat="1" ht="60" x14ac:dyDescent="0.25">
      <c r="A326" s="101">
        <v>474</v>
      </c>
      <c r="B326" s="102"/>
      <c r="C326" s="103" t="s">
        <v>67</v>
      </c>
      <c r="D326" s="16" t="s">
        <v>221</v>
      </c>
      <c r="E326" s="105" t="s">
        <v>14</v>
      </c>
      <c r="F326" s="108" t="s">
        <v>31</v>
      </c>
      <c r="G326" s="75" t="s">
        <v>27</v>
      </c>
      <c r="H326" s="4"/>
      <c r="I326" s="129" t="s">
        <v>67</v>
      </c>
      <c r="J326" s="103">
        <f t="shared" si="21"/>
        <v>2300</v>
      </c>
      <c r="K326" s="129"/>
      <c r="L326" s="88" t="s">
        <v>249</v>
      </c>
      <c r="M326" s="150">
        <v>44561</v>
      </c>
      <c r="N326" s="32" t="s">
        <v>186</v>
      </c>
      <c r="O326" s="256"/>
      <c r="P326" s="253">
        <f>Sárhida!P17</f>
        <v>0</v>
      </c>
      <c r="Q326" s="253">
        <f>Sárhida!Q17</f>
        <v>2300</v>
      </c>
      <c r="R326" s="253">
        <f>Sárhida!R17</f>
        <v>0</v>
      </c>
      <c r="S326" s="253">
        <f>Sárhida!S17</f>
        <v>0</v>
      </c>
      <c r="T326" s="313">
        <f>Sárhida!T17</f>
        <v>0</v>
      </c>
      <c r="U326" s="313">
        <f>Sárhida!U17</f>
        <v>0</v>
      </c>
      <c r="V326" s="313">
        <f>Sárhida!V17</f>
        <v>0</v>
      </c>
      <c r="W326" s="313">
        <f>Sárhida!W17</f>
        <v>0</v>
      </c>
      <c r="X326" s="313">
        <f>Sárhida!X17</f>
        <v>0</v>
      </c>
      <c r="Y326" s="313">
        <f>Sárhida!Y17</f>
        <v>0</v>
      </c>
      <c r="Z326" s="313">
        <f>Sárhida!Z17</f>
        <v>0</v>
      </c>
      <c r="AA326" s="313">
        <f>Sárhida!AA17</f>
        <v>0</v>
      </c>
      <c r="AB326" s="313">
        <f>Sárhida!AB17</f>
        <v>0</v>
      </c>
      <c r="AC326" s="314">
        <f>Sárhida!AC17</f>
        <v>0</v>
      </c>
      <c r="AE326" s="114"/>
    </row>
    <row r="327" spans="1:31" s="125" customFormat="1" ht="60" x14ac:dyDescent="0.25">
      <c r="A327" s="101">
        <v>641</v>
      </c>
      <c r="B327" s="102"/>
      <c r="C327" s="103" t="s">
        <v>67</v>
      </c>
      <c r="D327" s="16" t="s">
        <v>221</v>
      </c>
      <c r="E327" s="105" t="s">
        <v>14</v>
      </c>
      <c r="F327" s="108" t="s">
        <v>31</v>
      </c>
      <c r="G327" s="75" t="s">
        <v>27</v>
      </c>
      <c r="H327" s="4"/>
      <c r="I327" s="129" t="s">
        <v>67</v>
      </c>
      <c r="J327" s="103">
        <f t="shared" si="21"/>
        <v>6900</v>
      </c>
      <c r="K327" s="129"/>
      <c r="L327" s="88">
        <v>45292</v>
      </c>
      <c r="M327" s="150">
        <v>47848</v>
      </c>
      <c r="N327" s="32" t="s">
        <v>187</v>
      </c>
      <c r="O327" s="256"/>
      <c r="P327" s="253">
        <f>Sárhida!P18</f>
        <v>0</v>
      </c>
      <c r="Q327" s="253">
        <f>Sárhida!Q18</f>
        <v>0</v>
      </c>
      <c r="R327" s="253">
        <f>Sárhida!R18</f>
        <v>0</v>
      </c>
      <c r="S327" s="253">
        <f>Sárhida!S18</f>
        <v>0</v>
      </c>
      <c r="T327" s="313">
        <f>Sárhida!T18</f>
        <v>2300</v>
      </c>
      <c r="U327" s="313">
        <f>Sárhida!U18</f>
        <v>0</v>
      </c>
      <c r="V327" s="313">
        <f>Sárhida!V18</f>
        <v>0</v>
      </c>
      <c r="W327" s="313">
        <f>Sárhida!W18</f>
        <v>2300</v>
      </c>
      <c r="X327" s="313">
        <f>Sárhida!X18</f>
        <v>0</v>
      </c>
      <c r="Y327" s="313">
        <f>Sárhida!Y18</f>
        <v>0</v>
      </c>
      <c r="Z327" s="313">
        <f>Sárhida!Z18</f>
        <v>2300</v>
      </c>
      <c r="AA327" s="313">
        <f>Sárhida!AA18</f>
        <v>0</v>
      </c>
      <c r="AB327" s="313">
        <f>Sárhida!AB18</f>
        <v>0</v>
      </c>
      <c r="AC327" s="314">
        <f>Sárhida!AC18</f>
        <v>0</v>
      </c>
      <c r="AE327" s="114"/>
    </row>
    <row r="328" spans="1:31" s="125" customFormat="1" ht="60" x14ac:dyDescent="0.25">
      <c r="A328" s="101">
        <v>251</v>
      </c>
      <c r="B328" s="102"/>
      <c r="C328" s="103" t="s">
        <v>67</v>
      </c>
      <c r="D328" s="16" t="s">
        <v>222</v>
      </c>
      <c r="E328" s="105" t="s">
        <v>14</v>
      </c>
      <c r="F328" s="108" t="s">
        <v>31</v>
      </c>
      <c r="G328" s="75" t="s">
        <v>27</v>
      </c>
      <c r="H328" s="4"/>
      <c r="I328" s="129" t="s">
        <v>67</v>
      </c>
      <c r="J328" s="103">
        <f t="shared" si="21"/>
        <v>8800</v>
      </c>
      <c r="K328" s="129"/>
      <c r="L328" s="88">
        <v>43831</v>
      </c>
      <c r="M328" s="150">
        <v>44926</v>
      </c>
      <c r="N328" s="32" t="s">
        <v>186</v>
      </c>
      <c r="O328" s="256"/>
      <c r="P328" s="253">
        <f>Sárhida!P19</f>
        <v>4400</v>
      </c>
      <c r="Q328" s="253">
        <f>Sárhida!Q19</f>
        <v>0</v>
      </c>
      <c r="R328" s="253">
        <f>Sárhida!R19</f>
        <v>4400</v>
      </c>
      <c r="S328" s="253">
        <f>Sárhida!S19</f>
        <v>0</v>
      </c>
      <c r="T328" s="313">
        <f>Sárhida!T19</f>
        <v>0</v>
      </c>
      <c r="U328" s="313">
        <f>Sárhida!U19</f>
        <v>0</v>
      </c>
      <c r="V328" s="313">
        <f>Sárhida!V19</f>
        <v>0</v>
      </c>
      <c r="W328" s="313">
        <f>Sárhida!W19</f>
        <v>0</v>
      </c>
      <c r="X328" s="313">
        <f>Sárhida!X19</f>
        <v>0</v>
      </c>
      <c r="Y328" s="313">
        <f>Sárhida!Y19</f>
        <v>0</v>
      </c>
      <c r="Z328" s="313">
        <f>Sárhida!Z19</f>
        <v>0</v>
      </c>
      <c r="AA328" s="313">
        <f>Sárhida!AA19</f>
        <v>0</v>
      </c>
      <c r="AB328" s="313">
        <f>Sárhida!AB19</f>
        <v>0</v>
      </c>
      <c r="AC328" s="314">
        <f>Sárhida!AC19</f>
        <v>0</v>
      </c>
      <c r="AE328" s="114"/>
    </row>
    <row r="329" spans="1:31" s="125" customFormat="1" ht="60" x14ac:dyDescent="0.25">
      <c r="A329" s="101">
        <v>642</v>
      </c>
      <c r="B329" s="102"/>
      <c r="C329" s="103" t="s">
        <v>67</v>
      </c>
      <c r="D329" s="16" t="s">
        <v>222</v>
      </c>
      <c r="E329" s="105" t="s">
        <v>14</v>
      </c>
      <c r="F329" s="108" t="s">
        <v>31</v>
      </c>
      <c r="G329" s="75" t="s">
        <v>27</v>
      </c>
      <c r="H329" s="4"/>
      <c r="I329" s="129" t="s">
        <v>67</v>
      </c>
      <c r="J329" s="103">
        <f t="shared" si="21"/>
        <v>17600</v>
      </c>
      <c r="K329" s="129"/>
      <c r="L329" s="88">
        <v>45292</v>
      </c>
      <c r="M329" s="150">
        <v>47483</v>
      </c>
      <c r="N329" s="32" t="s">
        <v>187</v>
      </c>
      <c r="O329" s="256"/>
      <c r="P329" s="253">
        <f>Sárhida!P20</f>
        <v>0</v>
      </c>
      <c r="Q329" s="253">
        <f>Sárhida!Q20</f>
        <v>0</v>
      </c>
      <c r="R329" s="253">
        <f>Sárhida!R20</f>
        <v>0</v>
      </c>
      <c r="S329" s="253">
        <f>Sárhida!S20</f>
        <v>0</v>
      </c>
      <c r="T329" s="313">
        <f>Sárhida!T20</f>
        <v>4400</v>
      </c>
      <c r="U329" s="313">
        <f>Sárhida!U20</f>
        <v>0</v>
      </c>
      <c r="V329" s="313">
        <f>Sárhida!V20</f>
        <v>4400</v>
      </c>
      <c r="W329" s="313">
        <f>Sárhida!W20</f>
        <v>0</v>
      </c>
      <c r="X329" s="313">
        <f>Sárhida!X20</f>
        <v>4400</v>
      </c>
      <c r="Y329" s="313">
        <f>Sárhida!Y20</f>
        <v>0</v>
      </c>
      <c r="Z329" s="313">
        <f>Sárhida!Z20</f>
        <v>4400</v>
      </c>
      <c r="AA329" s="313">
        <f>Sárhida!AA20</f>
        <v>0</v>
      </c>
      <c r="AB329" s="313">
        <f>Sárhida!AB20</f>
        <v>0</v>
      </c>
      <c r="AC329" s="314">
        <f>Sárhida!AC20</f>
        <v>0</v>
      </c>
      <c r="AE329" s="114"/>
    </row>
    <row r="330" spans="1:31" s="125" customFormat="1" ht="60" x14ac:dyDescent="0.25">
      <c r="A330" s="101">
        <v>252</v>
      </c>
      <c r="B330" s="102"/>
      <c r="C330" s="103" t="s">
        <v>68</v>
      </c>
      <c r="D330" s="75" t="s">
        <v>98</v>
      </c>
      <c r="E330" s="105" t="s">
        <v>14</v>
      </c>
      <c r="F330" s="108" t="s">
        <v>31</v>
      </c>
      <c r="G330" s="75" t="s">
        <v>27</v>
      </c>
      <c r="H330" s="4"/>
      <c r="I330" s="129" t="s">
        <v>68</v>
      </c>
      <c r="J330" s="103">
        <f t="shared" si="21"/>
        <v>1938</v>
      </c>
      <c r="K330" s="129"/>
      <c r="L330" s="88">
        <v>43831</v>
      </c>
      <c r="M330" s="150">
        <v>45291</v>
      </c>
      <c r="N330" s="32" t="s">
        <v>186</v>
      </c>
      <c r="O330" s="256"/>
      <c r="P330" s="253">
        <f>Söjtör!P16</f>
        <v>584</v>
      </c>
      <c r="Q330" s="253">
        <f>Söjtör!Q16</f>
        <v>584</v>
      </c>
      <c r="R330" s="253">
        <f>Söjtör!R16</f>
        <v>385</v>
      </c>
      <c r="S330" s="253">
        <f>Söjtör!S16</f>
        <v>385</v>
      </c>
      <c r="T330" s="313">
        <f>Söjtör!T16</f>
        <v>0</v>
      </c>
      <c r="U330" s="313">
        <f>Söjtör!U16</f>
        <v>0</v>
      </c>
      <c r="V330" s="313">
        <f>Söjtör!V16</f>
        <v>0</v>
      </c>
      <c r="W330" s="313">
        <f>Söjtör!W16</f>
        <v>0</v>
      </c>
      <c r="X330" s="313">
        <f>Söjtör!X16</f>
        <v>0</v>
      </c>
      <c r="Y330" s="313">
        <f>Söjtör!Y16</f>
        <v>0</v>
      </c>
      <c r="Z330" s="313">
        <f>Söjtör!Z16</f>
        <v>0</v>
      </c>
      <c r="AA330" s="313">
        <f>Söjtör!AA16</f>
        <v>0</v>
      </c>
      <c r="AB330" s="313">
        <f>Söjtör!AB16</f>
        <v>0</v>
      </c>
      <c r="AC330" s="314">
        <f>Söjtör!AC16</f>
        <v>0</v>
      </c>
      <c r="AE330" s="114"/>
    </row>
    <row r="331" spans="1:31" s="125" customFormat="1" ht="60" x14ac:dyDescent="0.25">
      <c r="A331" s="101">
        <v>643</v>
      </c>
      <c r="B331" s="102"/>
      <c r="C331" s="103" t="s">
        <v>68</v>
      </c>
      <c r="D331" s="75" t="s">
        <v>98</v>
      </c>
      <c r="E331" s="105" t="s">
        <v>14</v>
      </c>
      <c r="F331" s="108" t="s">
        <v>31</v>
      </c>
      <c r="G331" s="75" t="s">
        <v>27</v>
      </c>
      <c r="H331" s="4"/>
      <c r="I331" s="129" t="s">
        <v>68</v>
      </c>
      <c r="J331" s="103">
        <f t="shared" si="21"/>
        <v>3850</v>
      </c>
      <c r="K331" s="129"/>
      <c r="L331" s="88">
        <v>45292</v>
      </c>
      <c r="M331" s="150">
        <v>48944</v>
      </c>
      <c r="N331" s="32" t="s">
        <v>187</v>
      </c>
      <c r="O331" s="256"/>
      <c r="P331" s="253">
        <f>Söjtör!P17</f>
        <v>0</v>
      </c>
      <c r="Q331" s="253">
        <f>Söjtör!Q17</f>
        <v>0</v>
      </c>
      <c r="R331" s="253">
        <f>Söjtör!R17</f>
        <v>0</v>
      </c>
      <c r="S331" s="253">
        <f>Söjtör!S17</f>
        <v>0</v>
      </c>
      <c r="T331" s="313">
        <f>Söjtör!T17</f>
        <v>385</v>
      </c>
      <c r="U331" s="313">
        <f>Söjtör!U17</f>
        <v>385</v>
      </c>
      <c r="V331" s="313">
        <f>Söjtör!V17</f>
        <v>385</v>
      </c>
      <c r="W331" s="313">
        <f>Söjtör!W17</f>
        <v>385</v>
      </c>
      <c r="X331" s="313">
        <f>Söjtör!X17</f>
        <v>385</v>
      </c>
      <c r="Y331" s="313">
        <f>Söjtör!Y17</f>
        <v>385</v>
      </c>
      <c r="Z331" s="313">
        <f>Söjtör!Z17</f>
        <v>385</v>
      </c>
      <c r="AA331" s="313">
        <f>Söjtör!AA17</f>
        <v>385</v>
      </c>
      <c r="AB331" s="313">
        <f>Söjtör!AB17</f>
        <v>385</v>
      </c>
      <c r="AC331" s="314">
        <f>Söjtör!AC17</f>
        <v>385</v>
      </c>
      <c r="AE331" s="114"/>
    </row>
    <row r="332" spans="1:31" s="125" customFormat="1" ht="60" x14ac:dyDescent="0.25">
      <c r="A332" s="101">
        <v>253</v>
      </c>
      <c r="B332" s="102"/>
      <c r="C332" s="103" t="s">
        <v>68</v>
      </c>
      <c r="D332" s="16" t="s">
        <v>221</v>
      </c>
      <c r="E332" s="105" t="s">
        <v>14</v>
      </c>
      <c r="F332" s="108" t="s">
        <v>31</v>
      </c>
      <c r="G332" s="75" t="s">
        <v>27</v>
      </c>
      <c r="H332" s="4"/>
      <c r="I332" s="129" t="s">
        <v>68</v>
      </c>
      <c r="J332" s="103">
        <f t="shared" si="21"/>
        <v>9600</v>
      </c>
      <c r="K332" s="129"/>
      <c r="L332" s="88">
        <v>43831</v>
      </c>
      <c r="M332" s="150">
        <v>45291</v>
      </c>
      <c r="N332" s="32" t="s">
        <v>186</v>
      </c>
      <c r="O332" s="256"/>
      <c r="P332" s="253">
        <f>Söjtör!P18</f>
        <v>3200</v>
      </c>
      <c r="Q332" s="253">
        <f>Söjtör!Q18</f>
        <v>3200</v>
      </c>
      <c r="R332" s="253">
        <f>Söjtör!R18</f>
        <v>0</v>
      </c>
      <c r="S332" s="253">
        <f>Söjtör!S18</f>
        <v>3200</v>
      </c>
      <c r="T332" s="313">
        <f>Söjtör!T18</f>
        <v>0</v>
      </c>
      <c r="U332" s="313">
        <f>Söjtör!U18</f>
        <v>0</v>
      </c>
      <c r="V332" s="313">
        <f>Söjtör!V18</f>
        <v>0</v>
      </c>
      <c r="W332" s="313">
        <f>Söjtör!W18</f>
        <v>0</v>
      </c>
      <c r="X332" s="313">
        <f>Söjtör!X18</f>
        <v>0</v>
      </c>
      <c r="Y332" s="313">
        <f>Söjtör!Y18</f>
        <v>0</v>
      </c>
      <c r="Z332" s="313">
        <f>Söjtör!Z18</f>
        <v>0</v>
      </c>
      <c r="AA332" s="313">
        <f>Söjtör!AA18</f>
        <v>0</v>
      </c>
      <c r="AB332" s="313">
        <f>Söjtör!AB18</f>
        <v>0</v>
      </c>
      <c r="AC332" s="314">
        <f>Söjtör!AC18</f>
        <v>0</v>
      </c>
      <c r="AE332" s="114"/>
    </row>
    <row r="333" spans="1:31" s="125" customFormat="1" ht="60" x14ac:dyDescent="0.25">
      <c r="A333" s="101">
        <v>823</v>
      </c>
      <c r="B333" s="102"/>
      <c r="C333" s="103" t="s">
        <v>68</v>
      </c>
      <c r="D333" s="16" t="s">
        <v>221</v>
      </c>
      <c r="E333" s="105" t="s">
        <v>14</v>
      </c>
      <c r="F333" s="108" t="s">
        <v>31</v>
      </c>
      <c r="G333" s="75" t="s">
        <v>27</v>
      </c>
      <c r="H333" s="4"/>
      <c r="I333" s="129" t="s">
        <v>68</v>
      </c>
      <c r="J333" s="103">
        <f t="shared" si="21"/>
        <v>9600</v>
      </c>
      <c r="K333" s="129"/>
      <c r="L333" s="88">
        <v>45658</v>
      </c>
      <c r="M333" s="150">
        <v>47848</v>
      </c>
      <c r="N333" s="32" t="s">
        <v>187</v>
      </c>
      <c r="O333" s="256"/>
      <c r="P333" s="253">
        <f>Söjtör!P19</f>
        <v>0</v>
      </c>
      <c r="Q333" s="253">
        <f>Söjtör!Q19</f>
        <v>0</v>
      </c>
      <c r="R333" s="253">
        <f>Söjtör!R19</f>
        <v>0</v>
      </c>
      <c r="S333" s="253">
        <f>Söjtör!S19</f>
        <v>0</v>
      </c>
      <c r="T333" s="313">
        <f>Söjtör!T19</f>
        <v>0</v>
      </c>
      <c r="U333" s="313">
        <f>Söjtör!U19</f>
        <v>3200</v>
      </c>
      <c r="V333" s="313">
        <f>Söjtör!V19</f>
        <v>0</v>
      </c>
      <c r="W333" s="313">
        <f>Söjtör!W19</f>
        <v>0</v>
      </c>
      <c r="X333" s="313">
        <f>Söjtör!X19</f>
        <v>3200</v>
      </c>
      <c r="Y333" s="313">
        <f>Söjtör!Y19</f>
        <v>0</v>
      </c>
      <c r="Z333" s="313">
        <f>Söjtör!Z19</f>
        <v>3200</v>
      </c>
      <c r="AA333" s="313">
        <f>Söjtör!AA19</f>
        <v>0</v>
      </c>
      <c r="AB333" s="313">
        <f>Söjtör!AB19</f>
        <v>0</v>
      </c>
      <c r="AC333" s="314">
        <f>Söjtör!AC19</f>
        <v>0</v>
      </c>
      <c r="AE333" s="114"/>
    </row>
    <row r="334" spans="1:31" s="125" customFormat="1" ht="60" x14ac:dyDescent="0.25">
      <c r="A334" s="101">
        <v>254</v>
      </c>
      <c r="B334" s="102"/>
      <c r="C334" s="103" t="s">
        <v>68</v>
      </c>
      <c r="D334" s="16" t="s">
        <v>222</v>
      </c>
      <c r="E334" s="105" t="s">
        <v>14</v>
      </c>
      <c r="F334" s="108" t="s">
        <v>31</v>
      </c>
      <c r="G334" s="75" t="s">
        <v>27</v>
      </c>
      <c r="H334" s="4"/>
      <c r="I334" s="129" t="s">
        <v>68</v>
      </c>
      <c r="J334" s="103">
        <f t="shared" si="21"/>
        <v>17600</v>
      </c>
      <c r="K334" s="129"/>
      <c r="L334" s="88">
        <v>43831</v>
      </c>
      <c r="M334" s="150">
        <v>44926</v>
      </c>
      <c r="N334" s="32" t="s">
        <v>186</v>
      </c>
      <c r="O334" s="256"/>
      <c r="P334" s="253">
        <f>Söjtör!P20</f>
        <v>8800</v>
      </c>
      <c r="Q334" s="253">
        <f>Söjtör!Q20</f>
        <v>0</v>
      </c>
      <c r="R334" s="253">
        <f>Söjtör!R20</f>
        <v>8800</v>
      </c>
      <c r="S334" s="253">
        <f>Söjtör!S20</f>
        <v>0</v>
      </c>
      <c r="T334" s="313">
        <f>Söjtör!T20</f>
        <v>0</v>
      </c>
      <c r="U334" s="313">
        <f>Söjtör!U20</f>
        <v>0</v>
      </c>
      <c r="V334" s="313">
        <f>Söjtör!V20</f>
        <v>0</v>
      </c>
      <c r="W334" s="313">
        <f>Söjtör!W20</f>
        <v>0</v>
      </c>
      <c r="X334" s="313">
        <f>Söjtör!X20</f>
        <v>0</v>
      </c>
      <c r="Y334" s="313">
        <f>Söjtör!Y20</f>
        <v>0</v>
      </c>
      <c r="Z334" s="313">
        <f>Söjtör!Z20</f>
        <v>0</v>
      </c>
      <c r="AA334" s="313">
        <f>Söjtör!AA20</f>
        <v>0</v>
      </c>
      <c r="AB334" s="313">
        <f>Söjtör!AB20</f>
        <v>0</v>
      </c>
      <c r="AC334" s="314">
        <f>Söjtör!AC20</f>
        <v>0</v>
      </c>
      <c r="AE334" s="114"/>
    </row>
    <row r="335" spans="1:31" s="125" customFormat="1" ht="60" x14ac:dyDescent="0.25">
      <c r="A335" s="101">
        <v>644</v>
      </c>
      <c r="B335" s="102"/>
      <c r="C335" s="103" t="s">
        <v>68</v>
      </c>
      <c r="D335" s="16" t="s">
        <v>222</v>
      </c>
      <c r="E335" s="105" t="s">
        <v>14</v>
      </c>
      <c r="F335" s="108" t="s">
        <v>31</v>
      </c>
      <c r="G335" s="75" t="s">
        <v>27</v>
      </c>
      <c r="H335" s="4"/>
      <c r="I335" s="129" t="s">
        <v>68</v>
      </c>
      <c r="J335" s="103">
        <f t="shared" si="21"/>
        <v>35200</v>
      </c>
      <c r="K335" s="129"/>
      <c r="L335" s="88">
        <v>45292</v>
      </c>
      <c r="M335" s="150">
        <v>48579</v>
      </c>
      <c r="N335" s="32" t="s">
        <v>187</v>
      </c>
      <c r="O335" s="256"/>
      <c r="P335" s="253">
        <f>Söjtör!P21</f>
        <v>0</v>
      </c>
      <c r="Q335" s="253">
        <f>Söjtör!Q21</f>
        <v>0</v>
      </c>
      <c r="R335" s="253">
        <f>Söjtör!R21</f>
        <v>0</v>
      </c>
      <c r="S335" s="253">
        <f>Söjtör!S21</f>
        <v>0</v>
      </c>
      <c r="T335" s="313">
        <f>Söjtör!T21</f>
        <v>8800</v>
      </c>
      <c r="U335" s="313">
        <f>Söjtör!U21</f>
        <v>0</v>
      </c>
      <c r="V335" s="313">
        <f>Söjtör!V21</f>
        <v>8800</v>
      </c>
      <c r="W335" s="313">
        <f>Söjtör!W21</f>
        <v>0</v>
      </c>
      <c r="X335" s="313">
        <f>Söjtör!X21</f>
        <v>0</v>
      </c>
      <c r="Y335" s="313">
        <f>Söjtör!Y21</f>
        <v>8800</v>
      </c>
      <c r="Z335" s="313">
        <f>Söjtör!Z21</f>
        <v>0</v>
      </c>
      <c r="AA335" s="313">
        <f>Söjtör!AA21</f>
        <v>0</v>
      </c>
      <c r="AB335" s="313">
        <f>Söjtör!AB21</f>
        <v>8800</v>
      </c>
      <c r="AC335" s="314">
        <f>Söjtör!AC21</f>
        <v>0</v>
      </c>
      <c r="AE335" s="114"/>
    </row>
    <row r="336" spans="1:31" s="125" customFormat="1" ht="60" x14ac:dyDescent="0.25">
      <c r="A336" s="101">
        <v>255</v>
      </c>
      <c r="B336" s="102"/>
      <c r="C336" s="103" t="s">
        <v>69</v>
      </c>
      <c r="D336" s="75" t="s">
        <v>98</v>
      </c>
      <c r="E336" s="105" t="s">
        <v>14</v>
      </c>
      <c r="F336" s="108" t="s">
        <v>31</v>
      </c>
      <c r="G336" s="75" t="s">
        <v>27</v>
      </c>
      <c r="H336" s="4"/>
      <c r="I336" s="129" t="s">
        <v>69</v>
      </c>
      <c r="J336" s="103">
        <f t="shared" ref="J336:J376" si="22">SUM(O336:AC336)</f>
        <v>3200</v>
      </c>
      <c r="K336" s="129"/>
      <c r="L336" s="88">
        <v>43831</v>
      </c>
      <c r="M336" s="150">
        <v>45291</v>
      </c>
      <c r="N336" s="169" t="s">
        <v>186</v>
      </c>
      <c r="O336" s="256"/>
      <c r="P336" s="253">
        <f>Teskánd!P16</f>
        <v>800</v>
      </c>
      <c r="Q336" s="253">
        <f>Teskánd!Q16</f>
        <v>800</v>
      </c>
      <c r="R336" s="253">
        <f>Teskánd!R16</f>
        <v>800</v>
      </c>
      <c r="S336" s="253">
        <f>Teskánd!S16</f>
        <v>800</v>
      </c>
      <c r="T336" s="313">
        <f>Teskánd!T16</f>
        <v>0</v>
      </c>
      <c r="U336" s="313">
        <f>Teskánd!U16</f>
        <v>0</v>
      </c>
      <c r="V336" s="313">
        <f>Teskánd!V16</f>
        <v>0</v>
      </c>
      <c r="W336" s="313">
        <f>Teskánd!W16</f>
        <v>0</v>
      </c>
      <c r="X336" s="313">
        <f>Teskánd!X16</f>
        <v>0</v>
      </c>
      <c r="Y336" s="313">
        <f>Teskánd!Y16</f>
        <v>0</v>
      </c>
      <c r="Z336" s="313">
        <f>Teskánd!Z16</f>
        <v>0</v>
      </c>
      <c r="AA336" s="313">
        <f>Teskánd!AA16</f>
        <v>0</v>
      </c>
      <c r="AB336" s="313">
        <f>Teskánd!AB16</f>
        <v>0</v>
      </c>
      <c r="AC336" s="314">
        <f>Teskánd!AC16</f>
        <v>0</v>
      </c>
      <c r="AE336" s="114"/>
    </row>
    <row r="337" spans="1:31" s="125" customFormat="1" ht="60" x14ac:dyDescent="0.25">
      <c r="A337" s="101">
        <v>645</v>
      </c>
      <c r="B337" s="102"/>
      <c r="C337" s="103" t="s">
        <v>69</v>
      </c>
      <c r="D337" s="75" t="s">
        <v>98</v>
      </c>
      <c r="E337" s="105" t="s">
        <v>14</v>
      </c>
      <c r="F337" s="108" t="s">
        <v>31</v>
      </c>
      <c r="G337" s="75" t="s">
        <v>27</v>
      </c>
      <c r="H337" s="4"/>
      <c r="I337" s="129" t="s">
        <v>69</v>
      </c>
      <c r="J337" s="103">
        <f t="shared" si="22"/>
        <v>3250</v>
      </c>
      <c r="K337" s="129"/>
      <c r="L337" s="88">
        <v>45292</v>
      </c>
      <c r="M337" s="150">
        <v>48944</v>
      </c>
      <c r="N337" s="169" t="s">
        <v>187</v>
      </c>
      <c r="O337" s="256"/>
      <c r="P337" s="253">
        <f>Teskánd!P17</f>
        <v>0</v>
      </c>
      <c r="Q337" s="253">
        <f>Teskánd!Q17</f>
        <v>0</v>
      </c>
      <c r="R337" s="253">
        <f>Teskánd!R17</f>
        <v>0</v>
      </c>
      <c r="S337" s="253">
        <f>Teskánd!S17</f>
        <v>0</v>
      </c>
      <c r="T337" s="313">
        <f>Teskánd!T17</f>
        <v>500</v>
      </c>
      <c r="U337" s="313">
        <f>Teskánd!U17</f>
        <v>500</v>
      </c>
      <c r="V337" s="313">
        <f>Teskánd!V17</f>
        <v>500</v>
      </c>
      <c r="W337" s="313">
        <f>Teskánd!W17</f>
        <v>250</v>
      </c>
      <c r="X337" s="313">
        <f>Teskánd!X17</f>
        <v>250</v>
      </c>
      <c r="Y337" s="313">
        <f>Teskánd!Y17</f>
        <v>250</v>
      </c>
      <c r="Z337" s="313">
        <f>Teskánd!Z17</f>
        <v>250</v>
      </c>
      <c r="AA337" s="313">
        <f>Teskánd!AA17</f>
        <v>250</v>
      </c>
      <c r="AB337" s="313">
        <f>Teskánd!AB17</f>
        <v>250</v>
      </c>
      <c r="AC337" s="314">
        <f>Teskánd!AC17</f>
        <v>250</v>
      </c>
      <c r="AE337" s="114"/>
    </row>
    <row r="338" spans="1:31" s="125" customFormat="1" ht="60" x14ac:dyDescent="0.25">
      <c r="A338" s="101">
        <v>256</v>
      </c>
      <c r="B338" s="102"/>
      <c r="C338" s="103" t="s">
        <v>69</v>
      </c>
      <c r="D338" s="16" t="s">
        <v>221</v>
      </c>
      <c r="E338" s="105" t="s">
        <v>14</v>
      </c>
      <c r="F338" s="108" t="s">
        <v>31</v>
      </c>
      <c r="G338" s="75" t="s">
        <v>27</v>
      </c>
      <c r="H338" s="4"/>
      <c r="I338" s="129" t="s">
        <v>69</v>
      </c>
      <c r="J338" s="103">
        <f t="shared" si="22"/>
        <v>3000</v>
      </c>
      <c r="K338" s="129"/>
      <c r="L338" s="88">
        <v>43831</v>
      </c>
      <c r="M338" s="150">
        <v>44926</v>
      </c>
      <c r="N338" s="32" t="s">
        <v>186</v>
      </c>
      <c r="O338" s="256"/>
      <c r="P338" s="253">
        <f>Teskánd!P18</f>
        <v>1000</v>
      </c>
      <c r="Q338" s="253">
        <f>Teskánd!Q18</f>
        <v>1000</v>
      </c>
      <c r="R338" s="253">
        <f>Teskánd!R18</f>
        <v>1000</v>
      </c>
      <c r="S338" s="253">
        <f>Teskánd!S18</f>
        <v>0</v>
      </c>
      <c r="T338" s="313">
        <f>Teskánd!T18</f>
        <v>0</v>
      </c>
      <c r="U338" s="313">
        <f>Teskánd!U18</f>
        <v>0</v>
      </c>
      <c r="V338" s="313">
        <f>Teskánd!V18</f>
        <v>0</v>
      </c>
      <c r="W338" s="313">
        <f>Teskánd!W18</f>
        <v>0</v>
      </c>
      <c r="X338" s="313">
        <f>Teskánd!X18</f>
        <v>0</v>
      </c>
      <c r="Y338" s="313">
        <f>Teskánd!Y18</f>
        <v>0</v>
      </c>
      <c r="Z338" s="313">
        <f>Teskánd!Z18</f>
        <v>0</v>
      </c>
      <c r="AA338" s="313">
        <f>Teskánd!AA18</f>
        <v>0</v>
      </c>
      <c r="AB338" s="313">
        <f>Teskánd!AB18</f>
        <v>0</v>
      </c>
      <c r="AC338" s="314">
        <f>Teskánd!AC18</f>
        <v>0</v>
      </c>
      <c r="AE338" s="114"/>
    </row>
    <row r="339" spans="1:31" s="125" customFormat="1" ht="60" x14ac:dyDescent="0.25">
      <c r="A339" s="101">
        <v>968</v>
      </c>
      <c r="B339" s="102"/>
      <c r="C339" s="103" t="s">
        <v>69</v>
      </c>
      <c r="D339" s="16" t="s">
        <v>221</v>
      </c>
      <c r="E339" s="105" t="s">
        <v>14</v>
      </c>
      <c r="F339" s="108" t="s">
        <v>31</v>
      </c>
      <c r="G339" s="75" t="s">
        <v>27</v>
      </c>
      <c r="H339" s="4"/>
      <c r="I339" s="129" t="s">
        <v>69</v>
      </c>
      <c r="J339" s="103">
        <f t="shared" si="22"/>
        <v>1500</v>
      </c>
      <c r="K339" s="129"/>
      <c r="L339" s="88">
        <v>46753</v>
      </c>
      <c r="M339" s="150">
        <v>47118</v>
      </c>
      <c r="N339" s="32" t="s">
        <v>187</v>
      </c>
      <c r="O339" s="256"/>
      <c r="P339" s="253">
        <f>Teskánd!P19</f>
        <v>0</v>
      </c>
      <c r="Q339" s="253">
        <f>Teskánd!Q19</f>
        <v>0</v>
      </c>
      <c r="R339" s="253">
        <f>Teskánd!R19</f>
        <v>0</v>
      </c>
      <c r="S339" s="253">
        <f>Teskánd!S19</f>
        <v>0</v>
      </c>
      <c r="T339" s="313">
        <f>Teskánd!T19</f>
        <v>0</v>
      </c>
      <c r="U339" s="313">
        <f>Teskánd!U19</f>
        <v>0</v>
      </c>
      <c r="V339" s="313">
        <f>Teskánd!V19</f>
        <v>0</v>
      </c>
      <c r="W339" s="313">
        <f>Teskánd!W19</f>
        <v>0</v>
      </c>
      <c r="X339" s="313">
        <f>Teskánd!X19</f>
        <v>1500</v>
      </c>
      <c r="Y339" s="313">
        <f>Teskánd!Y19</f>
        <v>0</v>
      </c>
      <c r="Z339" s="313">
        <f>Teskánd!Z19</f>
        <v>0</v>
      </c>
      <c r="AA339" s="313">
        <f>Teskánd!AA19</f>
        <v>0</v>
      </c>
      <c r="AB339" s="313">
        <f>Teskánd!AB19</f>
        <v>0</v>
      </c>
      <c r="AC339" s="314">
        <f>Teskánd!AC19</f>
        <v>0</v>
      </c>
      <c r="AE339" s="114"/>
    </row>
    <row r="340" spans="1:31" s="125" customFormat="1" ht="60" x14ac:dyDescent="0.25">
      <c r="A340" s="101">
        <v>257</v>
      </c>
      <c r="B340" s="102"/>
      <c r="C340" s="103" t="s">
        <v>69</v>
      </c>
      <c r="D340" s="16" t="s">
        <v>222</v>
      </c>
      <c r="E340" s="105" t="s">
        <v>14</v>
      </c>
      <c r="F340" s="108" t="s">
        <v>31</v>
      </c>
      <c r="G340" s="75" t="s">
        <v>27</v>
      </c>
      <c r="H340" s="4"/>
      <c r="I340" s="129" t="s">
        <v>69</v>
      </c>
      <c r="J340" s="103">
        <f t="shared" si="22"/>
        <v>6000</v>
      </c>
      <c r="K340" s="129"/>
      <c r="L340" s="88">
        <v>43831</v>
      </c>
      <c r="M340" s="150">
        <v>44926</v>
      </c>
      <c r="N340" s="32" t="s">
        <v>186</v>
      </c>
      <c r="O340" s="256"/>
      <c r="P340" s="253">
        <f>Teskánd!P20</f>
        <v>1000</v>
      </c>
      <c r="Q340" s="253">
        <f>Teskánd!Q20</f>
        <v>1000</v>
      </c>
      <c r="R340" s="253">
        <f>Teskánd!R20</f>
        <v>4000</v>
      </c>
      <c r="S340" s="253">
        <f>Teskánd!S20</f>
        <v>0</v>
      </c>
      <c r="T340" s="313">
        <f>Teskánd!T20</f>
        <v>0</v>
      </c>
      <c r="U340" s="313">
        <f>Teskánd!U20</f>
        <v>0</v>
      </c>
      <c r="V340" s="313">
        <f>Teskánd!V20</f>
        <v>0</v>
      </c>
      <c r="W340" s="313">
        <f>Teskánd!W20</f>
        <v>0</v>
      </c>
      <c r="X340" s="313">
        <f>Teskánd!X20</f>
        <v>0</v>
      </c>
      <c r="Y340" s="313">
        <f>Teskánd!Y20</f>
        <v>0</v>
      </c>
      <c r="Z340" s="313">
        <f>Teskánd!Z20</f>
        <v>0</v>
      </c>
      <c r="AA340" s="313">
        <f>Teskánd!AA20</f>
        <v>0</v>
      </c>
      <c r="AB340" s="313">
        <f>Teskánd!AB20</f>
        <v>0</v>
      </c>
      <c r="AC340" s="314">
        <f>Teskánd!AC20</f>
        <v>0</v>
      </c>
      <c r="AE340" s="114"/>
    </row>
    <row r="341" spans="1:31" s="125" customFormat="1" ht="60" x14ac:dyDescent="0.25">
      <c r="A341" s="101">
        <v>824</v>
      </c>
      <c r="B341" s="102"/>
      <c r="C341" s="103" t="s">
        <v>69</v>
      </c>
      <c r="D341" s="16" t="s">
        <v>222</v>
      </c>
      <c r="E341" s="105" t="s">
        <v>14</v>
      </c>
      <c r="F341" s="108" t="s">
        <v>31</v>
      </c>
      <c r="G341" s="75" t="s">
        <v>27</v>
      </c>
      <c r="H341" s="4"/>
      <c r="I341" s="129" t="s">
        <v>69</v>
      </c>
      <c r="J341" s="103">
        <f t="shared" si="22"/>
        <v>5000</v>
      </c>
      <c r="K341" s="129"/>
      <c r="L341" s="88">
        <v>45658</v>
      </c>
      <c r="M341" s="150">
        <v>47848</v>
      </c>
      <c r="N341" s="32" t="s">
        <v>187</v>
      </c>
      <c r="O341" s="256"/>
      <c r="P341" s="253">
        <f>Teskánd!P21</f>
        <v>0</v>
      </c>
      <c r="Q341" s="253">
        <f>Teskánd!Q21</f>
        <v>0</v>
      </c>
      <c r="R341" s="253">
        <f>Teskánd!R21</f>
        <v>0</v>
      </c>
      <c r="S341" s="253">
        <f>Teskánd!S21</f>
        <v>0</v>
      </c>
      <c r="T341" s="313">
        <f>Teskánd!T21</f>
        <v>0</v>
      </c>
      <c r="U341" s="313">
        <f>Teskánd!U21</f>
        <v>2500</v>
      </c>
      <c r="V341" s="313">
        <f>Teskánd!V21</f>
        <v>0</v>
      </c>
      <c r="W341" s="313">
        <f>Teskánd!W21</f>
        <v>0</v>
      </c>
      <c r="X341" s="313">
        <f>Teskánd!X21</f>
        <v>0</v>
      </c>
      <c r="Y341" s="313">
        <f>Teskánd!Y21</f>
        <v>0</v>
      </c>
      <c r="Z341" s="313">
        <f>Teskánd!Z21</f>
        <v>2500</v>
      </c>
      <c r="AA341" s="313">
        <f>Teskánd!AA21</f>
        <v>0</v>
      </c>
      <c r="AB341" s="313">
        <f>Teskánd!AB21</f>
        <v>0</v>
      </c>
      <c r="AC341" s="314">
        <f>Teskánd!AC21</f>
        <v>0</v>
      </c>
      <c r="AE341" s="114"/>
    </row>
    <row r="342" spans="1:31" s="125" customFormat="1" ht="60" x14ac:dyDescent="0.25">
      <c r="A342" s="101">
        <v>258</v>
      </c>
      <c r="B342" s="102"/>
      <c r="C342" s="103" t="s">
        <v>70</v>
      </c>
      <c r="D342" s="75" t="s">
        <v>98</v>
      </c>
      <c r="E342" s="105" t="s">
        <v>14</v>
      </c>
      <c r="F342" s="108" t="s">
        <v>31</v>
      </c>
      <c r="G342" s="75" t="s">
        <v>27</v>
      </c>
      <c r="H342" s="4"/>
      <c r="I342" s="129" t="s">
        <v>70</v>
      </c>
      <c r="J342" s="103">
        <f t="shared" si="22"/>
        <v>1588</v>
      </c>
      <c r="K342" s="129"/>
      <c r="L342" s="88">
        <v>43831</v>
      </c>
      <c r="M342" s="150">
        <v>45291</v>
      </c>
      <c r="N342" s="169" t="s">
        <v>186</v>
      </c>
      <c r="O342" s="256"/>
      <c r="P342" s="253">
        <f>Vasboldogasszony!P16</f>
        <v>497</v>
      </c>
      <c r="Q342" s="253">
        <f>Vasboldogasszony!Q16</f>
        <v>497</v>
      </c>
      <c r="R342" s="253">
        <f>Vasboldogasszony!R16</f>
        <v>297</v>
      </c>
      <c r="S342" s="253">
        <f>Vasboldogasszony!S16</f>
        <v>297</v>
      </c>
      <c r="T342" s="313">
        <f>Vasboldogasszony!T16</f>
        <v>0</v>
      </c>
      <c r="U342" s="313">
        <f>Vasboldogasszony!U16</f>
        <v>0</v>
      </c>
      <c r="V342" s="313">
        <f>Vasboldogasszony!V16</f>
        <v>0</v>
      </c>
      <c r="W342" s="313">
        <f>Vasboldogasszony!W16</f>
        <v>0</v>
      </c>
      <c r="X342" s="313">
        <f>Vasboldogasszony!X16</f>
        <v>0</v>
      </c>
      <c r="Y342" s="313">
        <f>Vasboldogasszony!Y16</f>
        <v>0</v>
      </c>
      <c r="Z342" s="313">
        <f>Vasboldogasszony!Z16</f>
        <v>0</v>
      </c>
      <c r="AA342" s="313">
        <f>Vasboldogasszony!AA16</f>
        <v>0</v>
      </c>
      <c r="AB342" s="313">
        <f>Vasboldogasszony!AB16</f>
        <v>0</v>
      </c>
      <c r="AC342" s="314">
        <f>Vasboldogasszony!AC16</f>
        <v>0</v>
      </c>
      <c r="AE342" s="114"/>
    </row>
    <row r="343" spans="1:31" s="125" customFormat="1" ht="60" x14ac:dyDescent="0.25">
      <c r="A343" s="101">
        <v>646</v>
      </c>
      <c r="B343" s="102"/>
      <c r="C343" s="103" t="s">
        <v>70</v>
      </c>
      <c r="D343" s="75" t="s">
        <v>98</v>
      </c>
      <c r="E343" s="105" t="s">
        <v>14</v>
      </c>
      <c r="F343" s="108" t="s">
        <v>31</v>
      </c>
      <c r="G343" s="75" t="s">
        <v>27</v>
      </c>
      <c r="H343" s="4"/>
      <c r="I343" s="129" t="s">
        <v>70</v>
      </c>
      <c r="J343" s="103">
        <f t="shared" si="22"/>
        <v>1941</v>
      </c>
      <c r="K343" s="129"/>
      <c r="L343" s="88">
        <v>45292</v>
      </c>
      <c r="M343" s="150">
        <v>48944</v>
      </c>
      <c r="N343" s="169" t="s">
        <v>187</v>
      </c>
      <c r="O343" s="256"/>
      <c r="P343" s="253">
        <f>Vasboldogasszony!P17</f>
        <v>0</v>
      </c>
      <c r="Q343" s="253">
        <f>Vasboldogasszony!Q17</f>
        <v>0</v>
      </c>
      <c r="R343" s="253">
        <f>Vasboldogasszony!R17</f>
        <v>0</v>
      </c>
      <c r="S343" s="253">
        <f>Vasboldogasszony!S17</f>
        <v>0</v>
      </c>
      <c r="T343" s="313">
        <f>Vasboldogasszony!T17</f>
        <v>297</v>
      </c>
      <c r="U343" s="313">
        <f>Vasboldogasszony!U17</f>
        <v>297</v>
      </c>
      <c r="V343" s="313">
        <f>Vasboldogasszony!V17</f>
        <v>297</v>
      </c>
      <c r="W343" s="313">
        <f>Vasboldogasszony!W17</f>
        <v>150</v>
      </c>
      <c r="X343" s="313">
        <f>Vasboldogasszony!X17</f>
        <v>150</v>
      </c>
      <c r="Y343" s="313">
        <f>Vasboldogasszony!Y17</f>
        <v>150</v>
      </c>
      <c r="Z343" s="313">
        <f>Vasboldogasszony!Z17</f>
        <v>150</v>
      </c>
      <c r="AA343" s="313">
        <f>Vasboldogasszony!AA17</f>
        <v>150</v>
      </c>
      <c r="AB343" s="313">
        <f>Vasboldogasszony!AB17</f>
        <v>150</v>
      </c>
      <c r="AC343" s="314">
        <f>Vasboldogasszony!AC17</f>
        <v>150</v>
      </c>
      <c r="AE343" s="114"/>
    </row>
    <row r="344" spans="1:31" s="125" customFormat="1" ht="60" x14ac:dyDescent="0.25">
      <c r="A344" s="101">
        <v>259</v>
      </c>
      <c r="B344" s="102"/>
      <c r="C344" s="103" t="s">
        <v>70</v>
      </c>
      <c r="D344" s="16" t="s">
        <v>221</v>
      </c>
      <c r="E344" s="105" t="s">
        <v>14</v>
      </c>
      <c r="F344" s="108" t="s">
        <v>31</v>
      </c>
      <c r="G344" s="75" t="s">
        <v>27</v>
      </c>
      <c r="H344" s="4"/>
      <c r="I344" s="129" t="s">
        <v>70</v>
      </c>
      <c r="J344" s="103">
        <f t="shared" si="22"/>
        <v>1940</v>
      </c>
      <c r="K344" s="129"/>
      <c r="L344" s="88">
        <v>43831</v>
      </c>
      <c r="M344" s="150">
        <v>44926</v>
      </c>
      <c r="N344" s="32" t="s">
        <v>186</v>
      </c>
      <c r="O344" s="256"/>
      <c r="P344" s="253">
        <f>Vasboldogasszony!P18</f>
        <v>390</v>
      </c>
      <c r="Q344" s="253">
        <f>Vasboldogasszony!Q18</f>
        <v>1000</v>
      </c>
      <c r="R344" s="253">
        <f>Vasboldogasszony!R18</f>
        <v>550</v>
      </c>
      <c r="S344" s="253">
        <f>Vasboldogasszony!S18</f>
        <v>0</v>
      </c>
      <c r="T344" s="313">
        <f>Vasboldogasszony!T18</f>
        <v>0</v>
      </c>
      <c r="U344" s="313">
        <f>Vasboldogasszony!U18</f>
        <v>0</v>
      </c>
      <c r="V344" s="313">
        <f>Vasboldogasszony!V18</f>
        <v>0</v>
      </c>
      <c r="W344" s="313">
        <f>Vasboldogasszony!W18</f>
        <v>0</v>
      </c>
      <c r="X344" s="313">
        <f>Vasboldogasszony!X18</f>
        <v>0</v>
      </c>
      <c r="Y344" s="313">
        <f>Vasboldogasszony!Y18</f>
        <v>0</v>
      </c>
      <c r="Z344" s="313">
        <f>Vasboldogasszony!Z18</f>
        <v>0</v>
      </c>
      <c r="AA344" s="313">
        <f>Vasboldogasszony!AA18</f>
        <v>0</v>
      </c>
      <c r="AB344" s="313">
        <f>Vasboldogasszony!AB18</f>
        <v>0</v>
      </c>
      <c r="AC344" s="314">
        <f>Vasboldogasszony!AC18</f>
        <v>0</v>
      </c>
      <c r="AE344" s="114"/>
    </row>
    <row r="345" spans="1:31" s="125" customFormat="1" ht="60" x14ac:dyDescent="0.25">
      <c r="A345" s="101">
        <v>647</v>
      </c>
      <c r="B345" s="102"/>
      <c r="C345" s="103" t="s">
        <v>70</v>
      </c>
      <c r="D345" s="16" t="s">
        <v>221</v>
      </c>
      <c r="E345" s="105" t="s">
        <v>14</v>
      </c>
      <c r="F345" s="108" t="s">
        <v>31</v>
      </c>
      <c r="G345" s="75" t="s">
        <v>27</v>
      </c>
      <c r="H345" s="106"/>
      <c r="I345" s="129" t="s">
        <v>70</v>
      </c>
      <c r="J345" s="103">
        <f t="shared" si="22"/>
        <v>4500</v>
      </c>
      <c r="K345" s="106"/>
      <c r="L345" s="130">
        <v>45292</v>
      </c>
      <c r="M345" s="130">
        <v>48579</v>
      </c>
      <c r="N345" s="32" t="s">
        <v>187</v>
      </c>
      <c r="O345" s="256"/>
      <c r="P345" s="253">
        <f>Vasboldogasszony!P19</f>
        <v>0</v>
      </c>
      <c r="Q345" s="253">
        <f>Vasboldogasszony!Q19</f>
        <v>0</v>
      </c>
      <c r="R345" s="253">
        <f>Vasboldogasszony!R19</f>
        <v>0</v>
      </c>
      <c r="S345" s="253">
        <f>Vasboldogasszony!S19</f>
        <v>0</v>
      </c>
      <c r="T345" s="313">
        <f>Vasboldogasszony!T19</f>
        <v>1500</v>
      </c>
      <c r="U345" s="313">
        <f>Vasboldogasszony!U19</f>
        <v>0</v>
      </c>
      <c r="V345" s="313">
        <f>Vasboldogasszony!V19</f>
        <v>0</v>
      </c>
      <c r="W345" s="313">
        <f>Vasboldogasszony!W19</f>
        <v>0</v>
      </c>
      <c r="X345" s="313">
        <f>Vasboldogasszony!X19</f>
        <v>1500</v>
      </c>
      <c r="Y345" s="313">
        <f>Vasboldogasszony!Y19</f>
        <v>0</v>
      </c>
      <c r="Z345" s="313">
        <f>Vasboldogasszony!Z19</f>
        <v>0</v>
      </c>
      <c r="AA345" s="313">
        <f>Vasboldogasszony!AA19</f>
        <v>0</v>
      </c>
      <c r="AB345" s="313">
        <f>Vasboldogasszony!AB19</f>
        <v>1500</v>
      </c>
      <c r="AC345" s="314">
        <f>Vasboldogasszony!AC19</f>
        <v>0</v>
      </c>
      <c r="AE345" s="114"/>
    </row>
    <row r="346" spans="1:31" s="125" customFormat="1" ht="60" x14ac:dyDescent="0.25">
      <c r="A346" s="101">
        <v>260</v>
      </c>
      <c r="B346" s="102"/>
      <c r="C346" s="103" t="s">
        <v>70</v>
      </c>
      <c r="D346" s="16" t="s">
        <v>222</v>
      </c>
      <c r="E346" s="105" t="s">
        <v>14</v>
      </c>
      <c r="F346" s="108" t="s">
        <v>31</v>
      </c>
      <c r="G346" s="75" t="s">
        <v>27</v>
      </c>
      <c r="H346" s="106"/>
      <c r="I346" s="129" t="s">
        <v>70</v>
      </c>
      <c r="J346" s="103">
        <f t="shared" si="22"/>
        <v>2900</v>
      </c>
      <c r="K346" s="106"/>
      <c r="L346" s="130">
        <v>43831</v>
      </c>
      <c r="M346" s="130">
        <v>44926</v>
      </c>
      <c r="N346" s="32" t="s">
        <v>186</v>
      </c>
      <c r="O346" s="256"/>
      <c r="P346" s="253">
        <f>Vasboldogasszony!P20</f>
        <v>700</v>
      </c>
      <c r="Q346" s="253">
        <f>Vasboldogasszony!Q20</f>
        <v>1200</v>
      </c>
      <c r="R346" s="253">
        <f>Vasboldogasszony!R20</f>
        <v>1000</v>
      </c>
      <c r="S346" s="253">
        <f>Vasboldogasszony!S20</f>
        <v>0</v>
      </c>
      <c r="T346" s="313">
        <f>Vasboldogasszony!T20</f>
        <v>0</v>
      </c>
      <c r="U346" s="313">
        <f>Vasboldogasszony!U20</f>
        <v>0</v>
      </c>
      <c r="V346" s="313">
        <f>Vasboldogasszony!V20</f>
        <v>0</v>
      </c>
      <c r="W346" s="313">
        <f>Vasboldogasszony!W20</f>
        <v>0</v>
      </c>
      <c r="X346" s="313">
        <f>Vasboldogasszony!X20</f>
        <v>0</v>
      </c>
      <c r="Y346" s="313">
        <f>Vasboldogasszony!Y20</f>
        <v>0</v>
      </c>
      <c r="Z346" s="313">
        <f>Vasboldogasszony!Z20</f>
        <v>0</v>
      </c>
      <c r="AA346" s="313">
        <f>Vasboldogasszony!AA20</f>
        <v>0</v>
      </c>
      <c r="AB346" s="313">
        <f>Vasboldogasszony!AB20</f>
        <v>0</v>
      </c>
      <c r="AC346" s="314">
        <f>Vasboldogasszony!AC20</f>
        <v>0</v>
      </c>
      <c r="AE346" s="114"/>
    </row>
    <row r="347" spans="1:31" s="125" customFormat="1" ht="60" x14ac:dyDescent="0.25">
      <c r="A347" s="101">
        <v>825</v>
      </c>
      <c r="B347" s="102"/>
      <c r="C347" s="103" t="s">
        <v>70</v>
      </c>
      <c r="D347" s="16" t="s">
        <v>222</v>
      </c>
      <c r="E347" s="105" t="s">
        <v>14</v>
      </c>
      <c r="F347" s="108" t="s">
        <v>31</v>
      </c>
      <c r="G347" s="75" t="s">
        <v>27</v>
      </c>
      <c r="H347" s="106"/>
      <c r="I347" s="129" t="s">
        <v>70</v>
      </c>
      <c r="J347" s="103">
        <f t="shared" si="22"/>
        <v>2200</v>
      </c>
      <c r="K347" s="106"/>
      <c r="L347" s="130">
        <v>45658</v>
      </c>
      <c r="M347" s="130">
        <v>46022</v>
      </c>
      <c r="N347" s="32" t="s">
        <v>187</v>
      </c>
      <c r="O347" s="256"/>
      <c r="P347" s="253">
        <f>Vasboldogasszony!P21</f>
        <v>0</v>
      </c>
      <c r="Q347" s="253">
        <f>Vasboldogasszony!Q21</f>
        <v>0</v>
      </c>
      <c r="R347" s="253">
        <f>Vasboldogasszony!R21</f>
        <v>0</v>
      </c>
      <c r="S347" s="253">
        <f>Vasboldogasszony!S21</f>
        <v>0</v>
      </c>
      <c r="T347" s="313">
        <f>Vasboldogasszony!T21</f>
        <v>0</v>
      </c>
      <c r="U347" s="313">
        <f>Vasboldogasszony!U21</f>
        <v>2200</v>
      </c>
      <c r="V347" s="313">
        <f>Vasboldogasszony!V21</f>
        <v>0</v>
      </c>
      <c r="W347" s="313">
        <f>Vasboldogasszony!W21</f>
        <v>0</v>
      </c>
      <c r="X347" s="313">
        <f>Vasboldogasszony!X21</f>
        <v>0</v>
      </c>
      <c r="Y347" s="313">
        <f>Vasboldogasszony!Y21</f>
        <v>0</v>
      </c>
      <c r="Z347" s="313">
        <f>Vasboldogasszony!Z21</f>
        <v>0</v>
      </c>
      <c r="AA347" s="313">
        <f>Vasboldogasszony!AA21</f>
        <v>0</v>
      </c>
      <c r="AB347" s="313">
        <f>Vasboldogasszony!AB21</f>
        <v>0</v>
      </c>
      <c r="AC347" s="314">
        <f>Vasboldogasszony!AC21</f>
        <v>0</v>
      </c>
      <c r="AE347" s="114"/>
    </row>
    <row r="348" spans="1:31" s="125" customFormat="1" ht="60" x14ac:dyDescent="0.25">
      <c r="A348" s="101">
        <v>261</v>
      </c>
      <c r="B348" s="102"/>
      <c r="C348" s="103" t="s">
        <v>71</v>
      </c>
      <c r="D348" s="75" t="s">
        <v>98</v>
      </c>
      <c r="E348" s="105" t="s">
        <v>14</v>
      </c>
      <c r="F348" s="108" t="s">
        <v>31</v>
      </c>
      <c r="G348" s="75" t="s">
        <v>27</v>
      </c>
      <c r="H348" s="4"/>
      <c r="I348" s="129" t="s">
        <v>71</v>
      </c>
      <c r="J348" s="103">
        <f t="shared" si="22"/>
        <v>1000</v>
      </c>
      <c r="K348" s="129"/>
      <c r="L348" s="88">
        <v>43831</v>
      </c>
      <c r="M348" s="150">
        <v>45291</v>
      </c>
      <c r="N348" s="32" t="s">
        <v>186</v>
      </c>
      <c r="O348" s="256"/>
      <c r="P348" s="253">
        <f>Vaspör!P15</f>
        <v>250</v>
      </c>
      <c r="Q348" s="253">
        <f>Vaspör!Q15</f>
        <v>250</v>
      </c>
      <c r="R348" s="253">
        <f>Vaspör!R15</f>
        <v>250</v>
      </c>
      <c r="S348" s="253">
        <f>Vaspör!S15</f>
        <v>250</v>
      </c>
      <c r="T348" s="313">
        <f>Vaspör!T15</f>
        <v>0</v>
      </c>
      <c r="U348" s="313">
        <f>Vaspör!U15</f>
        <v>0</v>
      </c>
      <c r="V348" s="313">
        <f>Vaspör!V15</f>
        <v>0</v>
      </c>
      <c r="W348" s="313">
        <f>Vaspör!W15</f>
        <v>0</v>
      </c>
      <c r="X348" s="313">
        <f>Vaspör!X15</f>
        <v>0</v>
      </c>
      <c r="Y348" s="313">
        <f>Vaspör!Y15</f>
        <v>0</v>
      </c>
      <c r="Z348" s="313">
        <f>Vaspör!Z15</f>
        <v>0</v>
      </c>
      <c r="AA348" s="313">
        <f>Vaspör!AA15</f>
        <v>0</v>
      </c>
      <c r="AB348" s="313">
        <f>Vaspör!AB15</f>
        <v>0</v>
      </c>
      <c r="AC348" s="314">
        <f>Vaspör!AC15</f>
        <v>0</v>
      </c>
      <c r="AE348" s="114"/>
    </row>
    <row r="349" spans="1:31" s="125" customFormat="1" ht="60" x14ac:dyDescent="0.25">
      <c r="A349" s="101">
        <v>648</v>
      </c>
      <c r="B349" s="102"/>
      <c r="C349" s="103" t="s">
        <v>71</v>
      </c>
      <c r="D349" s="75" t="s">
        <v>98</v>
      </c>
      <c r="E349" s="105" t="s">
        <v>14</v>
      </c>
      <c r="F349" s="108" t="s">
        <v>31</v>
      </c>
      <c r="G349" s="75" t="s">
        <v>27</v>
      </c>
      <c r="H349" s="4"/>
      <c r="I349" s="129" t="s">
        <v>71</v>
      </c>
      <c r="J349" s="103">
        <f t="shared" si="22"/>
        <v>1590</v>
      </c>
      <c r="K349" s="129"/>
      <c r="L349" s="88">
        <v>45292</v>
      </c>
      <c r="M349" s="150">
        <v>48944</v>
      </c>
      <c r="N349" s="32" t="s">
        <v>187</v>
      </c>
      <c r="O349" s="256"/>
      <c r="P349" s="253">
        <f>Vaspör!P16</f>
        <v>0</v>
      </c>
      <c r="Q349" s="253">
        <f>Vaspör!Q16</f>
        <v>0</v>
      </c>
      <c r="R349" s="253">
        <f>Vaspör!R16</f>
        <v>0</v>
      </c>
      <c r="S349" s="253">
        <f>Vaspör!S16</f>
        <v>0</v>
      </c>
      <c r="T349" s="313">
        <f>Vaspör!T16</f>
        <v>250</v>
      </c>
      <c r="U349" s="313">
        <f>Vaspör!U16</f>
        <v>250</v>
      </c>
      <c r="V349" s="313">
        <f>Vaspör!V16</f>
        <v>250</v>
      </c>
      <c r="W349" s="313">
        <f>Vaspör!W16</f>
        <v>120</v>
      </c>
      <c r="X349" s="313">
        <f>Vaspör!X16</f>
        <v>120</v>
      </c>
      <c r="Y349" s="313">
        <f>Vaspör!Y16</f>
        <v>120</v>
      </c>
      <c r="Z349" s="313">
        <f>Vaspör!Z16</f>
        <v>120</v>
      </c>
      <c r="AA349" s="313">
        <f>Vaspör!AA16</f>
        <v>120</v>
      </c>
      <c r="AB349" s="313">
        <f>Vaspör!AB16</f>
        <v>120</v>
      </c>
      <c r="AC349" s="314">
        <f>Vaspör!AC16</f>
        <v>120</v>
      </c>
      <c r="AE349" s="114"/>
    </row>
    <row r="350" spans="1:31" s="125" customFormat="1" ht="60" x14ac:dyDescent="0.25">
      <c r="A350" s="101">
        <v>262</v>
      </c>
      <c r="B350" s="102"/>
      <c r="C350" s="103" t="s">
        <v>71</v>
      </c>
      <c r="D350" s="16" t="s">
        <v>221</v>
      </c>
      <c r="E350" s="105" t="s">
        <v>14</v>
      </c>
      <c r="F350" s="108" t="s">
        <v>31</v>
      </c>
      <c r="G350" s="75" t="s">
        <v>27</v>
      </c>
      <c r="H350" s="75"/>
      <c r="I350" s="129" t="s">
        <v>71</v>
      </c>
      <c r="J350" s="103">
        <f t="shared" si="22"/>
        <v>520</v>
      </c>
      <c r="K350" s="129"/>
      <c r="L350" s="88">
        <v>43831</v>
      </c>
      <c r="M350" s="150">
        <v>44561</v>
      </c>
      <c r="N350" s="32" t="s">
        <v>186</v>
      </c>
      <c r="O350" s="256"/>
      <c r="P350" s="253">
        <f>Vaspör!P17</f>
        <v>260</v>
      </c>
      <c r="Q350" s="253">
        <f>Vaspör!Q17</f>
        <v>260</v>
      </c>
      <c r="R350" s="253">
        <f>Vaspör!R17</f>
        <v>0</v>
      </c>
      <c r="S350" s="253">
        <f>Vaspör!S17</f>
        <v>0</v>
      </c>
      <c r="T350" s="313">
        <f>Vaspör!T17</f>
        <v>0</v>
      </c>
      <c r="U350" s="313">
        <f>Vaspör!U17</f>
        <v>0</v>
      </c>
      <c r="V350" s="313">
        <f>Vaspör!V17</f>
        <v>0</v>
      </c>
      <c r="W350" s="313">
        <f>Vaspör!W17</f>
        <v>0</v>
      </c>
      <c r="X350" s="313">
        <f>Vaspör!X17</f>
        <v>0</v>
      </c>
      <c r="Y350" s="313">
        <f>Vaspör!Y17</f>
        <v>0</v>
      </c>
      <c r="Z350" s="313">
        <f>Vaspör!Z17</f>
        <v>0</v>
      </c>
      <c r="AA350" s="313">
        <f>Vaspör!AA17</f>
        <v>0</v>
      </c>
      <c r="AB350" s="313">
        <f>Vaspör!AB17</f>
        <v>0</v>
      </c>
      <c r="AC350" s="314">
        <f>Vaspör!AC17</f>
        <v>0</v>
      </c>
      <c r="AE350" s="114"/>
    </row>
    <row r="351" spans="1:31" s="125" customFormat="1" ht="60" x14ac:dyDescent="0.25">
      <c r="A351" s="101">
        <v>897</v>
      </c>
      <c r="B351" s="102"/>
      <c r="C351" s="103" t="s">
        <v>71</v>
      </c>
      <c r="D351" s="16" t="s">
        <v>221</v>
      </c>
      <c r="E351" s="105" t="s">
        <v>14</v>
      </c>
      <c r="F351" s="108" t="s">
        <v>31</v>
      </c>
      <c r="G351" s="75" t="s">
        <v>27</v>
      </c>
      <c r="H351" s="75"/>
      <c r="I351" s="129" t="s">
        <v>71</v>
      </c>
      <c r="J351" s="103">
        <f t="shared" si="22"/>
        <v>2900</v>
      </c>
      <c r="K351" s="129"/>
      <c r="L351" s="88">
        <v>46023</v>
      </c>
      <c r="M351" s="150">
        <v>47848</v>
      </c>
      <c r="N351" s="32" t="s">
        <v>187</v>
      </c>
      <c r="O351" s="256"/>
      <c r="P351" s="253">
        <f>Vaspör!P18</f>
        <v>0</v>
      </c>
      <c r="Q351" s="253">
        <f>Vaspör!Q18</f>
        <v>0</v>
      </c>
      <c r="R351" s="253">
        <f>Vaspör!R18</f>
        <v>0</v>
      </c>
      <c r="S351" s="253">
        <f>Vaspör!S18</f>
        <v>0</v>
      </c>
      <c r="T351" s="313">
        <f>Vaspör!T18</f>
        <v>0</v>
      </c>
      <c r="U351" s="313">
        <f>Vaspör!U18</f>
        <v>0</v>
      </c>
      <c r="V351" s="313">
        <f>Vaspör!V18</f>
        <v>900</v>
      </c>
      <c r="W351" s="313">
        <f>Vaspör!W18</f>
        <v>0</v>
      </c>
      <c r="X351" s="313">
        <f>Vaspör!X18</f>
        <v>0</v>
      </c>
      <c r="Y351" s="313">
        <f>Vaspör!Y18</f>
        <v>0</v>
      </c>
      <c r="Z351" s="313">
        <f>Vaspör!Z18</f>
        <v>2000</v>
      </c>
      <c r="AA351" s="313">
        <f>Vaspör!AA18</f>
        <v>0</v>
      </c>
      <c r="AB351" s="313">
        <f>Vaspör!AB18</f>
        <v>0</v>
      </c>
      <c r="AC351" s="314">
        <f>Vaspör!AC18</f>
        <v>0</v>
      </c>
      <c r="AE351" s="114"/>
    </row>
    <row r="352" spans="1:31" s="125" customFormat="1" ht="60" x14ac:dyDescent="0.25">
      <c r="A352" s="101">
        <v>263</v>
      </c>
      <c r="B352" s="102"/>
      <c r="C352" s="103" t="s">
        <v>71</v>
      </c>
      <c r="D352" s="16" t="s">
        <v>222</v>
      </c>
      <c r="E352" s="105" t="s">
        <v>14</v>
      </c>
      <c r="F352" s="108" t="s">
        <v>31</v>
      </c>
      <c r="G352" s="75" t="s">
        <v>27</v>
      </c>
      <c r="H352" s="75"/>
      <c r="I352" s="129" t="s">
        <v>71</v>
      </c>
      <c r="J352" s="103">
        <f t="shared" si="22"/>
        <v>5500</v>
      </c>
      <c r="K352" s="129"/>
      <c r="L352" s="88">
        <v>43831</v>
      </c>
      <c r="M352" s="150">
        <v>44926</v>
      </c>
      <c r="N352" s="32" t="s">
        <v>186</v>
      </c>
      <c r="O352" s="256"/>
      <c r="P352" s="253">
        <f>Vaspör!P19</f>
        <v>4000</v>
      </c>
      <c r="Q352" s="253">
        <f>Vaspör!Q19</f>
        <v>0</v>
      </c>
      <c r="R352" s="253">
        <f>Vaspör!R19</f>
        <v>1500</v>
      </c>
      <c r="S352" s="253">
        <f>Vaspör!S19</f>
        <v>0</v>
      </c>
      <c r="T352" s="313">
        <f>Vaspör!T19</f>
        <v>0</v>
      </c>
      <c r="U352" s="313">
        <f>Vaspör!U19</f>
        <v>0</v>
      </c>
      <c r="V352" s="313">
        <f>Vaspör!V19</f>
        <v>0</v>
      </c>
      <c r="W352" s="313">
        <f>Vaspör!W19</f>
        <v>0</v>
      </c>
      <c r="X352" s="313">
        <f>Vaspör!X19</f>
        <v>0</v>
      </c>
      <c r="Y352" s="313">
        <f>Vaspör!Y19</f>
        <v>0</v>
      </c>
      <c r="Z352" s="313">
        <f>Vaspör!Z19</f>
        <v>0</v>
      </c>
      <c r="AA352" s="313">
        <f>Vaspör!AA19</f>
        <v>0</v>
      </c>
      <c r="AB352" s="313">
        <f>Vaspör!AB19</f>
        <v>0</v>
      </c>
      <c r="AC352" s="314">
        <f>Vaspör!AC19</f>
        <v>0</v>
      </c>
      <c r="AE352" s="114"/>
    </row>
    <row r="353" spans="1:31" s="125" customFormat="1" ht="60" x14ac:dyDescent="0.25">
      <c r="A353" s="101">
        <v>898</v>
      </c>
      <c r="B353" s="102"/>
      <c r="C353" s="103" t="s">
        <v>71</v>
      </c>
      <c r="D353" s="16" t="s">
        <v>222</v>
      </c>
      <c r="E353" s="105" t="s">
        <v>14</v>
      </c>
      <c r="F353" s="108" t="s">
        <v>31</v>
      </c>
      <c r="G353" s="75" t="s">
        <v>27</v>
      </c>
      <c r="H353" s="75"/>
      <c r="I353" s="129" t="s">
        <v>71</v>
      </c>
      <c r="J353" s="103">
        <f t="shared" si="22"/>
        <v>4400</v>
      </c>
      <c r="K353" s="129"/>
      <c r="L353" s="88">
        <v>46023</v>
      </c>
      <c r="M353" s="150">
        <v>47848</v>
      </c>
      <c r="N353" s="32" t="s">
        <v>187</v>
      </c>
      <c r="O353" s="256"/>
      <c r="P353" s="253">
        <f>Vaspör!P20</f>
        <v>0</v>
      </c>
      <c r="Q353" s="253">
        <f>Vaspör!Q20</f>
        <v>0</v>
      </c>
      <c r="R353" s="253">
        <f>Vaspör!R20</f>
        <v>0</v>
      </c>
      <c r="S353" s="253">
        <f>Vaspör!S20</f>
        <v>0</v>
      </c>
      <c r="T353" s="313">
        <f>Vaspör!T20</f>
        <v>0</v>
      </c>
      <c r="U353" s="313">
        <f>Vaspör!U20</f>
        <v>0</v>
      </c>
      <c r="V353" s="313">
        <f>Vaspör!V20</f>
        <v>900</v>
      </c>
      <c r="W353" s="313">
        <f>Vaspör!W20</f>
        <v>0</v>
      </c>
      <c r="X353" s="313">
        <f>Vaspör!X20</f>
        <v>0</v>
      </c>
      <c r="Y353" s="313">
        <f>Vaspör!Y20</f>
        <v>0</v>
      </c>
      <c r="Z353" s="313">
        <f>Vaspör!Z20</f>
        <v>3500</v>
      </c>
      <c r="AA353" s="313">
        <f>Vaspör!AA20</f>
        <v>0</v>
      </c>
      <c r="AB353" s="313">
        <f>Vaspör!AB20</f>
        <v>0</v>
      </c>
      <c r="AC353" s="314">
        <f>Vaspör!AC20</f>
        <v>0</v>
      </c>
      <c r="AE353" s="114"/>
    </row>
    <row r="354" spans="1:31" s="125" customFormat="1" ht="60" x14ac:dyDescent="0.25">
      <c r="A354" s="101">
        <v>264</v>
      </c>
      <c r="B354" s="102"/>
      <c r="C354" s="103" t="s">
        <v>72</v>
      </c>
      <c r="D354" s="75" t="s">
        <v>98</v>
      </c>
      <c r="E354" s="75" t="s">
        <v>13</v>
      </c>
      <c r="F354" s="108" t="s">
        <v>31</v>
      </c>
      <c r="G354" s="75" t="s">
        <v>27</v>
      </c>
      <c r="H354" s="4"/>
      <c r="I354" s="129" t="s">
        <v>72</v>
      </c>
      <c r="J354" s="103">
        <f t="shared" si="22"/>
        <v>856</v>
      </c>
      <c r="K354" s="129"/>
      <c r="L354" s="88">
        <v>43831</v>
      </c>
      <c r="M354" s="150">
        <v>45291</v>
      </c>
      <c r="N354" s="32" t="s">
        <v>186</v>
      </c>
      <c r="O354" s="256"/>
      <c r="P354" s="253">
        <f>Vöckönd!P16</f>
        <v>250</v>
      </c>
      <c r="Q354" s="253">
        <f>Vöckönd!Q16</f>
        <v>250</v>
      </c>
      <c r="R354" s="253">
        <f>Vöckönd!R16</f>
        <v>178</v>
      </c>
      <c r="S354" s="253">
        <f>Vöckönd!S16</f>
        <v>178</v>
      </c>
      <c r="T354" s="313">
        <f>Vöckönd!T16</f>
        <v>0</v>
      </c>
      <c r="U354" s="313">
        <f>Vöckönd!U16</f>
        <v>0</v>
      </c>
      <c r="V354" s="313">
        <f>Vöckönd!V16</f>
        <v>0</v>
      </c>
      <c r="W354" s="313">
        <f>Vöckönd!W16</f>
        <v>0</v>
      </c>
      <c r="X354" s="313">
        <f>Vöckönd!X16</f>
        <v>0</v>
      </c>
      <c r="Y354" s="313">
        <f>Vöckönd!Y16</f>
        <v>0</v>
      </c>
      <c r="Z354" s="313">
        <f>Vöckönd!Z16</f>
        <v>0</v>
      </c>
      <c r="AA354" s="313">
        <f>Vöckönd!AA16</f>
        <v>0</v>
      </c>
      <c r="AB354" s="313">
        <f>Vöckönd!AB16</f>
        <v>0</v>
      </c>
      <c r="AC354" s="314">
        <f>Vöckönd!AC16</f>
        <v>0</v>
      </c>
      <c r="AE354" s="114"/>
    </row>
    <row r="355" spans="1:31" s="125" customFormat="1" ht="60" x14ac:dyDescent="0.25">
      <c r="A355" s="101">
        <v>649</v>
      </c>
      <c r="B355" s="102"/>
      <c r="C355" s="103" t="s">
        <v>72</v>
      </c>
      <c r="D355" s="75" t="s">
        <v>98</v>
      </c>
      <c r="E355" s="105" t="s">
        <v>14</v>
      </c>
      <c r="F355" s="108" t="s">
        <v>31</v>
      </c>
      <c r="G355" s="75" t="s">
        <v>27</v>
      </c>
      <c r="H355" s="4"/>
      <c r="I355" s="129" t="s">
        <v>72</v>
      </c>
      <c r="J355" s="103">
        <f t="shared" si="22"/>
        <v>1780</v>
      </c>
      <c r="K355" s="129"/>
      <c r="L355" s="88">
        <v>45292</v>
      </c>
      <c r="M355" s="150">
        <v>48944</v>
      </c>
      <c r="N355" s="32" t="s">
        <v>187</v>
      </c>
      <c r="O355" s="256"/>
      <c r="P355" s="253">
        <f>Vöckönd!P17</f>
        <v>0</v>
      </c>
      <c r="Q355" s="253">
        <f>Vöckönd!Q17</f>
        <v>0</v>
      </c>
      <c r="R355" s="253">
        <f>Vöckönd!R17</f>
        <v>0</v>
      </c>
      <c r="S355" s="253">
        <f>Vöckönd!S17</f>
        <v>0</v>
      </c>
      <c r="T355" s="313">
        <f>Vöckönd!T17</f>
        <v>178</v>
      </c>
      <c r="U355" s="313">
        <f>Vöckönd!U17</f>
        <v>178</v>
      </c>
      <c r="V355" s="313">
        <f>Vöckönd!V17</f>
        <v>178</v>
      </c>
      <c r="W355" s="313">
        <f>Vöckönd!W17</f>
        <v>178</v>
      </c>
      <c r="X355" s="313">
        <f>Vöckönd!X17</f>
        <v>178</v>
      </c>
      <c r="Y355" s="313">
        <f>Vöckönd!Y17</f>
        <v>178</v>
      </c>
      <c r="Z355" s="313">
        <f>Vöckönd!Z17</f>
        <v>178</v>
      </c>
      <c r="AA355" s="313">
        <f>Vöckönd!AA17</f>
        <v>178</v>
      </c>
      <c r="AB355" s="313">
        <f>Vöckönd!AB17</f>
        <v>178</v>
      </c>
      <c r="AC355" s="314">
        <f>Vöckönd!AC17</f>
        <v>178</v>
      </c>
      <c r="AE355" s="114"/>
    </row>
    <row r="356" spans="1:31" s="125" customFormat="1" ht="60" x14ac:dyDescent="0.25">
      <c r="A356" s="101">
        <v>265</v>
      </c>
      <c r="B356" s="102"/>
      <c r="C356" s="103" t="s">
        <v>72</v>
      </c>
      <c r="D356" s="16" t="s">
        <v>221</v>
      </c>
      <c r="E356" s="75" t="s">
        <v>13</v>
      </c>
      <c r="F356" s="108" t="s">
        <v>31</v>
      </c>
      <c r="G356" s="75" t="s">
        <v>27</v>
      </c>
      <c r="H356" s="4"/>
      <c r="I356" s="129" t="s">
        <v>72</v>
      </c>
      <c r="J356" s="103">
        <f t="shared" si="22"/>
        <v>1040</v>
      </c>
      <c r="K356" s="129"/>
      <c r="L356" s="88">
        <v>43831</v>
      </c>
      <c r="M356" s="150">
        <v>45291</v>
      </c>
      <c r="N356" s="32" t="s">
        <v>186</v>
      </c>
      <c r="O356" s="256"/>
      <c r="P356" s="253">
        <f>Vöckönd!P18</f>
        <v>260</v>
      </c>
      <c r="Q356" s="253">
        <f>Vöckönd!Q18</f>
        <v>260</v>
      </c>
      <c r="R356" s="253">
        <f>Vöckönd!R18</f>
        <v>260</v>
      </c>
      <c r="S356" s="253">
        <f>Vöckönd!S18</f>
        <v>260</v>
      </c>
      <c r="T356" s="313">
        <f>Vöckönd!T18</f>
        <v>0</v>
      </c>
      <c r="U356" s="313">
        <f>Vöckönd!U18</f>
        <v>0</v>
      </c>
      <c r="V356" s="313">
        <f>Vöckönd!V18</f>
        <v>0</v>
      </c>
      <c r="W356" s="313">
        <f>Vöckönd!W18</f>
        <v>0</v>
      </c>
      <c r="X356" s="313">
        <f>Vöckönd!X18</f>
        <v>0</v>
      </c>
      <c r="Y356" s="313">
        <f>Vöckönd!Y18</f>
        <v>0</v>
      </c>
      <c r="Z356" s="313">
        <f>Vöckönd!Z18</f>
        <v>0</v>
      </c>
      <c r="AA356" s="313">
        <f>Vöckönd!AA18</f>
        <v>0</v>
      </c>
      <c r="AB356" s="313">
        <f>Vöckönd!AB18</f>
        <v>0</v>
      </c>
      <c r="AC356" s="314">
        <f>Vöckönd!AC18</f>
        <v>0</v>
      </c>
      <c r="AE356" s="114"/>
    </row>
    <row r="357" spans="1:31" s="125" customFormat="1" ht="60" x14ac:dyDescent="0.25">
      <c r="A357" s="101">
        <v>650</v>
      </c>
      <c r="B357" s="102"/>
      <c r="C357" s="103" t="s">
        <v>72</v>
      </c>
      <c r="D357" s="16" t="s">
        <v>221</v>
      </c>
      <c r="E357" s="105" t="s">
        <v>14</v>
      </c>
      <c r="F357" s="108" t="s">
        <v>31</v>
      </c>
      <c r="G357" s="75" t="s">
        <v>27</v>
      </c>
      <c r="H357" s="4"/>
      <c r="I357" s="129" t="s">
        <v>72</v>
      </c>
      <c r="J357" s="103">
        <f t="shared" si="22"/>
        <v>2580</v>
      </c>
      <c r="K357" s="129"/>
      <c r="L357" s="88">
        <v>45292</v>
      </c>
      <c r="M357" s="150">
        <v>48213</v>
      </c>
      <c r="N357" s="32" t="s">
        <v>187</v>
      </c>
      <c r="O357" s="256"/>
      <c r="P357" s="253">
        <f>Vöckönd!P19</f>
        <v>0</v>
      </c>
      <c r="Q357" s="253">
        <f>Vöckönd!Q19</f>
        <v>0</v>
      </c>
      <c r="R357" s="253">
        <f>Vöckönd!R19</f>
        <v>0</v>
      </c>
      <c r="S357" s="253">
        <f>Vöckönd!S19</f>
        <v>0</v>
      </c>
      <c r="T357" s="313">
        <f>Vöckönd!T19</f>
        <v>260</v>
      </c>
      <c r="U357" s="313">
        <f>Vöckönd!U19</f>
        <v>260</v>
      </c>
      <c r="V357" s="313">
        <f>Vöckönd!V19</f>
        <v>260</v>
      </c>
      <c r="W357" s="313">
        <f>Vöckönd!W19</f>
        <v>0</v>
      </c>
      <c r="X357" s="313">
        <f>Vöckönd!X19</f>
        <v>0</v>
      </c>
      <c r="Y357" s="313">
        <f>Vöckönd!Y19</f>
        <v>0</v>
      </c>
      <c r="Z357" s="313">
        <f>Vöckönd!Z19</f>
        <v>0</v>
      </c>
      <c r="AA357" s="313">
        <f>Vöckönd!AA19</f>
        <v>1800</v>
      </c>
      <c r="AB357" s="313">
        <f>Vöckönd!AB19</f>
        <v>0</v>
      </c>
      <c r="AC357" s="314">
        <f>Vöckönd!AC19</f>
        <v>0</v>
      </c>
      <c r="AE357" s="114"/>
    </row>
    <row r="358" spans="1:31" s="125" customFormat="1" ht="60" x14ac:dyDescent="0.25">
      <c r="A358" s="101">
        <v>266</v>
      </c>
      <c r="B358" s="102"/>
      <c r="C358" s="103" t="s">
        <v>72</v>
      </c>
      <c r="D358" s="16" t="s">
        <v>222</v>
      </c>
      <c r="E358" s="105" t="s">
        <v>14</v>
      </c>
      <c r="F358" s="108" t="s">
        <v>31</v>
      </c>
      <c r="G358" s="75" t="s">
        <v>27</v>
      </c>
      <c r="H358" s="4"/>
      <c r="I358" s="129" t="s">
        <v>72</v>
      </c>
      <c r="J358" s="103">
        <f t="shared" si="22"/>
        <v>3300</v>
      </c>
      <c r="K358" s="129"/>
      <c r="L358" s="88">
        <v>43831</v>
      </c>
      <c r="M358" s="150">
        <v>45291</v>
      </c>
      <c r="N358" s="32" t="s">
        <v>186</v>
      </c>
      <c r="O358" s="256"/>
      <c r="P358" s="253">
        <f>Vöckönd!P20</f>
        <v>1000</v>
      </c>
      <c r="Q358" s="253">
        <f>Vöckönd!Q20</f>
        <v>0</v>
      </c>
      <c r="R358" s="253">
        <f>Vöckönd!R20</f>
        <v>0</v>
      </c>
      <c r="S358" s="253">
        <f>Vöckönd!S20</f>
        <v>2300</v>
      </c>
      <c r="T358" s="313">
        <f>Vöckönd!T20</f>
        <v>0</v>
      </c>
      <c r="U358" s="313">
        <f>Vöckönd!U20</f>
        <v>0</v>
      </c>
      <c r="V358" s="313">
        <f>Vöckönd!V20</f>
        <v>0</v>
      </c>
      <c r="W358" s="313">
        <f>Vöckönd!W20</f>
        <v>0</v>
      </c>
      <c r="X358" s="313">
        <f>Vöckönd!X20</f>
        <v>0</v>
      </c>
      <c r="Y358" s="313">
        <f>Vöckönd!Y20</f>
        <v>0</v>
      </c>
      <c r="Z358" s="313">
        <f>Vöckönd!Z20</f>
        <v>0</v>
      </c>
      <c r="AA358" s="313">
        <f>Vöckönd!AA20</f>
        <v>0</v>
      </c>
      <c r="AB358" s="313">
        <f>Vöckönd!AB20</f>
        <v>0</v>
      </c>
      <c r="AC358" s="314">
        <f>Vöckönd!AC20</f>
        <v>0</v>
      </c>
      <c r="AE358" s="114"/>
    </row>
    <row r="359" spans="1:31" s="125" customFormat="1" ht="60" x14ac:dyDescent="0.25">
      <c r="A359" s="101">
        <v>267</v>
      </c>
      <c r="B359" s="102"/>
      <c r="C359" s="103" t="s">
        <v>73</v>
      </c>
      <c r="D359" s="75" t="s">
        <v>98</v>
      </c>
      <c r="E359" s="105" t="s">
        <v>14</v>
      </c>
      <c r="F359" s="108" t="s">
        <v>31</v>
      </c>
      <c r="G359" s="75" t="s">
        <v>27</v>
      </c>
      <c r="H359" s="4"/>
      <c r="I359" s="129" t="s">
        <v>73</v>
      </c>
      <c r="J359" s="103">
        <f t="shared" si="22"/>
        <v>900</v>
      </c>
      <c r="K359" s="129"/>
      <c r="L359" s="88">
        <v>43831</v>
      </c>
      <c r="M359" s="150">
        <v>45291</v>
      </c>
      <c r="N359" s="32" t="s">
        <v>186</v>
      </c>
      <c r="O359" s="256"/>
      <c r="P359" s="253">
        <f>Zalaboldogfa!P16</f>
        <v>250</v>
      </c>
      <c r="Q359" s="253">
        <f>Zalaboldogfa!Q16</f>
        <v>250</v>
      </c>
      <c r="R359" s="253">
        <f>Zalaboldogfa!R16</f>
        <v>200</v>
      </c>
      <c r="S359" s="253">
        <f>Zalaboldogfa!S16</f>
        <v>200</v>
      </c>
      <c r="T359" s="313">
        <f>Zalaboldogfa!T16</f>
        <v>0</v>
      </c>
      <c r="U359" s="313">
        <f>Zalaboldogfa!U16</f>
        <v>0</v>
      </c>
      <c r="V359" s="313">
        <f>Zalaboldogfa!V16</f>
        <v>0</v>
      </c>
      <c r="W359" s="313">
        <f>Zalaboldogfa!W16</f>
        <v>0</v>
      </c>
      <c r="X359" s="313">
        <f>Zalaboldogfa!X16</f>
        <v>0</v>
      </c>
      <c r="Y359" s="313">
        <f>Zalaboldogfa!Y16</f>
        <v>0</v>
      </c>
      <c r="Z359" s="313">
        <f>Zalaboldogfa!Z16</f>
        <v>0</v>
      </c>
      <c r="AA359" s="313">
        <f>Zalaboldogfa!AA16</f>
        <v>0</v>
      </c>
      <c r="AB359" s="313">
        <f>Zalaboldogfa!AB16</f>
        <v>0</v>
      </c>
      <c r="AC359" s="314">
        <f>Zalaboldogfa!AC16</f>
        <v>0</v>
      </c>
      <c r="AE359" s="114"/>
    </row>
    <row r="360" spans="1:31" s="125" customFormat="1" ht="60" x14ac:dyDescent="0.25">
      <c r="A360" s="101">
        <v>651</v>
      </c>
      <c r="B360" s="102"/>
      <c r="C360" s="103" t="s">
        <v>73</v>
      </c>
      <c r="D360" s="75" t="s">
        <v>98</v>
      </c>
      <c r="E360" s="105" t="s">
        <v>14</v>
      </c>
      <c r="F360" s="108" t="s">
        <v>31</v>
      </c>
      <c r="G360" s="75" t="s">
        <v>27</v>
      </c>
      <c r="H360" s="4"/>
      <c r="I360" s="129" t="s">
        <v>73</v>
      </c>
      <c r="J360" s="103">
        <f t="shared" si="22"/>
        <v>2000</v>
      </c>
      <c r="K360" s="129"/>
      <c r="L360" s="88">
        <v>45292</v>
      </c>
      <c r="M360" s="150">
        <v>48944</v>
      </c>
      <c r="N360" s="32" t="s">
        <v>187</v>
      </c>
      <c r="O360" s="256"/>
      <c r="P360" s="253">
        <f>Zalaboldogfa!P17</f>
        <v>0</v>
      </c>
      <c r="Q360" s="253">
        <f>Zalaboldogfa!Q17</f>
        <v>0</v>
      </c>
      <c r="R360" s="253">
        <f>Zalaboldogfa!R17</f>
        <v>0</v>
      </c>
      <c r="S360" s="253">
        <f>Zalaboldogfa!S17</f>
        <v>0</v>
      </c>
      <c r="T360" s="313">
        <f>Zalaboldogfa!T17</f>
        <v>200</v>
      </c>
      <c r="U360" s="313">
        <f>Zalaboldogfa!U17</f>
        <v>200</v>
      </c>
      <c r="V360" s="313">
        <f>Zalaboldogfa!V17</f>
        <v>200</v>
      </c>
      <c r="W360" s="313">
        <f>Zalaboldogfa!W17</f>
        <v>200</v>
      </c>
      <c r="X360" s="313">
        <f>Zalaboldogfa!X17</f>
        <v>200</v>
      </c>
      <c r="Y360" s="313">
        <f>Zalaboldogfa!Y17</f>
        <v>200</v>
      </c>
      <c r="Z360" s="313">
        <f>Zalaboldogfa!Z17</f>
        <v>200</v>
      </c>
      <c r="AA360" s="313">
        <f>Zalaboldogfa!AA17</f>
        <v>200</v>
      </c>
      <c r="AB360" s="313">
        <f>Zalaboldogfa!AB17</f>
        <v>200</v>
      </c>
      <c r="AC360" s="314">
        <f>Zalaboldogfa!AC17</f>
        <v>200</v>
      </c>
      <c r="AE360" s="114"/>
    </row>
    <row r="361" spans="1:31" s="125" customFormat="1" ht="60" x14ac:dyDescent="0.25">
      <c r="A361" s="101">
        <v>268</v>
      </c>
      <c r="B361" s="102"/>
      <c r="C361" s="103" t="s">
        <v>73</v>
      </c>
      <c r="D361" s="16" t="s">
        <v>221</v>
      </c>
      <c r="E361" s="105" t="s">
        <v>14</v>
      </c>
      <c r="F361" s="108" t="s">
        <v>31</v>
      </c>
      <c r="G361" s="75" t="s">
        <v>27</v>
      </c>
      <c r="H361" s="4"/>
      <c r="I361" s="129" t="s">
        <v>73</v>
      </c>
      <c r="J361" s="103">
        <f t="shared" si="22"/>
        <v>1720</v>
      </c>
      <c r="K361" s="129"/>
      <c r="L361" s="88">
        <v>43831</v>
      </c>
      <c r="M361" s="150">
        <v>44926</v>
      </c>
      <c r="N361" s="32" t="s">
        <v>186</v>
      </c>
      <c r="O361" s="256"/>
      <c r="P361" s="253">
        <f>Zalaboldogfa!P18</f>
        <v>260</v>
      </c>
      <c r="Q361" s="253">
        <f>Zalaboldogfa!Q18</f>
        <v>260</v>
      </c>
      <c r="R361" s="253">
        <f>Zalaboldogfa!R18</f>
        <v>1200</v>
      </c>
      <c r="S361" s="253">
        <f>Zalaboldogfa!S18</f>
        <v>0</v>
      </c>
      <c r="T361" s="313">
        <f>Zalaboldogfa!T18</f>
        <v>0</v>
      </c>
      <c r="U361" s="313">
        <f>Zalaboldogfa!U18</f>
        <v>0</v>
      </c>
      <c r="V361" s="313">
        <f>Zalaboldogfa!V18</f>
        <v>0</v>
      </c>
      <c r="W361" s="313">
        <f>Zalaboldogfa!W18</f>
        <v>0</v>
      </c>
      <c r="X361" s="313">
        <f>Zalaboldogfa!X18</f>
        <v>0</v>
      </c>
      <c r="Y361" s="313">
        <f>Zalaboldogfa!Y18</f>
        <v>0</v>
      </c>
      <c r="Z361" s="313">
        <f>Zalaboldogfa!Z18</f>
        <v>0</v>
      </c>
      <c r="AA361" s="313">
        <f>Zalaboldogfa!AA18</f>
        <v>0</v>
      </c>
      <c r="AB361" s="313">
        <f>Zalaboldogfa!AB18</f>
        <v>0</v>
      </c>
      <c r="AC361" s="314">
        <f>Zalaboldogfa!AC18</f>
        <v>0</v>
      </c>
      <c r="AE361" s="114"/>
    </row>
    <row r="362" spans="1:31" s="125" customFormat="1" ht="60" x14ac:dyDescent="0.25">
      <c r="A362" s="101">
        <v>936</v>
      </c>
      <c r="B362" s="102"/>
      <c r="C362" s="103" t="s">
        <v>73</v>
      </c>
      <c r="D362" s="16" t="s">
        <v>221</v>
      </c>
      <c r="E362" s="105" t="s">
        <v>14</v>
      </c>
      <c r="F362" s="108" t="s">
        <v>31</v>
      </c>
      <c r="G362" s="75" t="s">
        <v>27</v>
      </c>
      <c r="H362" s="4"/>
      <c r="I362" s="129" t="s">
        <v>73</v>
      </c>
      <c r="J362" s="103">
        <f t="shared" si="22"/>
        <v>2200</v>
      </c>
      <c r="K362" s="129"/>
      <c r="L362" s="88">
        <v>46388</v>
      </c>
      <c r="M362" s="150">
        <v>46752</v>
      </c>
      <c r="N362" s="32" t="s">
        <v>187</v>
      </c>
      <c r="O362" s="256"/>
      <c r="P362" s="253">
        <f>Zalaboldogfa!P19</f>
        <v>0</v>
      </c>
      <c r="Q362" s="253">
        <f>Zalaboldogfa!Q19</f>
        <v>0</v>
      </c>
      <c r="R362" s="253">
        <f>Zalaboldogfa!R19</f>
        <v>0</v>
      </c>
      <c r="S362" s="253">
        <f>Zalaboldogfa!S19</f>
        <v>0</v>
      </c>
      <c r="T362" s="313">
        <f>Zalaboldogfa!T19</f>
        <v>0</v>
      </c>
      <c r="U362" s="313">
        <f>Zalaboldogfa!U19</f>
        <v>0</v>
      </c>
      <c r="V362" s="313">
        <f>Zalaboldogfa!V19</f>
        <v>0</v>
      </c>
      <c r="W362" s="313">
        <f>Zalaboldogfa!W19</f>
        <v>2200</v>
      </c>
      <c r="X362" s="313">
        <f>Zalaboldogfa!X19</f>
        <v>0</v>
      </c>
      <c r="Y362" s="313">
        <f>Zalaboldogfa!Y19</f>
        <v>0</v>
      </c>
      <c r="Z362" s="313">
        <f>Zalaboldogfa!Z19</f>
        <v>0</v>
      </c>
      <c r="AA362" s="313">
        <f>Zalaboldogfa!AA19</f>
        <v>0</v>
      </c>
      <c r="AB362" s="313">
        <f>Zalaboldogfa!AB19</f>
        <v>0</v>
      </c>
      <c r="AC362" s="314">
        <f>Zalaboldogfa!AC19</f>
        <v>0</v>
      </c>
      <c r="AE362" s="114"/>
    </row>
    <row r="363" spans="1:31" s="125" customFormat="1" ht="60" x14ac:dyDescent="0.25">
      <c r="A363" s="101">
        <v>269</v>
      </c>
      <c r="B363" s="102"/>
      <c r="C363" s="103" t="s">
        <v>73</v>
      </c>
      <c r="D363" s="16" t="s">
        <v>222</v>
      </c>
      <c r="E363" s="105" t="s">
        <v>14</v>
      </c>
      <c r="F363" s="108" t="s">
        <v>31</v>
      </c>
      <c r="G363" s="75" t="s">
        <v>27</v>
      </c>
      <c r="H363" s="4"/>
      <c r="I363" s="129" t="s">
        <v>73</v>
      </c>
      <c r="J363" s="103">
        <f t="shared" si="22"/>
        <v>3400</v>
      </c>
      <c r="K363" s="129"/>
      <c r="L363" s="88">
        <v>43831</v>
      </c>
      <c r="M363" s="150">
        <v>45291</v>
      </c>
      <c r="N363" s="32" t="s">
        <v>186</v>
      </c>
      <c r="O363" s="256"/>
      <c r="P363" s="253">
        <f>Zalaboldogfa!P20</f>
        <v>800</v>
      </c>
      <c r="Q363" s="253">
        <f>Zalaboldogfa!Q20</f>
        <v>800</v>
      </c>
      <c r="R363" s="253">
        <f>Zalaboldogfa!R20</f>
        <v>0</v>
      </c>
      <c r="S363" s="253">
        <f>Zalaboldogfa!S20</f>
        <v>1800</v>
      </c>
      <c r="T363" s="313">
        <f>Zalaboldogfa!T20</f>
        <v>0</v>
      </c>
      <c r="U363" s="313">
        <f>Zalaboldogfa!U20</f>
        <v>0</v>
      </c>
      <c r="V363" s="313">
        <f>Zalaboldogfa!V20</f>
        <v>0</v>
      </c>
      <c r="W363" s="313">
        <f>Zalaboldogfa!W20</f>
        <v>0</v>
      </c>
      <c r="X363" s="313">
        <f>Zalaboldogfa!X20</f>
        <v>0</v>
      </c>
      <c r="Y363" s="313">
        <f>Zalaboldogfa!Y20</f>
        <v>0</v>
      </c>
      <c r="Z363" s="313">
        <f>Zalaboldogfa!Z20</f>
        <v>0</v>
      </c>
      <c r="AA363" s="313">
        <f>Zalaboldogfa!AA20</f>
        <v>0</v>
      </c>
      <c r="AB363" s="313">
        <f>Zalaboldogfa!AB20</f>
        <v>0</v>
      </c>
      <c r="AC363" s="314">
        <f>Zalaboldogfa!AC20</f>
        <v>0</v>
      </c>
      <c r="AE363" s="114"/>
    </row>
    <row r="364" spans="1:31" s="125" customFormat="1" ht="60" x14ac:dyDescent="0.25">
      <c r="A364" s="101">
        <v>899</v>
      </c>
      <c r="B364" s="102"/>
      <c r="C364" s="103" t="s">
        <v>73</v>
      </c>
      <c r="D364" s="16" t="s">
        <v>222</v>
      </c>
      <c r="E364" s="105" t="s">
        <v>14</v>
      </c>
      <c r="F364" s="108" t="s">
        <v>31</v>
      </c>
      <c r="G364" s="75" t="s">
        <v>27</v>
      </c>
      <c r="H364" s="4"/>
      <c r="I364" s="129" t="s">
        <v>73</v>
      </c>
      <c r="J364" s="103">
        <f t="shared" si="22"/>
        <v>4600</v>
      </c>
      <c r="K364" s="129"/>
      <c r="L364" s="88">
        <v>46023</v>
      </c>
      <c r="M364" s="150">
        <v>47483</v>
      </c>
      <c r="N364" s="32" t="s">
        <v>187</v>
      </c>
      <c r="O364" s="256"/>
      <c r="P364" s="253">
        <f>Zalaboldogfa!P21</f>
        <v>0</v>
      </c>
      <c r="Q364" s="253">
        <f>Zalaboldogfa!Q21</f>
        <v>0</v>
      </c>
      <c r="R364" s="253">
        <f>Zalaboldogfa!R21</f>
        <v>0</v>
      </c>
      <c r="S364" s="253">
        <f>Zalaboldogfa!S21</f>
        <v>0</v>
      </c>
      <c r="T364" s="313">
        <f>Zalaboldogfa!T21</f>
        <v>0</v>
      </c>
      <c r="U364" s="313">
        <f>Zalaboldogfa!U21</f>
        <v>0</v>
      </c>
      <c r="V364" s="313">
        <f>Zalaboldogfa!V21</f>
        <v>1800</v>
      </c>
      <c r="W364" s="313">
        <f>Zalaboldogfa!W21</f>
        <v>0</v>
      </c>
      <c r="X364" s="313">
        <f>Zalaboldogfa!X21</f>
        <v>0</v>
      </c>
      <c r="Y364" s="313">
        <f>Zalaboldogfa!Y21</f>
        <v>2800</v>
      </c>
      <c r="Z364" s="313">
        <f>Zalaboldogfa!Z21</f>
        <v>0</v>
      </c>
      <c r="AA364" s="313">
        <f>Zalaboldogfa!AA21</f>
        <v>0</v>
      </c>
      <c r="AB364" s="313">
        <f>Zalaboldogfa!AB21</f>
        <v>0</v>
      </c>
      <c r="AC364" s="314">
        <f>Zalaboldogfa!AC21</f>
        <v>0</v>
      </c>
      <c r="AE364" s="114"/>
    </row>
    <row r="365" spans="1:31" s="125" customFormat="1" ht="60" x14ac:dyDescent="0.25">
      <c r="A365" s="101">
        <v>270</v>
      </c>
      <c r="B365" s="102"/>
      <c r="C365" s="103" t="s">
        <v>74</v>
      </c>
      <c r="D365" s="75" t="s">
        <v>98</v>
      </c>
      <c r="E365" s="105" t="s">
        <v>14</v>
      </c>
      <c r="F365" s="108" t="s">
        <v>31</v>
      </c>
      <c r="G365" s="75" t="s">
        <v>27</v>
      </c>
      <c r="H365" s="4"/>
      <c r="I365" s="129" t="s">
        <v>74</v>
      </c>
      <c r="J365" s="103">
        <f t="shared" si="22"/>
        <v>2284</v>
      </c>
      <c r="K365" s="129"/>
      <c r="L365" s="88">
        <v>43831</v>
      </c>
      <c r="M365" s="150">
        <v>45291</v>
      </c>
      <c r="N365" s="32" t="s">
        <v>186</v>
      </c>
      <c r="O365" s="256"/>
      <c r="P365" s="253">
        <f>Zalacséb!P17</f>
        <v>571</v>
      </c>
      <c r="Q365" s="253">
        <f>Zalacséb!Q17</f>
        <v>571</v>
      </c>
      <c r="R365" s="253">
        <f>Zalacséb!R17</f>
        <v>571</v>
      </c>
      <c r="S365" s="253">
        <f>Zalacséb!S17</f>
        <v>571</v>
      </c>
      <c r="T365" s="313">
        <f>Zalacséb!T17</f>
        <v>0</v>
      </c>
      <c r="U365" s="313">
        <f>Zalacséb!U17</f>
        <v>0</v>
      </c>
      <c r="V365" s="313">
        <f>Zalacséb!V17</f>
        <v>0</v>
      </c>
      <c r="W365" s="313">
        <f>Zalacséb!W17</f>
        <v>0</v>
      </c>
      <c r="X365" s="313">
        <f>Zalacséb!X17</f>
        <v>0</v>
      </c>
      <c r="Y365" s="313">
        <f>Zalacséb!Y17</f>
        <v>0</v>
      </c>
      <c r="Z365" s="313">
        <f>Zalacséb!Z17</f>
        <v>0</v>
      </c>
      <c r="AA365" s="313">
        <f>Zalacséb!AA17</f>
        <v>0</v>
      </c>
      <c r="AB365" s="313">
        <f>Zalacséb!AB17</f>
        <v>0</v>
      </c>
      <c r="AC365" s="314">
        <f>Zalacséb!AC17</f>
        <v>0</v>
      </c>
      <c r="AE365" s="114"/>
    </row>
    <row r="366" spans="1:31" s="125" customFormat="1" ht="60" x14ac:dyDescent="0.25">
      <c r="A366" s="101">
        <v>652</v>
      </c>
      <c r="B366" s="102"/>
      <c r="C366" s="103" t="s">
        <v>74</v>
      </c>
      <c r="D366" s="75" t="s">
        <v>98</v>
      </c>
      <c r="E366" s="105" t="s">
        <v>14</v>
      </c>
      <c r="F366" s="108" t="s">
        <v>31</v>
      </c>
      <c r="G366" s="75" t="s">
        <v>27</v>
      </c>
      <c r="H366" s="4"/>
      <c r="I366" s="129" t="s">
        <v>74</v>
      </c>
      <c r="J366" s="103">
        <f t="shared" si="22"/>
        <v>3463</v>
      </c>
      <c r="K366" s="129"/>
      <c r="L366" s="88">
        <v>45292</v>
      </c>
      <c r="M366" s="150">
        <v>48944</v>
      </c>
      <c r="N366" s="32" t="s">
        <v>187</v>
      </c>
      <c r="O366" s="256"/>
      <c r="P366" s="253">
        <f>Zalacséb!P18</f>
        <v>0</v>
      </c>
      <c r="Q366" s="253">
        <f>Zalacséb!Q18</f>
        <v>0</v>
      </c>
      <c r="R366" s="253">
        <f>Zalacséb!R18</f>
        <v>0</v>
      </c>
      <c r="S366" s="253">
        <f>Zalacséb!S18</f>
        <v>0</v>
      </c>
      <c r="T366" s="313">
        <f>Zalacséb!T18</f>
        <v>571</v>
      </c>
      <c r="U366" s="313">
        <f>Zalacséb!U18</f>
        <v>571</v>
      </c>
      <c r="V366" s="313">
        <f>Zalacséb!V18</f>
        <v>571</v>
      </c>
      <c r="W366" s="313">
        <f>Zalacséb!W18</f>
        <v>250</v>
      </c>
      <c r="X366" s="313">
        <f>Zalacséb!X18</f>
        <v>250</v>
      </c>
      <c r="Y366" s="313">
        <f>Zalacséb!Y18</f>
        <v>250</v>
      </c>
      <c r="Z366" s="313">
        <f>Zalacséb!Z18</f>
        <v>250</v>
      </c>
      <c r="AA366" s="313">
        <f>Zalacséb!AA18</f>
        <v>250</v>
      </c>
      <c r="AB366" s="313">
        <f>Zalacséb!AB18</f>
        <v>250</v>
      </c>
      <c r="AC366" s="314">
        <f>Zalacséb!AC18</f>
        <v>250</v>
      </c>
      <c r="AE366" s="114"/>
    </row>
    <row r="367" spans="1:31" s="125" customFormat="1" ht="60" x14ac:dyDescent="0.25">
      <c r="A367" s="101">
        <v>271</v>
      </c>
      <c r="B367" s="102"/>
      <c r="C367" s="103" t="s">
        <v>74</v>
      </c>
      <c r="D367" s="16" t="s">
        <v>221</v>
      </c>
      <c r="E367" s="105" t="s">
        <v>14</v>
      </c>
      <c r="F367" s="108" t="s">
        <v>31</v>
      </c>
      <c r="G367" s="75" t="s">
        <v>27</v>
      </c>
      <c r="H367" s="4"/>
      <c r="I367" s="129" t="s">
        <v>74</v>
      </c>
      <c r="J367" s="103">
        <f t="shared" si="22"/>
        <v>2790</v>
      </c>
      <c r="K367" s="129"/>
      <c r="L367" s="88">
        <v>43831</v>
      </c>
      <c r="M367" s="150">
        <v>44926</v>
      </c>
      <c r="N367" s="32" t="s">
        <v>186</v>
      </c>
      <c r="O367" s="256"/>
      <c r="P367" s="253">
        <f>Zalacséb!P19</f>
        <v>1200</v>
      </c>
      <c r="Q367" s="253">
        <f>Zalacséb!Q19</f>
        <v>390</v>
      </c>
      <c r="R367" s="253">
        <f>Zalacséb!R19</f>
        <v>1200</v>
      </c>
      <c r="S367" s="253">
        <f>Zalacséb!S19</f>
        <v>0</v>
      </c>
      <c r="T367" s="313">
        <f>Zalacséb!T19</f>
        <v>0</v>
      </c>
      <c r="U367" s="313">
        <f>Zalacséb!U19</f>
        <v>0</v>
      </c>
      <c r="V367" s="313">
        <f>Zalacséb!V19</f>
        <v>0</v>
      </c>
      <c r="W367" s="313">
        <f>Zalacséb!W19</f>
        <v>0</v>
      </c>
      <c r="X367" s="313">
        <f>Zalacséb!X19</f>
        <v>0</v>
      </c>
      <c r="Y367" s="313">
        <f>Zalacséb!Y19</f>
        <v>0</v>
      </c>
      <c r="Z367" s="313">
        <f>Zalacséb!Z19</f>
        <v>0</v>
      </c>
      <c r="AA367" s="313">
        <f>Zalacséb!AA19</f>
        <v>0</v>
      </c>
      <c r="AB367" s="313">
        <f>Zalacséb!AB19</f>
        <v>0</v>
      </c>
      <c r="AC367" s="314">
        <f>Zalacséb!AC19</f>
        <v>0</v>
      </c>
      <c r="AE367" s="114"/>
    </row>
    <row r="368" spans="1:31" s="125" customFormat="1" ht="60" x14ac:dyDescent="0.25">
      <c r="A368" s="101">
        <v>653</v>
      </c>
      <c r="B368" s="102"/>
      <c r="C368" s="103" t="s">
        <v>74</v>
      </c>
      <c r="D368" s="16" t="s">
        <v>221</v>
      </c>
      <c r="E368" s="105" t="s">
        <v>14</v>
      </c>
      <c r="F368" s="108" t="s">
        <v>31</v>
      </c>
      <c r="G368" s="75" t="s">
        <v>27</v>
      </c>
      <c r="H368" s="4"/>
      <c r="I368" s="129" t="s">
        <v>74</v>
      </c>
      <c r="J368" s="103">
        <f t="shared" si="22"/>
        <v>4800</v>
      </c>
      <c r="K368" s="129"/>
      <c r="L368" s="88">
        <v>45292</v>
      </c>
      <c r="M368" s="150">
        <v>47848</v>
      </c>
      <c r="N368" s="32" t="s">
        <v>187</v>
      </c>
      <c r="O368" s="256"/>
      <c r="P368" s="253">
        <f>Zalacséb!P20</f>
        <v>0</v>
      </c>
      <c r="Q368" s="253">
        <f>Zalacséb!Q20</f>
        <v>0</v>
      </c>
      <c r="R368" s="253">
        <f>Zalacséb!R20</f>
        <v>0</v>
      </c>
      <c r="S368" s="253">
        <f>Zalacséb!S20</f>
        <v>0</v>
      </c>
      <c r="T368" s="313">
        <f>Zalacséb!T20</f>
        <v>1200</v>
      </c>
      <c r="U368" s="313">
        <f>Zalacséb!U20</f>
        <v>0</v>
      </c>
      <c r="V368" s="313">
        <f>Zalacséb!V20</f>
        <v>0</v>
      </c>
      <c r="W368" s="313">
        <f>Zalacséb!W20</f>
        <v>2400</v>
      </c>
      <c r="X368" s="313">
        <f>Zalacséb!X20</f>
        <v>0</v>
      </c>
      <c r="Y368" s="313">
        <f>Zalacséb!Y20</f>
        <v>0</v>
      </c>
      <c r="Z368" s="313">
        <f>Zalacséb!Z20</f>
        <v>1200</v>
      </c>
      <c r="AA368" s="313">
        <f>Zalacséb!AA20</f>
        <v>0</v>
      </c>
      <c r="AB368" s="313">
        <f>Zalacséb!AB20</f>
        <v>0</v>
      </c>
      <c r="AC368" s="314">
        <f>Zalacséb!AC20</f>
        <v>0</v>
      </c>
      <c r="AE368" s="114"/>
    </row>
    <row r="369" spans="1:31" s="125" customFormat="1" ht="60" x14ac:dyDescent="0.25">
      <c r="A369" s="101">
        <v>272</v>
      </c>
      <c r="B369" s="102"/>
      <c r="C369" s="103" t="s">
        <v>74</v>
      </c>
      <c r="D369" s="16" t="s">
        <v>222</v>
      </c>
      <c r="E369" s="105" t="s">
        <v>14</v>
      </c>
      <c r="F369" s="108" t="s">
        <v>31</v>
      </c>
      <c r="G369" s="75" t="s">
        <v>27</v>
      </c>
      <c r="H369" s="4"/>
      <c r="I369" s="129" t="s">
        <v>74</v>
      </c>
      <c r="J369" s="103">
        <f t="shared" si="22"/>
        <v>3200</v>
      </c>
      <c r="K369" s="129"/>
      <c r="L369" s="88">
        <v>43831</v>
      </c>
      <c r="M369" s="150">
        <v>44926</v>
      </c>
      <c r="N369" s="32" t="s">
        <v>186</v>
      </c>
      <c r="O369" s="256"/>
      <c r="P369" s="253">
        <f>Zalacséb!P21</f>
        <v>250</v>
      </c>
      <c r="Q369" s="253">
        <f>Zalacséb!Q21</f>
        <v>250</v>
      </c>
      <c r="R369" s="253">
        <f>Zalacséb!R21</f>
        <v>2700</v>
      </c>
      <c r="S369" s="253">
        <f>Zalacséb!S21</f>
        <v>0</v>
      </c>
      <c r="T369" s="313">
        <f>Zalacséb!T21</f>
        <v>0</v>
      </c>
      <c r="U369" s="313">
        <f>Zalacséb!U21</f>
        <v>0</v>
      </c>
      <c r="V369" s="313">
        <f>Zalacséb!V21</f>
        <v>0</v>
      </c>
      <c r="W369" s="313">
        <f>Zalacséb!W21</f>
        <v>0</v>
      </c>
      <c r="X369" s="313">
        <f>Zalacséb!X21</f>
        <v>0</v>
      </c>
      <c r="Y369" s="313">
        <f>Zalacséb!Y21</f>
        <v>0</v>
      </c>
      <c r="Z369" s="313">
        <f>Zalacséb!Z21</f>
        <v>0</v>
      </c>
      <c r="AA369" s="313">
        <f>Zalacséb!AA21</f>
        <v>0</v>
      </c>
      <c r="AB369" s="313">
        <f>Zalacséb!AB21</f>
        <v>0</v>
      </c>
      <c r="AC369" s="314">
        <f>Zalacséb!AC21</f>
        <v>0</v>
      </c>
      <c r="AE369" s="114"/>
    </row>
    <row r="370" spans="1:31" s="125" customFormat="1" ht="60" x14ac:dyDescent="0.25">
      <c r="A370" s="101">
        <v>994</v>
      </c>
      <c r="B370" s="102"/>
      <c r="C370" s="103" t="s">
        <v>74</v>
      </c>
      <c r="D370" s="16" t="s">
        <v>222</v>
      </c>
      <c r="E370" s="105" t="s">
        <v>14</v>
      </c>
      <c r="F370" s="108" t="s">
        <v>31</v>
      </c>
      <c r="G370" s="75" t="s">
        <v>27</v>
      </c>
      <c r="H370" s="4"/>
      <c r="I370" s="129" t="s">
        <v>74</v>
      </c>
      <c r="J370" s="103">
        <f t="shared" si="22"/>
        <v>3700</v>
      </c>
      <c r="K370" s="129"/>
      <c r="L370" s="88">
        <v>47484</v>
      </c>
      <c r="M370" s="150">
        <v>47848</v>
      </c>
      <c r="N370" s="32" t="s">
        <v>187</v>
      </c>
      <c r="O370" s="256"/>
      <c r="P370" s="253">
        <f>Zalacséb!P22</f>
        <v>0</v>
      </c>
      <c r="Q370" s="253">
        <f>Zalacséb!Q22</f>
        <v>0</v>
      </c>
      <c r="R370" s="253">
        <f>Zalacséb!R22</f>
        <v>0</v>
      </c>
      <c r="S370" s="253">
        <f>Zalacséb!S22</f>
        <v>0</v>
      </c>
      <c r="T370" s="313">
        <f>Zalacséb!T22</f>
        <v>0</v>
      </c>
      <c r="U370" s="313">
        <f>Zalacséb!U22</f>
        <v>0</v>
      </c>
      <c r="V370" s="313">
        <f>Zalacséb!V22</f>
        <v>0</v>
      </c>
      <c r="W370" s="313">
        <f>Zalacséb!W22</f>
        <v>0</v>
      </c>
      <c r="X370" s="313">
        <f>Zalacséb!X22</f>
        <v>0</v>
      </c>
      <c r="Y370" s="313">
        <f>Zalacséb!Y22</f>
        <v>0</v>
      </c>
      <c r="Z370" s="313">
        <f>Zalacséb!Z22</f>
        <v>3700</v>
      </c>
      <c r="AA370" s="313">
        <f>Zalacséb!AA22</f>
        <v>0</v>
      </c>
      <c r="AB370" s="313">
        <f>Zalacséb!AB22</f>
        <v>0</v>
      </c>
      <c r="AC370" s="314">
        <f>Zalacséb!AC22</f>
        <v>0</v>
      </c>
      <c r="AE370" s="114"/>
    </row>
    <row r="371" spans="1:31" s="125" customFormat="1" ht="60" x14ac:dyDescent="0.25">
      <c r="A371" s="101">
        <v>273</v>
      </c>
      <c r="B371" s="102"/>
      <c r="C371" s="103" t="s">
        <v>76</v>
      </c>
      <c r="D371" s="75" t="s">
        <v>98</v>
      </c>
      <c r="E371" s="105" t="s">
        <v>14</v>
      </c>
      <c r="F371" s="108" t="s">
        <v>31</v>
      </c>
      <c r="G371" s="75" t="s">
        <v>27</v>
      </c>
      <c r="H371" s="4"/>
      <c r="I371" s="129" t="s">
        <v>76</v>
      </c>
      <c r="J371" s="103">
        <f t="shared" si="22"/>
        <v>1296</v>
      </c>
      <c r="K371" s="129"/>
      <c r="L371" s="88">
        <v>43831</v>
      </c>
      <c r="M371" s="150">
        <v>45291</v>
      </c>
      <c r="N371" s="32" t="s">
        <v>186</v>
      </c>
      <c r="O371" s="256"/>
      <c r="P371" s="253">
        <f>Zalaistvánd!P16</f>
        <v>324</v>
      </c>
      <c r="Q371" s="253">
        <f>Zalaistvánd!Q16</f>
        <v>324</v>
      </c>
      <c r="R371" s="253">
        <f>Zalaistvánd!R16</f>
        <v>324</v>
      </c>
      <c r="S371" s="253">
        <f>Zalaistvánd!S16</f>
        <v>324</v>
      </c>
      <c r="T371" s="313">
        <f>Zalaistvánd!T16</f>
        <v>0</v>
      </c>
      <c r="U371" s="313">
        <f>Zalaistvánd!U16</f>
        <v>0</v>
      </c>
      <c r="V371" s="313">
        <f>Zalaistvánd!V16</f>
        <v>0</v>
      </c>
      <c r="W371" s="313">
        <f>Zalaistvánd!W16</f>
        <v>0</v>
      </c>
      <c r="X371" s="313">
        <f>Zalaistvánd!X16</f>
        <v>0</v>
      </c>
      <c r="Y371" s="313">
        <f>Zalaistvánd!Y16</f>
        <v>0</v>
      </c>
      <c r="Z371" s="313">
        <f>Zalaistvánd!Z16</f>
        <v>0</v>
      </c>
      <c r="AA371" s="313">
        <f>Zalaistvánd!AA16</f>
        <v>0</v>
      </c>
      <c r="AB371" s="313">
        <f>Zalaistvánd!AB16</f>
        <v>0</v>
      </c>
      <c r="AC371" s="314">
        <f>Zalaistvánd!AC16</f>
        <v>0</v>
      </c>
      <c r="AE371" s="114"/>
    </row>
    <row r="372" spans="1:31" s="125" customFormat="1" ht="60" x14ac:dyDescent="0.25">
      <c r="A372" s="101">
        <v>654</v>
      </c>
      <c r="B372" s="102"/>
      <c r="C372" s="103" t="s">
        <v>76</v>
      </c>
      <c r="D372" s="75" t="s">
        <v>98</v>
      </c>
      <c r="E372" s="105" t="s">
        <v>14</v>
      </c>
      <c r="F372" s="108" t="s">
        <v>31</v>
      </c>
      <c r="G372" s="75" t="s">
        <v>27</v>
      </c>
      <c r="H372" s="4"/>
      <c r="I372" s="129" t="s">
        <v>76</v>
      </c>
      <c r="J372" s="103">
        <f t="shared" si="22"/>
        <v>3240</v>
      </c>
      <c r="K372" s="129"/>
      <c r="L372" s="88">
        <v>45292</v>
      </c>
      <c r="M372" s="150">
        <v>48944</v>
      </c>
      <c r="N372" s="32" t="s">
        <v>187</v>
      </c>
      <c r="O372" s="256"/>
      <c r="P372" s="253">
        <f>Zalaistvánd!P17</f>
        <v>0</v>
      </c>
      <c r="Q372" s="253">
        <f>Zalaistvánd!Q17</f>
        <v>0</v>
      </c>
      <c r="R372" s="253">
        <f>Zalaistvánd!R17</f>
        <v>0</v>
      </c>
      <c r="S372" s="253">
        <f>Zalaistvánd!S17</f>
        <v>0</v>
      </c>
      <c r="T372" s="313">
        <f>Zalaistvánd!T17</f>
        <v>324</v>
      </c>
      <c r="U372" s="313">
        <f>Zalaistvánd!U17</f>
        <v>324</v>
      </c>
      <c r="V372" s="313">
        <f>Zalaistvánd!V17</f>
        <v>324</v>
      </c>
      <c r="W372" s="313">
        <f>Zalaistvánd!W17</f>
        <v>324</v>
      </c>
      <c r="X372" s="313">
        <f>Zalaistvánd!X17</f>
        <v>324</v>
      </c>
      <c r="Y372" s="313">
        <f>Zalaistvánd!Y17</f>
        <v>324</v>
      </c>
      <c r="Z372" s="313">
        <f>Zalaistvánd!Z17</f>
        <v>324</v>
      </c>
      <c r="AA372" s="313">
        <f>Zalaistvánd!AA17</f>
        <v>324</v>
      </c>
      <c r="AB372" s="313">
        <f>Zalaistvánd!AB17</f>
        <v>324</v>
      </c>
      <c r="AC372" s="314">
        <f>Zalaistvánd!AC17</f>
        <v>324</v>
      </c>
      <c r="AE372" s="114"/>
    </row>
    <row r="373" spans="1:31" s="125" customFormat="1" ht="60" x14ac:dyDescent="0.25">
      <c r="A373" s="101">
        <v>274</v>
      </c>
      <c r="B373" s="102"/>
      <c r="C373" s="103" t="s">
        <v>76</v>
      </c>
      <c r="D373" s="16" t="s">
        <v>221</v>
      </c>
      <c r="E373" s="105" t="s">
        <v>14</v>
      </c>
      <c r="F373" s="108" t="s">
        <v>31</v>
      </c>
      <c r="G373" s="75" t="s">
        <v>27</v>
      </c>
      <c r="H373" s="106"/>
      <c r="I373" s="129" t="s">
        <v>76</v>
      </c>
      <c r="J373" s="103">
        <f t="shared" si="22"/>
        <v>2000</v>
      </c>
      <c r="K373" s="106"/>
      <c r="L373" s="130">
        <v>43831</v>
      </c>
      <c r="M373" s="130">
        <v>44196</v>
      </c>
      <c r="N373" s="32" t="s">
        <v>186</v>
      </c>
      <c r="O373" s="256"/>
      <c r="P373" s="253">
        <f>Zalaistvánd!P18</f>
        <v>2000</v>
      </c>
      <c r="Q373" s="253">
        <f>Zalaistvánd!Q18</f>
        <v>0</v>
      </c>
      <c r="R373" s="253">
        <f>Zalaistvánd!R18</f>
        <v>0</v>
      </c>
      <c r="S373" s="253">
        <f>Zalaistvánd!S18</f>
        <v>0</v>
      </c>
      <c r="T373" s="313">
        <f>Zalaistvánd!T18</f>
        <v>0</v>
      </c>
      <c r="U373" s="313">
        <f>Zalaistvánd!U18</f>
        <v>0</v>
      </c>
      <c r="V373" s="313">
        <f>Zalaistvánd!V18</f>
        <v>0</v>
      </c>
      <c r="W373" s="313">
        <f>Zalaistvánd!W18</f>
        <v>0</v>
      </c>
      <c r="X373" s="313">
        <f>Zalaistvánd!X18</f>
        <v>0</v>
      </c>
      <c r="Y373" s="313">
        <f>Zalaistvánd!Y18</f>
        <v>0</v>
      </c>
      <c r="Z373" s="313">
        <f>Zalaistvánd!Z18</f>
        <v>0</v>
      </c>
      <c r="AA373" s="313">
        <f>Zalaistvánd!AA18</f>
        <v>0</v>
      </c>
      <c r="AB373" s="313">
        <f>Zalaistvánd!AB18</f>
        <v>0</v>
      </c>
      <c r="AC373" s="314">
        <f>Zalaistvánd!AC18</f>
        <v>0</v>
      </c>
      <c r="AE373" s="114"/>
    </row>
    <row r="374" spans="1:31" s="125" customFormat="1" ht="60" x14ac:dyDescent="0.25">
      <c r="A374" s="101">
        <v>826</v>
      </c>
      <c r="B374" s="102"/>
      <c r="C374" s="103" t="s">
        <v>76</v>
      </c>
      <c r="D374" s="16" t="s">
        <v>221</v>
      </c>
      <c r="E374" s="105" t="s">
        <v>14</v>
      </c>
      <c r="F374" s="108" t="s">
        <v>31</v>
      </c>
      <c r="G374" s="75" t="s">
        <v>27</v>
      </c>
      <c r="H374" s="106"/>
      <c r="I374" s="129" t="s">
        <v>76</v>
      </c>
      <c r="J374" s="103">
        <f t="shared" si="22"/>
        <v>4000</v>
      </c>
      <c r="K374" s="106"/>
      <c r="L374" s="130">
        <v>45658</v>
      </c>
      <c r="M374" s="130">
        <v>47848</v>
      </c>
      <c r="N374" s="32" t="s">
        <v>187</v>
      </c>
      <c r="O374" s="256"/>
      <c r="P374" s="253">
        <f>Zalaistvánd!P19</f>
        <v>0</v>
      </c>
      <c r="Q374" s="253">
        <f>Zalaistvánd!Q19</f>
        <v>0</v>
      </c>
      <c r="R374" s="253">
        <f>Zalaistvánd!R19</f>
        <v>0</v>
      </c>
      <c r="S374" s="253">
        <f>Zalaistvánd!S19</f>
        <v>0</v>
      </c>
      <c r="T374" s="313">
        <f>Zalaistvánd!T19</f>
        <v>0</v>
      </c>
      <c r="U374" s="313">
        <f>Zalaistvánd!U19</f>
        <v>2000</v>
      </c>
      <c r="V374" s="313">
        <f>Zalaistvánd!V19</f>
        <v>0</v>
      </c>
      <c r="W374" s="313">
        <f>Zalaistvánd!W19</f>
        <v>0</v>
      </c>
      <c r="X374" s="313">
        <f>Zalaistvánd!X19</f>
        <v>0</v>
      </c>
      <c r="Y374" s="313">
        <f>Zalaistvánd!Y19</f>
        <v>0</v>
      </c>
      <c r="Z374" s="313">
        <f>Zalaistvánd!Z19</f>
        <v>2000</v>
      </c>
      <c r="AA374" s="313">
        <f>Zalaistvánd!AA19</f>
        <v>0</v>
      </c>
      <c r="AB374" s="313">
        <f>Zalaistvánd!AB19</f>
        <v>0</v>
      </c>
      <c r="AC374" s="314">
        <f>Zalaistvánd!AC19</f>
        <v>0</v>
      </c>
      <c r="AE374" s="114"/>
    </row>
    <row r="375" spans="1:31" s="125" customFormat="1" ht="60" x14ac:dyDescent="0.25">
      <c r="A375" s="101">
        <v>275</v>
      </c>
      <c r="B375" s="102"/>
      <c r="C375" s="103" t="s">
        <v>76</v>
      </c>
      <c r="D375" s="16" t="s">
        <v>222</v>
      </c>
      <c r="E375" s="105" t="s">
        <v>14</v>
      </c>
      <c r="F375" s="108" t="s">
        <v>31</v>
      </c>
      <c r="G375" s="75" t="s">
        <v>27</v>
      </c>
      <c r="H375" s="106"/>
      <c r="I375" s="129" t="s">
        <v>76</v>
      </c>
      <c r="J375" s="103">
        <f t="shared" si="22"/>
        <v>5600</v>
      </c>
      <c r="K375" s="106"/>
      <c r="L375" s="130">
        <v>43831</v>
      </c>
      <c r="M375" s="130">
        <v>44926</v>
      </c>
      <c r="N375" s="32" t="s">
        <v>186</v>
      </c>
      <c r="O375" s="256"/>
      <c r="P375" s="253">
        <f>Zalaistvánd!P20</f>
        <v>2800</v>
      </c>
      <c r="Q375" s="253">
        <f>Zalaistvánd!Q20</f>
        <v>0</v>
      </c>
      <c r="R375" s="253">
        <f>Zalaistvánd!R20</f>
        <v>2800</v>
      </c>
      <c r="S375" s="253">
        <f>Zalaistvánd!S20</f>
        <v>0</v>
      </c>
      <c r="T375" s="313">
        <f>Zalaistvánd!T20</f>
        <v>0</v>
      </c>
      <c r="U375" s="313">
        <f>Zalaistvánd!U20</f>
        <v>0</v>
      </c>
      <c r="V375" s="313">
        <f>Zalaistvánd!V20</f>
        <v>0</v>
      </c>
      <c r="W375" s="313">
        <f>Zalaistvánd!W20</f>
        <v>0</v>
      </c>
      <c r="X375" s="313">
        <f>Zalaistvánd!X20</f>
        <v>0</v>
      </c>
      <c r="Y375" s="313">
        <f>Zalaistvánd!Y20</f>
        <v>0</v>
      </c>
      <c r="Z375" s="313">
        <f>Zalaistvánd!Z20</f>
        <v>0</v>
      </c>
      <c r="AA375" s="313">
        <f>Zalaistvánd!AA20</f>
        <v>0</v>
      </c>
      <c r="AB375" s="313">
        <f>Zalaistvánd!AB20</f>
        <v>0</v>
      </c>
      <c r="AC375" s="314">
        <f>Zalaistvánd!AC20</f>
        <v>0</v>
      </c>
      <c r="AE375" s="114"/>
    </row>
    <row r="376" spans="1:31" s="125" customFormat="1" ht="60" x14ac:dyDescent="0.25">
      <c r="A376" s="101">
        <v>655</v>
      </c>
      <c r="B376" s="102"/>
      <c r="C376" s="103" t="s">
        <v>76</v>
      </c>
      <c r="D376" s="16" t="s">
        <v>222</v>
      </c>
      <c r="E376" s="105" t="s">
        <v>14</v>
      </c>
      <c r="F376" s="108" t="s">
        <v>31</v>
      </c>
      <c r="G376" s="75" t="s">
        <v>27</v>
      </c>
      <c r="H376" s="106"/>
      <c r="I376" s="129" t="s">
        <v>76</v>
      </c>
      <c r="J376" s="103">
        <f t="shared" si="22"/>
        <v>14000</v>
      </c>
      <c r="K376" s="106"/>
      <c r="L376" s="130">
        <v>45292</v>
      </c>
      <c r="M376" s="130">
        <v>48579</v>
      </c>
      <c r="N376" s="32" t="s">
        <v>187</v>
      </c>
      <c r="O376" s="256"/>
      <c r="P376" s="253">
        <f>Zalaistvánd!P21</f>
        <v>0</v>
      </c>
      <c r="Q376" s="253">
        <f>Zalaistvánd!Q21</f>
        <v>0</v>
      </c>
      <c r="R376" s="253">
        <f>Zalaistvánd!R21</f>
        <v>0</v>
      </c>
      <c r="S376" s="253">
        <f>Zalaistvánd!S21</f>
        <v>0</v>
      </c>
      <c r="T376" s="313">
        <f>Zalaistvánd!T21</f>
        <v>2800</v>
      </c>
      <c r="U376" s="313">
        <f>Zalaistvánd!U21</f>
        <v>0</v>
      </c>
      <c r="V376" s="313">
        <f>Zalaistvánd!V21</f>
        <v>2800</v>
      </c>
      <c r="W376" s="313">
        <f>Zalaistvánd!W21</f>
        <v>0</v>
      </c>
      <c r="X376" s="313">
        <f>Zalaistvánd!X21</f>
        <v>2800</v>
      </c>
      <c r="Y376" s="313">
        <f>Zalaistvánd!Y21</f>
        <v>0</v>
      </c>
      <c r="Z376" s="313">
        <f>Zalaistvánd!Z21</f>
        <v>2800</v>
      </c>
      <c r="AA376" s="313">
        <f>Zalaistvánd!AA21</f>
        <v>0</v>
      </c>
      <c r="AB376" s="313">
        <f>Zalaistvánd!AB21</f>
        <v>2800</v>
      </c>
      <c r="AC376" s="314">
        <f>Zalaistvánd!AC21</f>
        <v>0</v>
      </c>
      <c r="AE376" s="114"/>
    </row>
    <row r="377" spans="1:31" s="125" customFormat="1" ht="60" x14ac:dyDescent="0.25">
      <c r="A377" s="101">
        <v>276</v>
      </c>
      <c r="B377" s="102"/>
      <c r="C377" s="103" t="s">
        <v>77</v>
      </c>
      <c r="D377" s="75" t="s">
        <v>98</v>
      </c>
      <c r="E377" s="75" t="s">
        <v>13</v>
      </c>
      <c r="F377" s="108" t="s">
        <v>31</v>
      </c>
      <c r="G377" s="75" t="s">
        <v>27</v>
      </c>
      <c r="H377" s="4"/>
      <c r="I377" s="129" t="s">
        <v>77</v>
      </c>
      <c r="J377" s="103">
        <f t="shared" ref="J377:J394" si="23">SUM(O377:AC377)</f>
        <v>1928</v>
      </c>
      <c r="K377" s="129"/>
      <c r="L377" s="88">
        <v>43831</v>
      </c>
      <c r="M377" s="150">
        <v>45291</v>
      </c>
      <c r="N377" s="32" t="s">
        <v>186</v>
      </c>
      <c r="O377" s="256"/>
      <c r="P377" s="253">
        <f>Zalaszentgyörgy!P16</f>
        <v>482</v>
      </c>
      <c r="Q377" s="253">
        <f>Zalaszentgyörgy!Q16</f>
        <v>482</v>
      </c>
      <c r="R377" s="253">
        <f>Zalaszentgyörgy!R16</f>
        <v>482</v>
      </c>
      <c r="S377" s="253">
        <f>Zalaszentgyörgy!S16</f>
        <v>482</v>
      </c>
      <c r="T377" s="313">
        <f>Zalaszentgyörgy!T16</f>
        <v>0</v>
      </c>
      <c r="U377" s="313">
        <f>Zalaszentgyörgy!U16</f>
        <v>0</v>
      </c>
      <c r="V377" s="313">
        <f>Zalaszentgyörgy!V16</f>
        <v>0</v>
      </c>
      <c r="W377" s="313">
        <f>Zalaszentgyörgy!W16</f>
        <v>0</v>
      </c>
      <c r="X377" s="313">
        <f>Zalaszentgyörgy!X16</f>
        <v>0</v>
      </c>
      <c r="Y377" s="313">
        <f>Zalaszentgyörgy!Y16</f>
        <v>0</v>
      </c>
      <c r="Z377" s="313">
        <f>Zalaszentgyörgy!Z16</f>
        <v>0</v>
      </c>
      <c r="AA377" s="313">
        <f>Zalaszentgyörgy!AA16</f>
        <v>0</v>
      </c>
      <c r="AB377" s="313">
        <f>Zalaszentgyörgy!AB16</f>
        <v>0</v>
      </c>
      <c r="AC377" s="314">
        <f>Zalaszentgyörgy!AC16</f>
        <v>0</v>
      </c>
      <c r="AE377" s="114"/>
    </row>
    <row r="378" spans="1:31" s="125" customFormat="1" ht="60" x14ac:dyDescent="0.25">
      <c r="A378" s="101">
        <v>656</v>
      </c>
      <c r="B378" s="102"/>
      <c r="C378" s="103" t="s">
        <v>77</v>
      </c>
      <c r="D378" s="75" t="s">
        <v>98</v>
      </c>
      <c r="E378" s="105" t="s">
        <v>14</v>
      </c>
      <c r="F378" s="108" t="s">
        <v>31</v>
      </c>
      <c r="G378" s="75" t="s">
        <v>27</v>
      </c>
      <c r="H378" s="4"/>
      <c r="I378" s="129" t="s">
        <v>77</v>
      </c>
      <c r="J378" s="103">
        <f t="shared" si="23"/>
        <v>4820</v>
      </c>
      <c r="K378" s="129"/>
      <c r="L378" s="88">
        <v>45292</v>
      </c>
      <c r="M378" s="150">
        <v>48944</v>
      </c>
      <c r="N378" s="32" t="s">
        <v>187</v>
      </c>
      <c r="O378" s="256"/>
      <c r="P378" s="253">
        <f>Zalaszentgyörgy!P17</f>
        <v>0</v>
      </c>
      <c r="Q378" s="253">
        <f>Zalaszentgyörgy!Q17</f>
        <v>0</v>
      </c>
      <c r="R378" s="253">
        <f>Zalaszentgyörgy!R17</f>
        <v>0</v>
      </c>
      <c r="S378" s="253">
        <f>Zalaszentgyörgy!S17</f>
        <v>0</v>
      </c>
      <c r="T378" s="313">
        <f>Zalaszentgyörgy!T17</f>
        <v>482</v>
      </c>
      <c r="U378" s="313">
        <f>Zalaszentgyörgy!U17</f>
        <v>482</v>
      </c>
      <c r="V378" s="313">
        <f>Zalaszentgyörgy!V17</f>
        <v>482</v>
      </c>
      <c r="W378" s="313">
        <f>Zalaszentgyörgy!W17</f>
        <v>482</v>
      </c>
      <c r="X378" s="313">
        <f>Zalaszentgyörgy!X17</f>
        <v>482</v>
      </c>
      <c r="Y378" s="313">
        <f>Zalaszentgyörgy!Y17</f>
        <v>482</v>
      </c>
      <c r="Z378" s="313">
        <f>Zalaszentgyörgy!Z17</f>
        <v>482</v>
      </c>
      <c r="AA378" s="313">
        <f>Zalaszentgyörgy!AA17</f>
        <v>482</v>
      </c>
      <c r="AB378" s="313">
        <f>Zalaszentgyörgy!AB17</f>
        <v>482</v>
      </c>
      <c r="AC378" s="314">
        <f>Zalaszentgyörgy!AC17</f>
        <v>482</v>
      </c>
      <c r="AE378" s="114"/>
    </row>
    <row r="379" spans="1:31" s="125" customFormat="1" ht="60" x14ac:dyDescent="0.25">
      <c r="A379" s="101">
        <v>277</v>
      </c>
      <c r="B379" s="102"/>
      <c r="C379" s="103" t="s">
        <v>77</v>
      </c>
      <c r="D379" s="16" t="s">
        <v>221</v>
      </c>
      <c r="E379" s="105" t="s">
        <v>14</v>
      </c>
      <c r="F379" s="108" t="s">
        <v>31</v>
      </c>
      <c r="G379" s="75" t="s">
        <v>27</v>
      </c>
      <c r="H379" s="4"/>
      <c r="I379" s="129" t="s">
        <v>77</v>
      </c>
      <c r="J379" s="103">
        <f t="shared" si="23"/>
        <v>4000</v>
      </c>
      <c r="K379" s="129"/>
      <c r="L379" s="88">
        <v>43831</v>
      </c>
      <c r="M379" s="150">
        <v>45291</v>
      </c>
      <c r="N379" s="32" t="s">
        <v>186</v>
      </c>
      <c r="O379" s="256"/>
      <c r="P379" s="253">
        <f>Zalaszentgyörgy!P18</f>
        <v>2000</v>
      </c>
      <c r="Q379" s="253">
        <f>Zalaszentgyörgy!Q18</f>
        <v>0</v>
      </c>
      <c r="R379" s="253">
        <f>Zalaszentgyörgy!R18</f>
        <v>0</v>
      </c>
      <c r="S379" s="253">
        <f>Zalaszentgyörgy!S18</f>
        <v>2000</v>
      </c>
      <c r="T379" s="313">
        <f>Zalaszentgyörgy!T18</f>
        <v>0</v>
      </c>
      <c r="U379" s="313">
        <f>Zalaszentgyörgy!U18</f>
        <v>0</v>
      </c>
      <c r="V379" s="313">
        <f>Zalaszentgyörgy!V18</f>
        <v>0</v>
      </c>
      <c r="W379" s="313">
        <f>Zalaszentgyörgy!W18</f>
        <v>0</v>
      </c>
      <c r="X379" s="313">
        <f>Zalaszentgyörgy!X18</f>
        <v>0</v>
      </c>
      <c r="Y379" s="313">
        <f>Zalaszentgyörgy!Y18</f>
        <v>0</v>
      </c>
      <c r="Z379" s="313">
        <f>Zalaszentgyörgy!Z18</f>
        <v>0</v>
      </c>
      <c r="AA379" s="313">
        <f>Zalaszentgyörgy!AA18</f>
        <v>0</v>
      </c>
      <c r="AB379" s="313">
        <f>Zalaszentgyörgy!AB18</f>
        <v>0</v>
      </c>
      <c r="AC379" s="314">
        <f>Zalaszentgyörgy!AC18</f>
        <v>0</v>
      </c>
      <c r="AE379" s="114"/>
    </row>
    <row r="380" spans="1:31" s="125" customFormat="1" ht="60" x14ac:dyDescent="0.25">
      <c r="A380" s="101">
        <v>937</v>
      </c>
      <c r="B380" s="102"/>
      <c r="C380" s="103" t="s">
        <v>77</v>
      </c>
      <c r="D380" s="16" t="s">
        <v>221</v>
      </c>
      <c r="E380" s="105" t="s">
        <v>14</v>
      </c>
      <c r="F380" s="108" t="s">
        <v>31</v>
      </c>
      <c r="G380" s="75" t="s">
        <v>27</v>
      </c>
      <c r="H380" s="4"/>
      <c r="I380" s="129" t="s">
        <v>77</v>
      </c>
      <c r="J380" s="103">
        <f t="shared" si="23"/>
        <v>4000</v>
      </c>
      <c r="K380" s="129"/>
      <c r="L380" s="88">
        <v>46388</v>
      </c>
      <c r="M380" s="150">
        <v>47848</v>
      </c>
      <c r="N380" s="32" t="s">
        <v>187</v>
      </c>
      <c r="O380" s="256"/>
      <c r="P380" s="253">
        <f>Zalaszentgyörgy!P19</f>
        <v>0</v>
      </c>
      <c r="Q380" s="253">
        <f>Zalaszentgyörgy!Q19</f>
        <v>0</v>
      </c>
      <c r="R380" s="253">
        <f>Zalaszentgyörgy!R19</f>
        <v>0</v>
      </c>
      <c r="S380" s="253">
        <f>Zalaszentgyörgy!S19</f>
        <v>0</v>
      </c>
      <c r="T380" s="313">
        <f>Zalaszentgyörgy!T19</f>
        <v>0</v>
      </c>
      <c r="U380" s="313">
        <f>Zalaszentgyörgy!U19</f>
        <v>0</v>
      </c>
      <c r="V380" s="313">
        <f>Zalaszentgyörgy!V19</f>
        <v>0</v>
      </c>
      <c r="W380" s="313">
        <f>Zalaszentgyörgy!W19</f>
        <v>2000</v>
      </c>
      <c r="X380" s="313">
        <f>Zalaszentgyörgy!X19</f>
        <v>0</v>
      </c>
      <c r="Y380" s="313">
        <f>Zalaszentgyörgy!Y19</f>
        <v>0</v>
      </c>
      <c r="Z380" s="313">
        <f>Zalaszentgyörgy!Z19</f>
        <v>2000</v>
      </c>
      <c r="AA380" s="313">
        <f>Zalaszentgyörgy!AA19</f>
        <v>0</v>
      </c>
      <c r="AB380" s="313">
        <f>Zalaszentgyörgy!AB19</f>
        <v>0</v>
      </c>
      <c r="AC380" s="314">
        <f>Zalaszentgyörgy!AC19</f>
        <v>0</v>
      </c>
      <c r="AE380" s="114"/>
    </row>
    <row r="381" spans="1:31" s="125" customFormat="1" ht="60" x14ac:dyDescent="0.25">
      <c r="A381" s="101">
        <v>278</v>
      </c>
      <c r="B381" s="102"/>
      <c r="C381" s="103" t="s">
        <v>77</v>
      </c>
      <c r="D381" s="16" t="s">
        <v>222</v>
      </c>
      <c r="E381" s="105" t="s">
        <v>14</v>
      </c>
      <c r="F381" s="108" t="s">
        <v>31</v>
      </c>
      <c r="G381" s="75" t="s">
        <v>27</v>
      </c>
      <c r="H381" s="4"/>
      <c r="I381" s="129" t="s">
        <v>77</v>
      </c>
      <c r="J381" s="103">
        <f t="shared" si="23"/>
        <v>4800</v>
      </c>
      <c r="K381" s="129"/>
      <c r="L381" s="88">
        <v>43831</v>
      </c>
      <c r="M381" s="150">
        <v>44926</v>
      </c>
      <c r="N381" s="32" t="s">
        <v>186</v>
      </c>
      <c r="O381" s="256"/>
      <c r="P381" s="253">
        <f>Zalaszentgyörgy!P20</f>
        <v>2400</v>
      </c>
      <c r="Q381" s="253">
        <f>Zalaszentgyörgy!Q20</f>
        <v>0</v>
      </c>
      <c r="R381" s="253">
        <f>Zalaszentgyörgy!R20</f>
        <v>2400</v>
      </c>
      <c r="S381" s="253">
        <f>Zalaszentgyörgy!S20</f>
        <v>0</v>
      </c>
      <c r="T381" s="313">
        <f>Zalaszentgyörgy!T20</f>
        <v>0</v>
      </c>
      <c r="U381" s="313">
        <f>Zalaszentgyörgy!U20</f>
        <v>0</v>
      </c>
      <c r="V381" s="313">
        <f>Zalaszentgyörgy!V20</f>
        <v>0</v>
      </c>
      <c r="W381" s="313">
        <f>Zalaszentgyörgy!W20</f>
        <v>0</v>
      </c>
      <c r="X381" s="313">
        <f>Zalaszentgyörgy!X20</f>
        <v>0</v>
      </c>
      <c r="Y381" s="313">
        <f>Zalaszentgyörgy!Y20</f>
        <v>0</v>
      </c>
      <c r="Z381" s="313">
        <f>Zalaszentgyörgy!Z20</f>
        <v>0</v>
      </c>
      <c r="AA381" s="313">
        <f>Zalaszentgyörgy!AA20</f>
        <v>0</v>
      </c>
      <c r="AB381" s="313">
        <f>Zalaszentgyörgy!AB20</f>
        <v>0</v>
      </c>
      <c r="AC381" s="314">
        <f>Zalaszentgyörgy!AC20</f>
        <v>0</v>
      </c>
      <c r="AE381" s="114"/>
    </row>
    <row r="382" spans="1:31" s="125" customFormat="1" ht="60" x14ac:dyDescent="0.25">
      <c r="A382" s="101">
        <v>827</v>
      </c>
      <c r="B382" s="102"/>
      <c r="C382" s="103" t="s">
        <v>77</v>
      </c>
      <c r="D382" s="16" t="s">
        <v>222</v>
      </c>
      <c r="E382" s="105" t="s">
        <v>14</v>
      </c>
      <c r="F382" s="108" t="s">
        <v>31</v>
      </c>
      <c r="G382" s="75" t="s">
        <v>27</v>
      </c>
      <c r="H382" s="4"/>
      <c r="I382" s="129" t="s">
        <v>77</v>
      </c>
      <c r="J382" s="103">
        <f t="shared" si="23"/>
        <v>7200</v>
      </c>
      <c r="K382" s="129"/>
      <c r="L382" s="88">
        <v>45658</v>
      </c>
      <c r="M382" s="150">
        <v>47848</v>
      </c>
      <c r="N382" s="32" t="s">
        <v>187</v>
      </c>
      <c r="O382" s="256"/>
      <c r="P382" s="253">
        <f>Zalaszentgyörgy!P21</f>
        <v>0</v>
      </c>
      <c r="Q382" s="253">
        <f>Zalaszentgyörgy!Q21</f>
        <v>0</v>
      </c>
      <c r="R382" s="253">
        <f>Zalaszentgyörgy!R21</f>
        <v>0</v>
      </c>
      <c r="S382" s="253">
        <f>Zalaszentgyörgy!S21</f>
        <v>0</v>
      </c>
      <c r="T382" s="313">
        <f>Zalaszentgyörgy!T21</f>
        <v>0</v>
      </c>
      <c r="U382" s="313">
        <f>Zalaszentgyörgy!U21</f>
        <v>2400</v>
      </c>
      <c r="V382" s="313">
        <f>Zalaszentgyörgy!V21</f>
        <v>0</v>
      </c>
      <c r="W382" s="313">
        <f>Zalaszentgyörgy!W21</f>
        <v>0</v>
      </c>
      <c r="X382" s="313">
        <f>Zalaszentgyörgy!X21</f>
        <v>2400</v>
      </c>
      <c r="Y382" s="313">
        <f>Zalaszentgyörgy!Y21</f>
        <v>0</v>
      </c>
      <c r="Z382" s="313">
        <f>Zalaszentgyörgy!Z21</f>
        <v>2400</v>
      </c>
      <c r="AA382" s="313">
        <f>Zalaszentgyörgy!AA21</f>
        <v>0</v>
      </c>
      <c r="AB382" s="313">
        <f>Zalaszentgyörgy!AB21</f>
        <v>0</v>
      </c>
      <c r="AC382" s="314">
        <f>Zalaszentgyörgy!AC21</f>
        <v>0</v>
      </c>
      <c r="AE382" s="114"/>
    </row>
    <row r="383" spans="1:31" s="125" customFormat="1" ht="60" x14ac:dyDescent="0.25">
      <c r="A383" s="101">
        <v>279</v>
      </c>
      <c r="B383" s="102"/>
      <c r="C383" s="103" t="s">
        <v>78</v>
      </c>
      <c r="D383" s="75" t="s">
        <v>98</v>
      </c>
      <c r="E383" s="105" t="s">
        <v>14</v>
      </c>
      <c r="F383" s="108" t="s">
        <v>31</v>
      </c>
      <c r="G383" s="75" t="s">
        <v>27</v>
      </c>
      <c r="H383" s="4"/>
      <c r="I383" s="129" t="s">
        <v>78</v>
      </c>
      <c r="J383" s="103">
        <f t="shared" si="23"/>
        <v>7500</v>
      </c>
      <c r="K383" s="129"/>
      <c r="L383" s="88">
        <v>43831</v>
      </c>
      <c r="M383" s="150">
        <v>45291</v>
      </c>
      <c r="N383" s="32" t="s">
        <v>186</v>
      </c>
      <c r="O383" s="256"/>
      <c r="P383" s="253">
        <f>Zalaszentiván!P15</f>
        <v>1875</v>
      </c>
      <c r="Q383" s="253">
        <f>Zalaszentiván!Q15</f>
        <v>1875</v>
      </c>
      <c r="R383" s="253">
        <f>Zalaszentiván!R15</f>
        <v>1875</v>
      </c>
      <c r="S383" s="253">
        <f>Zalaszentiván!S15</f>
        <v>1875</v>
      </c>
      <c r="T383" s="313">
        <f>Zalaszentiván!T15</f>
        <v>0</v>
      </c>
      <c r="U383" s="313">
        <f>Zalaszentiván!U15</f>
        <v>0</v>
      </c>
      <c r="V383" s="313">
        <f>Zalaszentiván!V15</f>
        <v>0</v>
      </c>
      <c r="W383" s="313">
        <f>Zalaszentiván!W15</f>
        <v>0</v>
      </c>
      <c r="X383" s="313">
        <f>Zalaszentiván!X15</f>
        <v>0</v>
      </c>
      <c r="Y383" s="313">
        <f>Zalaszentiván!Y15</f>
        <v>0</v>
      </c>
      <c r="Z383" s="313">
        <f>Zalaszentiván!Z15</f>
        <v>0</v>
      </c>
      <c r="AA383" s="313">
        <f>Zalaszentiván!AA15</f>
        <v>0</v>
      </c>
      <c r="AB383" s="313">
        <f>Zalaszentiván!AB15</f>
        <v>0</v>
      </c>
      <c r="AC383" s="314">
        <f>Zalaszentiván!AC15</f>
        <v>0</v>
      </c>
      <c r="AE383" s="114"/>
    </row>
    <row r="384" spans="1:31" s="125" customFormat="1" ht="60" x14ac:dyDescent="0.25">
      <c r="A384" s="101">
        <v>657</v>
      </c>
      <c r="B384" s="102"/>
      <c r="C384" s="103" t="s">
        <v>78</v>
      </c>
      <c r="D384" s="75" t="s">
        <v>98</v>
      </c>
      <c r="E384" s="105" t="s">
        <v>14</v>
      </c>
      <c r="F384" s="108" t="s">
        <v>31</v>
      </c>
      <c r="G384" s="75" t="s">
        <v>27</v>
      </c>
      <c r="H384" s="4"/>
      <c r="I384" s="129" t="s">
        <v>78</v>
      </c>
      <c r="J384" s="103">
        <f t="shared" si="23"/>
        <v>18750</v>
      </c>
      <c r="K384" s="129"/>
      <c r="L384" s="88">
        <v>45292</v>
      </c>
      <c r="M384" s="150">
        <v>48944</v>
      </c>
      <c r="N384" s="32" t="s">
        <v>187</v>
      </c>
      <c r="O384" s="256"/>
      <c r="P384" s="253">
        <f>Zalaszentiván!P16</f>
        <v>0</v>
      </c>
      <c r="Q384" s="253">
        <f>Zalaszentiván!Q16</f>
        <v>0</v>
      </c>
      <c r="R384" s="253">
        <f>Zalaszentiván!R16</f>
        <v>0</v>
      </c>
      <c r="S384" s="253">
        <f>Zalaszentiván!S16</f>
        <v>0</v>
      </c>
      <c r="T384" s="313">
        <f>Zalaszentiván!T16</f>
        <v>1875</v>
      </c>
      <c r="U384" s="313">
        <f>Zalaszentiván!U16</f>
        <v>1875</v>
      </c>
      <c r="V384" s="313">
        <f>Zalaszentiván!V16</f>
        <v>1875</v>
      </c>
      <c r="W384" s="313">
        <f>Zalaszentiván!W16</f>
        <v>1875</v>
      </c>
      <c r="X384" s="313">
        <f>Zalaszentiván!X16</f>
        <v>1875</v>
      </c>
      <c r="Y384" s="313">
        <f>Zalaszentiván!Y16</f>
        <v>1875</v>
      </c>
      <c r="Z384" s="313">
        <f>Zalaszentiván!Z16</f>
        <v>1875</v>
      </c>
      <c r="AA384" s="313">
        <f>Zalaszentiván!AA16</f>
        <v>1875</v>
      </c>
      <c r="AB384" s="313">
        <f>Zalaszentiván!AB16</f>
        <v>1875</v>
      </c>
      <c r="AC384" s="314">
        <f>Zalaszentiván!AC16</f>
        <v>1875</v>
      </c>
      <c r="AE384" s="114"/>
    </row>
    <row r="385" spans="1:31" s="125" customFormat="1" ht="60" x14ac:dyDescent="0.25">
      <c r="A385" s="101">
        <v>280</v>
      </c>
      <c r="B385" s="102"/>
      <c r="C385" s="103" t="s">
        <v>78</v>
      </c>
      <c r="D385" s="16" t="s">
        <v>221</v>
      </c>
      <c r="E385" s="105" t="s">
        <v>14</v>
      </c>
      <c r="F385" s="108" t="s">
        <v>31</v>
      </c>
      <c r="G385" s="75" t="s">
        <v>27</v>
      </c>
      <c r="H385" s="106"/>
      <c r="I385" s="129" t="s">
        <v>78</v>
      </c>
      <c r="J385" s="103">
        <f t="shared" si="23"/>
        <v>7800</v>
      </c>
      <c r="K385" s="106"/>
      <c r="L385" s="130">
        <v>43831</v>
      </c>
      <c r="M385" s="130">
        <v>45291</v>
      </c>
      <c r="N385" s="32" t="s">
        <v>186</v>
      </c>
      <c r="O385" s="256"/>
      <c r="P385" s="253">
        <f>Zalaszentiván!P17</f>
        <v>2600</v>
      </c>
      <c r="Q385" s="253">
        <f>Zalaszentiván!Q17</f>
        <v>2600</v>
      </c>
      <c r="R385" s="253">
        <f>Zalaszentiván!R17</f>
        <v>0</v>
      </c>
      <c r="S385" s="253">
        <f>Zalaszentiván!S17</f>
        <v>2600</v>
      </c>
      <c r="T385" s="313">
        <f>Zalaszentiván!T17</f>
        <v>0</v>
      </c>
      <c r="U385" s="313">
        <f>Zalaszentiván!U17</f>
        <v>0</v>
      </c>
      <c r="V385" s="313">
        <f>Zalaszentiván!V17</f>
        <v>0</v>
      </c>
      <c r="W385" s="313">
        <f>Zalaszentiván!W17</f>
        <v>0</v>
      </c>
      <c r="X385" s="313">
        <f>Zalaszentiván!X17</f>
        <v>0</v>
      </c>
      <c r="Y385" s="313">
        <f>Zalaszentiván!Y17</f>
        <v>0</v>
      </c>
      <c r="Z385" s="313">
        <f>Zalaszentiván!Z17</f>
        <v>0</v>
      </c>
      <c r="AA385" s="313">
        <f>Zalaszentiván!AA17</f>
        <v>0</v>
      </c>
      <c r="AB385" s="313">
        <f>Zalaszentiván!AB17</f>
        <v>0</v>
      </c>
      <c r="AC385" s="314">
        <f>Zalaszentiván!AC17</f>
        <v>0</v>
      </c>
      <c r="AE385" s="114"/>
    </row>
    <row r="386" spans="1:31" s="125" customFormat="1" ht="60" x14ac:dyDescent="0.25">
      <c r="A386" s="101">
        <v>900</v>
      </c>
      <c r="B386" s="102"/>
      <c r="C386" s="103" t="s">
        <v>78</v>
      </c>
      <c r="D386" s="16" t="s">
        <v>221</v>
      </c>
      <c r="E386" s="105" t="s">
        <v>14</v>
      </c>
      <c r="F386" s="108" t="s">
        <v>31</v>
      </c>
      <c r="G386" s="75" t="s">
        <v>27</v>
      </c>
      <c r="H386" s="106"/>
      <c r="I386" s="129" t="s">
        <v>78</v>
      </c>
      <c r="J386" s="103">
        <f t="shared" si="23"/>
        <v>7800</v>
      </c>
      <c r="K386" s="106"/>
      <c r="L386" s="130">
        <v>46023</v>
      </c>
      <c r="M386" s="130">
        <v>48579</v>
      </c>
      <c r="N386" s="32" t="s">
        <v>187</v>
      </c>
      <c r="O386" s="256"/>
      <c r="P386" s="253">
        <f>Zalaszentiván!P18</f>
        <v>0</v>
      </c>
      <c r="Q386" s="253">
        <f>Zalaszentiván!Q18</f>
        <v>0</v>
      </c>
      <c r="R386" s="253">
        <f>Zalaszentiván!R18</f>
        <v>0</v>
      </c>
      <c r="S386" s="253">
        <f>Zalaszentiván!S18</f>
        <v>0</v>
      </c>
      <c r="T386" s="313">
        <f>Zalaszentiván!T18</f>
        <v>0</v>
      </c>
      <c r="U386" s="313">
        <f>Zalaszentiván!U18</f>
        <v>0</v>
      </c>
      <c r="V386" s="313">
        <f>Zalaszentiván!V18</f>
        <v>2600</v>
      </c>
      <c r="W386" s="313">
        <f>Zalaszentiván!W18</f>
        <v>0</v>
      </c>
      <c r="X386" s="313">
        <f>Zalaszentiván!X18</f>
        <v>0</v>
      </c>
      <c r="Y386" s="313">
        <f>Zalaszentiván!Y18</f>
        <v>2600</v>
      </c>
      <c r="Z386" s="313">
        <f>Zalaszentiván!Z18</f>
        <v>0</v>
      </c>
      <c r="AA386" s="313">
        <f>Zalaszentiván!AA18</f>
        <v>0</v>
      </c>
      <c r="AB386" s="313">
        <f>Zalaszentiván!AB18</f>
        <v>2600</v>
      </c>
      <c r="AC386" s="314">
        <f>Zalaszentiván!AC18</f>
        <v>0</v>
      </c>
      <c r="AE386" s="114"/>
    </row>
    <row r="387" spans="1:31" s="125" customFormat="1" ht="60" x14ac:dyDescent="0.25">
      <c r="A387" s="101">
        <v>281</v>
      </c>
      <c r="B387" s="102"/>
      <c r="C387" s="103" t="s">
        <v>78</v>
      </c>
      <c r="D387" s="16" t="s">
        <v>222</v>
      </c>
      <c r="E387" s="105" t="s">
        <v>14</v>
      </c>
      <c r="F387" s="108" t="s">
        <v>31</v>
      </c>
      <c r="G387" s="75" t="s">
        <v>27</v>
      </c>
      <c r="H387" s="106"/>
      <c r="I387" s="129" t="s">
        <v>78</v>
      </c>
      <c r="J387" s="103">
        <f t="shared" si="23"/>
        <v>12600</v>
      </c>
      <c r="K387" s="106"/>
      <c r="L387" s="130">
        <v>43831</v>
      </c>
      <c r="M387" s="130">
        <v>44926</v>
      </c>
      <c r="N387" s="32" t="s">
        <v>186</v>
      </c>
      <c r="O387" s="256"/>
      <c r="P387" s="253">
        <f>Zalaszentiván!P19</f>
        <v>6300</v>
      </c>
      <c r="Q387" s="253">
        <f>Zalaszentiván!Q19</f>
        <v>0</v>
      </c>
      <c r="R387" s="253">
        <f>Zalaszentiván!R19</f>
        <v>6300</v>
      </c>
      <c r="S387" s="253">
        <f>Zalaszentiván!S19</f>
        <v>0</v>
      </c>
      <c r="T387" s="313">
        <f>Zalaszentiván!T19</f>
        <v>0</v>
      </c>
      <c r="U387" s="313">
        <f>Zalaszentiván!U19</f>
        <v>0</v>
      </c>
      <c r="V387" s="313">
        <f>Zalaszentiván!V19</f>
        <v>0</v>
      </c>
      <c r="W387" s="313">
        <f>Zalaszentiván!W19</f>
        <v>0</v>
      </c>
      <c r="X387" s="313">
        <f>Zalaszentiván!X19</f>
        <v>0</v>
      </c>
      <c r="Y387" s="313">
        <f>Zalaszentiván!Y19</f>
        <v>0</v>
      </c>
      <c r="Z387" s="313">
        <f>Zalaszentiván!Z19</f>
        <v>0</v>
      </c>
      <c r="AA387" s="313">
        <f>Zalaszentiván!AA19</f>
        <v>0</v>
      </c>
      <c r="AB387" s="313">
        <f>Zalaszentiván!AB19</f>
        <v>0</v>
      </c>
      <c r="AC387" s="314">
        <f>Zalaszentiván!AC19</f>
        <v>0</v>
      </c>
      <c r="AE387" s="114"/>
    </row>
    <row r="388" spans="1:31" s="125" customFormat="1" ht="60" x14ac:dyDescent="0.25">
      <c r="A388" s="101">
        <v>658</v>
      </c>
      <c r="B388" s="102"/>
      <c r="C388" s="103" t="s">
        <v>78</v>
      </c>
      <c r="D388" s="16" t="s">
        <v>222</v>
      </c>
      <c r="E388" s="105" t="s">
        <v>14</v>
      </c>
      <c r="F388" s="108" t="s">
        <v>31</v>
      </c>
      <c r="G388" s="75" t="s">
        <v>27</v>
      </c>
      <c r="H388" s="106"/>
      <c r="I388" s="129" t="s">
        <v>78</v>
      </c>
      <c r="J388" s="103">
        <f t="shared" si="23"/>
        <v>18900</v>
      </c>
      <c r="K388" s="106"/>
      <c r="L388" s="130">
        <v>45292</v>
      </c>
      <c r="M388" s="130">
        <v>47848</v>
      </c>
      <c r="N388" s="32" t="s">
        <v>187</v>
      </c>
      <c r="O388" s="256"/>
      <c r="P388" s="253">
        <f>Zalaszentiván!P20</f>
        <v>0</v>
      </c>
      <c r="Q388" s="253">
        <f>Zalaszentiván!Q20</f>
        <v>0</v>
      </c>
      <c r="R388" s="253">
        <f>Zalaszentiván!R20</f>
        <v>0</v>
      </c>
      <c r="S388" s="253">
        <f>Zalaszentiván!S20</f>
        <v>0</v>
      </c>
      <c r="T388" s="313">
        <f>Zalaszentiván!T20</f>
        <v>6300</v>
      </c>
      <c r="U388" s="313">
        <f>Zalaszentiván!U20</f>
        <v>0</v>
      </c>
      <c r="V388" s="313">
        <f>Zalaszentiván!V20</f>
        <v>0</v>
      </c>
      <c r="W388" s="313">
        <f>Zalaszentiván!W20</f>
        <v>6300</v>
      </c>
      <c r="X388" s="313">
        <f>Zalaszentiván!X20</f>
        <v>0</v>
      </c>
      <c r="Y388" s="313">
        <f>Zalaszentiván!Y20</f>
        <v>0</v>
      </c>
      <c r="Z388" s="313">
        <f>Zalaszentiván!Z20</f>
        <v>6300</v>
      </c>
      <c r="AA388" s="313">
        <f>Zalaszentiván!AA20</f>
        <v>0</v>
      </c>
      <c r="AB388" s="313">
        <f>Zalaszentiván!AB20</f>
        <v>0</v>
      </c>
      <c r="AC388" s="314">
        <f>Zalaszentiván!AC20</f>
        <v>0</v>
      </c>
      <c r="AE388" s="114"/>
    </row>
    <row r="389" spans="1:31" s="125" customFormat="1" ht="60" x14ac:dyDescent="0.25">
      <c r="A389" s="101">
        <v>282</v>
      </c>
      <c r="B389" s="102"/>
      <c r="C389" s="103" t="s">
        <v>79</v>
      </c>
      <c r="D389" s="75" t="s">
        <v>98</v>
      </c>
      <c r="E389" s="105" t="s">
        <v>14</v>
      </c>
      <c r="F389" s="108" t="s">
        <v>31</v>
      </c>
      <c r="G389" s="75" t="s">
        <v>27</v>
      </c>
      <c r="H389" s="4"/>
      <c r="I389" s="129" t="s">
        <v>79</v>
      </c>
      <c r="J389" s="103">
        <f t="shared" si="23"/>
        <v>1948</v>
      </c>
      <c r="K389" s="129"/>
      <c r="L389" s="88">
        <v>43831</v>
      </c>
      <c r="M389" s="150" t="s">
        <v>337</v>
      </c>
      <c r="N389" s="32" t="s">
        <v>186</v>
      </c>
      <c r="O389" s="256"/>
      <c r="P389" s="253">
        <f>Zalaszentlőrinc!P15</f>
        <v>487</v>
      </c>
      <c r="Q389" s="253">
        <f>Zalaszentlőrinc!Q15</f>
        <v>487</v>
      </c>
      <c r="R389" s="253">
        <f>Zalaszentlőrinc!R15</f>
        <v>487</v>
      </c>
      <c r="S389" s="253">
        <f>Zalaszentlőrinc!S15</f>
        <v>487</v>
      </c>
      <c r="T389" s="313">
        <f>Zalaszentlőrinc!T15</f>
        <v>0</v>
      </c>
      <c r="U389" s="313">
        <f>Zalaszentlőrinc!U15</f>
        <v>0</v>
      </c>
      <c r="V389" s="313">
        <f>Zalaszentlőrinc!V15</f>
        <v>0</v>
      </c>
      <c r="W389" s="313">
        <f>Zalaszentlőrinc!W15</f>
        <v>0</v>
      </c>
      <c r="X389" s="313">
        <f>Zalaszentlőrinc!X15</f>
        <v>0</v>
      </c>
      <c r="Y389" s="313">
        <f>Zalaszentlőrinc!Y15</f>
        <v>0</v>
      </c>
      <c r="Z389" s="313">
        <f>Zalaszentlőrinc!Z15</f>
        <v>0</v>
      </c>
      <c r="AA389" s="313">
        <f>Zalaszentlőrinc!AA15</f>
        <v>0</v>
      </c>
      <c r="AB389" s="313">
        <f>Zalaszentlőrinc!AB15</f>
        <v>0</v>
      </c>
      <c r="AC389" s="314">
        <f>Zalaszentlőrinc!AC15</f>
        <v>0</v>
      </c>
      <c r="AE389" s="114"/>
    </row>
    <row r="390" spans="1:31" s="125" customFormat="1" ht="60" x14ac:dyDescent="0.25">
      <c r="A390" s="101">
        <v>659</v>
      </c>
      <c r="B390" s="102"/>
      <c r="C390" s="103" t="s">
        <v>79</v>
      </c>
      <c r="D390" s="75" t="s">
        <v>98</v>
      </c>
      <c r="E390" s="105" t="s">
        <v>14</v>
      </c>
      <c r="F390" s="108" t="s">
        <v>31</v>
      </c>
      <c r="G390" s="75" t="s">
        <v>27</v>
      </c>
      <c r="H390" s="4"/>
      <c r="I390" s="129" t="s">
        <v>79</v>
      </c>
      <c r="J390" s="103">
        <f t="shared" si="23"/>
        <v>4870</v>
      </c>
      <c r="K390" s="129"/>
      <c r="L390" s="88">
        <v>45292</v>
      </c>
      <c r="M390" s="150">
        <v>48944</v>
      </c>
      <c r="N390" s="32" t="s">
        <v>187</v>
      </c>
      <c r="O390" s="256"/>
      <c r="P390" s="253">
        <f>Zalaszentlőrinc!P16</f>
        <v>0</v>
      </c>
      <c r="Q390" s="253">
        <f>Zalaszentlőrinc!Q16</f>
        <v>0</v>
      </c>
      <c r="R390" s="253">
        <f>Zalaszentlőrinc!R16</f>
        <v>0</v>
      </c>
      <c r="S390" s="253">
        <f>Zalaszentlőrinc!S16</f>
        <v>0</v>
      </c>
      <c r="T390" s="313">
        <f>Zalaszentlőrinc!T16</f>
        <v>487</v>
      </c>
      <c r="U390" s="313">
        <f>Zalaszentlőrinc!U16</f>
        <v>487</v>
      </c>
      <c r="V390" s="313">
        <f>Zalaszentlőrinc!V16</f>
        <v>487</v>
      </c>
      <c r="W390" s="313">
        <f>Zalaszentlőrinc!W16</f>
        <v>487</v>
      </c>
      <c r="X390" s="313">
        <f>Zalaszentlőrinc!X16</f>
        <v>487</v>
      </c>
      <c r="Y390" s="313">
        <f>Zalaszentlőrinc!Y16</f>
        <v>487</v>
      </c>
      <c r="Z390" s="313">
        <f>Zalaszentlőrinc!Z16</f>
        <v>487</v>
      </c>
      <c r="AA390" s="313">
        <f>Zalaszentlőrinc!AA16</f>
        <v>487</v>
      </c>
      <c r="AB390" s="313">
        <f>Zalaszentlőrinc!AB16</f>
        <v>487</v>
      </c>
      <c r="AC390" s="314">
        <f>Zalaszentlőrinc!AC16</f>
        <v>487</v>
      </c>
      <c r="AE390" s="114"/>
    </row>
    <row r="391" spans="1:31" s="125" customFormat="1" ht="60" x14ac:dyDescent="0.25">
      <c r="A391" s="101">
        <v>475</v>
      </c>
      <c r="B391" s="102"/>
      <c r="C391" s="103" t="s">
        <v>79</v>
      </c>
      <c r="D391" s="16" t="s">
        <v>221</v>
      </c>
      <c r="E391" s="105" t="s">
        <v>14</v>
      </c>
      <c r="F391" s="108" t="s">
        <v>31</v>
      </c>
      <c r="G391" s="75" t="s">
        <v>27</v>
      </c>
      <c r="H391" s="106"/>
      <c r="I391" s="129" t="s">
        <v>79</v>
      </c>
      <c r="J391" s="103">
        <f t="shared" si="23"/>
        <v>2200</v>
      </c>
      <c r="K391" s="106"/>
      <c r="L391" s="130">
        <v>44197</v>
      </c>
      <c r="M391" s="130">
        <v>44561</v>
      </c>
      <c r="N391" s="32" t="s">
        <v>186</v>
      </c>
      <c r="O391" s="256"/>
      <c r="P391" s="253">
        <f>Zalaszentlőrinc!P17</f>
        <v>0</v>
      </c>
      <c r="Q391" s="253">
        <f>Zalaszentlőrinc!Q17</f>
        <v>2200</v>
      </c>
      <c r="R391" s="253">
        <f>Zalaszentlőrinc!R17</f>
        <v>0</v>
      </c>
      <c r="S391" s="253">
        <f>Zalaszentlőrinc!S17</f>
        <v>0</v>
      </c>
      <c r="T391" s="313">
        <f>Zalaszentlőrinc!T17</f>
        <v>0</v>
      </c>
      <c r="U391" s="313">
        <f>Zalaszentlőrinc!U17</f>
        <v>0</v>
      </c>
      <c r="V391" s="313">
        <f>Zalaszentlőrinc!V17</f>
        <v>0</v>
      </c>
      <c r="W391" s="313">
        <f>Zalaszentlőrinc!W17</f>
        <v>0</v>
      </c>
      <c r="X391" s="313">
        <f>Zalaszentlőrinc!X17</f>
        <v>0</v>
      </c>
      <c r="Y391" s="313">
        <f>Zalaszentlőrinc!Y17</f>
        <v>0</v>
      </c>
      <c r="Z391" s="313">
        <f>Zalaszentlőrinc!Z17</f>
        <v>0</v>
      </c>
      <c r="AA391" s="313">
        <f>Zalaszentlőrinc!AA17</f>
        <v>0</v>
      </c>
      <c r="AB391" s="313">
        <f>Zalaszentlőrinc!AB17</f>
        <v>0</v>
      </c>
      <c r="AC391" s="314">
        <f>Zalaszentlőrinc!AC17</f>
        <v>0</v>
      </c>
      <c r="AE391" s="114"/>
    </row>
    <row r="392" spans="1:31" s="125" customFormat="1" ht="60" x14ac:dyDescent="0.25">
      <c r="A392" s="101">
        <v>938</v>
      </c>
      <c r="B392" s="102"/>
      <c r="C392" s="103" t="s">
        <v>79</v>
      </c>
      <c r="D392" s="16" t="s">
        <v>221</v>
      </c>
      <c r="E392" s="105" t="s">
        <v>14</v>
      </c>
      <c r="F392" s="108" t="s">
        <v>31</v>
      </c>
      <c r="G392" s="75" t="s">
        <v>27</v>
      </c>
      <c r="H392" s="106"/>
      <c r="I392" s="129" t="s">
        <v>79</v>
      </c>
      <c r="J392" s="103">
        <f t="shared" si="23"/>
        <v>2200</v>
      </c>
      <c r="K392" s="106"/>
      <c r="L392" s="130">
        <v>46388</v>
      </c>
      <c r="M392" s="130">
        <v>46752</v>
      </c>
      <c r="N392" s="32" t="s">
        <v>187</v>
      </c>
      <c r="O392" s="256"/>
      <c r="P392" s="253">
        <f>Zalaszentlőrinc!P18</f>
        <v>0</v>
      </c>
      <c r="Q392" s="253">
        <f>Zalaszentlőrinc!Q18</f>
        <v>0</v>
      </c>
      <c r="R392" s="253">
        <f>Zalaszentlőrinc!R18</f>
        <v>0</v>
      </c>
      <c r="S392" s="253">
        <f>Zalaszentlőrinc!S18</f>
        <v>0</v>
      </c>
      <c r="T392" s="313">
        <f>Zalaszentlőrinc!T18</f>
        <v>0</v>
      </c>
      <c r="U392" s="313">
        <f>Zalaszentlőrinc!U18</f>
        <v>0</v>
      </c>
      <c r="V392" s="313">
        <f>Zalaszentlőrinc!V18</f>
        <v>0</v>
      </c>
      <c r="W392" s="313">
        <f>Zalaszentlőrinc!W18</f>
        <v>2200</v>
      </c>
      <c r="X392" s="313">
        <f>Zalaszentlőrinc!X18</f>
        <v>0</v>
      </c>
      <c r="Y392" s="313">
        <f>Zalaszentlőrinc!Y18</f>
        <v>0</v>
      </c>
      <c r="Z392" s="313">
        <f>Zalaszentlőrinc!Z18</f>
        <v>0</v>
      </c>
      <c r="AA392" s="313">
        <f>Zalaszentlőrinc!AA18</f>
        <v>0</v>
      </c>
      <c r="AB392" s="313">
        <f>Zalaszentlőrinc!AB18</f>
        <v>0</v>
      </c>
      <c r="AC392" s="314">
        <f>Zalaszentlőrinc!AC18</f>
        <v>0</v>
      </c>
      <c r="AE392" s="114"/>
    </row>
    <row r="393" spans="1:31" s="125" customFormat="1" ht="60" x14ac:dyDescent="0.25">
      <c r="A393" s="101">
        <v>283</v>
      </c>
      <c r="B393" s="102"/>
      <c r="C393" s="103" t="s">
        <v>79</v>
      </c>
      <c r="D393" s="16" t="s">
        <v>222</v>
      </c>
      <c r="E393" s="105" t="s">
        <v>14</v>
      </c>
      <c r="F393" s="108" t="s">
        <v>31</v>
      </c>
      <c r="G393" s="75" t="s">
        <v>27</v>
      </c>
      <c r="H393" s="106"/>
      <c r="I393" s="129" t="s">
        <v>79</v>
      </c>
      <c r="J393" s="103">
        <f t="shared" si="23"/>
        <v>4000</v>
      </c>
      <c r="K393" s="106"/>
      <c r="L393" s="130">
        <v>43831</v>
      </c>
      <c r="M393" s="130">
        <v>44926</v>
      </c>
      <c r="N393" s="32" t="s">
        <v>186</v>
      </c>
      <c r="O393" s="256"/>
      <c r="P393" s="253">
        <f>Zalaszentlőrinc!P19</f>
        <v>2000</v>
      </c>
      <c r="Q393" s="253">
        <f>Zalaszentlőrinc!Q19</f>
        <v>0</v>
      </c>
      <c r="R393" s="253">
        <f>Zalaszentlőrinc!R19</f>
        <v>2000</v>
      </c>
      <c r="S393" s="253">
        <f>Zalaszentlőrinc!S19</f>
        <v>0</v>
      </c>
      <c r="T393" s="313">
        <f>Zalaszentlőrinc!T19</f>
        <v>0</v>
      </c>
      <c r="U393" s="313">
        <f>Zalaszentlőrinc!U19</f>
        <v>0</v>
      </c>
      <c r="V393" s="313">
        <f>Zalaszentlőrinc!V19</f>
        <v>0</v>
      </c>
      <c r="W393" s="313">
        <f>Zalaszentlőrinc!W19</f>
        <v>0</v>
      </c>
      <c r="X393" s="313">
        <f>Zalaszentlőrinc!X19</f>
        <v>0</v>
      </c>
      <c r="Y393" s="313">
        <f>Zalaszentlőrinc!Y19</f>
        <v>0</v>
      </c>
      <c r="Z393" s="313">
        <f>Zalaszentlőrinc!Z19</f>
        <v>0</v>
      </c>
      <c r="AA393" s="313">
        <f>Zalaszentlőrinc!AA19</f>
        <v>0</v>
      </c>
      <c r="AB393" s="313">
        <f>Zalaszentlőrinc!AB19</f>
        <v>0</v>
      </c>
      <c r="AC393" s="314">
        <f>Zalaszentlőrinc!AC19</f>
        <v>0</v>
      </c>
      <c r="AE393" s="114"/>
    </row>
    <row r="394" spans="1:31" s="125" customFormat="1" ht="60" x14ac:dyDescent="0.25">
      <c r="A394" s="101">
        <v>660</v>
      </c>
      <c r="B394" s="102"/>
      <c r="C394" s="103" t="s">
        <v>79</v>
      </c>
      <c r="D394" s="16" t="s">
        <v>222</v>
      </c>
      <c r="E394" s="105" t="s">
        <v>14</v>
      </c>
      <c r="F394" s="108" t="s">
        <v>31</v>
      </c>
      <c r="G394" s="75" t="s">
        <v>27</v>
      </c>
      <c r="H394" s="106"/>
      <c r="I394" s="129" t="s">
        <v>79</v>
      </c>
      <c r="J394" s="103">
        <f t="shared" si="23"/>
        <v>6000</v>
      </c>
      <c r="K394" s="106"/>
      <c r="L394" s="130">
        <v>45292</v>
      </c>
      <c r="M394" s="130">
        <v>47848</v>
      </c>
      <c r="N394" s="32" t="s">
        <v>187</v>
      </c>
      <c r="O394" s="256"/>
      <c r="P394" s="253">
        <f>Zalaszentlőrinc!P20</f>
        <v>0</v>
      </c>
      <c r="Q394" s="253">
        <f>Zalaszentlőrinc!Q20</f>
        <v>0</v>
      </c>
      <c r="R394" s="253">
        <f>Zalaszentlőrinc!R20</f>
        <v>0</v>
      </c>
      <c r="S394" s="253">
        <f>Zalaszentlőrinc!S20</f>
        <v>0</v>
      </c>
      <c r="T394" s="313">
        <f>Zalaszentlőrinc!T20</f>
        <v>2000</v>
      </c>
      <c r="U394" s="313">
        <f>Zalaszentlőrinc!U20</f>
        <v>0</v>
      </c>
      <c r="V394" s="313">
        <f>Zalaszentlőrinc!V20</f>
        <v>0</v>
      </c>
      <c r="W394" s="313">
        <f>Zalaszentlőrinc!W20</f>
        <v>2000</v>
      </c>
      <c r="X394" s="313">
        <f>Zalaszentlőrinc!X20</f>
        <v>0</v>
      </c>
      <c r="Y394" s="313">
        <f>Zalaszentlőrinc!Y20</f>
        <v>0</v>
      </c>
      <c r="Z394" s="313">
        <f>Zalaszentlőrinc!Z20</f>
        <v>2000</v>
      </c>
      <c r="AA394" s="313">
        <f>Zalaszentlőrinc!AA20</f>
        <v>0</v>
      </c>
      <c r="AB394" s="313">
        <f>Zalaszentlőrinc!AB20</f>
        <v>0</v>
      </c>
      <c r="AC394" s="314">
        <f>Zalaszentlőrinc!AC20</f>
        <v>0</v>
      </c>
      <c r="AE394" s="114"/>
    </row>
    <row r="395" spans="1:31" s="6" customFormat="1" x14ac:dyDescent="0.25">
      <c r="A395" s="8"/>
      <c r="B395" s="14" t="s">
        <v>96</v>
      </c>
      <c r="C395" s="7"/>
      <c r="D395" s="7"/>
      <c r="E395" s="61"/>
      <c r="F395" s="61"/>
      <c r="G395" s="61"/>
      <c r="H395" s="61"/>
      <c r="I395" s="151"/>
      <c r="J395" s="11"/>
      <c r="K395" s="15"/>
      <c r="L395" s="86"/>
      <c r="M395" s="87"/>
      <c r="N395" s="13"/>
      <c r="O395" s="265"/>
      <c r="P395" s="265"/>
      <c r="Q395" s="265"/>
      <c r="R395" s="265"/>
      <c r="S395" s="265"/>
      <c r="T395" s="265"/>
      <c r="U395" s="265"/>
      <c r="V395" s="265"/>
      <c r="W395" s="265"/>
      <c r="X395" s="265"/>
      <c r="Y395" s="265"/>
      <c r="Z395" s="265"/>
      <c r="AA395" s="265"/>
      <c r="AB395" s="265"/>
      <c r="AC395" s="265"/>
      <c r="AE395" s="114"/>
    </row>
    <row r="396" spans="1:31" s="173" customFormat="1" ht="45" x14ac:dyDescent="0.25">
      <c r="A396" s="101">
        <v>159</v>
      </c>
      <c r="B396" s="102"/>
      <c r="C396" s="75" t="s">
        <v>75</v>
      </c>
      <c r="D396" s="54" t="s">
        <v>260</v>
      </c>
      <c r="E396" s="105" t="s">
        <v>14</v>
      </c>
      <c r="F396" s="104" t="s">
        <v>29</v>
      </c>
      <c r="G396" s="105" t="s">
        <v>28</v>
      </c>
      <c r="H396" s="183"/>
      <c r="I396" s="181" t="s">
        <v>75</v>
      </c>
      <c r="J396" s="52">
        <f t="shared" ref="J396:J410" si="24">SUM(O396:AC396)</f>
        <v>12000</v>
      </c>
      <c r="K396" s="106"/>
      <c r="L396" s="130">
        <v>43831</v>
      </c>
      <c r="M396" s="130">
        <v>44926</v>
      </c>
      <c r="N396" s="70" t="s">
        <v>186</v>
      </c>
      <c r="O396" s="256"/>
      <c r="P396" s="253">
        <f>Zalaegerszeg!P51</f>
        <v>6000</v>
      </c>
      <c r="Q396" s="253">
        <f>Zalaegerszeg!Q51</f>
        <v>0</v>
      </c>
      <c r="R396" s="253">
        <f>Zalaegerszeg!R51</f>
        <v>6000</v>
      </c>
      <c r="S396" s="253">
        <f>Zalaegerszeg!S51</f>
        <v>0</v>
      </c>
      <c r="T396" s="313">
        <f>Zalaegerszeg!T51</f>
        <v>0</v>
      </c>
      <c r="U396" s="313">
        <f>Zalaegerszeg!U51</f>
        <v>0</v>
      </c>
      <c r="V396" s="313">
        <f>Zalaegerszeg!V51</f>
        <v>0</v>
      </c>
      <c r="W396" s="313">
        <f>Zalaegerszeg!W51</f>
        <v>0</v>
      </c>
      <c r="X396" s="313">
        <f>Zalaegerszeg!X51</f>
        <v>0</v>
      </c>
      <c r="Y396" s="313">
        <f>Zalaegerszeg!Y51</f>
        <v>0</v>
      </c>
      <c r="Z396" s="313">
        <f>Zalaegerszeg!Z51</f>
        <v>0</v>
      </c>
      <c r="AA396" s="313">
        <f>Zalaegerszeg!AA51</f>
        <v>0</v>
      </c>
      <c r="AB396" s="313">
        <f>Zalaegerszeg!AB51</f>
        <v>0</v>
      </c>
      <c r="AC396" s="314">
        <f>Zalaegerszeg!AC51</f>
        <v>0</v>
      </c>
      <c r="AE396" s="114"/>
    </row>
    <row r="397" spans="1:31" s="173" customFormat="1" ht="45" x14ac:dyDescent="0.25">
      <c r="A397" s="101">
        <v>661</v>
      </c>
      <c r="B397" s="102"/>
      <c r="C397" s="75" t="s">
        <v>75</v>
      </c>
      <c r="D397" s="54" t="s">
        <v>260</v>
      </c>
      <c r="E397" s="105" t="s">
        <v>14</v>
      </c>
      <c r="F397" s="104" t="s">
        <v>29</v>
      </c>
      <c r="G397" s="105" t="s">
        <v>28</v>
      </c>
      <c r="H397" s="183"/>
      <c r="I397" s="181" t="s">
        <v>75</v>
      </c>
      <c r="J397" s="52">
        <f t="shared" si="24"/>
        <v>30000</v>
      </c>
      <c r="K397" s="106"/>
      <c r="L397" s="130">
        <v>45292</v>
      </c>
      <c r="M397" s="130">
        <v>48579</v>
      </c>
      <c r="N397" s="70" t="s">
        <v>187</v>
      </c>
      <c r="O397" s="256"/>
      <c r="P397" s="253">
        <f>Zalaegerszeg!P52</f>
        <v>0</v>
      </c>
      <c r="Q397" s="253">
        <f>Zalaegerszeg!Q52</f>
        <v>0</v>
      </c>
      <c r="R397" s="253">
        <f>Zalaegerszeg!R52</f>
        <v>0</v>
      </c>
      <c r="S397" s="253">
        <f>Zalaegerszeg!S52</f>
        <v>0</v>
      </c>
      <c r="T397" s="313">
        <f>Zalaegerszeg!T52</f>
        <v>6000</v>
      </c>
      <c r="U397" s="313">
        <f>Zalaegerszeg!U52</f>
        <v>0</v>
      </c>
      <c r="V397" s="313">
        <f>Zalaegerszeg!V52</f>
        <v>6000</v>
      </c>
      <c r="W397" s="313">
        <f>Zalaegerszeg!W52</f>
        <v>0</v>
      </c>
      <c r="X397" s="313">
        <f>Zalaegerszeg!X52</f>
        <v>6000</v>
      </c>
      <c r="Y397" s="313">
        <f>Zalaegerszeg!Y52</f>
        <v>0</v>
      </c>
      <c r="Z397" s="313">
        <f>Zalaegerszeg!Z52</f>
        <v>6000</v>
      </c>
      <c r="AA397" s="313">
        <f>Zalaegerszeg!AA52</f>
        <v>0</v>
      </c>
      <c r="AB397" s="313">
        <f>Zalaegerszeg!AB52</f>
        <v>6000</v>
      </c>
      <c r="AC397" s="314">
        <f>Zalaegerszeg!AC52</f>
        <v>0</v>
      </c>
      <c r="AE397" s="114"/>
    </row>
    <row r="398" spans="1:31" s="173" customFormat="1" ht="45" x14ac:dyDescent="0.25">
      <c r="A398" s="101">
        <v>160</v>
      </c>
      <c r="B398" s="102"/>
      <c r="C398" s="75" t="s">
        <v>75</v>
      </c>
      <c r="D398" s="54" t="s">
        <v>261</v>
      </c>
      <c r="E398" s="105" t="s">
        <v>14</v>
      </c>
      <c r="F398" s="104" t="s">
        <v>29</v>
      </c>
      <c r="G398" s="105" t="s">
        <v>28</v>
      </c>
      <c r="H398" s="183"/>
      <c r="I398" s="181" t="s">
        <v>75</v>
      </c>
      <c r="J398" s="52">
        <f t="shared" si="24"/>
        <v>6800</v>
      </c>
      <c r="K398" s="106"/>
      <c r="L398" s="130">
        <v>43831</v>
      </c>
      <c r="M398" s="130">
        <v>44926</v>
      </c>
      <c r="N398" s="70" t="s">
        <v>186</v>
      </c>
      <c r="O398" s="256"/>
      <c r="P398" s="253">
        <f>Zalaegerszeg!P53</f>
        <v>3400</v>
      </c>
      <c r="Q398" s="253">
        <f>Zalaegerszeg!Q53</f>
        <v>0</v>
      </c>
      <c r="R398" s="253">
        <f>Zalaegerszeg!R53</f>
        <v>3400</v>
      </c>
      <c r="S398" s="253">
        <f>Zalaegerszeg!S53</f>
        <v>0</v>
      </c>
      <c r="T398" s="313">
        <f>Zalaegerszeg!T53</f>
        <v>0</v>
      </c>
      <c r="U398" s="313">
        <f>Zalaegerszeg!U53</f>
        <v>0</v>
      </c>
      <c r="V398" s="313">
        <f>Zalaegerszeg!V53</f>
        <v>0</v>
      </c>
      <c r="W398" s="313">
        <f>Zalaegerszeg!W53</f>
        <v>0</v>
      </c>
      <c r="X398" s="313">
        <f>Zalaegerszeg!X53</f>
        <v>0</v>
      </c>
      <c r="Y398" s="313">
        <f>Zalaegerszeg!Y53</f>
        <v>0</v>
      </c>
      <c r="Z398" s="313">
        <f>Zalaegerszeg!Z53</f>
        <v>0</v>
      </c>
      <c r="AA398" s="313">
        <f>Zalaegerszeg!AA53</f>
        <v>0</v>
      </c>
      <c r="AB398" s="313">
        <f>Zalaegerszeg!AB53</f>
        <v>0</v>
      </c>
      <c r="AC398" s="314">
        <f>Zalaegerszeg!AC53</f>
        <v>0</v>
      </c>
      <c r="AE398" s="114"/>
    </row>
    <row r="399" spans="1:31" s="173" customFormat="1" ht="45" x14ac:dyDescent="0.25">
      <c r="A399" s="101">
        <v>662</v>
      </c>
      <c r="B399" s="102"/>
      <c r="C399" s="75" t="s">
        <v>75</v>
      </c>
      <c r="D399" s="54" t="s">
        <v>261</v>
      </c>
      <c r="E399" s="105" t="s">
        <v>14</v>
      </c>
      <c r="F399" s="104" t="s">
        <v>29</v>
      </c>
      <c r="G399" s="105" t="s">
        <v>28</v>
      </c>
      <c r="H399" s="183"/>
      <c r="I399" s="181" t="s">
        <v>75</v>
      </c>
      <c r="J399" s="52">
        <f t="shared" si="24"/>
        <v>17000</v>
      </c>
      <c r="K399" s="106"/>
      <c r="L399" s="130">
        <v>45292</v>
      </c>
      <c r="M399" s="130">
        <v>48579</v>
      </c>
      <c r="N399" s="70" t="s">
        <v>187</v>
      </c>
      <c r="O399" s="256"/>
      <c r="P399" s="253">
        <f>Zalaegerszeg!P54</f>
        <v>0</v>
      </c>
      <c r="Q399" s="253">
        <f>Zalaegerszeg!Q54</f>
        <v>0</v>
      </c>
      <c r="R399" s="253">
        <f>Zalaegerszeg!R54</f>
        <v>0</v>
      </c>
      <c r="S399" s="253">
        <f>Zalaegerszeg!S54</f>
        <v>0</v>
      </c>
      <c r="T399" s="313">
        <f>Zalaegerszeg!T54</f>
        <v>3400</v>
      </c>
      <c r="U399" s="313">
        <f>Zalaegerszeg!U54</f>
        <v>0</v>
      </c>
      <c r="V399" s="313">
        <f>Zalaegerszeg!V54</f>
        <v>3400</v>
      </c>
      <c r="W399" s="313">
        <f>Zalaegerszeg!W54</f>
        <v>0</v>
      </c>
      <c r="X399" s="313">
        <f>Zalaegerszeg!X54</f>
        <v>3400</v>
      </c>
      <c r="Y399" s="313">
        <f>Zalaegerszeg!Y54</f>
        <v>0</v>
      </c>
      <c r="Z399" s="313">
        <f>Zalaegerszeg!Z54</f>
        <v>3400</v>
      </c>
      <c r="AA399" s="313">
        <f>Zalaegerszeg!AA54</f>
        <v>0</v>
      </c>
      <c r="AB399" s="313">
        <f>Zalaegerszeg!AB54</f>
        <v>3400</v>
      </c>
      <c r="AC399" s="314">
        <f>Zalaegerszeg!AC54</f>
        <v>0</v>
      </c>
      <c r="AE399" s="114"/>
    </row>
    <row r="400" spans="1:31" s="173" customFormat="1" ht="45" x14ac:dyDescent="0.25">
      <c r="A400" s="101">
        <v>161</v>
      </c>
      <c r="B400" s="102"/>
      <c r="C400" s="75" t="s">
        <v>75</v>
      </c>
      <c r="D400" s="54" t="s">
        <v>262</v>
      </c>
      <c r="E400" s="105" t="s">
        <v>14</v>
      </c>
      <c r="F400" s="104" t="s">
        <v>29</v>
      </c>
      <c r="G400" s="105" t="s">
        <v>28</v>
      </c>
      <c r="H400" s="183"/>
      <c r="I400" s="181" t="s">
        <v>75</v>
      </c>
      <c r="J400" s="52">
        <f t="shared" si="24"/>
        <v>8600</v>
      </c>
      <c r="K400" s="106"/>
      <c r="L400" s="130">
        <v>43831</v>
      </c>
      <c r="M400" s="130">
        <v>44926</v>
      </c>
      <c r="N400" s="70" t="s">
        <v>186</v>
      </c>
      <c r="O400" s="256"/>
      <c r="P400" s="253">
        <f>Zalaegerszeg!P55</f>
        <v>4300</v>
      </c>
      <c r="Q400" s="253">
        <f>Zalaegerszeg!Q55</f>
        <v>0</v>
      </c>
      <c r="R400" s="253">
        <f>Zalaegerszeg!R55</f>
        <v>4300</v>
      </c>
      <c r="S400" s="253">
        <f>Zalaegerszeg!S55</f>
        <v>0</v>
      </c>
      <c r="T400" s="313">
        <f>Zalaegerszeg!T55</f>
        <v>0</v>
      </c>
      <c r="U400" s="313">
        <f>Zalaegerszeg!U55</f>
        <v>0</v>
      </c>
      <c r="V400" s="313">
        <f>Zalaegerszeg!V55</f>
        <v>0</v>
      </c>
      <c r="W400" s="313">
        <f>Zalaegerszeg!W55</f>
        <v>0</v>
      </c>
      <c r="X400" s="313">
        <f>Zalaegerszeg!X55</f>
        <v>0</v>
      </c>
      <c r="Y400" s="313">
        <f>Zalaegerszeg!Y55</f>
        <v>0</v>
      </c>
      <c r="Z400" s="313">
        <f>Zalaegerszeg!Z55</f>
        <v>0</v>
      </c>
      <c r="AA400" s="313">
        <f>Zalaegerszeg!AA55</f>
        <v>0</v>
      </c>
      <c r="AB400" s="313">
        <f>Zalaegerszeg!AB55</f>
        <v>0</v>
      </c>
      <c r="AC400" s="314">
        <f>Zalaegerszeg!AC55</f>
        <v>0</v>
      </c>
      <c r="AE400" s="114"/>
    </row>
    <row r="401" spans="1:31" s="173" customFormat="1" ht="45" x14ac:dyDescent="0.25">
      <c r="A401" s="101">
        <v>663</v>
      </c>
      <c r="B401" s="102"/>
      <c r="C401" s="75" t="s">
        <v>75</v>
      </c>
      <c r="D401" s="54" t="s">
        <v>262</v>
      </c>
      <c r="E401" s="105" t="s">
        <v>14</v>
      </c>
      <c r="F401" s="104" t="s">
        <v>29</v>
      </c>
      <c r="G401" s="105" t="s">
        <v>28</v>
      </c>
      <c r="H401" s="183"/>
      <c r="I401" s="181" t="s">
        <v>75</v>
      </c>
      <c r="J401" s="52">
        <f t="shared" si="24"/>
        <v>21500</v>
      </c>
      <c r="K401" s="106"/>
      <c r="L401" s="130">
        <v>45292</v>
      </c>
      <c r="M401" s="130">
        <v>48579</v>
      </c>
      <c r="N401" s="70" t="s">
        <v>187</v>
      </c>
      <c r="O401" s="256"/>
      <c r="P401" s="253">
        <f>Zalaegerszeg!P56</f>
        <v>0</v>
      </c>
      <c r="Q401" s="253">
        <f>Zalaegerszeg!Q56</f>
        <v>0</v>
      </c>
      <c r="R401" s="253">
        <f>Zalaegerszeg!R56</f>
        <v>0</v>
      </c>
      <c r="S401" s="253">
        <f>Zalaegerszeg!S56</f>
        <v>0</v>
      </c>
      <c r="T401" s="313">
        <f>Zalaegerszeg!T56</f>
        <v>4300</v>
      </c>
      <c r="U401" s="313">
        <f>Zalaegerszeg!U56</f>
        <v>0</v>
      </c>
      <c r="V401" s="313">
        <f>Zalaegerszeg!V56</f>
        <v>4300</v>
      </c>
      <c r="W401" s="313">
        <f>Zalaegerszeg!W56</f>
        <v>0</v>
      </c>
      <c r="X401" s="313">
        <f>Zalaegerszeg!X56</f>
        <v>4300</v>
      </c>
      <c r="Y401" s="313">
        <f>Zalaegerszeg!Y56</f>
        <v>0</v>
      </c>
      <c r="Z401" s="313">
        <f>Zalaegerszeg!Z56</f>
        <v>4300</v>
      </c>
      <c r="AA401" s="313">
        <f>Zalaegerszeg!AA56</f>
        <v>0</v>
      </c>
      <c r="AB401" s="313">
        <f>Zalaegerszeg!AB56</f>
        <v>4300</v>
      </c>
      <c r="AC401" s="314">
        <f>Zalaegerszeg!AC56</f>
        <v>0</v>
      </c>
      <c r="AE401" s="114"/>
    </row>
    <row r="402" spans="1:31" s="173" customFormat="1" ht="45" x14ac:dyDescent="0.25">
      <c r="A402" s="101">
        <v>572</v>
      </c>
      <c r="B402" s="102"/>
      <c r="C402" s="75" t="s">
        <v>75</v>
      </c>
      <c r="D402" s="54" t="s">
        <v>263</v>
      </c>
      <c r="E402" s="105" t="s">
        <v>14</v>
      </c>
      <c r="F402" s="104" t="s">
        <v>29</v>
      </c>
      <c r="G402" s="105" t="s">
        <v>28</v>
      </c>
      <c r="H402" s="183"/>
      <c r="I402" s="181" t="s">
        <v>75</v>
      </c>
      <c r="J402" s="52">
        <f t="shared" si="24"/>
        <v>2100</v>
      </c>
      <c r="K402" s="106"/>
      <c r="L402" s="130">
        <v>44927</v>
      </c>
      <c r="M402" s="130">
        <v>45291</v>
      </c>
      <c r="N402" s="70" t="s">
        <v>187</v>
      </c>
      <c r="O402" s="256"/>
      <c r="P402" s="253">
        <f>Zalaegerszeg!P57</f>
        <v>0</v>
      </c>
      <c r="Q402" s="253">
        <f>Zalaegerszeg!Q57</f>
        <v>0</v>
      </c>
      <c r="R402" s="253">
        <f>Zalaegerszeg!R57</f>
        <v>0</v>
      </c>
      <c r="S402" s="253">
        <f>Zalaegerszeg!S57</f>
        <v>2100</v>
      </c>
      <c r="T402" s="313">
        <f>Zalaegerszeg!T57</f>
        <v>0</v>
      </c>
      <c r="U402" s="313">
        <f>Zalaegerszeg!U57</f>
        <v>0</v>
      </c>
      <c r="V402" s="313">
        <f>Zalaegerszeg!V57</f>
        <v>0</v>
      </c>
      <c r="W402" s="313">
        <f>Zalaegerszeg!W57</f>
        <v>0</v>
      </c>
      <c r="X402" s="313">
        <f>Zalaegerszeg!X57</f>
        <v>0</v>
      </c>
      <c r="Y402" s="313">
        <f>Zalaegerszeg!Y57</f>
        <v>0</v>
      </c>
      <c r="Z402" s="313">
        <f>Zalaegerszeg!Z57</f>
        <v>0</v>
      </c>
      <c r="AA402" s="313">
        <f>Zalaegerszeg!AA57</f>
        <v>0</v>
      </c>
      <c r="AB402" s="313">
        <f>Zalaegerszeg!AB57</f>
        <v>0</v>
      </c>
      <c r="AC402" s="314">
        <f>Zalaegerszeg!AC57</f>
        <v>0</v>
      </c>
      <c r="AE402" s="114"/>
    </row>
    <row r="403" spans="1:31" s="173" customFormat="1" ht="45" x14ac:dyDescent="0.25">
      <c r="A403" s="101">
        <v>162</v>
      </c>
      <c r="B403" s="102"/>
      <c r="C403" s="75" t="s">
        <v>75</v>
      </c>
      <c r="D403" s="54" t="s">
        <v>264</v>
      </c>
      <c r="E403" s="105" t="s">
        <v>14</v>
      </c>
      <c r="F403" s="104" t="s">
        <v>29</v>
      </c>
      <c r="G403" s="105" t="s">
        <v>28</v>
      </c>
      <c r="H403" s="183"/>
      <c r="I403" s="181" t="s">
        <v>75</v>
      </c>
      <c r="J403" s="52">
        <f t="shared" si="24"/>
        <v>13400</v>
      </c>
      <c r="K403" s="106"/>
      <c r="L403" s="130">
        <v>43831</v>
      </c>
      <c r="M403" s="130">
        <v>44926</v>
      </c>
      <c r="N403" s="70" t="s">
        <v>186</v>
      </c>
      <c r="O403" s="256"/>
      <c r="P403" s="253">
        <f>Zalaegerszeg!P58</f>
        <v>6700</v>
      </c>
      <c r="Q403" s="253">
        <f>Zalaegerszeg!Q58</f>
        <v>0</v>
      </c>
      <c r="R403" s="253">
        <f>Zalaegerszeg!R58</f>
        <v>6700</v>
      </c>
      <c r="S403" s="253">
        <f>Zalaegerszeg!S58</f>
        <v>0</v>
      </c>
      <c r="T403" s="313">
        <f>Zalaegerszeg!T58</f>
        <v>0</v>
      </c>
      <c r="U403" s="313">
        <f>Zalaegerszeg!U58</f>
        <v>0</v>
      </c>
      <c r="V403" s="313">
        <f>Zalaegerszeg!V58</f>
        <v>0</v>
      </c>
      <c r="W403" s="313">
        <f>Zalaegerszeg!W58</f>
        <v>0</v>
      </c>
      <c r="X403" s="313">
        <f>Zalaegerszeg!X58</f>
        <v>0</v>
      </c>
      <c r="Y403" s="313">
        <f>Zalaegerszeg!Y58</f>
        <v>0</v>
      </c>
      <c r="Z403" s="313">
        <f>Zalaegerszeg!Z58</f>
        <v>0</v>
      </c>
      <c r="AA403" s="313">
        <f>Zalaegerszeg!AA58</f>
        <v>0</v>
      </c>
      <c r="AB403" s="313">
        <f>Zalaegerszeg!AB58</f>
        <v>0</v>
      </c>
      <c r="AC403" s="314">
        <f>Zalaegerszeg!AC58</f>
        <v>0</v>
      </c>
      <c r="AE403" s="114"/>
    </row>
    <row r="404" spans="1:31" s="173" customFormat="1" ht="45" x14ac:dyDescent="0.25">
      <c r="A404" s="101">
        <v>664</v>
      </c>
      <c r="B404" s="102"/>
      <c r="C404" s="75" t="s">
        <v>75</v>
      </c>
      <c r="D404" s="54" t="s">
        <v>264</v>
      </c>
      <c r="E404" s="105" t="s">
        <v>14</v>
      </c>
      <c r="F404" s="104" t="s">
        <v>29</v>
      </c>
      <c r="G404" s="105" t="s">
        <v>28</v>
      </c>
      <c r="H404" s="183"/>
      <c r="I404" s="181" t="s">
        <v>75</v>
      </c>
      <c r="J404" s="52">
        <f t="shared" si="24"/>
        <v>33500</v>
      </c>
      <c r="K404" s="106"/>
      <c r="L404" s="130">
        <v>45292</v>
      </c>
      <c r="M404" s="130">
        <v>48579</v>
      </c>
      <c r="N404" s="70" t="s">
        <v>187</v>
      </c>
      <c r="O404" s="256"/>
      <c r="P404" s="253">
        <f>Zalaegerszeg!P59</f>
        <v>0</v>
      </c>
      <c r="Q404" s="253">
        <f>Zalaegerszeg!Q59</f>
        <v>0</v>
      </c>
      <c r="R404" s="253">
        <f>Zalaegerszeg!R59</f>
        <v>0</v>
      </c>
      <c r="S404" s="253">
        <f>Zalaegerszeg!S59</f>
        <v>0</v>
      </c>
      <c r="T404" s="313">
        <f>Zalaegerszeg!T59</f>
        <v>6700</v>
      </c>
      <c r="U404" s="313">
        <f>Zalaegerszeg!U59</f>
        <v>0</v>
      </c>
      <c r="V404" s="313">
        <f>Zalaegerszeg!V59</f>
        <v>6700</v>
      </c>
      <c r="W404" s="313">
        <f>Zalaegerszeg!W59</f>
        <v>0</v>
      </c>
      <c r="X404" s="313">
        <f>Zalaegerszeg!X59</f>
        <v>6700</v>
      </c>
      <c r="Y404" s="313">
        <f>Zalaegerszeg!Y59</f>
        <v>0</v>
      </c>
      <c r="Z404" s="313">
        <f>Zalaegerszeg!Z59</f>
        <v>6700</v>
      </c>
      <c r="AA404" s="313">
        <f>Zalaegerszeg!AA59</f>
        <v>0</v>
      </c>
      <c r="AB404" s="313">
        <f>Zalaegerszeg!AB59</f>
        <v>6700</v>
      </c>
      <c r="AC404" s="314">
        <f>Zalaegerszeg!AC59</f>
        <v>0</v>
      </c>
      <c r="AE404" s="114"/>
    </row>
    <row r="405" spans="1:31" s="173" customFormat="1" ht="45" x14ac:dyDescent="0.25">
      <c r="A405" s="101">
        <v>163</v>
      </c>
      <c r="B405" s="102"/>
      <c r="C405" s="75" t="s">
        <v>75</v>
      </c>
      <c r="D405" s="54" t="s">
        <v>265</v>
      </c>
      <c r="E405" s="105" t="s">
        <v>14</v>
      </c>
      <c r="F405" s="104" t="s">
        <v>29</v>
      </c>
      <c r="G405" s="105" t="s">
        <v>28</v>
      </c>
      <c r="H405" s="183"/>
      <c r="I405" s="181" t="s">
        <v>75</v>
      </c>
      <c r="J405" s="52">
        <f t="shared" si="24"/>
        <v>7600</v>
      </c>
      <c r="K405" s="106"/>
      <c r="L405" s="130">
        <v>43831</v>
      </c>
      <c r="M405" s="130">
        <v>44926</v>
      </c>
      <c r="N405" s="70" t="s">
        <v>186</v>
      </c>
      <c r="O405" s="256"/>
      <c r="P405" s="253">
        <f>Zalaegerszeg!P60</f>
        <v>3800</v>
      </c>
      <c r="Q405" s="253">
        <f>Zalaegerszeg!Q60</f>
        <v>0</v>
      </c>
      <c r="R405" s="253">
        <f>Zalaegerszeg!R60</f>
        <v>3800</v>
      </c>
      <c r="S405" s="253">
        <f>Zalaegerszeg!S60</f>
        <v>0</v>
      </c>
      <c r="T405" s="313">
        <f>Zalaegerszeg!T60</f>
        <v>0</v>
      </c>
      <c r="U405" s="313">
        <f>Zalaegerszeg!U60</f>
        <v>0</v>
      </c>
      <c r="V405" s="313">
        <f>Zalaegerszeg!V60</f>
        <v>0</v>
      </c>
      <c r="W405" s="313">
        <f>Zalaegerszeg!W60</f>
        <v>0</v>
      </c>
      <c r="X405" s="313">
        <f>Zalaegerszeg!X60</f>
        <v>0</v>
      </c>
      <c r="Y405" s="313">
        <f>Zalaegerszeg!Y60</f>
        <v>0</v>
      </c>
      <c r="Z405" s="313">
        <f>Zalaegerszeg!Z60</f>
        <v>0</v>
      </c>
      <c r="AA405" s="313">
        <f>Zalaegerszeg!AA60</f>
        <v>0</v>
      </c>
      <c r="AB405" s="313">
        <f>Zalaegerszeg!AB60</f>
        <v>0</v>
      </c>
      <c r="AC405" s="314">
        <f>Zalaegerszeg!AC60</f>
        <v>0</v>
      </c>
      <c r="AE405" s="114"/>
    </row>
    <row r="406" spans="1:31" s="173" customFormat="1" ht="45" x14ac:dyDescent="0.25">
      <c r="A406" s="101">
        <v>665</v>
      </c>
      <c r="B406" s="102"/>
      <c r="C406" s="75" t="s">
        <v>75</v>
      </c>
      <c r="D406" s="54" t="s">
        <v>265</v>
      </c>
      <c r="E406" s="105" t="s">
        <v>14</v>
      </c>
      <c r="F406" s="104" t="s">
        <v>29</v>
      </c>
      <c r="G406" s="105" t="s">
        <v>28</v>
      </c>
      <c r="H406" s="183"/>
      <c r="I406" s="181" t="s">
        <v>75</v>
      </c>
      <c r="J406" s="52">
        <f t="shared" si="24"/>
        <v>19000</v>
      </c>
      <c r="K406" s="106"/>
      <c r="L406" s="130">
        <v>45292</v>
      </c>
      <c r="M406" s="130">
        <v>48579</v>
      </c>
      <c r="N406" s="70" t="s">
        <v>187</v>
      </c>
      <c r="O406" s="256"/>
      <c r="P406" s="253">
        <f>Zalaegerszeg!P61</f>
        <v>0</v>
      </c>
      <c r="Q406" s="253">
        <f>Zalaegerszeg!Q61</f>
        <v>0</v>
      </c>
      <c r="R406" s="253">
        <f>Zalaegerszeg!R61</f>
        <v>0</v>
      </c>
      <c r="S406" s="253">
        <f>Zalaegerszeg!S61</f>
        <v>0</v>
      </c>
      <c r="T406" s="313">
        <f>Zalaegerszeg!T61</f>
        <v>3800</v>
      </c>
      <c r="U406" s="313">
        <f>Zalaegerszeg!U61</f>
        <v>0</v>
      </c>
      <c r="V406" s="313">
        <f>Zalaegerszeg!V61</f>
        <v>3800</v>
      </c>
      <c r="W406" s="313">
        <f>Zalaegerszeg!W61</f>
        <v>0</v>
      </c>
      <c r="X406" s="313">
        <f>Zalaegerszeg!X61</f>
        <v>3800</v>
      </c>
      <c r="Y406" s="313">
        <f>Zalaegerszeg!Y61</f>
        <v>0</v>
      </c>
      <c r="Z406" s="313">
        <f>Zalaegerszeg!Z61</f>
        <v>3800</v>
      </c>
      <c r="AA406" s="313">
        <f>Zalaegerszeg!AA61</f>
        <v>0</v>
      </c>
      <c r="AB406" s="313">
        <f>Zalaegerszeg!AB61</f>
        <v>3800</v>
      </c>
      <c r="AC406" s="314">
        <f>Zalaegerszeg!AC61</f>
        <v>0</v>
      </c>
      <c r="AE406" s="114"/>
    </row>
    <row r="407" spans="1:31" s="173" customFormat="1" ht="45" x14ac:dyDescent="0.25">
      <c r="A407" s="101">
        <v>573</v>
      </c>
      <c r="B407" s="102"/>
      <c r="C407" s="75" t="s">
        <v>75</v>
      </c>
      <c r="D407" s="54" t="s">
        <v>266</v>
      </c>
      <c r="E407" s="105" t="s">
        <v>14</v>
      </c>
      <c r="F407" s="104" t="s">
        <v>29</v>
      </c>
      <c r="G407" s="105" t="s">
        <v>28</v>
      </c>
      <c r="H407" s="183"/>
      <c r="I407" s="181" t="s">
        <v>75</v>
      </c>
      <c r="J407" s="52">
        <f t="shared" si="24"/>
        <v>2100</v>
      </c>
      <c r="K407" s="106"/>
      <c r="L407" s="130">
        <v>44927</v>
      </c>
      <c r="M407" s="130">
        <v>45291</v>
      </c>
      <c r="N407" s="70" t="s">
        <v>186</v>
      </c>
      <c r="O407" s="256"/>
      <c r="P407" s="253">
        <f>Zalaegerszeg!P62</f>
        <v>0</v>
      </c>
      <c r="Q407" s="253">
        <f>Zalaegerszeg!Q62</f>
        <v>0</v>
      </c>
      <c r="R407" s="253">
        <f>Zalaegerszeg!R62</f>
        <v>0</v>
      </c>
      <c r="S407" s="253">
        <f>Zalaegerszeg!S62</f>
        <v>2100</v>
      </c>
      <c r="T407" s="313">
        <f>Zalaegerszeg!T63</f>
        <v>0</v>
      </c>
      <c r="U407" s="313">
        <f>Zalaegerszeg!U63</f>
        <v>0</v>
      </c>
      <c r="V407" s="313">
        <f>Zalaegerszeg!V63</f>
        <v>0</v>
      </c>
      <c r="W407" s="313">
        <f>Zalaegerszeg!W63</f>
        <v>0</v>
      </c>
      <c r="X407" s="313">
        <f>Zalaegerszeg!X63</f>
        <v>0</v>
      </c>
      <c r="Y407" s="313">
        <f>Zalaegerszeg!Y63</f>
        <v>0</v>
      </c>
      <c r="Z407" s="313"/>
      <c r="AA407" s="313">
        <f>Zalaegerszeg!AA63</f>
        <v>0</v>
      </c>
      <c r="AB407" s="313">
        <f>Zalaegerszeg!AB63</f>
        <v>0</v>
      </c>
      <c r="AC407" s="314">
        <f>Zalaegerszeg!AC63</f>
        <v>0</v>
      </c>
      <c r="AE407" s="114"/>
    </row>
    <row r="408" spans="1:31" s="173" customFormat="1" ht="45" x14ac:dyDescent="0.25">
      <c r="A408" s="101">
        <v>995</v>
      </c>
      <c r="B408" s="102"/>
      <c r="C408" s="75" t="s">
        <v>75</v>
      </c>
      <c r="D408" s="54" t="s">
        <v>266</v>
      </c>
      <c r="E408" s="105" t="s">
        <v>14</v>
      </c>
      <c r="F408" s="104" t="s">
        <v>29</v>
      </c>
      <c r="G408" s="105" t="s">
        <v>28</v>
      </c>
      <c r="H408" s="183"/>
      <c r="I408" s="181" t="s">
        <v>75</v>
      </c>
      <c r="J408" s="52">
        <f t="shared" ref="J408" si="25">SUM(O408:AC408)</f>
        <v>2100</v>
      </c>
      <c r="K408" s="106"/>
      <c r="L408" s="130">
        <v>47484</v>
      </c>
      <c r="M408" s="130">
        <v>47848</v>
      </c>
      <c r="N408" s="70" t="s">
        <v>187</v>
      </c>
      <c r="O408" s="256"/>
      <c r="P408" s="253">
        <f>Zalaegerszeg!P64</f>
        <v>0</v>
      </c>
      <c r="Q408" s="253"/>
      <c r="R408" s="253">
        <f>Zalaegerszeg!R64</f>
        <v>0</v>
      </c>
      <c r="S408" s="253">
        <f>Zalaegerszeg!S64</f>
        <v>0</v>
      </c>
      <c r="T408" s="313">
        <f>Zalaegerszeg!T63</f>
        <v>0</v>
      </c>
      <c r="U408" s="313">
        <f>Zalaegerszeg!U63</f>
        <v>0</v>
      </c>
      <c r="V408" s="313">
        <f>Zalaegerszeg!V63</f>
        <v>0</v>
      </c>
      <c r="W408" s="313">
        <f>Zalaegerszeg!W63</f>
        <v>0</v>
      </c>
      <c r="X408" s="313">
        <f>Zalaegerszeg!X63</f>
        <v>0</v>
      </c>
      <c r="Y408" s="313">
        <f>Zalaegerszeg!Y63</f>
        <v>0</v>
      </c>
      <c r="Z408" s="313">
        <f>Zalaegerszeg!Z63</f>
        <v>2100</v>
      </c>
      <c r="AA408" s="313">
        <f>Zalaegerszeg!AA63</f>
        <v>0</v>
      </c>
      <c r="AB408" s="313">
        <f>Zalaegerszeg!AB63</f>
        <v>0</v>
      </c>
      <c r="AC408" s="313">
        <f>Zalaegerszeg!AC63</f>
        <v>0</v>
      </c>
      <c r="AE408" s="114"/>
    </row>
    <row r="409" spans="1:31" s="173" customFormat="1" ht="45" x14ac:dyDescent="0.25">
      <c r="A409" s="101">
        <v>476</v>
      </c>
      <c r="B409" s="102"/>
      <c r="C409" s="75" t="s">
        <v>75</v>
      </c>
      <c r="D409" s="54" t="s">
        <v>267</v>
      </c>
      <c r="E409" s="105" t="s">
        <v>14</v>
      </c>
      <c r="F409" s="104" t="s">
        <v>29</v>
      </c>
      <c r="G409" s="105" t="s">
        <v>28</v>
      </c>
      <c r="H409" s="183"/>
      <c r="I409" s="181" t="s">
        <v>75</v>
      </c>
      <c r="J409" s="52">
        <f t="shared" si="24"/>
        <v>2100</v>
      </c>
      <c r="K409" s="106"/>
      <c r="L409" s="130">
        <v>44197</v>
      </c>
      <c r="M409" s="130">
        <v>44561</v>
      </c>
      <c r="N409" s="70" t="s">
        <v>186</v>
      </c>
      <c r="O409" s="256"/>
      <c r="P409" s="253">
        <f>Zalaegerszeg!P64</f>
        <v>0</v>
      </c>
      <c r="Q409" s="253">
        <f>Zalaegerszeg!Q64</f>
        <v>2100</v>
      </c>
      <c r="R409" s="253">
        <f>Zalaegerszeg!R64</f>
        <v>0</v>
      </c>
      <c r="S409" s="253">
        <f>Zalaegerszeg!S64</f>
        <v>0</v>
      </c>
      <c r="T409" s="313">
        <f>Zalaegerszeg!T64</f>
        <v>0</v>
      </c>
      <c r="U409" s="313">
        <f>Zalaegerszeg!U64</f>
        <v>0</v>
      </c>
      <c r="V409" s="313">
        <f>Zalaegerszeg!V64</f>
        <v>0</v>
      </c>
      <c r="W409" s="313">
        <f>Zalaegerszeg!W64</f>
        <v>0</v>
      </c>
      <c r="X409" s="313">
        <f>Zalaegerszeg!X64</f>
        <v>0</v>
      </c>
      <c r="Y409" s="313">
        <f>Zalaegerszeg!Y64</f>
        <v>0</v>
      </c>
      <c r="Z409" s="313">
        <f>Zalaegerszeg!Z64</f>
        <v>0</v>
      </c>
      <c r="AA409" s="313">
        <f>Zalaegerszeg!AA64</f>
        <v>0</v>
      </c>
      <c r="AB409" s="313">
        <f>Zalaegerszeg!AB64</f>
        <v>0</v>
      </c>
      <c r="AC409" s="314">
        <f>Zalaegerszeg!AC64</f>
        <v>0</v>
      </c>
      <c r="AE409" s="114"/>
    </row>
    <row r="410" spans="1:31" s="173" customFormat="1" ht="45" x14ac:dyDescent="0.25">
      <c r="A410" s="101">
        <v>939</v>
      </c>
      <c r="B410" s="102"/>
      <c r="C410" s="75" t="s">
        <v>75</v>
      </c>
      <c r="D410" s="54" t="s">
        <v>267</v>
      </c>
      <c r="E410" s="105" t="s">
        <v>14</v>
      </c>
      <c r="F410" s="104" t="s">
        <v>29</v>
      </c>
      <c r="G410" s="105" t="s">
        <v>28</v>
      </c>
      <c r="H410" s="183"/>
      <c r="I410" s="181" t="s">
        <v>75</v>
      </c>
      <c r="J410" s="52">
        <f t="shared" si="24"/>
        <v>2100</v>
      </c>
      <c r="K410" s="106"/>
      <c r="L410" s="130">
        <v>46388</v>
      </c>
      <c r="M410" s="130">
        <v>46752</v>
      </c>
      <c r="N410" s="70" t="s">
        <v>187</v>
      </c>
      <c r="O410" s="256"/>
      <c r="P410" s="253">
        <f>Zalaegerszeg!P65</f>
        <v>0</v>
      </c>
      <c r="Q410" s="253">
        <f>Zalaegerszeg!Q65</f>
        <v>0</v>
      </c>
      <c r="R410" s="253">
        <f>Zalaegerszeg!R65</f>
        <v>0</v>
      </c>
      <c r="S410" s="253">
        <f>Zalaegerszeg!S65</f>
        <v>0</v>
      </c>
      <c r="T410" s="313">
        <f>Zalaegerszeg!T65</f>
        <v>0</v>
      </c>
      <c r="U410" s="313">
        <f>Zalaegerszeg!U65</f>
        <v>0</v>
      </c>
      <c r="V410" s="313">
        <f>Zalaegerszeg!V65</f>
        <v>0</v>
      </c>
      <c r="W410" s="313">
        <f>Zalaegerszeg!W65</f>
        <v>2100</v>
      </c>
      <c r="X410" s="313">
        <f>Zalaegerszeg!X65</f>
        <v>0</v>
      </c>
      <c r="Y410" s="313">
        <f>Zalaegerszeg!Y65</f>
        <v>0</v>
      </c>
      <c r="Z410" s="313">
        <f>Zalaegerszeg!Z65</f>
        <v>0</v>
      </c>
      <c r="AA410" s="313">
        <f>Zalaegerszeg!AA65</f>
        <v>0</v>
      </c>
      <c r="AB410" s="313">
        <f>Zalaegerszeg!AB65</f>
        <v>0</v>
      </c>
      <c r="AC410" s="314">
        <f>Zalaegerszeg!AC65</f>
        <v>0</v>
      </c>
      <c r="AE410" s="114"/>
    </row>
    <row r="411" spans="1:31" s="125" customFormat="1" ht="45" x14ac:dyDescent="0.25">
      <c r="A411" s="101">
        <v>284</v>
      </c>
      <c r="B411" s="102"/>
      <c r="C411" s="75" t="s">
        <v>32</v>
      </c>
      <c r="D411" s="16" t="s">
        <v>223</v>
      </c>
      <c r="E411" s="105" t="s">
        <v>14</v>
      </c>
      <c r="F411" s="104" t="s">
        <v>29</v>
      </c>
      <c r="G411" s="105" t="s">
        <v>28</v>
      </c>
      <c r="H411" s="103"/>
      <c r="I411" s="129" t="s">
        <v>32</v>
      </c>
      <c r="J411" s="103">
        <f t="shared" ref="J411:J420" si="26">SUM(O411:AC411)</f>
        <v>6060</v>
      </c>
      <c r="K411" s="103"/>
      <c r="L411" s="130">
        <v>43831</v>
      </c>
      <c r="M411" s="130">
        <v>45291</v>
      </c>
      <c r="N411" s="32" t="s">
        <v>186</v>
      </c>
      <c r="O411" s="256"/>
      <c r="P411" s="253">
        <f>Alibánfa!P22</f>
        <v>3030</v>
      </c>
      <c r="Q411" s="253">
        <f>Alibánfa!Q22</f>
        <v>0</v>
      </c>
      <c r="R411" s="253">
        <f>Alibánfa!R22</f>
        <v>0</v>
      </c>
      <c r="S411" s="253">
        <f>Alibánfa!S22</f>
        <v>3030</v>
      </c>
      <c r="T411" s="313">
        <f>Alibánfa!T22</f>
        <v>0</v>
      </c>
      <c r="U411" s="313">
        <f>Alibánfa!U22</f>
        <v>0</v>
      </c>
      <c r="V411" s="313">
        <f>Alibánfa!V22</f>
        <v>0</v>
      </c>
      <c r="W411" s="313">
        <f>Alibánfa!W22</f>
        <v>0</v>
      </c>
      <c r="X411" s="313">
        <f>Alibánfa!X22</f>
        <v>0</v>
      </c>
      <c r="Y411" s="313">
        <f>Alibánfa!Y22</f>
        <v>0</v>
      </c>
      <c r="Z411" s="313">
        <f>Alibánfa!Z22</f>
        <v>0</v>
      </c>
      <c r="AA411" s="313">
        <f>Alibánfa!AA22</f>
        <v>0</v>
      </c>
      <c r="AB411" s="313">
        <f>Alibánfa!AB22</f>
        <v>0</v>
      </c>
      <c r="AC411" s="314">
        <f>Alibánfa!AC22</f>
        <v>0</v>
      </c>
      <c r="AE411" s="114"/>
    </row>
    <row r="412" spans="1:31" s="125" customFormat="1" ht="45" x14ac:dyDescent="0.25">
      <c r="A412" s="101">
        <v>940</v>
      </c>
      <c r="B412" s="102"/>
      <c r="C412" s="75" t="s">
        <v>32</v>
      </c>
      <c r="D412" s="16" t="s">
        <v>223</v>
      </c>
      <c r="E412" s="105" t="s">
        <v>14</v>
      </c>
      <c r="F412" s="104" t="s">
        <v>29</v>
      </c>
      <c r="G412" s="105" t="s">
        <v>28</v>
      </c>
      <c r="H412" s="103"/>
      <c r="I412" s="129" t="s">
        <v>32</v>
      </c>
      <c r="J412" s="103">
        <f t="shared" si="26"/>
        <v>6060</v>
      </c>
      <c r="K412" s="103"/>
      <c r="L412" s="130">
        <v>46388</v>
      </c>
      <c r="M412" s="130">
        <v>48213</v>
      </c>
      <c r="N412" s="32" t="s">
        <v>187</v>
      </c>
      <c r="O412" s="256"/>
      <c r="P412" s="253">
        <f>Alibánfa!P23</f>
        <v>0</v>
      </c>
      <c r="Q412" s="253">
        <f>Alibánfa!Q23</f>
        <v>0</v>
      </c>
      <c r="R412" s="253">
        <f>Alibánfa!R23</f>
        <v>0</v>
      </c>
      <c r="S412" s="253">
        <f>Alibánfa!S23</f>
        <v>0</v>
      </c>
      <c r="T412" s="313">
        <f>Alibánfa!T23</f>
        <v>0</v>
      </c>
      <c r="U412" s="313">
        <f>Alibánfa!U23</f>
        <v>0</v>
      </c>
      <c r="V412" s="313">
        <f>Alibánfa!V23</f>
        <v>0</v>
      </c>
      <c r="W412" s="313">
        <f>Alibánfa!W23</f>
        <v>3030</v>
      </c>
      <c r="X412" s="313">
        <f>Alibánfa!X23</f>
        <v>0</v>
      </c>
      <c r="Y412" s="313">
        <f>Alibánfa!Y23</f>
        <v>0</v>
      </c>
      <c r="Z412" s="313">
        <f>Alibánfa!Z23</f>
        <v>0</v>
      </c>
      <c r="AA412" s="313">
        <f>Alibánfa!AA23</f>
        <v>3030</v>
      </c>
      <c r="AB412" s="313">
        <f>Alibánfa!AB23</f>
        <v>0</v>
      </c>
      <c r="AC412" s="314">
        <f>Alibánfa!AC23</f>
        <v>0</v>
      </c>
      <c r="AE412" s="114"/>
    </row>
    <row r="413" spans="1:31" s="125" customFormat="1" ht="45" x14ac:dyDescent="0.25">
      <c r="A413" s="101">
        <v>477</v>
      </c>
      <c r="B413" s="102"/>
      <c r="C413" s="75" t="s">
        <v>32</v>
      </c>
      <c r="D413" s="16" t="s">
        <v>223</v>
      </c>
      <c r="E413" s="105" t="s">
        <v>14</v>
      </c>
      <c r="F413" s="104" t="s">
        <v>29</v>
      </c>
      <c r="G413" s="105" t="s">
        <v>28</v>
      </c>
      <c r="H413" s="103"/>
      <c r="I413" s="129" t="s">
        <v>32</v>
      </c>
      <c r="J413" s="103">
        <f t="shared" si="26"/>
        <v>2200</v>
      </c>
      <c r="K413" s="103"/>
      <c r="L413" s="130">
        <v>44197</v>
      </c>
      <c r="M413" s="130">
        <v>44561</v>
      </c>
      <c r="N413" s="32" t="s">
        <v>186</v>
      </c>
      <c r="O413" s="256"/>
      <c r="P413" s="253">
        <f>Alibánfa!P24</f>
        <v>0</v>
      </c>
      <c r="Q413" s="253">
        <f>Alibánfa!Q24</f>
        <v>2200</v>
      </c>
      <c r="R413" s="253">
        <f>Alibánfa!R24</f>
        <v>0</v>
      </c>
      <c r="S413" s="253">
        <f>Alibánfa!S24</f>
        <v>0</v>
      </c>
      <c r="T413" s="313">
        <f>Alibánfa!T24</f>
        <v>0</v>
      </c>
      <c r="U413" s="313">
        <f>Alibánfa!U24</f>
        <v>0</v>
      </c>
      <c r="V413" s="313">
        <f>Alibánfa!V24</f>
        <v>0</v>
      </c>
      <c r="W413" s="313">
        <f>Alibánfa!W24</f>
        <v>0</v>
      </c>
      <c r="X413" s="313">
        <f>Alibánfa!X24</f>
        <v>0</v>
      </c>
      <c r="Y413" s="313">
        <f>Alibánfa!Y24</f>
        <v>0</v>
      </c>
      <c r="Z413" s="313">
        <f>Alibánfa!Z24</f>
        <v>0</v>
      </c>
      <c r="AA413" s="313">
        <f>Alibánfa!AA24</f>
        <v>0</v>
      </c>
      <c r="AB413" s="313">
        <f>Alibánfa!AB24</f>
        <v>0</v>
      </c>
      <c r="AC413" s="314">
        <f>Alibánfa!AC24</f>
        <v>0</v>
      </c>
      <c r="AE413" s="114"/>
    </row>
    <row r="414" spans="1:31" s="125" customFormat="1" ht="45" x14ac:dyDescent="0.25">
      <c r="A414" s="101">
        <v>666</v>
      </c>
      <c r="B414" s="102"/>
      <c r="C414" s="75" t="s">
        <v>32</v>
      </c>
      <c r="D414" s="16" t="s">
        <v>223</v>
      </c>
      <c r="E414" s="105" t="s">
        <v>14</v>
      </c>
      <c r="F414" s="104" t="s">
        <v>29</v>
      </c>
      <c r="G414" s="105" t="s">
        <v>28</v>
      </c>
      <c r="H414" s="103"/>
      <c r="I414" s="129" t="s">
        <v>32</v>
      </c>
      <c r="J414" s="103">
        <f t="shared" si="26"/>
        <v>5500</v>
      </c>
      <c r="K414" s="103"/>
      <c r="L414" s="130">
        <v>45292</v>
      </c>
      <c r="M414" s="130">
        <v>47848</v>
      </c>
      <c r="N414" s="32" t="s">
        <v>187</v>
      </c>
      <c r="O414" s="256"/>
      <c r="P414" s="253">
        <f>Alibánfa!P25</f>
        <v>0</v>
      </c>
      <c r="Q414" s="253">
        <f>Alibánfa!Q25</f>
        <v>0</v>
      </c>
      <c r="R414" s="253">
        <f>Alibánfa!R25</f>
        <v>0</v>
      </c>
      <c r="S414" s="253">
        <f>Alibánfa!S25</f>
        <v>0</v>
      </c>
      <c r="T414" s="313">
        <f>Alibánfa!T25</f>
        <v>2200</v>
      </c>
      <c r="U414" s="313">
        <f>Alibánfa!U25</f>
        <v>0</v>
      </c>
      <c r="V414" s="313">
        <f>Alibánfa!V25</f>
        <v>0</v>
      </c>
      <c r="W414" s="313">
        <f>Alibánfa!W25</f>
        <v>2200</v>
      </c>
      <c r="X414" s="313">
        <f>Alibánfa!X25</f>
        <v>0</v>
      </c>
      <c r="Y414" s="313">
        <f>Alibánfa!Y25</f>
        <v>0</v>
      </c>
      <c r="Z414" s="313">
        <f>Alibánfa!Z25</f>
        <v>1100</v>
      </c>
      <c r="AA414" s="313">
        <f>Alibánfa!AA25</f>
        <v>0</v>
      </c>
      <c r="AB414" s="313">
        <f>Alibánfa!AB25</f>
        <v>0</v>
      </c>
      <c r="AC414" s="314">
        <f>Alibánfa!AC25</f>
        <v>0</v>
      </c>
      <c r="AE414" s="114"/>
    </row>
    <row r="415" spans="1:31" s="125" customFormat="1" ht="60" x14ac:dyDescent="0.25">
      <c r="A415" s="101">
        <v>667</v>
      </c>
      <c r="B415" s="102"/>
      <c r="C415" s="136" t="s">
        <v>33</v>
      </c>
      <c r="D415" s="136" t="s">
        <v>116</v>
      </c>
      <c r="E415" s="105" t="s">
        <v>14</v>
      </c>
      <c r="F415" s="104" t="s">
        <v>29</v>
      </c>
      <c r="G415" s="105" t="s">
        <v>27</v>
      </c>
      <c r="H415" s="103"/>
      <c r="I415" s="106" t="s">
        <v>33</v>
      </c>
      <c r="J415" s="103">
        <f t="shared" si="26"/>
        <v>360</v>
      </c>
      <c r="K415" s="103"/>
      <c r="L415" s="130">
        <v>45292</v>
      </c>
      <c r="M415" s="130">
        <v>45657</v>
      </c>
      <c r="N415" s="32" t="s">
        <v>187</v>
      </c>
      <c r="O415" s="256"/>
      <c r="P415" s="253">
        <f>Alsónemesapáti!P23</f>
        <v>0</v>
      </c>
      <c r="Q415" s="253">
        <f>Alsónemesapáti!Q23</f>
        <v>0</v>
      </c>
      <c r="R415" s="253">
        <f>Alsónemesapáti!R23</f>
        <v>0</v>
      </c>
      <c r="S415" s="253">
        <f>Alsónemesapáti!S23</f>
        <v>0</v>
      </c>
      <c r="T415" s="313">
        <f>Alsónemesapáti!T23</f>
        <v>360</v>
      </c>
      <c r="U415" s="313">
        <f>Alsónemesapáti!U23</f>
        <v>0</v>
      </c>
      <c r="V415" s="313">
        <f>Alsónemesapáti!V23</f>
        <v>0</v>
      </c>
      <c r="W415" s="313">
        <f>Alsónemesapáti!W23</f>
        <v>0</v>
      </c>
      <c r="X415" s="313">
        <f>Alsónemesapáti!X23</f>
        <v>0</v>
      </c>
      <c r="Y415" s="313">
        <f>Alsónemesapáti!Y23</f>
        <v>0</v>
      </c>
      <c r="Z415" s="313">
        <f>Alsónemesapáti!Z23</f>
        <v>0</v>
      </c>
      <c r="AA415" s="313">
        <f>Alsónemesapáti!AA23</f>
        <v>0</v>
      </c>
      <c r="AB415" s="313">
        <f>Alsónemesapáti!AB23</f>
        <v>0</v>
      </c>
      <c r="AC415" s="314">
        <f>Alsónemesapáti!AC23</f>
        <v>0</v>
      </c>
      <c r="AE415" s="114"/>
    </row>
    <row r="416" spans="1:31" s="125" customFormat="1" ht="45" x14ac:dyDescent="0.25">
      <c r="A416" s="101">
        <v>996</v>
      </c>
      <c r="B416" s="102"/>
      <c r="C416" s="136" t="s">
        <v>33</v>
      </c>
      <c r="D416" s="16" t="s">
        <v>227</v>
      </c>
      <c r="E416" s="105" t="s">
        <v>14</v>
      </c>
      <c r="F416" s="104" t="s">
        <v>29</v>
      </c>
      <c r="G416" s="105" t="s">
        <v>28</v>
      </c>
      <c r="H416" s="103"/>
      <c r="I416" s="106" t="s">
        <v>33</v>
      </c>
      <c r="J416" s="103">
        <f t="shared" si="26"/>
        <v>850</v>
      </c>
      <c r="K416" s="103"/>
      <c r="L416" s="130">
        <v>47484</v>
      </c>
      <c r="M416" s="130">
        <v>47848</v>
      </c>
      <c r="N416" s="32" t="s">
        <v>187</v>
      </c>
      <c r="O416" s="256"/>
      <c r="P416" s="253">
        <f>Alsónemesapáti!P24</f>
        <v>0</v>
      </c>
      <c r="Q416" s="253">
        <f>Alsónemesapáti!Q24</f>
        <v>0</v>
      </c>
      <c r="R416" s="253">
        <f>Alsónemesapáti!R24</f>
        <v>0</v>
      </c>
      <c r="S416" s="253">
        <f>Alsónemesapáti!S24</f>
        <v>0</v>
      </c>
      <c r="T416" s="313">
        <f>Alsónemesapáti!T24</f>
        <v>0</v>
      </c>
      <c r="U416" s="313">
        <f>Alsónemesapáti!U24</f>
        <v>0</v>
      </c>
      <c r="V416" s="313">
        <f>Alsónemesapáti!V24</f>
        <v>0</v>
      </c>
      <c r="W416" s="313">
        <f>Alsónemesapáti!W24</f>
        <v>0</v>
      </c>
      <c r="X416" s="313">
        <f>Alsónemesapáti!X24</f>
        <v>0</v>
      </c>
      <c r="Y416" s="313">
        <f>Alsónemesapáti!Y24</f>
        <v>0</v>
      </c>
      <c r="Z416" s="313">
        <f>Alsónemesapáti!Z24</f>
        <v>850</v>
      </c>
      <c r="AA416" s="313">
        <f>Alsónemesapáti!AA24</f>
        <v>0</v>
      </c>
      <c r="AB416" s="313">
        <f>Alsónemesapáti!AB24</f>
        <v>0</v>
      </c>
      <c r="AC416" s="314">
        <f>Alsónemesapáti!AC24</f>
        <v>0</v>
      </c>
      <c r="AE416" s="114"/>
    </row>
    <row r="417" spans="1:31" s="125" customFormat="1" ht="45" x14ac:dyDescent="0.25">
      <c r="A417" s="101">
        <v>478</v>
      </c>
      <c r="B417" s="102"/>
      <c r="C417" s="136" t="s">
        <v>33</v>
      </c>
      <c r="D417" s="16" t="s">
        <v>228</v>
      </c>
      <c r="E417" s="105" t="s">
        <v>14</v>
      </c>
      <c r="F417" s="104" t="s">
        <v>29</v>
      </c>
      <c r="G417" s="105" t="s">
        <v>28</v>
      </c>
      <c r="H417" s="103"/>
      <c r="I417" s="106" t="s">
        <v>33</v>
      </c>
      <c r="J417" s="103">
        <f t="shared" si="26"/>
        <v>2200</v>
      </c>
      <c r="K417" s="103"/>
      <c r="L417" s="130">
        <v>44197</v>
      </c>
      <c r="M417" s="130">
        <v>44561</v>
      </c>
      <c r="N417" s="32" t="s">
        <v>186</v>
      </c>
      <c r="O417" s="256"/>
      <c r="P417" s="253">
        <f>Alsónemesapáti!P25</f>
        <v>0</v>
      </c>
      <c r="Q417" s="253">
        <f>Alsónemesapáti!Q25</f>
        <v>2200</v>
      </c>
      <c r="R417" s="253">
        <f>Alsónemesapáti!R25</f>
        <v>0</v>
      </c>
      <c r="S417" s="253">
        <f>Alsónemesapáti!S25</f>
        <v>0</v>
      </c>
      <c r="T417" s="313">
        <f>Alsónemesapáti!T25</f>
        <v>0</v>
      </c>
      <c r="U417" s="313">
        <f>Alsónemesapáti!U25</f>
        <v>0</v>
      </c>
      <c r="V417" s="313">
        <f>Alsónemesapáti!V25</f>
        <v>0</v>
      </c>
      <c r="W417" s="313">
        <f>Alsónemesapáti!W25</f>
        <v>0</v>
      </c>
      <c r="X417" s="313">
        <f>Alsónemesapáti!X25</f>
        <v>0</v>
      </c>
      <c r="Y417" s="313">
        <f>Alsónemesapáti!Y25</f>
        <v>0</v>
      </c>
      <c r="Z417" s="313">
        <f>Alsónemesapáti!Z25</f>
        <v>0</v>
      </c>
      <c r="AA417" s="313">
        <f>Alsónemesapáti!AA25</f>
        <v>0</v>
      </c>
      <c r="AB417" s="313">
        <f>Alsónemesapáti!AB25</f>
        <v>0</v>
      </c>
      <c r="AC417" s="314">
        <f>Alsónemesapáti!AC25</f>
        <v>0</v>
      </c>
      <c r="AE417" s="114"/>
    </row>
    <row r="418" spans="1:31" s="125" customFormat="1" ht="45" x14ac:dyDescent="0.25">
      <c r="A418" s="101">
        <v>668</v>
      </c>
      <c r="B418" s="102"/>
      <c r="C418" s="136" t="s">
        <v>33</v>
      </c>
      <c r="D418" s="16" t="s">
        <v>228</v>
      </c>
      <c r="E418" s="105" t="s">
        <v>14</v>
      </c>
      <c r="F418" s="104" t="s">
        <v>29</v>
      </c>
      <c r="G418" s="105" t="s">
        <v>28</v>
      </c>
      <c r="H418" s="103"/>
      <c r="I418" s="106" t="s">
        <v>33</v>
      </c>
      <c r="J418" s="103">
        <f t="shared" si="26"/>
        <v>6900</v>
      </c>
      <c r="K418" s="103"/>
      <c r="L418" s="130">
        <v>45292</v>
      </c>
      <c r="M418" s="130">
        <v>47848</v>
      </c>
      <c r="N418" s="32" t="s">
        <v>187</v>
      </c>
      <c r="O418" s="256"/>
      <c r="P418" s="253">
        <f>Alsónemesapáti!P26</f>
        <v>0</v>
      </c>
      <c r="Q418" s="253">
        <f>Alsónemesapáti!Q26</f>
        <v>0</v>
      </c>
      <c r="R418" s="253">
        <f>Alsónemesapáti!R26</f>
        <v>0</v>
      </c>
      <c r="S418" s="253">
        <f>Alsónemesapáti!S26</f>
        <v>0</v>
      </c>
      <c r="T418" s="313">
        <f>Alsónemesapáti!T26</f>
        <v>2300</v>
      </c>
      <c r="U418" s="313">
        <f>Alsónemesapáti!U26</f>
        <v>0</v>
      </c>
      <c r="V418" s="313">
        <f>Alsónemesapáti!V26</f>
        <v>0</v>
      </c>
      <c r="W418" s="313">
        <f>Alsónemesapáti!W26</f>
        <v>2300</v>
      </c>
      <c r="X418" s="313">
        <f>Alsónemesapáti!X26</f>
        <v>0</v>
      </c>
      <c r="Y418" s="313">
        <f>Alsónemesapáti!Y26</f>
        <v>0</v>
      </c>
      <c r="Z418" s="313">
        <f>Alsónemesapáti!Z26</f>
        <v>2300</v>
      </c>
      <c r="AA418" s="313">
        <f>Alsónemesapáti!AA26</f>
        <v>0</v>
      </c>
      <c r="AB418" s="313">
        <f>Alsónemesapáti!AB26</f>
        <v>0</v>
      </c>
      <c r="AC418" s="314">
        <f>Alsónemesapáti!AC26</f>
        <v>0</v>
      </c>
      <c r="AE418" s="114"/>
    </row>
    <row r="419" spans="1:31" s="125" customFormat="1" ht="45" x14ac:dyDescent="0.25">
      <c r="A419" s="101">
        <v>479</v>
      </c>
      <c r="B419" s="102"/>
      <c r="C419" s="136" t="s">
        <v>33</v>
      </c>
      <c r="D419" s="16" t="s">
        <v>229</v>
      </c>
      <c r="E419" s="105" t="s">
        <v>14</v>
      </c>
      <c r="F419" s="104" t="s">
        <v>29</v>
      </c>
      <c r="G419" s="105" t="s">
        <v>28</v>
      </c>
      <c r="H419" s="103"/>
      <c r="I419" s="106" t="s">
        <v>33</v>
      </c>
      <c r="J419" s="103">
        <f t="shared" si="26"/>
        <v>2200</v>
      </c>
      <c r="K419" s="103"/>
      <c r="L419" s="130">
        <v>44197</v>
      </c>
      <c r="M419" s="130">
        <v>44561</v>
      </c>
      <c r="N419" s="32" t="s">
        <v>186</v>
      </c>
      <c r="O419" s="256"/>
      <c r="P419" s="253">
        <f>Alsónemesapáti!P27</f>
        <v>0</v>
      </c>
      <c r="Q419" s="253">
        <f>Alsónemesapáti!Q27</f>
        <v>2200</v>
      </c>
      <c r="R419" s="253">
        <f>Alsónemesapáti!R27</f>
        <v>0</v>
      </c>
      <c r="S419" s="253">
        <f>Alsónemesapáti!S27</f>
        <v>0</v>
      </c>
      <c r="T419" s="313">
        <f>Alsónemesapáti!T27</f>
        <v>0</v>
      </c>
      <c r="U419" s="313">
        <f>Alsónemesapáti!U27</f>
        <v>0</v>
      </c>
      <c r="V419" s="313">
        <f>Alsónemesapáti!V27</f>
        <v>0</v>
      </c>
      <c r="W419" s="313">
        <f>Alsónemesapáti!W27</f>
        <v>0</v>
      </c>
      <c r="X419" s="313">
        <f>Alsónemesapáti!X27</f>
        <v>0</v>
      </c>
      <c r="Y419" s="313">
        <f>Alsónemesapáti!Y27</f>
        <v>0</v>
      </c>
      <c r="Z419" s="313">
        <f>Alsónemesapáti!Z27</f>
        <v>0</v>
      </c>
      <c r="AA419" s="313">
        <f>Alsónemesapáti!AA27</f>
        <v>0</v>
      </c>
      <c r="AB419" s="313">
        <f>Alsónemesapáti!AB27</f>
        <v>0</v>
      </c>
      <c r="AC419" s="314">
        <f>Alsónemesapáti!AC27</f>
        <v>0</v>
      </c>
      <c r="AE419" s="114"/>
    </row>
    <row r="420" spans="1:31" s="125" customFormat="1" ht="45" x14ac:dyDescent="0.25">
      <c r="A420" s="101">
        <v>669</v>
      </c>
      <c r="B420" s="102"/>
      <c r="C420" s="136" t="s">
        <v>33</v>
      </c>
      <c r="D420" s="16" t="s">
        <v>229</v>
      </c>
      <c r="E420" s="105" t="s">
        <v>14</v>
      </c>
      <c r="F420" s="104" t="s">
        <v>29</v>
      </c>
      <c r="G420" s="105" t="s">
        <v>28</v>
      </c>
      <c r="H420" s="103"/>
      <c r="I420" s="106" t="s">
        <v>33</v>
      </c>
      <c r="J420" s="103">
        <f t="shared" si="26"/>
        <v>6600</v>
      </c>
      <c r="K420" s="103"/>
      <c r="L420" s="130">
        <v>45292</v>
      </c>
      <c r="M420" s="130">
        <v>47848</v>
      </c>
      <c r="N420" s="32" t="s">
        <v>187</v>
      </c>
      <c r="O420" s="256"/>
      <c r="P420" s="253">
        <f>Alsónemesapáti!P28</f>
        <v>0</v>
      </c>
      <c r="Q420" s="253">
        <f>Alsónemesapáti!Q28</f>
        <v>0</v>
      </c>
      <c r="R420" s="253">
        <f>Alsónemesapáti!R28</f>
        <v>0</v>
      </c>
      <c r="S420" s="253">
        <f>Alsónemesapáti!S28</f>
        <v>0</v>
      </c>
      <c r="T420" s="313">
        <f>Alsónemesapáti!T28</f>
        <v>2200</v>
      </c>
      <c r="U420" s="313">
        <f>Alsónemesapáti!U28</f>
        <v>0</v>
      </c>
      <c r="V420" s="313">
        <f>Alsónemesapáti!V28</f>
        <v>0</v>
      </c>
      <c r="W420" s="313">
        <f>Alsónemesapáti!W28</f>
        <v>2200</v>
      </c>
      <c r="X420" s="313">
        <f>Alsónemesapáti!X28</f>
        <v>0</v>
      </c>
      <c r="Y420" s="313">
        <f>Alsónemesapáti!Y28</f>
        <v>0</v>
      </c>
      <c r="Z420" s="313">
        <f>Alsónemesapáti!Z28</f>
        <v>2200</v>
      </c>
      <c r="AA420" s="313">
        <f>Alsónemesapáti!AA28</f>
        <v>0</v>
      </c>
      <c r="AB420" s="313">
        <f>Alsónemesapáti!AB28</f>
        <v>0</v>
      </c>
      <c r="AC420" s="314">
        <f>Alsónemesapáti!AC28</f>
        <v>0</v>
      </c>
      <c r="AE420" s="114"/>
    </row>
    <row r="421" spans="1:31" s="125" customFormat="1" ht="45" x14ac:dyDescent="0.25">
      <c r="A421" s="101">
        <v>285</v>
      </c>
      <c r="B421" s="102"/>
      <c r="C421" s="103" t="s">
        <v>34</v>
      </c>
      <c r="D421" s="16" t="s">
        <v>234</v>
      </c>
      <c r="E421" s="105" t="s">
        <v>14</v>
      </c>
      <c r="F421" s="104" t="s">
        <v>29</v>
      </c>
      <c r="G421" s="105" t="s">
        <v>28</v>
      </c>
      <c r="H421" s="103"/>
      <c r="I421" s="129" t="s">
        <v>34</v>
      </c>
      <c r="J421" s="103">
        <f t="shared" ref="J421:J436" si="27">SUM(O421:AC421)</f>
        <v>4800</v>
      </c>
      <c r="K421" s="103"/>
      <c r="L421" s="130">
        <v>43831</v>
      </c>
      <c r="M421" s="130">
        <v>44927</v>
      </c>
      <c r="N421" s="32" t="s">
        <v>186</v>
      </c>
      <c r="O421" s="256"/>
      <c r="P421" s="253">
        <f>Babosdöbréte!P23</f>
        <v>2400</v>
      </c>
      <c r="Q421" s="253">
        <f>Babosdöbréte!Q23</f>
        <v>0</v>
      </c>
      <c r="R421" s="253">
        <f>Babosdöbréte!R23</f>
        <v>0</v>
      </c>
      <c r="S421" s="253">
        <f>Babosdöbréte!S23</f>
        <v>2400</v>
      </c>
      <c r="T421" s="313">
        <f>Babosdöbréte!T23</f>
        <v>0</v>
      </c>
      <c r="U421" s="313">
        <f>Babosdöbréte!U23</f>
        <v>0</v>
      </c>
      <c r="V421" s="313">
        <f>Babosdöbréte!V23</f>
        <v>0</v>
      </c>
      <c r="W421" s="313">
        <f>Babosdöbréte!W23</f>
        <v>0</v>
      </c>
      <c r="X421" s="313">
        <f>Babosdöbréte!X23</f>
        <v>0</v>
      </c>
      <c r="Y421" s="313">
        <f>Babosdöbréte!Y23</f>
        <v>0</v>
      </c>
      <c r="Z421" s="313">
        <f>Babosdöbréte!Z23</f>
        <v>0</v>
      </c>
      <c r="AA421" s="313">
        <f>Babosdöbréte!AA23</f>
        <v>0</v>
      </c>
      <c r="AB421" s="313">
        <f>Babosdöbréte!AB23</f>
        <v>0</v>
      </c>
      <c r="AC421" s="314">
        <f>Babosdöbréte!AC23</f>
        <v>0</v>
      </c>
      <c r="AE421" s="114"/>
    </row>
    <row r="422" spans="1:31" s="125" customFormat="1" ht="45" x14ac:dyDescent="0.25">
      <c r="A422" s="101">
        <v>941</v>
      </c>
      <c r="B422" s="102"/>
      <c r="C422" s="103" t="s">
        <v>34</v>
      </c>
      <c r="D422" s="16" t="s">
        <v>234</v>
      </c>
      <c r="E422" s="105" t="s">
        <v>14</v>
      </c>
      <c r="F422" s="104" t="s">
        <v>29</v>
      </c>
      <c r="G422" s="105" t="s">
        <v>28</v>
      </c>
      <c r="H422" s="103"/>
      <c r="I422" s="129" t="s">
        <v>34</v>
      </c>
      <c r="J422" s="103">
        <f t="shared" si="27"/>
        <v>4800</v>
      </c>
      <c r="K422" s="103"/>
      <c r="L422" s="130">
        <v>46388</v>
      </c>
      <c r="M422" s="130">
        <v>48213</v>
      </c>
      <c r="N422" s="32" t="s">
        <v>187</v>
      </c>
      <c r="O422" s="256"/>
      <c r="P422" s="253">
        <f>Babosdöbréte!P24</f>
        <v>0</v>
      </c>
      <c r="Q422" s="253">
        <f>Babosdöbréte!Q24</f>
        <v>0</v>
      </c>
      <c r="R422" s="253">
        <f>Babosdöbréte!R24</f>
        <v>0</v>
      </c>
      <c r="S422" s="253">
        <f>Babosdöbréte!S24</f>
        <v>0</v>
      </c>
      <c r="T422" s="313">
        <f>Babosdöbréte!T24</f>
        <v>0</v>
      </c>
      <c r="U422" s="313">
        <f>Babosdöbréte!U24</f>
        <v>0</v>
      </c>
      <c r="V422" s="313">
        <f>Babosdöbréte!V24</f>
        <v>0</v>
      </c>
      <c r="W422" s="313">
        <f>Babosdöbréte!W24</f>
        <v>2400</v>
      </c>
      <c r="X422" s="313">
        <f>Babosdöbréte!X24</f>
        <v>0</v>
      </c>
      <c r="Y422" s="313">
        <f>Babosdöbréte!Y24</f>
        <v>0</v>
      </c>
      <c r="Z422" s="313">
        <f>Babosdöbréte!Z24</f>
        <v>0</v>
      </c>
      <c r="AA422" s="313">
        <f>Babosdöbréte!AA24</f>
        <v>2400</v>
      </c>
      <c r="AB422" s="313">
        <f>Babosdöbréte!AB24</f>
        <v>0</v>
      </c>
      <c r="AC422" s="314">
        <f>Babosdöbréte!AC24</f>
        <v>0</v>
      </c>
      <c r="AE422" s="114"/>
    </row>
    <row r="423" spans="1:31" s="125" customFormat="1" ht="45" x14ac:dyDescent="0.25">
      <c r="A423" s="101">
        <v>286</v>
      </c>
      <c r="B423" s="102"/>
      <c r="C423" s="103" t="s">
        <v>34</v>
      </c>
      <c r="D423" s="16" t="s">
        <v>227</v>
      </c>
      <c r="E423" s="105" t="s">
        <v>14</v>
      </c>
      <c r="F423" s="104" t="s">
        <v>29</v>
      </c>
      <c r="G423" s="105" t="s">
        <v>28</v>
      </c>
      <c r="H423" s="103"/>
      <c r="I423" s="129" t="s">
        <v>34</v>
      </c>
      <c r="J423" s="103">
        <f t="shared" si="27"/>
        <v>8100</v>
      </c>
      <c r="K423" s="103"/>
      <c r="L423" s="130">
        <v>43831</v>
      </c>
      <c r="M423" s="130">
        <v>45291</v>
      </c>
      <c r="N423" s="32" t="s">
        <v>186</v>
      </c>
      <c r="O423" s="256"/>
      <c r="P423" s="253">
        <f>Babosdöbréte!P25</f>
        <v>2700</v>
      </c>
      <c r="Q423" s="253">
        <f>Babosdöbréte!Q25</f>
        <v>2700</v>
      </c>
      <c r="R423" s="253">
        <f>Babosdöbréte!R25</f>
        <v>0</v>
      </c>
      <c r="S423" s="253">
        <f>Babosdöbréte!S25</f>
        <v>2700</v>
      </c>
      <c r="T423" s="313">
        <f>Babosdöbréte!T25</f>
        <v>0</v>
      </c>
      <c r="U423" s="313">
        <f>Babosdöbréte!U25</f>
        <v>0</v>
      </c>
      <c r="V423" s="313">
        <f>Babosdöbréte!V25</f>
        <v>0</v>
      </c>
      <c r="W423" s="313">
        <f>Babosdöbréte!W25</f>
        <v>0</v>
      </c>
      <c r="X423" s="313">
        <f>Babosdöbréte!X25</f>
        <v>0</v>
      </c>
      <c r="Y423" s="313">
        <f>Babosdöbréte!Y25</f>
        <v>0</v>
      </c>
      <c r="Z423" s="313">
        <f>Babosdöbréte!Z25</f>
        <v>0</v>
      </c>
      <c r="AA423" s="313">
        <f>Babosdöbréte!AA25</f>
        <v>0</v>
      </c>
      <c r="AB423" s="313">
        <f>Babosdöbréte!AB25</f>
        <v>0</v>
      </c>
      <c r="AC423" s="314">
        <f>Babosdöbréte!AC25</f>
        <v>0</v>
      </c>
      <c r="AE423" s="114"/>
    </row>
    <row r="424" spans="1:31" s="125" customFormat="1" ht="45" x14ac:dyDescent="0.25">
      <c r="A424" s="101">
        <v>828</v>
      </c>
      <c r="B424" s="102"/>
      <c r="C424" s="103" t="s">
        <v>34</v>
      </c>
      <c r="D424" s="16" t="s">
        <v>227</v>
      </c>
      <c r="E424" s="105" t="s">
        <v>14</v>
      </c>
      <c r="F424" s="104" t="s">
        <v>29</v>
      </c>
      <c r="G424" s="105" t="s">
        <v>28</v>
      </c>
      <c r="H424" s="103"/>
      <c r="I424" s="129" t="s">
        <v>34</v>
      </c>
      <c r="J424" s="103">
        <f t="shared" si="27"/>
        <v>10800</v>
      </c>
      <c r="K424" s="103"/>
      <c r="L424" s="130">
        <v>45658</v>
      </c>
      <c r="M424" s="130">
        <v>48213</v>
      </c>
      <c r="N424" s="32" t="s">
        <v>187</v>
      </c>
      <c r="O424" s="256"/>
      <c r="P424" s="253">
        <f>Babosdöbréte!P26</f>
        <v>0</v>
      </c>
      <c r="Q424" s="253">
        <f>Babosdöbréte!Q26</f>
        <v>0</v>
      </c>
      <c r="R424" s="253">
        <f>Babosdöbréte!R26</f>
        <v>0</v>
      </c>
      <c r="S424" s="253">
        <f>Babosdöbréte!S26</f>
        <v>0</v>
      </c>
      <c r="T424" s="313">
        <f>Babosdöbréte!T26</f>
        <v>0</v>
      </c>
      <c r="U424" s="313">
        <f>Babosdöbréte!U26</f>
        <v>2700</v>
      </c>
      <c r="V424" s="313">
        <f>Babosdöbréte!V26</f>
        <v>0</v>
      </c>
      <c r="W424" s="313">
        <f>Babosdöbréte!W26</f>
        <v>2700</v>
      </c>
      <c r="X424" s="313">
        <f>Babosdöbréte!X26</f>
        <v>0</v>
      </c>
      <c r="Y424" s="313">
        <f>Babosdöbréte!Y26</f>
        <v>2700</v>
      </c>
      <c r="Z424" s="313">
        <f>Babosdöbréte!Z26</f>
        <v>0</v>
      </c>
      <c r="AA424" s="313">
        <f>Babosdöbréte!AA26</f>
        <v>2700</v>
      </c>
      <c r="AB424" s="313">
        <f>Babosdöbréte!AB26</f>
        <v>0</v>
      </c>
      <c r="AC424" s="314">
        <f>Babosdöbréte!AC26</f>
        <v>0</v>
      </c>
      <c r="AE424" s="114"/>
    </row>
    <row r="425" spans="1:31" s="125" customFormat="1" ht="45" x14ac:dyDescent="0.25">
      <c r="A425" s="101">
        <v>480</v>
      </c>
      <c r="B425" s="102"/>
      <c r="C425" s="103" t="s">
        <v>34</v>
      </c>
      <c r="D425" s="16" t="s">
        <v>223</v>
      </c>
      <c r="E425" s="105" t="s">
        <v>14</v>
      </c>
      <c r="F425" s="104" t="s">
        <v>29</v>
      </c>
      <c r="G425" s="105" t="s">
        <v>28</v>
      </c>
      <c r="H425" s="103"/>
      <c r="I425" s="129" t="s">
        <v>34</v>
      </c>
      <c r="J425" s="103">
        <f t="shared" si="27"/>
        <v>2300</v>
      </c>
      <c r="K425" s="103"/>
      <c r="L425" s="130">
        <v>44197</v>
      </c>
      <c r="M425" s="130">
        <v>44561</v>
      </c>
      <c r="N425" s="32" t="s">
        <v>186</v>
      </c>
      <c r="O425" s="256"/>
      <c r="P425" s="253">
        <f>Babosdöbréte!P27</f>
        <v>0</v>
      </c>
      <c r="Q425" s="253">
        <f>Babosdöbréte!Q27</f>
        <v>2300</v>
      </c>
      <c r="R425" s="253">
        <f>Babosdöbréte!R27</f>
        <v>0</v>
      </c>
      <c r="S425" s="253">
        <f>Babosdöbréte!S27</f>
        <v>0</v>
      </c>
      <c r="T425" s="313">
        <f>Babosdöbréte!T27</f>
        <v>0</v>
      </c>
      <c r="U425" s="313">
        <f>Babosdöbréte!U27</f>
        <v>0</v>
      </c>
      <c r="V425" s="313">
        <f>Babosdöbréte!V27</f>
        <v>0</v>
      </c>
      <c r="W425" s="313">
        <f>Babosdöbréte!W27</f>
        <v>0</v>
      </c>
      <c r="X425" s="313">
        <f>Babosdöbréte!X27</f>
        <v>0</v>
      </c>
      <c r="Y425" s="313">
        <f>Babosdöbréte!Y27</f>
        <v>0</v>
      </c>
      <c r="Z425" s="313">
        <f>Babosdöbréte!Z27</f>
        <v>0</v>
      </c>
      <c r="AA425" s="313">
        <f>Babosdöbréte!AA27</f>
        <v>0</v>
      </c>
      <c r="AB425" s="313">
        <f>Babosdöbréte!AB27</f>
        <v>0</v>
      </c>
      <c r="AC425" s="314">
        <f>Babosdöbréte!AC27</f>
        <v>0</v>
      </c>
      <c r="AE425" s="114"/>
    </row>
    <row r="426" spans="1:31" s="125" customFormat="1" ht="45" x14ac:dyDescent="0.25">
      <c r="A426" s="101">
        <v>670</v>
      </c>
      <c r="B426" s="102"/>
      <c r="C426" s="103" t="s">
        <v>34</v>
      </c>
      <c r="D426" s="16" t="s">
        <v>223</v>
      </c>
      <c r="E426" s="105" t="s">
        <v>14</v>
      </c>
      <c r="F426" s="104" t="s">
        <v>29</v>
      </c>
      <c r="G426" s="105" t="s">
        <v>28</v>
      </c>
      <c r="H426" s="103"/>
      <c r="I426" s="129" t="s">
        <v>34</v>
      </c>
      <c r="J426" s="103">
        <f t="shared" si="27"/>
        <v>6900</v>
      </c>
      <c r="K426" s="103"/>
      <c r="L426" s="130">
        <v>45292</v>
      </c>
      <c r="M426" s="130">
        <v>47848</v>
      </c>
      <c r="N426" s="32" t="s">
        <v>187</v>
      </c>
      <c r="O426" s="256"/>
      <c r="P426" s="253">
        <f>Babosdöbréte!P28</f>
        <v>0</v>
      </c>
      <c r="Q426" s="253">
        <f>Babosdöbréte!Q28</f>
        <v>0</v>
      </c>
      <c r="R426" s="253">
        <f>Babosdöbréte!R28</f>
        <v>0</v>
      </c>
      <c r="S426" s="253">
        <f>Babosdöbréte!S28</f>
        <v>0</v>
      </c>
      <c r="T426" s="313">
        <f>Babosdöbréte!T28</f>
        <v>2300</v>
      </c>
      <c r="U426" s="313">
        <f>Babosdöbréte!U28</f>
        <v>0</v>
      </c>
      <c r="V426" s="313">
        <f>Babosdöbréte!V28</f>
        <v>0</v>
      </c>
      <c r="W426" s="313">
        <f>Babosdöbréte!W28</f>
        <v>2300</v>
      </c>
      <c r="X426" s="313">
        <f>Babosdöbréte!X28</f>
        <v>0</v>
      </c>
      <c r="Y426" s="313">
        <f>Babosdöbréte!Y28</f>
        <v>0</v>
      </c>
      <c r="Z426" s="313">
        <f>Babosdöbréte!Z28</f>
        <v>2300</v>
      </c>
      <c r="AA426" s="313">
        <f>Babosdöbréte!AA28</f>
        <v>0</v>
      </c>
      <c r="AB426" s="313">
        <f>Babosdöbréte!AB28</f>
        <v>0</v>
      </c>
      <c r="AC426" s="314">
        <f>Babosdöbréte!AC28</f>
        <v>0</v>
      </c>
      <c r="AE426" s="114"/>
    </row>
    <row r="427" spans="1:31" s="125" customFormat="1" ht="45" x14ac:dyDescent="0.25">
      <c r="A427" s="101">
        <v>997</v>
      </c>
      <c r="B427" s="102"/>
      <c r="C427" s="103" t="s">
        <v>34</v>
      </c>
      <c r="D427" s="16" t="s">
        <v>229</v>
      </c>
      <c r="E427" s="105" t="s">
        <v>14</v>
      </c>
      <c r="F427" s="104" t="s">
        <v>29</v>
      </c>
      <c r="G427" s="105" t="s">
        <v>28</v>
      </c>
      <c r="H427" s="103"/>
      <c r="I427" s="129" t="s">
        <v>34</v>
      </c>
      <c r="J427" s="103">
        <f t="shared" si="27"/>
        <v>720</v>
      </c>
      <c r="K427" s="103"/>
      <c r="L427" s="130">
        <v>47484</v>
      </c>
      <c r="M427" s="130">
        <v>47848</v>
      </c>
      <c r="N427" s="32" t="s">
        <v>187</v>
      </c>
      <c r="O427" s="256"/>
      <c r="P427" s="253">
        <f>Babosdöbréte!P29</f>
        <v>0</v>
      </c>
      <c r="Q427" s="253">
        <f>Babosdöbréte!Q29</f>
        <v>0</v>
      </c>
      <c r="R427" s="253">
        <f>Babosdöbréte!R29</f>
        <v>0</v>
      </c>
      <c r="S427" s="253">
        <f>Babosdöbréte!S29</f>
        <v>0</v>
      </c>
      <c r="T427" s="313">
        <f>Babosdöbréte!T29</f>
        <v>0</v>
      </c>
      <c r="U427" s="313">
        <f>Babosdöbréte!U29</f>
        <v>0</v>
      </c>
      <c r="V427" s="313">
        <f>Babosdöbréte!V29</f>
        <v>0</v>
      </c>
      <c r="W427" s="313">
        <f>Babosdöbréte!W29</f>
        <v>0</v>
      </c>
      <c r="X427" s="313">
        <f>Babosdöbréte!X29</f>
        <v>0</v>
      </c>
      <c r="Y427" s="313">
        <f>Babosdöbréte!Y29</f>
        <v>0</v>
      </c>
      <c r="Z427" s="313">
        <f>Babosdöbréte!Z29</f>
        <v>720</v>
      </c>
      <c r="AA427" s="313">
        <f>Babosdöbréte!AA29</f>
        <v>0</v>
      </c>
      <c r="AB427" s="313">
        <f>Babosdöbréte!AB29</f>
        <v>0</v>
      </c>
      <c r="AC427" s="314">
        <f>Babosdöbréte!AC29</f>
        <v>0</v>
      </c>
      <c r="AE427" s="114"/>
    </row>
    <row r="428" spans="1:31" s="125" customFormat="1" ht="45" x14ac:dyDescent="0.25">
      <c r="A428" s="101">
        <v>998</v>
      </c>
      <c r="B428" s="102"/>
      <c r="C428" s="103" t="s">
        <v>34</v>
      </c>
      <c r="D428" s="16" t="s">
        <v>235</v>
      </c>
      <c r="E428" s="105" t="s">
        <v>14</v>
      </c>
      <c r="F428" s="104" t="s">
        <v>29</v>
      </c>
      <c r="G428" s="105" t="s">
        <v>28</v>
      </c>
      <c r="H428" s="103"/>
      <c r="I428" s="129" t="s">
        <v>34</v>
      </c>
      <c r="J428" s="103">
        <f t="shared" si="27"/>
        <v>1000</v>
      </c>
      <c r="K428" s="103"/>
      <c r="L428" s="130">
        <v>47484</v>
      </c>
      <c r="M428" s="130">
        <v>47848</v>
      </c>
      <c r="N428" s="32" t="s">
        <v>187</v>
      </c>
      <c r="O428" s="256"/>
      <c r="P428" s="253">
        <f>Babosdöbréte!P30</f>
        <v>0</v>
      </c>
      <c r="Q428" s="253">
        <f>Babosdöbréte!Q30</f>
        <v>0</v>
      </c>
      <c r="R428" s="253">
        <f>Babosdöbréte!R30</f>
        <v>0</v>
      </c>
      <c r="S428" s="253">
        <f>Babosdöbréte!S30</f>
        <v>0</v>
      </c>
      <c r="T428" s="313">
        <f>Babosdöbréte!T30</f>
        <v>0</v>
      </c>
      <c r="U428" s="313">
        <f>Babosdöbréte!U30</f>
        <v>0</v>
      </c>
      <c r="V428" s="313">
        <f>Babosdöbréte!V30</f>
        <v>0</v>
      </c>
      <c r="W428" s="313">
        <f>Babosdöbréte!W30</f>
        <v>0</v>
      </c>
      <c r="X428" s="313">
        <f>Babosdöbréte!X30</f>
        <v>0</v>
      </c>
      <c r="Y428" s="313">
        <f>Babosdöbréte!Y30</f>
        <v>0</v>
      </c>
      <c r="Z428" s="313">
        <f>Babosdöbréte!Z30</f>
        <v>1000</v>
      </c>
      <c r="AA428" s="313">
        <f>Babosdöbréte!AA30</f>
        <v>0</v>
      </c>
      <c r="AB428" s="313">
        <f>Babosdöbréte!AB30</f>
        <v>0</v>
      </c>
      <c r="AC428" s="314">
        <f>Babosdöbréte!AC30</f>
        <v>0</v>
      </c>
      <c r="AE428" s="114"/>
    </row>
    <row r="429" spans="1:31" s="125" customFormat="1" ht="45" x14ac:dyDescent="0.25">
      <c r="A429" s="101">
        <v>287</v>
      </c>
      <c r="B429" s="102"/>
      <c r="C429" s="103" t="s">
        <v>35</v>
      </c>
      <c r="D429" s="16" t="s">
        <v>234</v>
      </c>
      <c r="E429" s="105" t="s">
        <v>14</v>
      </c>
      <c r="F429" s="104" t="s">
        <v>29</v>
      </c>
      <c r="G429" s="105" t="s">
        <v>28</v>
      </c>
      <c r="H429" s="103"/>
      <c r="I429" s="129" t="s">
        <v>35</v>
      </c>
      <c r="J429" s="103">
        <f t="shared" si="27"/>
        <v>9300</v>
      </c>
      <c r="K429" s="103"/>
      <c r="L429" s="130">
        <v>43831</v>
      </c>
      <c r="M429" s="130">
        <v>45291</v>
      </c>
      <c r="N429" s="32" t="s">
        <v>186</v>
      </c>
      <c r="O429" s="256"/>
      <c r="P429" s="253">
        <f>Bagod!P20</f>
        <v>3100</v>
      </c>
      <c r="Q429" s="253">
        <f>Bagod!Q20</f>
        <v>3100</v>
      </c>
      <c r="R429" s="253">
        <f>Bagod!R20</f>
        <v>0</v>
      </c>
      <c r="S429" s="253">
        <f>Bagod!S20</f>
        <v>3100</v>
      </c>
      <c r="T429" s="313">
        <f>Bagod!T20</f>
        <v>0</v>
      </c>
      <c r="U429" s="313">
        <f>Bagod!U20</f>
        <v>0</v>
      </c>
      <c r="V429" s="313">
        <f>Bagod!V20</f>
        <v>0</v>
      </c>
      <c r="W429" s="313">
        <f>Bagod!W20</f>
        <v>0</v>
      </c>
      <c r="X429" s="313">
        <f>Bagod!X20</f>
        <v>0</v>
      </c>
      <c r="Y429" s="313">
        <f>Bagod!Y20</f>
        <v>0</v>
      </c>
      <c r="Z429" s="313">
        <f>Bagod!Z20</f>
        <v>0</v>
      </c>
      <c r="AA429" s="313">
        <f>Bagod!AA20</f>
        <v>0</v>
      </c>
      <c r="AB429" s="313">
        <f>Bagod!AB20</f>
        <v>0</v>
      </c>
      <c r="AC429" s="314">
        <f>Bagod!AC20</f>
        <v>0</v>
      </c>
      <c r="AE429" s="114"/>
    </row>
    <row r="430" spans="1:31" s="125" customFormat="1" ht="45" x14ac:dyDescent="0.25">
      <c r="A430" s="101">
        <v>901</v>
      </c>
      <c r="B430" s="102"/>
      <c r="C430" s="103" t="s">
        <v>35</v>
      </c>
      <c r="D430" s="16" t="s">
        <v>234</v>
      </c>
      <c r="E430" s="105" t="s">
        <v>14</v>
      </c>
      <c r="F430" s="104" t="s">
        <v>29</v>
      </c>
      <c r="G430" s="105" t="s">
        <v>28</v>
      </c>
      <c r="H430" s="103"/>
      <c r="I430" s="129" t="s">
        <v>35</v>
      </c>
      <c r="J430" s="103">
        <f t="shared" si="27"/>
        <v>9300</v>
      </c>
      <c r="K430" s="103"/>
      <c r="L430" s="130">
        <v>46023</v>
      </c>
      <c r="M430" s="130">
        <v>48579</v>
      </c>
      <c r="N430" s="32" t="s">
        <v>187</v>
      </c>
      <c r="O430" s="256"/>
      <c r="P430" s="253">
        <f>Bagod!P21</f>
        <v>0</v>
      </c>
      <c r="Q430" s="253">
        <f>Bagod!Q21</f>
        <v>0</v>
      </c>
      <c r="R430" s="253">
        <f>Bagod!R21</f>
        <v>0</v>
      </c>
      <c r="S430" s="253">
        <f>Bagod!S21</f>
        <v>0</v>
      </c>
      <c r="T430" s="313">
        <f>Bagod!T21</f>
        <v>0</v>
      </c>
      <c r="U430" s="313">
        <f>Bagod!U21</f>
        <v>0</v>
      </c>
      <c r="V430" s="313">
        <f>Bagod!V21</f>
        <v>3100</v>
      </c>
      <c r="W430" s="313">
        <f>Bagod!W21</f>
        <v>0</v>
      </c>
      <c r="X430" s="313">
        <f>Bagod!X21</f>
        <v>0</v>
      </c>
      <c r="Y430" s="313">
        <f>Bagod!Y21</f>
        <v>3100</v>
      </c>
      <c r="Z430" s="313">
        <f>Bagod!Z21</f>
        <v>0</v>
      </c>
      <c r="AA430" s="313">
        <f>Bagod!AA21</f>
        <v>0</v>
      </c>
      <c r="AB430" s="313">
        <f>Bagod!AB21</f>
        <v>3100</v>
      </c>
      <c r="AC430" s="314">
        <f>Bagod!AC21</f>
        <v>0</v>
      </c>
      <c r="AE430" s="114"/>
    </row>
    <row r="431" spans="1:31" s="125" customFormat="1" ht="45" x14ac:dyDescent="0.25">
      <c r="A431" s="101">
        <v>481</v>
      </c>
      <c r="B431" s="102"/>
      <c r="C431" s="103" t="s">
        <v>35</v>
      </c>
      <c r="D431" s="16" t="s">
        <v>227</v>
      </c>
      <c r="E431" s="105" t="s">
        <v>14</v>
      </c>
      <c r="F431" s="104" t="s">
        <v>29</v>
      </c>
      <c r="G431" s="105" t="s">
        <v>28</v>
      </c>
      <c r="H431" s="103"/>
      <c r="I431" s="129" t="s">
        <v>35</v>
      </c>
      <c r="J431" s="103">
        <f t="shared" si="27"/>
        <v>2100</v>
      </c>
      <c r="K431" s="103"/>
      <c r="L431" s="130">
        <v>44197</v>
      </c>
      <c r="M431" s="130">
        <v>44561</v>
      </c>
      <c r="N431" s="32" t="s">
        <v>186</v>
      </c>
      <c r="O431" s="256"/>
      <c r="P431" s="253">
        <f>Bagod!P22</f>
        <v>0</v>
      </c>
      <c r="Q431" s="253">
        <f>Bagod!Q22</f>
        <v>2100</v>
      </c>
      <c r="R431" s="253">
        <f>Bagod!R22</f>
        <v>0</v>
      </c>
      <c r="S431" s="253">
        <f>Bagod!S22</f>
        <v>0</v>
      </c>
      <c r="T431" s="313">
        <f>Bagod!T22</f>
        <v>0</v>
      </c>
      <c r="U431" s="313">
        <f>Bagod!U22</f>
        <v>0</v>
      </c>
      <c r="V431" s="313">
        <f>Bagod!V22</f>
        <v>0</v>
      </c>
      <c r="W431" s="313">
        <f>Bagod!W22</f>
        <v>0</v>
      </c>
      <c r="X431" s="313">
        <f>Bagod!X22</f>
        <v>0</v>
      </c>
      <c r="Y431" s="313">
        <f>Bagod!Y22</f>
        <v>0</v>
      </c>
      <c r="Z431" s="313">
        <f>Bagod!Z22</f>
        <v>0</v>
      </c>
      <c r="AA431" s="313">
        <f>Bagod!AA22</f>
        <v>0</v>
      </c>
      <c r="AB431" s="313">
        <f>Bagod!AB22</f>
        <v>0</v>
      </c>
      <c r="AC431" s="314">
        <f>Bagod!AC22</f>
        <v>0</v>
      </c>
      <c r="AE431" s="114"/>
    </row>
    <row r="432" spans="1:31" s="125" customFormat="1" ht="45" x14ac:dyDescent="0.25">
      <c r="A432" s="101">
        <v>671</v>
      </c>
      <c r="B432" s="102"/>
      <c r="C432" s="103" t="s">
        <v>35</v>
      </c>
      <c r="D432" s="16" t="s">
        <v>227</v>
      </c>
      <c r="E432" s="105" t="s">
        <v>14</v>
      </c>
      <c r="F432" s="104" t="s">
        <v>29</v>
      </c>
      <c r="G432" s="105" t="s">
        <v>28</v>
      </c>
      <c r="H432" s="103"/>
      <c r="I432" s="129" t="s">
        <v>35</v>
      </c>
      <c r="J432" s="103">
        <f t="shared" si="27"/>
        <v>6300</v>
      </c>
      <c r="K432" s="103"/>
      <c r="L432" s="130">
        <v>45292</v>
      </c>
      <c r="M432" s="130">
        <v>47848</v>
      </c>
      <c r="N432" s="32" t="s">
        <v>187</v>
      </c>
      <c r="O432" s="256"/>
      <c r="P432" s="253">
        <f>Bagod!P23</f>
        <v>0</v>
      </c>
      <c r="Q432" s="253">
        <f>Bagod!Q23</f>
        <v>0</v>
      </c>
      <c r="R432" s="253">
        <f>Bagod!R23</f>
        <v>0</v>
      </c>
      <c r="S432" s="253">
        <f>Bagod!S23</f>
        <v>0</v>
      </c>
      <c r="T432" s="313">
        <f>Bagod!T23</f>
        <v>2100</v>
      </c>
      <c r="U432" s="313">
        <f>Bagod!U23</f>
        <v>0</v>
      </c>
      <c r="V432" s="313">
        <f>Bagod!V23</f>
        <v>0</v>
      </c>
      <c r="W432" s="313">
        <f>Bagod!W23</f>
        <v>2100</v>
      </c>
      <c r="X432" s="313">
        <f>Bagod!X23</f>
        <v>0</v>
      </c>
      <c r="Y432" s="313">
        <f>Bagod!Y23</f>
        <v>0</v>
      </c>
      <c r="Z432" s="313">
        <f>Bagod!Z23</f>
        <v>2100</v>
      </c>
      <c r="AA432" s="313">
        <f>Bagod!AA23</f>
        <v>0</v>
      </c>
      <c r="AB432" s="313">
        <f>Bagod!AB23</f>
        <v>0</v>
      </c>
      <c r="AC432" s="314">
        <f>Bagod!AC23</f>
        <v>0</v>
      </c>
      <c r="AE432" s="114"/>
    </row>
    <row r="433" spans="1:31" s="125" customFormat="1" ht="45" x14ac:dyDescent="0.25">
      <c r="A433" s="101">
        <v>288</v>
      </c>
      <c r="B433" s="102"/>
      <c r="C433" s="103" t="s">
        <v>35</v>
      </c>
      <c r="D433" s="16" t="s">
        <v>223</v>
      </c>
      <c r="E433" s="105" t="s">
        <v>14</v>
      </c>
      <c r="F433" s="104" t="s">
        <v>29</v>
      </c>
      <c r="G433" s="105" t="s">
        <v>28</v>
      </c>
      <c r="H433" s="103"/>
      <c r="I433" s="129" t="s">
        <v>35</v>
      </c>
      <c r="J433" s="103">
        <f t="shared" si="27"/>
        <v>4600</v>
      </c>
      <c r="K433" s="103"/>
      <c r="L433" s="130">
        <v>43831</v>
      </c>
      <c r="M433" s="130">
        <v>45291</v>
      </c>
      <c r="N433" s="32" t="s">
        <v>186</v>
      </c>
      <c r="O433" s="256"/>
      <c r="P433" s="253">
        <f>Bagod!P24</f>
        <v>2300</v>
      </c>
      <c r="Q433" s="253">
        <f>Bagod!Q24</f>
        <v>0</v>
      </c>
      <c r="R433" s="253">
        <f>Bagod!R24</f>
        <v>0</v>
      </c>
      <c r="S433" s="253">
        <f>Bagod!S24</f>
        <v>2300</v>
      </c>
      <c r="T433" s="313">
        <f>Bagod!T24</f>
        <v>0</v>
      </c>
      <c r="U433" s="313">
        <f>Bagod!U24</f>
        <v>0</v>
      </c>
      <c r="V433" s="313">
        <f>Bagod!V24</f>
        <v>0</v>
      </c>
      <c r="W433" s="313">
        <f>Bagod!W24</f>
        <v>0</v>
      </c>
      <c r="X433" s="313">
        <f>Bagod!X24</f>
        <v>0</v>
      </c>
      <c r="Y433" s="313">
        <f>Bagod!Y24</f>
        <v>0</v>
      </c>
      <c r="Z433" s="313">
        <f>Bagod!Z24</f>
        <v>0</v>
      </c>
      <c r="AA433" s="313">
        <f>Bagod!AA24</f>
        <v>0</v>
      </c>
      <c r="AB433" s="313">
        <f>Bagod!AB24</f>
        <v>0</v>
      </c>
      <c r="AC433" s="314">
        <f>Bagod!AC24</f>
        <v>0</v>
      </c>
      <c r="AE433" s="114"/>
    </row>
    <row r="434" spans="1:31" s="125" customFormat="1" ht="45" x14ac:dyDescent="0.25">
      <c r="A434" s="101">
        <v>941</v>
      </c>
      <c r="B434" s="102"/>
      <c r="C434" s="103" t="s">
        <v>35</v>
      </c>
      <c r="D434" s="16" t="s">
        <v>223</v>
      </c>
      <c r="E434" s="105" t="s">
        <v>14</v>
      </c>
      <c r="F434" s="104" t="s">
        <v>29</v>
      </c>
      <c r="G434" s="105" t="s">
        <v>28</v>
      </c>
      <c r="H434" s="103"/>
      <c r="I434" s="129" t="s">
        <v>35</v>
      </c>
      <c r="J434" s="103">
        <f t="shared" si="27"/>
        <v>2300</v>
      </c>
      <c r="K434" s="103"/>
      <c r="L434" s="130">
        <v>46388</v>
      </c>
      <c r="M434" s="130">
        <v>46752</v>
      </c>
      <c r="N434" s="32" t="s">
        <v>187</v>
      </c>
      <c r="O434" s="256"/>
      <c r="P434" s="253">
        <f>Bagod!P25</f>
        <v>0</v>
      </c>
      <c r="Q434" s="253">
        <f>Bagod!Q25</f>
        <v>0</v>
      </c>
      <c r="R434" s="253">
        <f>Bagod!R25</f>
        <v>0</v>
      </c>
      <c r="S434" s="253">
        <f>Bagod!S25</f>
        <v>0</v>
      </c>
      <c r="T434" s="313">
        <f>Bagod!T25</f>
        <v>0</v>
      </c>
      <c r="U434" s="313">
        <f>Bagod!U25</f>
        <v>0</v>
      </c>
      <c r="V434" s="313">
        <f>Bagod!V25</f>
        <v>0</v>
      </c>
      <c r="W434" s="313">
        <f>Bagod!W25</f>
        <v>2300</v>
      </c>
      <c r="X434" s="313">
        <f>Bagod!X25</f>
        <v>0</v>
      </c>
      <c r="Y434" s="313">
        <f>Bagod!Y25</f>
        <v>0</v>
      </c>
      <c r="Z434" s="313">
        <f>Bagod!Z25</f>
        <v>0</v>
      </c>
      <c r="AA434" s="313">
        <f>Bagod!AA25</f>
        <v>0</v>
      </c>
      <c r="AB434" s="313">
        <f>Bagod!AB25</f>
        <v>0</v>
      </c>
      <c r="AC434" s="314">
        <f>Bagod!AC25</f>
        <v>0</v>
      </c>
      <c r="AE434" s="114"/>
    </row>
    <row r="435" spans="1:31" s="125" customFormat="1" ht="45" x14ac:dyDescent="0.25">
      <c r="A435" s="101">
        <v>289</v>
      </c>
      <c r="B435" s="102"/>
      <c r="C435" s="103" t="s">
        <v>35</v>
      </c>
      <c r="D435" s="16" t="s">
        <v>229</v>
      </c>
      <c r="E435" s="105" t="s">
        <v>14</v>
      </c>
      <c r="F435" s="104" t="s">
        <v>29</v>
      </c>
      <c r="G435" s="105" t="s">
        <v>28</v>
      </c>
      <c r="H435" s="103"/>
      <c r="I435" s="129" t="s">
        <v>35</v>
      </c>
      <c r="J435" s="103">
        <f t="shared" si="27"/>
        <v>10200</v>
      </c>
      <c r="K435" s="103"/>
      <c r="L435" s="130">
        <v>43831</v>
      </c>
      <c r="M435" s="130">
        <v>45291</v>
      </c>
      <c r="N435" s="32" t="s">
        <v>186</v>
      </c>
      <c r="O435" s="256"/>
      <c r="P435" s="253">
        <f>Bagod!P26</f>
        <v>3400</v>
      </c>
      <c r="Q435" s="253">
        <f>Bagod!Q26</f>
        <v>3400</v>
      </c>
      <c r="R435" s="253">
        <f>Bagod!R26</f>
        <v>0</v>
      </c>
      <c r="S435" s="253">
        <f>Bagod!S26</f>
        <v>3400</v>
      </c>
      <c r="T435" s="313">
        <f>Bagod!T26</f>
        <v>0</v>
      </c>
      <c r="U435" s="313">
        <f>Bagod!U26</f>
        <v>0</v>
      </c>
      <c r="V435" s="313">
        <f>Bagod!V26</f>
        <v>0</v>
      </c>
      <c r="W435" s="313">
        <f>Bagod!W26</f>
        <v>0</v>
      </c>
      <c r="X435" s="313">
        <f>Bagod!X26</f>
        <v>0</v>
      </c>
      <c r="Y435" s="313">
        <f>Bagod!Y26</f>
        <v>0</v>
      </c>
      <c r="Z435" s="313">
        <f>Bagod!Z26</f>
        <v>0</v>
      </c>
      <c r="AA435" s="313">
        <f>Bagod!AA26</f>
        <v>0</v>
      </c>
      <c r="AB435" s="313">
        <f>Bagod!AB26</f>
        <v>0</v>
      </c>
      <c r="AC435" s="314">
        <f>Bagod!AC26</f>
        <v>0</v>
      </c>
      <c r="AE435" s="114"/>
    </row>
    <row r="436" spans="1:31" s="125" customFormat="1" ht="45" x14ac:dyDescent="0.25">
      <c r="A436" s="101">
        <v>829</v>
      </c>
      <c r="B436" s="102"/>
      <c r="C436" s="103" t="s">
        <v>35</v>
      </c>
      <c r="D436" s="16" t="s">
        <v>229</v>
      </c>
      <c r="E436" s="105" t="s">
        <v>14</v>
      </c>
      <c r="F436" s="104" t="s">
        <v>29</v>
      </c>
      <c r="G436" s="105" t="s">
        <v>28</v>
      </c>
      <c r="H436" s="103"/>
      <c r="I436" s="129" t="s">
        <v>35</v>
      </c>
      <c r="J436" s="103">
        <f t="shared" si="27"/>
        <v>10200</v>
      </c>
      <c r="K436" s="103"/>
      <c r="L436" s="130">
        <v>45658</v>
      </c>
      <c r="M436" s="130">
        <v>47848</v>
      </c>
      <c r="N436" s="32" t="s">
        <v>187</v>
      </c>
      <c r="O436" s="256"/>
      <c r="P436" s="253">
        <f>Bagod!P27</f>
        <v>0</v>
      </c>
      <c r="Q436" s="253">
        <f>Bagod!Q27</f>
        <v>0</v>
      </c>
      <c r="R436" s="253">
        <f>Bagod!R27</f>
        <v>0</v>
      </c>
      <c r="S436" s="253">
        <f>Bagod!S27</f>
        <v>0</v>
      </c>
      <c r="T436" s="313">
        <f>Bagod!T27</f>
        <v>0</v>
      </c>
      <c r="U436" s="313">
        <f>Bagod!U27</f>
        <v>3400</v>
      </c>
      <c r="V436" s="313">
        <f>Bagod!V27</f>
        <v>0</v>
      </c>
      <c r="W436" s="313">
        <f>Bagod!W27</f>
        <v>0</v>
      </c>
      <c r="X436" s="313">
        <f>Bagod!X27</f>
        <v>3400</v>
      </c>
      <c r="Y436" s="313">
        <f>Bagod!Y27</f>
        <v>0</v>
      </c>
      <c r="Z436" s="313">
        <f>Bagod!Z27</f>
        <v>3400</v>
      </c>
      <c r="AA436" s="313">
        <f>Bagod!AA27</f>
        <v>0</v>
      </c>
      <c r="AB436" s="313">
        <f>Bagod!AB27</f>
        <v>0</v>
      </c>
      <c r="AC436" s="314">
        <f>Bagod!AC27</f>
        <v>0</v>
      </c>
      <c r="AE436" s="114"/>
    </row>
    <row r="437" spans="1:31" s="125" customFormat="1" ht="45" x14ac:dyDescent="0.25">
      <c r="A437" s="101">
        <v>482</v>
      </c>
      <c r="B437" s="102"/>
      <c r="C437" s="75" t="s">
        <v>36</v>
      </c>
      <c r="D437" s="16" t="s">
        <v>223</v>
      </c>
      <c r="E437" s="105" t="s">
        <v>14</v>
      </c>
      <c r="F437" s="104" t="s">
        <v>29</v>
      </c>
      <c r="G437" s="105" t="s">
        <v>28</v>
      </c>
      <c r="H437" s="106"/>
      <c r="I437" s="129" t="s">
        <v>36</v>
      </c>
      <c r="J437" s="103">
        <f t="shared" ref="J437:J468" si="28">SUM(O437:AC437)</f>
        <v>2000</v>
      </c>
      <c r="K437" s="106"/>
      <c r="L437" s="88">
        <v>44197</v>
      </c>
      <c r="M437" s="150">
        <v>44561</v>
      </c>
      <c r="N437" s="32" t="s">
        <v>186</v>
      </c>
      <c r="O437" s="256"/>
      <c r="P437" s="253">
        <f>Bak!P22</f>
        <v>0</v>
      </c>
      <c r="Q437" s="253">
        <f>Bak!Q22</f>
        <v>2000</v>
      </c>
      <c r="R437" s="253">
        <f>Bak!R22</f>
        <v>0</v>
      </c>
      <c r="S437" s="253">
        <f>Bak!S22</f>
        <v>0</v>
      </c>
      <c r="T437" s="313">
        <f>Bak!T22</f>
        <v>0</v>
      </c>
      <c r="U437" s="313">
        <f>Bak!U22</f>
        <v>0</v>
      </c>
      <c r="V437" s="313">
        <f>Bak!V22</f>
        <v>0</v>
      </c>
      <c r="W437" s="313">
        <f>Bak!W22</f>
        <v>0</v>
      </c>
      <c r="X437" s="313">
        <f>Bak!X22</f>
        <v>0</v>
      </c>
      <c r="Y437" s="313">
        <f>Bak!Y22</f>
        <v>0</v>
      </c>
      <c r="Z437" s="313">
        <f>Bak!Z22</f>
        <v>0</v>
      </c>
      <c r="AA437" s="313">
        <f>Bak!AA22</f>
        <v>0</v>
      </c>
      <c r="AB437" s="313">
        <f>Bak!AB22</f>
        <v>0</v>
      </c>
      <c r="AC437" s="314">
        <f>Bak!AC22</f>
        <v>0</v>
      </c>
      <c r="AE437" s="114"/>
    </row>
    <row r="438" spans="1:31" s="125" customFormat="1" ht="45" x14ac:dyDescent="0.25">
      <c r="A438" s="101">
        <v>672</v>
      </c>
      <c r="B438" s="102"/>
      <c r="C438" s="75" t="s">
        <v>36</v>
      </c>
      <c r="D438" s="16" t="s">
        <v>223</v>
      </c>
      <c r="E438" s="105" t="s">
        <v>14</v>
      </c>
      <c r="F438" s="104" t="s">
        <v>29</v>
      </c>
      <c r="G438" s="105" t="s">
        <v>28</v>
      </c>
      <c r="H438" s="106"/>
      <c r="I438" s="129" t="s">
        <v>36</v>
      </c>
      <c r="J438" s="103">
        <f t="shared" si="28"/>
        <v>6000</v>
      </c>
      <c r="K438" s="106"/>
      <c r="L438" s="88">
        <v>45292</v>
      </c>
      <c r="M438" s="150">
        <v>47848</v>
      </c>
      <c r="N438" s="32" t="s">
        <v>187</v>
      </c>
      <c r="O438" s="256"/>
      <c r="P438" s="253">
        <f>Bak!P23</f>
        <v>0</v>
      </c>
      <c r="Q438" s="253">
        <f>Bak!Q23</f>
        <v>0</v>
      </c>
      <c r="R438" s="253">
        <f>Bak!R23</f>
        <v>0</v>
      </c>
      <c r="S438" s="253">
        <f>Bak!S23</f>
        <v>0</v>
      </c>
      <c r="T438" s="313">
        <f>Bak!T23</f>
        <v>2000</v>
      </c>
      <c r="U438" s="313">
        <f>Bak!U23</f>
        <v>0</v>
      </c>
      <c r="V438" s="313">
        <f>Bak!V23</f>
        <v>0</v>
      </c>
      <c r="W438" s="313">
        <f>Bak!W23</f>
        <v>2000</v>
      </c>
      <c r="X438" s="313">
        <f>Bak!X23</f>
        <v>0</v>
      </c>
      <c r="Y438" s="313">
        <f>Bak!Y23</f>
        <v>0</v>
      </c>
      <c r="Z438" s="313">
        <f>Bak!Z23</f>
        <v>2000</v>
      </c>
      <c r="AA438" s="313">
        <f>Bak!AA23</f>
        <v>0</v>
      </c>
      <c r="AB438" s="313">
        <f>Bak!AB23</f>
        <v>0</v>
      </c>
      <c r="AC438" s="314">
        <f>Bak!AC23</f>
        <v>0</v>
      </c>
      <c r="AE438" s="114"/>
    </row>
    <row r="439" spans="1:31" s="125" customFormat="1" ht="45" x14ac:dyDescent="0.25">
      <c r="A439" s="101">
        <v>483</v>
      </c>
      <c r="B439" s="102"/>
      <c r="C439" s="75" t="s">
        <v>36</v>
      </c>
      <c r="D439" s="16" t="s">
        <v>228</v>
      </c>
      <c r="E439" s="105" t="s">
        <v>14</v>
      </c>
      <c r="F439" s="104" t="s">
        <v>29</v>
      </c>
      <c r="G439" s="105" t="s">
        <v>28</v>
      </c>
      <c r="H439" s="106"/>
      <c r="I439" s="129" t="s">
        <v>36</v>
      </c>
      <c r="J439" s="103">
        <f t="shared" si="28"/>
        <v>2200</v>
      </c>
      <c r="K439" s="106"/>
      <c r="L439" s="88">
        <v>44197</v>
      </c>
      <c r="M439" s="150">
        <v>44561</v>
      </c>
      <c r="N439" s="32" t="s">
        <v>186</v>
      </c>
      <c r="O439" s="256"/>
      <c r="P439" s="253">
        <f>Bak!P24</f>
        <v>0</v>
      </c>
      <c r="Q439" s="253">
        <f>Bak!Q24</f>
        <v>2200</v>
      </c>
      <c r="R439" s="253">
        <f>Bak!R24</f>
        <v>0</v>
      </c>
      <c r="S439" s="253">
        <f>Bak!S24</f>
        <v>0</v>
      </c>
      <c r="T439" s="313">
        <f>Bak!T24</f>
        <v>0</v>
      </c>
      <c r="U439" s="313">
        <f>Bak!U24</f>
        <v>0</v>
      </c>
      <c r="V439" s="313">
        <f>Bak!V24</f>
        <v>0</v>
      </c>
      <c r="W439" s="313">
        <f>Bak!W24</f>
        <v>0</v>
      </c>
      <c r="X439" s="313">
        <f>Bak!X24</f>
        <v>0</v>
      </c>
      <c r="Y439" s="313">
        <f>Bak!Y24</f>
        <v>0</v>
      </c>
      <c r="Z439" s="313">
        <f>Bak!Z24</f>
        <v>0</v>
      </c>
      <c r="AA439" s="313">
        <f>Bak!AA24</f>
        <v>0</v>
      </c>
      <c r="AB439" s="313">
        <f>Bak!AB24</f>
        <v>0</v>
      </c>
      <c r="AC439" s="314">
        <f>Bak!AC24</f>
        <v>0</v>
      </c>
      <c r="AE439" s="114"/>
    </row>
    <row r="440" spans="1:31" s="125" customFormat="1" ht="45" x14ac:dyDescent="0.25">
      <c r="A440" s="101">
        <v>942</v>
      </c>
      <c r="B440" s="102"/>
      <c r="C440" s="75" t="s">
        <v>36</v>
      </c>
      <c r="D440" s="16" t="s">
        <v>228</v>
      </c>
      <c r="E440" s="105" t="s">
        <v>14</v>
      </c>
      <c r="F440" s="104" t="s">
        <v>29</v>
      </c>
      <c r="G440" s="105" t="s">
        <v>28</v>
      </c>
      <c r="H440" s="106"/>
      <c r="I440" s="129" t="s">
        <v>36</v>
      </c>
      <c r="J440" s="103">
        <f t="shared" si="28"/>
        <v>2200</v>
      </c>
      <c r="K440" s="106"/>
      <c r="L440" s="88">
        <v>46388</v>
      </c>
      <c r="M440" s="150">
        <v>46752</v>
      </c>
      <c r="N440" s="32" t="s">
        <v>187</v>
      </c>
      <c r="O440" s="256"/>
      <c r="P440" s="253">
        <f>Bak!P25</f>
        <v>0</v>
      </c>
      <c r="Q440" s="253">
        <f>Bak!Q25</f>
        <v>0</v>
      </c>
      <c r="R440" s="253">
        <f>Bak!R25</f>
        <v>0</v>
      </c>
      <c r="S440" s="253">
        <f>Bak!S25</f>
        <v>0</v>
      </c>
      <c r="T440" s="313">
        <f>Bak!T25</f>
        <v>0</v>
      </c>
      <c r="U440" s="313">
        <f>Bak!U25</f>
        <v>0</v>
      </c>
      <c r="V440" s="313">
        <f>Bak!V25</f>
        <v>0</v>
      </c>
      <c r="W440" s="313">
        <f>Bak!W25</f>
        <v>2200</v>
      </c>
      <c r="X440" s="313">
        <f>Bak!X25</f>
        <v>0</v>
      </c>
      <c r="Y440" s="313">
        <f>Bak!Y25</f>
        <v>0</v>
      </c>
      <c r="Z440" s="313">
        <f>Bak!Z25</f>
        <v>0</v>
      </c>
      <c r="AA440" s="313">
        <f>Bak!AA25</f>
        <v>0</v>
      </c>
      <c r="AB440" s="313">
        <f>Bak!AB25</f>
        <v>0</v>
      </c>
      <c r="AC440" s="314">
        <f>Bak!AC25</f>
        <v>0</v>
      </c>
      <c r="AE440" s="114"/>
    </row>
    <row r="441" spans="1:31" s="125" customFormat="1" ht="45" x14ac:dyDescent="0.25">
      <c r="A441" s="101">
        <v>554</v>
      </c>
      <c r="B441" s="102"/>
      <c r="C441" s="75" t="s">
        <v>36</v>
      </c>
      <c r="D441" s="16" t="s">
        <v>229</v>
      </c>
      <c r="E441" s="105" t="s">
        <v>14</v>
      </c>
      <c r="F441" s="104" t="s">
        <v>29</v>
      </c>
      <c r="G441" s="105" t="s">
        <v>28</v>
      </c>
      <c r="H441" s="106"/>
      <c r="I441" s="129" t="s">
        <v>36</v>
      </c>
      <c r="J441" s="103">
        <f t="shared" si="28"/>
        <v>920</v>
      </c>
      <c r="K441" s="106"/>
      <c r="L441" s="88">
        <v>44562</v>
      </c>
      <c r="M441" s="150">
        <v>44926</v>
      </c>
      <c r="N441" s="32" t="s">
        <v>186</v>
      </c>
      <c r="O441" s="256"/>
      <c r="P441" s="253">
        <f>Bak!P26</f>
        <v>0</v>
      </c>
      <c r="Q441" s="253">
        <f>Bak!Q26</f>
        <v>0</v>
      </c>
      <c r="R441" s="253">
        <f>Bak!R26</f>
        <v>920</v>
      </c>
      <c r="S441" s="253">
        <f>Bak!S26</f>
        <v>0</v>
      </c>
      <c r="T441" s="313">
        <f>Bak!T26</f>
        <v>0</v>
      </c>
      <c r="U441" s="313">
        <f>Bak!U26</f>
        <v>0</v>
      </c>
      <c r="V441" s="313">
        <f>Bak!V26</f>
        <v>0</v>
      </c>
      <c r="W441" s="313">
        <f>Bak!W26</f>
        <v>0</v>
      </c>
      <c r="X441" s="313">
        <f>Bak!X26</f>
        <v>0</v>
      </c>
      <c r="Y441" s="313">
        <f>Bak!Y26</f>
        <v>0</v>
      </c>
      <c r="Z441" s="313">
        <f>Bak!Z26</f>
        <v>0</v>
      </c>
      <c r="AA441" s="313">
        <f>Bak!AA26</f>
        <v>0</v>
      </c>
      <c r="AB441" s="313">
        <f>Bak!AB26</f>
        <v>0</v>
      </c>
      <c r="AC441" s="314">
        <f>Bak!AC26</f>
        <v>0</v>
      </c>
      <c r="AE441" s="114"/>
    </row>
    <row r="442" spans="1:31" s="125" customFormat="1" ht="45" x14ac:dyDescent="0.25">
      <c r="A442" s="101">
        <v>999</v>
      </c>
      <c r="B442" s="102"/>
      <c r="C442" s="75" t="s">
        <v>36</v>
      </c>
      <c r="D442" s="16" t="s">
        <v>229</v>
      </c>
      <c r="E442" s="105" t="s">
        <v>14</v>
      </c>
      <c r="F442" s="104" t="s">
        <v>29</v>
      </c>
      <c r="G442" s="105" t="s">
        <v>28</v>
      </c>
      <c r="H442" s="106"/>
      <c r="I442" s="129" t="s">
        <v>36</v>
      </c>
      <c r="J442" s="103">
        <f t="shared" si="28"/>
        <v>920</v>
      </c>
      <c r="K442" s="106"/>
      <c r="L442" s="88">
        <v>47484</v>
      </c>
      <c r="M442" s="150">
        <v>47848</v>
      </c>
      <c r="N442" s="32" t="s">
        <v>187</v>
      </c>
      <c r="O442" s="256"/>
      <c r="P442" s="253">
        <f>Bak!P27</f>
        <v>0</v>
      </c>
      <c r="Q442" s="253">
        <f>Bak!Q27</f>
        <v>0</v>
      </c>
      <c r="R442" s="253">
        <f>Bak!R27</f>
        <v>0</v>
      </c>
      <c r="S442" s="253">
        <f>Bak!S27</f>
        <v>0</v>
      </c>
      <c r="T442" s="313">
        <f>Bak!T27</f>
        <v>0</v>
      </c>
      <c r="U442" s="313">
        <f>Bak!U27</f>
        <v>0</v>
      </c>
      <c r="V442" s="313">
        <f>Bak!V27</f>
        <v>0</v>
      </c>
      <c r="W442" s="313">
        <f>Bak!W27</f>
        <v>0</v>
      </c>
      <c r="X442" s="313">
        <f>Bak!X27</f>
        <v>0</v>
      </c>
      <c r="Y442" s="313">
        <f>Bak!Y27</f>
        <v>0</v>
      </c>
      <c r="Z442" s="313">
        <f>Bak!Z27</f>
        <v>920</v>
      </c>
      <c r="AA442" s="313">
        <f>Bak!AA27</f>
        <v>0</v>
      </c>
      <c r="AB442" s="313">
        <f>Bak!AB27</f>
        <v>0</v>
      </c>
      <c r="AC442" s="314">
        <f>Bak!AC27</f>
        <v>0</v>
      </c>
      <c r="AE442" s="114"/>
    </row>
    <row r="443" spans="1:31" s="125" customFormat="1" ht="45" x14ac:dyDescent="0.25">
      <c r="A443" s="101">
        <v>1000</v>
      </c>
      <c r="B443" s="102"/>
      <c r="C443" s="103" t="s">
        <v>37</v>
      </c>
      <c r="D443" s="16" t="s">
        <v>234</v>
      </c>
      <c r="E443" s="105" t="s">
        <v>14</v>
      </c>
      <c r="F443" s="104" t="s">
        <v>29</v>
      </c>
      <c r="G443" s="105" t="s">
        <v>28</v>
      </c>
      <c r="H443" s="106"/>
      <c r="I443" s="129" t="s">
        <v>37</v>
      </c>
      <c r="J443" s="103">
        <f t="shared" si="28"/>
        <v>1000</v>
      </c>
      <c r="K443" s="159"/>
      <c r="L443" s="130">
        <v>47484</v>
      </c>
      <c r="M443" s="130">
        <v>47848</v>
      </c>
      <c r="N443" s="32" t="s">
        <v>187</v>
      </c>
      <c r="O443" s="256"/>
      <c r="P443" s="253">
        <f>Bocfölde!P22</f>
        <v>0</v>
      </c>
      <c r="Q443" s="253">
        <f>Bocfölde!Q22</f>
        <v>0</v>
      </c>
      <c r="R443" s="253">
        <f>Bocfölde!R22</f>
        <v>0</v>
      </c>
      <c r="S443" s="253">
        <f>Bocfölde!S22</f>
        <v>0</v>
      </c>
      <c r="T443" s="313">
        <f>Bocfölde!T22</f>
        <v>0</v>
      </c>
      <c r="U443" s="313">
        <f>Bocfölde!U22</f>
        <v>0</v>
      </c>
      <c r="V443" s="313">
        <f>Bocfölde!V22</f>
        <v>0</v>
      </c>
      <c r="W443" s="313">
        <f>Bocfölde!W22</f>
        <v>0</v>
      </c>
      <c r="X443" s="313">
        <f>Bocfölde!X22</f>
        <v>0</v>
      </c>
      <c r="Y443" s="313">
        <f>Bocfölde!Y22</f>
        <v>0</v>
      </c>
      <c r="Z443" s="313">
        <f>Bocfölde!Z22</f>
        <v>1000</v>
      </c>
      <c r="AA443" s="313">
        <f>Bocfölde!AA22</f>
        <v>0</v>
      </c>
      <c r="AB443" s="313">
        <f>Bocfölde!AB22</f>
        <v>0</v>
      </c>
      <c r="AC443" s="314">
        <f>Bocfölde!AC22</f>
        <v>0</v>
      </c>
      <c r="AE443" s="114"/>
    </row>
    <row r="444" spans="1:31" s="125" customFormat="1" ht="45" x14ac:dyDescent="0.25">
      <c r="A444" s="101">
        <v>969</v>
      </c>
      <c r="B444" s="102"/>
      <c r="C444" s="103" t="s">
        <v>37</v>
      </c>
      <c r="D444" s="16" t="s">
        <v>223</v>
      </c>
      <c r="E444" s="105" t="s">
        <v>14</v>
      </c>
      <c r="F444" s="104" t="s">
        <v>29</v>
      </c>
      <c r="G444" s="105" t="s">
        <v>28</v>
      </c>
      <c r="H444" s="106"/>
      <c r="I444" s="129" t="s">
        <v>37</v>
      </c>
      <c r="J444" s="103">
        <f t="shared" si="28"/>
        <v>2100</v>
      </c>
      <c r="K444" s="159"/>
      <c r="L444" s="130">
        <v>46753</v>
      </c>
      <c r="M444" s="130">
        <v>47118</v>
      </c>
      <c r="N444" s="32" t="s">
        <v>187</v>
      </c>
      <c r="O444" s="256"/>
      <c r="P444" s="253">
        <f>Bocfölde!P23</f>
        <v>0</v>
      </c>
      <c r="Q444" s="253">
        <f>Bocfölde!Q23</f>
        <v>0</v>
      </c>
      <c r="R444" s="253">
        <f>Bocfölde!R23</f>
        <v>0</v>
      </c>
      <c r="S444" s="253">
        <f>Bocfölde!S23</f>
        <v>0</v>
      </c>
      <c r="T444" s="313">
        <f>Bocfölde!T23</f>
        <v>0</v>
      </c>
      <c r="U444" s="313">
        <f>Bocfölde!U23</f>
        <v>0</v>
      </c>
      <c r="V444" s="313">
        <f>Bocfölde!V23</f>
        <v>0</v>
      </c>
      <c r="W444" s="313">
        <f>Bocfölde!W23</f>
        <v>0</v>
      </c>
      <c r="X444" s="313">
        <f>Bocfölde!X23</f>
        <v>2100</v>
      </c>
      <c r="Y444" s="313">
        <f>Bocfölde!Y23</f>
        <v>0</v>
      </c>
      <c r="Z444" s="313">
        <f>Bocfölde!Z23</f>
        <v>0</v>
      </c>
      <c r="AA444" s="313">
        <f>Bocfölde!AA23</f>
        <v>0</v>
      </c>
      <c r="AB444" s="313">
        <f>Bocfölde!AB23</f>
        <v>0</v>
      </c>
      <c r="AC444" s="314">
        <f>Bocfölde!AC23</f>
        <v>0</v>
      </c>
      <c r="AE444" s="114"/>
    </row>
    <row r="445" spans="1:31" s="125" customFormat="1" ht="45" x14ac:dyDescent="0.25">
      <c r="A445" s="101">
        <v>290</v>
      </c>
      <c r="B445" s="102"/>
      <c r="C445" s="103" t="s">
        <v>37</v>
      </c>
      <c r="D445" s="16" t="s">
        <v>239</v>
      </c>
      <c r="E445" s="105" t="s">
        <v>14</v>
      </c>
      <c r="F445" s="104" t="s">
        <v>29</v>
      </c>
      <c r="G445" s="105" t="s">
        <v>28</v>
      </c>
      <c r="H445" s="106"/>
      <c r="I445" s="129" t="s">
        <v>37</v>
      </c>
      <c r="J445" s="103">
        <f t="shared" si="28"/>
        <v>6600</v>
      </c>
      <c r="K445" s="159"/>
      <c r="L445" s="130">
        <v>43831</v>
      </c>
      <c r="M445" s="130">
        <v>45291</v>
      </c>
      <c r="N445" s="32" t="s">
        <v>186</v>
      </c>
      <c r="O445" s="256"/>
      <c r="P445" s="253">
        <f>Bocfölde!P24</f>
        <v>2200</v>
      </c>
      <c r="Q445" s="253">
        <f>Bocfölde!Q24</f>
        <v>2200</v>
      </c>
      <c r="R445" s="253">
        <f>Bocfölde!R24</f>
        <v>0</v>
      </c>
      <c r="S445" s="253">
        <f>Bocfölde!S24</f>
        <v>2200</v>
      </c>
      <c r="T445" s="313">
        <f>Bocfölde!T24</f>
        <v>0</v>
      </c>
      <c r="U445" s="313">
        <f>Bocfölde!U24</f>
        <v>0</v>
      </c>
      <c r="V445" s="313">
        <f>Bocfölde!V24</f>
        <v>0</v>
      </c>
      <c r="W445" s="313">
        <f>Bocfölde!W24</f>
        <v>0</v>
      </c>
      <c r="X445" s="313">
        <f>Bocfölde!X24</f>
        <v>0</v>
      </c>
      <c r="Y445" s="313">
        <f>Bocfölde!Y24</f>
        <v>0</v>
      </c>
      <c r="Z445" s="313">
        <f>Bocfölde!Z24</f>
        <v>0</v>
      </c>
      <c r="AA445" s="313">
        <f>Bocfölde!AA24</f>
        <v>0</v>
      </c>
      <c r="AB445" s="313">
        <f>Bocfölde!AB24</f>
        <v>0</v>
      </c>
      <c r="AC445" s="314">
        <f>Bocfölde!AC24</f>
        <v>0</v>
      </c>
      <c r="AE445" s="114"/>
    </row>
    <row r="446" spans="1:31" s="125" customFormat="1" ht="45" x14ac:dyDescent="0.25">
      <c r="A446" s="101">
        <v>830</v>
      </c>
      <c r="B446" s="102"/>
      <c r="C446" s="103" t="s">
        <v>37</v>
      </c>
      <c r="D446" s="16" t="s">
        <v>229</v>
      </c>
      <c r="E446" s="105" t="s">
        <v>14</v>
      </c>
      <c r="F446" s="104" t="s">
        <v>29</v>
      </c>
      <c r="G446" s="105" t="s">
        <v>28</v>
      </c>
      <c r="H446" s="106"/>
      <c r="I446" s="129" t="s">
        <v>37</v>
      </c>
      <c r="J446" s="103">
        <f t="shared" si="28"/>
        <v>8800</v>
      </c>
      <c r="K446" s="159"/>
      <c r="L446" s="130">
        <v>45658</v>
      </c>
      <c r="M446" s="130">
        <v>48213</v>
      </c>
      <c r="N446" s="32" t="s">
        <v>187</v>
      </c>
      <c r="O446" s="256"/>
      <c r="P446" s="253">
        <f>Bocfölde!P25</f>
        <v>0</v>
      </c>
      <c r="Q446" s="253">
        <f>Bocfölde!Q25</f>
        <v>0</v>
      </c>
      <c r="R446" s="253">
        <f>Bocfölde!R25</f>
        <v>0</v>
      </c>
      <c r="S446" s="253">
        <f>Bocfölde!S25</f>
        <v>0</v>
      </c>
      <c r="T446" s="313">
        <f>Bocfölde!T25</f>
        <v>0</v>
      </c>
      <c r="U446" s="313">
        <f>Bocfölde!U25</f>
        <v>2200</v>
      </c>
      <c r="V446" s="313">
        <f>Bocfölde!V25</f>
        <v>0</v>
      </c>
      <c r="W446" s="313">
        <f>Bocfölde!W25</f>
        <v>2200</v>
      </c>
      <c r="X446" s="313">
        <f>Bocfölde!X25</f>
        <v>0</v>
      </c>
      <c r="Y446" s="313">
        <f>Bocfölde!Y25</f>
        <v>2200</v>
      </c>
      <c r="Z446" s="313">
        <f>Bocfölde!Z25</f>
        <v>0</v>
      </c>
      <c r="AA446" s="313">
        <f>Bocfölde!AA25</f>
        <v>2200</v>
      </c>
      <c r="AB446" s="313">
        <f>Bocfölde!AB25</f>
        <v>0</v>
      </c>
      <c r="AC446" s="314">
        <f>Bocfölde!AC25</f>
        <v>0</v>
      </c>
      <c r="AE446" s="114"/>
    </row>
    <row r="447" spans="1:31" s="125" customFormat="1" ht="45" x14ac:dyDescent="0.25">
      <c r="A447" s="101">
        <v>574</v>
      </c>
      <c r="B447" s="102"/>
      <c r="C447" s="103" t="s">
        <v>38</v>
      </c>
      <c r="D447" s="16" t="s">
        <v>234</v>
      </c>
      <c r="E447" s="105" t="s">
        <v>14</v>
      </c>
      <c r="F447" s="104" t="s">
        <v>29</v>
      </c>
      <c r="G447" s="105" t="s">
        <v>28</v>
      </c>
      <c r="H447" s="106"/>
      <c r="I447" s="129" t="s">
        <v>38</v>
      </c>
      <c r="J447" s="103">
        <f t="shared" si="28"/>
        <v>2000</v>
      </c>
      <c r="K447" s="106"/>
      <c r="L447" s="130">
        <v>44927</v>
      </c>
      <c r="M447" s="130">
        <v>45291</v>
      </c>
      <c r="N447" s="32" t="s">
        <v>187</v>
      </c>
      <c r="O447" s="256"/>
      <c r="P447" s="253">
        <f>Boncodfölde!P23</f>
        <v>0</v>
      </c>
      <c r="Q447" s="253">
        <f>Boncodfölde!Q23</f>
        <v>0</v>
      </c>
      <c r="R447" s="253">
        <f>Boncodfölde!R23</f>
        <v>0</v>
      </c>
      <c r="S447" s="253">
        <f>Boncodfölde!S23</f>
        <v>2000</v>
      </c>
      <c r="T447" s="313">
        <f>Boncodfölde!T23</f>
        <v>0</v>
      </c>
      <c r="U447" s="313">
        <f>Boncodfölde!U23</f>
        <v>0</v>
      </c>
      <c r="V447" s="313">
        <f>Boncodfölde!V23</f>
        <v>0</v>
      </c>
      <c r="W447" s="313">
        <f>Boncodfölde!W23</f>
        <v>0</v>
      </c>
      <c r="X447" s="313">
        <f>Boncodfölde!X23</f>
        <v>0</v>
      </c>
      <c r="Y447" s="313">
        <f>Boncodfölde!Y23</f>
        <v>0</v>
      </c>
      <c r="Z447" s="313">
        <f>Boncodfölde!Z23</f>
        <v>0</v>
      </c>
      <c r="AA447" s="313">
        <f>Boncodfölde!AA23</f>
        <v>0</v>
      </c>
      <c r="AB447" s="313">
        <f>Boncodfölde!AB23</f>
        <v>0</v>
      </c>
      <c r="AC447" s="314">
        <f>Boncodfölde!AC23</f>
        <v>0</v>
      </c>
      <c r="AE447" s="114"/>
    </row>
    <row r="448" spans="1:31" s="125" customFormat="1" ht="45" x14ac:dyDescent="0.25">
      <c r="A448" s="101">
        <v>1001</v>
      </c>
      <c r="B448" s="102"/>
      <c r="C448" s="103" t="s">
        <v>38</v>
      </c>
      <c r="D448" s="16" t="s">
        <v>227</v>
      </c>
      <c r="E448" s="105" t="s">
        <v>14</v>
      </c>
      <c r="F448" s="104" t="s">
        <v>29</v>
      </c>
      <c r="G448" s="105" t="s">
        <v>28</v>
      </c>
      <c r="H448" s="106"/>
      <c r="I448" s="129" t="s">
        <v>38</v>
      </c>
      <c r="J448" s="103">
        <f t="shared" si="28"/>
        <v>84</v>
      </c>
      <c r="K448" s="106"/>
      <c r="L448" s="130">
        <v>47484</v>
      </c>
      <c r="M448" s="130">
        <v>47848</v>
      </c>
      <c r="N448" s="32" t="s">
        <v>187</v>
      </c>
      <c r="O448" s="256"/>
      <c r="P448" s="253"/>
      <c r="Q448" s="253"/>
      <c r="R448" s="253"/>
      <c r="S448" s="253"/>
      <c r="T448" s="313">
        <f>Boncodfölde!T24</f>
        <v>0</v>
      </c>
      <c r="U448" s="313">
        <f>Boncodfölde!U24</f>
        <v>0</v>
      </c>
      <c r="V448" s="313">
        <f>Boncodfölde!V24</f>
        <v>0</v>
      </c>
      <c r="W448" s="313">
        <f>Boncodfölde!W24</f>
        <v>0</v>
      </c>
      <c r="X448" s="313">
        <f>Boncodfölde!X24</f>
        <v>0</v>
      </c>
      <c r="Y448" s="313">
        <f>Boncodfölde!Y24</f>
        <v>0</v>
      </c>
      <c r="Z448" s="313">
        <f>Boncodfölde!Z24</f>
        <v>84</v>
      </c>
      <c r="AA448" s="313">
        <f>Boncodfölde!AA24</f>
        <v>0</v>
      </c>
      <c r="AB448" s="313">
        <f>Boncodfölde!AB24</f>
        <v>0</v>
      </c>
      <c r="AC448" s="314">
        <f>Boncodfölde!AC24</f>
        <v>0</v>
      </c>
      <c r="AE448" s="114"/>
    </row>
    <row r="449" spans="1:31" s="125" customFormat="1" ht="45" x14ac:dyDescent="0.25">
      <c r="A449" s="101">
        <v>970</v>
      </c>
      <c r="B449" s="102"/>
      <c r="C449" s="103" t="s">
        <v>38</v>
      </c>
      <c r="D449" s="16" t="s">
        <v>229</v>
      </c>
      <c r="E449" s="105" t="s">
        <v>14</v>
      </c>
      <c r="F449" s="104" t="s">
        <v>29</v>
      </c>
      <c r="G449" s="105" t="s">
        <v>28</v>
      </c>
      <c r="H449" s="106"/>
      <c r="I449" s="129" t="s">
        <v>38</v>
      </c>
      <c r="J449" s="103">
        <f t="shared" si="28"/>
        <v>2000</v>
      </c>
      <c r="K449" s="106"/>
      <c r="L449" s="130">
        <v>46753</v>
      </c>
      <c r="M449" s="130">
        <v>47118</v>
      </c>
      <c r="N449" s="32" t="s">
        <v>187</v>
      </c>
      <c r="O449" s="256"/>
      <c r="P449" s="253"/>
      <c r="Q449" s="253"/>
      <c r="R449" s="253"/>
      <c r="S449" s="253"/>
      <c r="T449" s="313">
        <f>Boncodfölde!T25</f>
        <v>0</v>
      </c>
      <c r="U449" s="313">
        <f>Boncodfölde!U25</f>
        <v>0</v>
      </c>
      <c r="V449" s="313">
        <f>Boncodfölde!V25</f>
        <v>0</v>
      </c>
      <c r="W449" s="313">
        <f>Boncodfölde!W25</f>
        <v>0</v>
      </c>
      <c r="X449" s="313">
        <f>Boncodfölde!X25</f>
        <v>2000</v>
      </c>
      <c r="Y449" s="313">
        <f>Boncodfölde!Y25</f>
        <v>0</v>
      </c>
      <c r="Z449" s="313">
        <f>Boncodfölde!Z25</f>
        <v>0</v>
      </c>
      <c r="AA449" s="313">
        <f>Boncodfölde!AA25</f>
        <v>0</v>
      </c>
      <c r="AB449" s="313">
        <f>Boncodfölde!AB25</f>
        <v>0</v>
      </c>
      <c r="AC449" s="314">
        <f>Boncodfölde!AC25</f>
        <v>0</v>
      </c>
      <c r="AE449" s="114"/>
    </row>
    <row r="450" spans="1:31" s="125" customFormat="1" ht="45" x14ac:dyDescent="0.25">
      <c r="A450" s="101">
        <v>484</v>
      </c>
      <c r="B450" s="102"/>
      <c r="C450" s="75" t="s">
        <v>39</v>
      </c>
      <c r="D450" s="16" t="s">
        <v>234</v>
      </c>
      <c r="E450" s="105" t="s">
        <v>14</v>
      </c>
      <c r="F450" s="104" t="s">
        <v>29</v>
      </c>
      <c r="G450" s="105" t="s">
        <v>28</v>
      </c>
      <c r="H450" s="106"/>
      <c r="I450" s="129" t="s">
        <v>39</v>
      </c>
      <c r="J450" s="103">
        <f t="shared" si="28"/>
        <v>2800</v>
      </c>
      <c r="K450" s="106"/>
      <c r="L450" s="130">
        <v>44197</v>
      </c>
      <c r="M450" s="130">
        <v>44561</v>
      </c>
      <c r="N450" s="32" t="s">
        <v>186</v>
      </c>
      <c r="O450" s="256"/>
      <c r="P450" s="253">
        <f>Böde!P23</f>
        <v>0</v>
      </c>
      <c r="Q450" s="253">
        <f>Böde!Q23</f>
        <v>2800</v>
      </c>
      <c r="R450" s="253">
        <f>Böde!R23</f>
        <v>0</v>
      </c>
      <c r="S450" s="253">
        <f>Böde!S23</f>
        <v>0</v>
      </c>
      <c r="T450" s="313">
        <f>Böde!T23</f>
        <v>0</v>
      </c>
      <c r="U450" s="313">
        <f>Böde!U23</f>
        <v>0</v>
      </c>
      <c r="V450" s="313">
        <f>Böde!V23</f>
        <v>0</v>
      </c>
      <c r="W450" s="313">
        <f>Böde!W23</f>
        <v>0</v>
      </c>
      <c r="X450" s="313">
        <f>Böde!X23</f>
        <v>0</v>
      </c>
      <c r="Y450" s="313">
        <f>Böde!Y23</f>
        <v>0</v>
      </c>
      <c r="Z450" s="313">
        <f>Böde!Z23</f>
        <v>0</v>
      </c>
      <c r="AA450" s="313">
        <f>Böde!AA23</f>
        <v>0</v>
      </c>
      <c r="AB450" s="313">
        <f>Böde!AB23</f>
        <v>0</v>
      </c>
      <c r="AC450" s="314">
        <f>Böde!AC23</f>
        <v>0</v>
      </c>
      <c r="AE450" s="114"/>
    </row>
    <row r="451" spans="1:31" s="125" customFormat="1" ht="45" x14ac:dyDescent="0.25">
      <c r="A451" s="101">
        <v>673</v>
      </c>
      <c r="B451" s="102"/>
      <c r="C451" s="75" t="s">
        <v>39</v>
      </c>
      <c r="D451" s="16" t="s">
        <v>234</v>
      </c>
      <c r="E451" s="105" t="s">
        <v>14</v>
      </c>
      <c r="F451" s="104" t="s">
        <v>29</v>
      </c>
      <c r="G451" s="105" t="s">
        <v>28</v>
      </c>
      <c r="H451" s="106"/>
      <c r="I451" s="129" t="s">
        <v>39</v>
      </c>
      <c r="J451" s="103">
        <f t="shared" si="28"/>
        <v>8400</v>
      </c>
      <c r="K451" s="106"/>
      <c r="L451" s="130">
        <v>45292</v>
      </c>
      <c r="M451" s="130">
        <v>47848</v>
      </c>
      <c r="N451" s="32" t="s">
        <v>187</v>
      </c>
      <c r="O451" s="256"/>
      <c r="P451" s="253">
        <f>Böde!P24</f>
        <v>0</v>
      </c>
      <c r="Q451" s="253">
        <f>Böde!Q24</f>
        <v>0</v>
      </c>
      <c r="R451" s="253">
        <f>Böde!R24</f>
        <v>0</v>
      </c>
      <c r="S451" s="253">
        <f>Böde!S24</f>
        <v>0</v>
      </c>
      <c r="T451" s="313">
        <f>Böde!T24</f>
        <v>2800</v>
      </c>
      <c r="U451" s="313">
        <f>Böde!U24</f>
        <v>0</v>
      </c>
      <c r="V451" s="313">
        <f>Böde!V24</f>
        <v>0</v>
      </c>
      <c r="W451" s="313">
        <f>Böde!W24</f>
        <v>2800</v>
      </c>
      <c r="X451" s="313">
        <f>Böde!X24</f>
        <v>0</v>
      </c>
      <c r="Y451" s="313">
        <f>Böde!Y24</f>
        <v>0</v>
      </c>
      <c r="Z451" s="313">
        <f>Böde!Z24</f>
        <v>2800</v>
      </c>
      <c r="AA451" s="313">
        <f>Böde!AA24</f>
        <v>0</v>
      </c>
      <c r="AB451" s="313">
        <f>Böde!AB24</f>
        <v>0</v>
      </c>
      <c r="AC451" s="314">
        <f>Böde!AC24</f>
        <v>0</v>
      </c>
      <c r="AE451" s="114"/>
    </row>
    <row r="452" spans="1:31" s="125" customFormat="1" ht="45" x14ac:dyDescent="0.25">
      <c r="A452" s="101">
        <v>971</v>
      </c>
      <c r="B452" s="102"/>
      <c r="C452" s="103" t="s">
        <v>40</v>
      </c>
      <c r="D452" s="16" t="s">
        <v>234</v>
      </c>
      <c r="E452" s="105" t="s">
        <v>14</v>
      </c>
      <c r="F452" s="104" t="s">
        <v>29</v>
      </c>
      <c r="G452" s="105" t="s">
        <v>28</v>
      </c>
      <c r="H452" s="106"/>
      <c r="I452" s="129" t="s">
        <v>40</v>
      </c>
      <c r="J452" s="103">
        <f t="shared" si="28"/>
        <v>2000</v>
      </c>
      <c r="K452" s="106"/>
      <c r="L452" s="130">
        <v>46753</v>
      </c>
      <c r="M452" s="130">
        <v>47118</v>
      </c>
      <c r="N452" s="32" t="s">
        <v>187</v>
      </c>
      <c r="O452" s="256"/>
      <c r="P452" s="253">
        <f>Búcsúszentlászló!P23</f>
        <v>0</v>
      </c>
      <c r="Q452" s="253">
        <f>Búcsúszentlászló!Q23</f>
        <v>0</v>
      </c>
      <c r="R452" s="253">
        <f>Búcsúszentlászló!R23</f>
        <v>0</v>
      </c>
      <c r="S452" s="253">
        <f>Búcsúszentlászló!S23</f>
        <v>0</v>
      </c>
      <c r="T452" s="313">
        <f>Búcsúszentlászló!T23</f>
        <v>0</v>
      </c>
      <c r="U452" s="313">
        <f>Búcsúszentlászló!U23</f>
        <v>0</v>
      </c>
      <c r="V452" s="313">
        <f>Búcsúszentlászló!V23</f>
        <v>0</v>
      </c>
      <c r="W452" s="313">
        <f>Búcsúszentlászló!W23</f>
        <v>0</v>
      </c>
      <c r="X452" s="313">
        <f>Búcsúszentlászló!X23</f>
        <v>2000</v>
      </c>
      <c r="Y452" s="313">
        <f>Búcsúszentlászló!Y23</f>
        <v>0</v>
      </c>
      <c r="Z452" s="313">
        <f>Búcsúszentlászló!Z23</f>
        <v>0</v>
      </c>
      <c r="AA452" s="313">
        <f>Búcsúszentlászló!AA23</f>
        <v>0</v>
      </c>
      <c r="AB452" s="313">
        <f>Búcsúszentlászló!AB23</f>
        <v>0</v>
      </c>
      <c r="AC452" s="314">
        <f>Búcsúszentlászló!AC23</f>
        <v>0</v>
      </c>
      <c r="AE452" s="114"/>
    </row>
    <row r="453" spans="1:31" s="125" customFormat="1" ht="45" x14ac:dyDescent="0.25">
      <c r="A453" s="101">
        <v>1002</v>
      </c>
      <c r="B453" s="102"/>
      <c r="C453" s="103" t="s">
        <v>40</v>
      </c>
      <c r="D453" s="16" t="s">
        <v>227</v>
      </c>
      <c r="E453" s="105" t="s">
        <v>14</v>
      </c>
      <c r="F453" s="104" t="s">
        <v>29</v>
      </c>
      <c r="G453" s="105" t="s">
        <v>28</v>
      </c>
      <c r="H453" s="106"/>
      <c r="I453" s="129" t="s">
        <v>40</v>
      </c>
      <c r="J453" s="103">
        <f t="shared" si="28"/>
        <v>2000</v>
      </c>
      <c r="K453" s="106"/>
      <c r="L453" s="130">
        <v>47484</v>
      </c>
      <c r="M453" s="130">
        <v>47848</v>
      </c>
      <c r="N453" s="32" t="s">
        <v>187</v>
      </c>
      <c r="O453" s="256"/>
      <c r="P453" s="253">
        <f>Búcsúszentlászló!P24</f>
        <v>0</v>
      </c>
      <c r="Q453" s="253">
        <f>Búcsúszentlászló!Q24</f>
        <v>0</v>
      </c>
      <c r="R453" s="253">
        <f>Búcsúszentlászló!R24</f>
        <v>0</v>
      </c>
      <c r="S453" s="253">
        <f>Búcsúszentlászló!S24</f>
        <v>0</v>
      </c>
      <c r="T453" s="313">
        <f>Búcsúszentlászló!T24</f>
        <v>0</v>
      </c>
      <c r="U453" s="313">
        <f>Búcsúszentlászló!U24</f>
        <v>0</v>
      </c>
      <c r="V453" s="313">
        <f>Búcsúszentlászló!V24</f>
        <v>0</v>
      </c>
      <c r="W453" s="313">
        <f>Búcsúszentlászló!W24</f>
        <v>0</v>
      </c>
      <c r="X453" s="313">
        <f>Búcsúszentlászló!X24</f>
        <v>0</v>
      </c>
      <c r="Y453" s="313">
        <f>Búcsúszentlászló!Y24</f>
        <v>0</v>
      </c>
      <c r="Z453" s="313">
        <f>Búcsúszentlászló!Z24</f>
        <v>2000</v>
      </c>
      <c r="AA453" s="313">
        <f>Búcsúszentlászló!AA24</f>
        <v>0</v>
      </c>
      <c r="AB453" s="313">
        <f>Búcsúszentlászló!AB24</f>
        <v>0</v>
      </c>
      <c r="AC453" s="314">
        <f>Búcsúszentlászló!AC24</f>
        <v>0</v>
      </c>
      <c r="AE453" s="114"/>
    </row>
    <row r="454" spans="1:31" s="125" customFormat="1" ht="45" x14ac:dyDescent="0.25">
      <c r="A454" s="101">
        <v>291</v>
      </c>
      <c r="B454" s="102"/>
      <c r="C454" s="103" t="s">
        <v>40</v>
      </c>
      <c r="D454" s="16" t="s">
        <v>228</v>
      </c>
      <c r="E454" s="105" t="s">
        <v>14</v>
      </c>
      <c r="F454" s="104" t="s">
        <v>29</v>
      </c>
      <c r="G454" s="105" t="s">
        <v>28</v>
      </c>
      <c r="H454" s="106"/>
      <c r="I454" s="129" t="s">
        <v>40</v>
      </c>
      <c r="J454" s="103">
        <f t="shared" si="28"/>
        <v>4800</v>
      </c>
      <c r="K454" s="106"/>
      <c r="L454" s="130">
        <v>43831</v>
      </c>
      <c r="M454" s="130">
        <v>45291</v>
      </c>
      <c r="N454" s="32" t="s">
        <v>186</v>
      </c>
      <c r="O454" s="256"/>
      <c r="P454" s="253">
        <f>Búcsúszentlászló!P25</f>
        <v>2400</v>
      </c>
      <c r="Q454" s="253">
        <f>Búcsúszentlászló!Q25</f>
        <v>0</v>
      </c>
      <c r="R454" s="253">
        <f>Búcsúszentlászló!R25</f>
        <v>0</v>
      </c>
      <c r="S454" s="253">
        <f>Búcsúszentlászló!S25</f>
        <v>2400</v>
      </c>
      <c r="T454" s="313">
        <f>Búcsúszentlászló!T25</f>
        <v>0</v>
      </c>
      <c r="U454" s="313">
        <f>Búcsúszentlászló!U25</f>
        <v>0</v>
      </c>
      <c r="V454" s="313">
        <f>Búcsúszentlászló!V25</f>
        <v>0</v>
      </c>
      <c r="W454" s="313">
        <f>Búcsúszentlászló!W25</f>
        <v>0</v>
      </c>
      <c r="X454" s="313">
        <f>Búcsúszentlászló!X25</f>
        <v>0</v>
      </c>
      <c r="Y454" s="313">
        <f>Búcsúszentlászló!Y25</f>
        <v>0</v>
      </c>
      <c r="Z454" s="313">
        <f>Búcsúszentlászló!Z25</f>
        <v>0</v>
      </c>
      <c r="AA454" s="313">
        <f>Búcsúszentlászló!AA25</f>
        <v>0</v>
      </c>
      <c r="AB454" s="313">
        <f>Búcsúszentlászló!AB25</f>
        <v>0</v>
      </c>
      <c r="AC454" s="314">
        <f>Búcsúszentlászló!AC25</f>
        <v>0</v>
      </c>
      <c r="AE454" s="114"/>
    </row>
    <row r="455" spans="1:31" s="125" customFormat="1" ht="45" x14ac:dyDescent="0.25">
      <c r="A455" s="101">
        <v>943</v>
      </c>
      <c r="B455" s="102"/>
      <c r="C455" s="103" t="s">
        <v>40</v>
      </c>
      <c r="D455" s="16" t="s">
        <v>228</v>
      </c>
      <c r="E455" s="105" t="s">
        <v>14</v>
      </c>
      <c r="F455" s="104" t="s">
        <v>29</v>
      </c>
      <c r="G455" s="105" t="s">
        <v>28</v>
      </c>
      <c r="H455" s="106"/>
      <c r="I455" s="129" t="s">
        <v>40</v>
      </c>
      <c r="J455" s="103">
        <f t="shared" si="28"/>
        <v>2400</v>
      </c>
      <c r="K455" s="106"/>
      <c r="L455" s="130">
        <v>46388</v>
      </c>
      <c r="M455" s="130">
        <v>46752</v>
      </c>
      <c r="N455" s="32" t="s">
        <v>187</v>
      </c>
      <c r="O455" s="256"/>
      <c r="P455" s="253">
        <f>Búcsúszentlászló!P26</f>
        <v>0</v>
      </c>
      <c r="Q455" s="253">
        <f>Búcsúszentlászló!Q26</f>
        <v>0</v>
      </c>
      <c r="R455" s="253">
        <f>Búcsúszentlászló!R26</f>
        <v>0</v>
      </c>
      <c r="S455" s="253">
        <f>Búcsúszentlászló!S26</f>
        <v>0</v>
      </c>
      <c r="T455" s="313">
        <f>Búcsúszentlászló!T26</f>
        <v>0</v>
      </c>
      <c r="U455" s="313">
        <f>Búcsúszentlászló!U26</f>
        <v>0</v>
      </c>
      <c r="V455" s="313">
        <f>Búcsúszentlászló!V26</f>
        <v>0</v>
      </c>
      <c r="W455" s="313">
        <f>Búcsúszentlászló!W26</f>
        <v>2400</v>
      </c>
      <c r="X455" s="313">
        <f>Búcsúszentlászló!X26</f>
        <v>0</v>
      </c>
      <c r="Y455" s="313">
        <f>Búcsúszentlászló!Y26</f>
        <v>0</v>
      </c>
      <c r="Z455" s="313">
        <f>Búcsúszentlászló!Z26</f>
        <v>0</v>
      </c>
      <c r="AA455" s="313">
        <f>Búcsúszentlászló!AA26</f>
        <v>0</v>
      </c>
      <c r="AB455" s="313">
        <f>Búcsúszentlászló!AB26</f>
        <v>0</v>
      </c>
      <c r="AC455" s="314">
        <f>Búcsúszentlászló!AC26</f>
        <v>0</v>
      </c>
      <c r="AE455" s="114"/>
    </row>
    <row r="456" spans="1:31" s="125" customFormat="1" ht="45" x14ac:dyDescent="0.25">
      <c r="A456" s="101">
        <v>1003</v>
      </c>
      <c r="B456" s="102"/>
      <c r="C456" s="103" t="s">
        <v>40</v>
      </c>
      <c r="D456" s="16" t="s">
        <v>229</v>
      </c>
      <c r="E456" s="105" t="s">
        <v>14</v>
      </c>
      <c r="F456" s="104" t="s">
        <v>29</v>
      </c>
      <c r="G456" s="105" t="s">
        <v>28</v>
      </c>
      <c r="H456" s="106"/>
      <c r="I456" s="129" t="s">
        <v>40</v>
      </c>
      <c r="J456" s="103">
        <f t="shared" si="28"/>
        <v>1000</v>
      </c>
      <c r="K456" s="106"/>
      <c r="L456" s="130">
        <v>47484</v>
      </c>
      <c r="M456" s="130">
        <v>47848</v>
      </c>
      <c r="N456" s="32" t="s">
        <v>187</v>
      </c>
      <c r="O456" s="256"/>
      <c r="P456" s="253">
        <f>Búcsúszentlászló!P27</f>
        <v>0</v>
      </c>
      <c r="Q456" s="253">
        <f>Búcsúszentlászló!Q27</f>
        <v>0</v>
      </c>
      <c r="R456" s="253">
        <f>Búcsúszentlászló!R27</f>
        <v>0</v>
      </c>
      <c r="S456" s="253">
        <f>Búcsúszentlászló!S27</f>
        <v>0</v>
      </c>
      <c r="T456" s="313">
        <f>Búcsúszentlászló!T27</f>
        <v>0</v>
      </c>
      <c r="U456" s="313">
        <f>Búcsúszentlászló!U27</f>
        <v>0</v>
      </c>
      <c r="V456" s="313">
        <f>Búcsúszentlászló!V27</f>
        <v>0</v>
      </c>
      <c r="W456" s="313">
        <f>Búcsúszentlászló!W27</f>
        <v>0</v>
      </c>
      <c r="X456" s="313">
        <f>Búcsúszentlászló!X27</f>
        <v>0</v>
      </c>
      <c r="Y456" s="313">
        <f>Búcsúszentlászló!Y27</f>
        <v>0</v>
      </c>
      <c r="Z456" s="313">
        <f>Búcsúszentlászló!Z27</f>
        <v>1000</v>
      </c>
      <c r="AA456" s="313">
        <f>Búcsúszentlászló!AA27</f>
        <v>0</v>
      </c>
      <c r="AB456" s="313">
        <f>Búcsúszentlászló!AB27</f>
        <v>0</v>
      </c>
      <c r="AC456" s="314">
        <f>Búcsúszentlászló!AC27</f>
        <v>0</v>
      </c>
      <c r="AE456" s="114"/>
    </row>
    <row r="457" spans="1:31" s="125" customFormat="1" ht="45" x14ac:dyDescent="0.25">
      <c r="A457" s="101">
        <v>1004</v>
      </c>
      <c r="B457" s="102"/>
      <c r="C457" s="103" t="s">
        <v>41</v>
      </c>
      <c r="D457" s="16" t="s">
        <v>234</v>
      </c>
      <c r="E457" s="105" t="s">
        <v>14</v>
      </c>
      <c r="F457" s="104" t="s">
        <v>29</v>
      </c>
      <c r="G457" s="105" t="s">
        <v>28</v>
      </c>
      <c r="H457" s="106"/>
      <c r="I457" s="129" t="s">
        <v>41</v>
      </c>
      <c r="J457" s="103">
        <f t="shared" si="28"/>
        <v>600</v>
      </c>
      <c r="K457" s="106"/>
      <c r="L457" s="130">
        <v>47484</v>
      </c>
      <c r="M457" s="130">
        <v>47848</v>
      </c>
      <c r="N457" s="32" t="s">
        <v>187</v>
      </c>
      <c r="O457" s="256"/>
      <c r="P457" s="253">
        <f>Csatár!P24</f>
        <v>0</v>
      </c>
      <c r="Q457" s="253">
        <f>Csatár!Q24</f>
        <v>0</v>
      </c>
      <c r="R457" s="253">
        <f>Csatár!R24</f>
        <v>0</v>
      </c>
      <c r="S457" s="253">
        <f>Csatár!S24</f>
        <v>0</v>
      </c>
      <c r="T457" s="313">
        <f>Csatár!T24</f>
        <v>0</v>
      </c>
      <c r="U457" s="313">
        <f>Csatár!U24</f>
        <v>0</v>
      </c>
      <c r="V457" s="313">
        <f>Csatár!V24</f>
        <v>0</v>
      </c>
      <c r="W457" s="313">
        <f>Csatár!W24</f>
        <v>0</v>
      </c>
      <c r="X457" s="313">
        <f>Csatár!X24</f>
        <v>0</v>
      </c>
      <c r="Y457" s="313">
        <f>Csatár!Y24</f>
        <v>0</v>
      </c>
      <c r="Z457" s="313">
        <f>Csatár!Z24</f>
        <v>600</v>
      </c>
      <c r="AA457" s="313">
        <f>Csatár!AA24</f>
        <v>0</v>
      </c>
      <c r="AB457" s="313">
        <f>Csatár!AB24</f>
        <v>0</v>
      </c>
      <c r="AC457" s="314">
        <f>Csatár!AC24</f>
        <v>0</v>
      </c>
      <c r="AE457" s="114"/>
    </row>
    <row r="458" spans="1:31" s="125" customFormat="1" ht="45" x14ac:dyDescent="0.25">
      <c r="A458" s="101">
        <v>292</v>
      </c>
      <c r="B458" s="102"/>
      <c r="C458" s="103" t="s">
        <v>41</v>
      </c>
      <c r="D458" s="16" t="s">
        <v>223</v>
      </c>
      <c r="E458" s="105" t="s">
        <v>14</v>
      </c>
      <c r="F458" s="104" t="s">
        <v>29</v>
      </c>
      <c r="G458" s="105" t="s">
        <v>28</v>
      </c>
      <c r="H458" s="106"/>
      <c r="I458" s="129" t="s">
        <v>41</v>
      </c>
      <c r="J458" s="103">
        <f t="shared" si="28"/>
        <v>2400</v>
      </c>
      <c r="K458" s="106"/>
      <c r="L458" s="130">
        <v>43831</v>
      </c>
      <c r="M458" s="130">
        <v>44196</v>
      </c>
      <c r="N458" s="32" t="s">
        <v>186</v>
      </c>
      <c r="O458" s="256"/>
      <c r="P458" s="253">
        <f>Csatár!P25</f>
        <v>2400</v>
      </c>
      <c r="Q458" s="253">
        <f>Csatár!Q25</f>
        <v>0</v>
      </c>
      <c r="R458" s="253">
        <f>Csatár!R25</f>
        <v>0</v>
      </c>
      <c r="S458" s="253">
        <f>Csatár!S25</f>
        <v>0</v>
      </c>
      <c r="T458" s="313">
        <f>Csatár!T25</f>
        <v>0</v>
      </c>
      <c r="U458" s="313">
        <f>Csatár!U25</f>
        <v>0</v>
      </c>
      <c r="V458" s="313">
        <f>Csatár!V25</f>
        <v>0</v>
      </c>
      <c r="W458" s="313">
        <f>Csatár!W25</f>
        <v>0</v>
      </c>
      <c r="X458" s="313">
        <f>Csatár!X25</f>
        <v>0</v>
      </c>
      <c r="Y458" s="313">
        <f>Csatár!Y25</f>
        <v>0</v>
      </c>
      <c r="Z458" s="313">
        <f>Csatár!Z25</f>
        <v>0</v>
      </c>
      <c r="AA458" s="313">
        <f>Csatár!AA25</f>
        <v>0</v>
      </c>
      <c r="AB458" s="313">
        <f>Csatár!AB25</f>
        <v>0</v>
      </c>
      <c r="AC458" s="314">
        <f>Csatár!AC25</f>
        <v>0</v>
      </c>
      <c r="AE458" s="114"/>
    </row>
    <row r="459" spans="1:31" s="125" customFormat="1" ht="45" x14ac:dyDescent="0.25">
      <c r="A459" s="101">
        <v>831</v>
      </c>
      <c r="B459" s="102"/>
      <c r="C459" s="103" t="s">
        <v>41</v>
      </c>
      <c r="D459" s="16" t="s">
        <v>223</v>
      </c>
      <c r="E459" s="105" t="s">
        <v>14</v>
      </c>
      <c r="F459" s="104" t="s">
        <v>29</v>
      </c>
      <c r="G459" s="105" t="s">
        <v>28</v>
      </c>
      <c r="H459" s="106"/>
      <c r="I459" s="129" t="s">
        <v>41</v>
      </c>
      <c r="J459" s="103">
        <f t="shared" si="28"/>
        <v>4800</v>
      </c>
      <c r="K459" s="106"/>
      <c r="L459" s="130">
        <v>45658</v>
      </c>
      <c r="M459" s="130">
        <v>47848</v>
      </c>
      <c r="N459" s="32" t="s">
        <v>187</v>
      </c>
      <c r="O459" s="256"/>
      <c r="P459" s="253">
        <f>Csatár!P26</f>
        <v>0</v>
      </c>
      <c r="Q459" s="253">
        <f>Csatár!Q26</f>
        <v>0</v>
      </c>
      <c r="R459" s="253">
        <f>Csatár!R26</f>
        <v>0</v>
      </c>
      <c r="S459" s="253">
        <f>Csatár!S26</f>
        <v>0</v>
      </c>
      <c r="T459" s="313">
        <f>Csatár!T26</f>
        <v>0</v>
      </c>
      <c r="U459" s="313">
        <f>Csatár!U26</f>
        <v>2400</v>
      </c>
      <c r="V459" s="313">
        <f>Csatár!V26</f>
        <v>0</v>
      </c>
      <c r="W459" s="313">
        <f>Csatár!W26</f>
        <v>0</v>
      </c>
      <c r="X459" s="313">
        <f>Csatár!X26</f>
        <v>0</v>
      </c>
      <c r="Y459" s="313">
        <f>Csatár!Y26</f>
        <v>0</v>
      </c>
      <c r="Z459" s="313">
        <f>Csatár!Z26</f>
        <v>2400</v>
      </c>
      <c r="AA459" s="313">
        <f>Csatár!AA26</f>
        <v>0</v>
      </c>
      <c r="AB459" s="313">
        <f>Csatár!AB26</f>
        <v>0</v>
      </c>
      <c r="AC459" s="314">
        <f>Csatár!AC26</f>
        <v>0</v>
      </c>
      <c r="AE459" s="114"/>
    </row>
    <row r="460" spans="1:31" s="125" customFormat="1" ht="45" x14ac:dyDescent="0.25">
      <c r="A460" s="101">
        <v>293</v>
      </c>
      <c r="B460" s="102"/>
      <c r="C460" s="75" t="s">
        <v>42</v>
      </c>
      <c r="D460" s="16" t="s">
        <v>234</v>
      </c>
      <c r="E460" s="105" t="s">
        <v>14</v>
      </c>
      <c r="F460" s="104" t="s">
        <v>29</v>
      </c>
      <c r="G460" s="105" t="s">
        <v>28</v>
      </c>
      <c r="H460" s="106"/>
      <c r="I460" s="129" t="s">
        <v>42</v>
      </c>
      <c r="J460" s="103">
        <f t="shared" si="28"/>
        <v>2200</v>
      </c>
      <c r="K460" s="106"/>
      <c r="L460" s="130">
        <v>43831</v>
      </c>
      <c r="M460" s="130">
        <v>44196</v>
      </c>
      <c r="N460" s="32" t="s">
        <v>186</v>
      </c>
      <c r="O460" s="256"/>
      <c r="P460" s="253">
        <f>Csonkahegyhát!P22</f>
        <v>2200</v>
      </c>
      <c r="Q460" s="253">
        <f>Csonkahegyhát!Q22</f>
        <v>0</v>
      </c>
      <c r="R460" s="253">
        <f>Csonkahegyhát!R22</f>
        <v>0</v>
      </c>
      <c r="S460" s="253">
        <f>Csonkahegyhát!S22</f>
        <v>0</v>
      </c>
      <c r="T460" s="313">
        <f>Csonkahegyhát!T22</f>
        <v>0</v>
      </c>
      <c r="U460" s="313">
        <f>Csonkahegyhát!U22</f>
        <v>0</v>
      </c>
      <c r="V460" s="313">
        <f>Csonkahegyhát!V22</f>
        <v>0</v>
      </c>
      <c r="W460" s="313">
        <f>Csonkahegyhát!W22</f>
        <v>0</v>
      </c>
      <c r="X460" s="313">
        <f>Csonkahegyhát!X22</f>
        <v>0</v>
      </c>
      <c r="Y460" s="313">
        <f>Csonkahegyhát!Y22</f>
        <v>0</v>
      </c>
      <c r="Z460" s="313">
        <f>Csonkahegyhát!Z22</f>
        <v>0</v>
      </c>
      <c r="AA460" s="313">
        <f>Csonkahegyhát!AA22</f>
        <v>0</v>
      </c>
      <c r="AB460" s="313">
        <f>Csonkahegyhát!AB22</f>
        <v>0</v>
      </c>
      <c r="AC460" s="314">
        <f>Csonkahegyhát!AC22</f>
        <v>0</v>
      </c>
      <c r="AE460" s="114"/>
    </row>
    <row r="461" spans="1:31" s="125" customFormat="1" ht="45" x14ac:dyDescent="0.25">
      <c r="A461" s="101">
        <v>832</v>
      </c>
      <c r="B461" s="102"/>
      <c r="C461" s="75" t="s">
        <v>42</v>
      </c>
      <c r="D461" s="16" t="s">
        <v>234</v>
      </c>
      <c r="E461" s="105" t="s">
        <v>14</v>
      </c>
      <c r="F461" s="104" t="s">
        <v>29</v>
      </c>
      <c r="G461" s="105" t="s">
        <v>28</v>
      </c>
      <c r="H461" s="106"/>
      <c r="I461" s="129" t="s">
        <v>42</v>
      </c>
      <c r="J461" s="103">
        <f t="shared" si="28"/>
        <v>4400</v>
      </c>
      <c r="K461" s="106"/>
      <c r="L461" s="130">
        <v>45658</v>
      </c>
      <c r="M461" s="130">
        <v>47848</v>
      </c>
      <c r="N461" s="32" t="s">
        <v>187</v>
      </c>
      <c r="O461" s="256"/>
      <c r="P461" s="253">
        <f>Csonkahegyhát!P23</f>
        <v>0</v>
      </c>
      <c r="Q461" s="253">
        <f>Csonkahegyhát!Q23</f>
        <v>0</v>
      </c>
      <c r="R461" s="253">
        <f>Csonkahegyhát!R23</f>
        <v>0</v>
      </c>
      <c r="S461" s="253">
        <f>Csonkahegyhát!S23</f>
        <v>0</v>
      </c>
      <c r="T461" s="313">
        <f>Csonkahegyhát!T23</f>
        <v>0</v>
      </c>
      <c r="U461" s="313">
        <f>Csonkahegyhát!U23</f>
        <v>2200</v>
      </c>
      <c r="V461" s="313">
        <f>Csonkahegyhát!V23</f>
        <v>0</v>
      </c>
      <c r="W461" s="313">
        <f>Csonkahegyhát!W23</f>
        <v>0</v>
      </c>
      <c r="X461" s="313">
        <f>Csonkahegyhát!X23</f>
        <v>0</v>
      </c>
      <c r="Y461" s="313">
        <f>Csonkahegyhát!Y23</f>
        <v>0</v>
      </c>
      <c r="Z461" s="313">
        <f>Csonkahegyhát!Z23</f>
        <v>2200</v>
      </c>
      <c r="AA461" s="313">
        <f>Csonkahegyhát!AA23</f>
        <v>0</v>
      </c>
      <c r="AB461" s="313">
        <f>Csonkahegyhát!AB23</f>
        <v>0</v>
      </c>
      <c r="AC461" s="314">
        <f>Csonkahegyhát!AC23</f>
        <v>0</v>
      </c>
      <c r="AE461" s="114"/>
    </row>
    <row r="462" spans="1:31" s="125" customFormat="1" ht="45" x14ac:dyDescent="0.25">
      <c r="A462" s="101">
        <v>1005</v>
      </c>
      <c r="B462" s="102"/>
      <c r="C462" s="103" t="s">
        <v>44</v>
      </c>
      <c r="D462" s="16" t="s">
        <v>234</v>
      </c>
      <c r="E462" s="105" t="s">
        <v>14</v>
      </c>
      <c r="F462" s="104" t="s">
        <v>29</v>
      </c>
      <c r="G462" s="105" t="s">
        <v>28</v>
      </c>
      <c r="H462" s="106"/>
      <c r="I462" s="129" t="s">
        <v>44</v>
      </c>
      <c r="J462" s="103">
        <f t="shared" si="28"/>
        <v>1500</v>
      </c>
      <c r="K462" s="106"/>
      <c r="L462" s="130">
        <v>47484</v>
      </c>
      <c r="M462" s="130">
        <v>47848</v>
      </c>
      <c r="N462" s="32" t="s">
        <v>187</v>
      </c>
      <c r="O462" s="256"/>
      <c r="P462" s="253">
        <f>Egervár!P24</f>
        <v>0</v>
      </c>
      <c r="Q462" s="253">
        <f>Egervár!Q24</f>
        <v>0</v>
      </c>
      <c r="R462" s="253">
        <f>Egervár!R24</f>
        <v>0</v>
      </c>
      <c r="S462" s="253">
        <f>Egervár!S24</f>
        <v>0</v>
      </c>
      <c r="T462" s="313">
        <f>Egervár!T24</f>
        <v>0</v>
      </c>
      <c r="U462" s="313">
        <f>Egervár!U24</f>
        <v>0</v>
      </c>
      <c r="V462" s="313">
        <f>Egervár!V24</f>
        <v>0</v>
      </c>
      <c r="W462" s="313">
        <f>Egervár!W24</f>
        <v>0</v>
      </c>
      <c r="X462" s="313">
        <f>Egervár!X24</f>
        <v>0</v>
      </c>
      <c r="Y462" s="313">
        <f>Egervár!Y24</f>
        <v>0</v>
      </c>
      <c r="Z462" s="313">
        <f>Egervár!Z24</f>
        <v>1500</v>
      </c>
      <c r="AA462" s="313">
        <f>Egervár!AA24</f>
        <v>0</v>
      </c>
      <c r="AB462" s="313">
        <f>Egervár!AB24</f>
        <v>0</v>
      </c>
      <c r="AC462" s="314">
        <f>Egervár!AC24</f>
        <v>0</v>
      </c>
      <c r="AE462" s="114"/>
    </row>
    <row r="463" spans="1:31" s="125" customFormat="1" ht="45" x14ac:dyDescent="0.25">
      <c r="A463" s="101">
        <v>294</v>
      </c>
      <c r="B463" s="102"/>
      <c r="C463" s="103" t="s">
        <v>44</v>
      </c>
      <c r="D463" s="16" t="s">
        <v>227</v>
      </c>
      <c r="E463" s="105" t="s">
        <v>14</v>
      </c>
      <c r="F463" s="104" t="s">
        <v>29</v>
      </c>
      <c r="G463" s="105" t="s">
        <v>28</v>
      </c>
      <c r="H463" s="106"/>
      <c r="I463" s="129" t="s">
        <v>44</v>
      </c>
      <c r="J463" s="103">
        <f t="shared" si="28"/>
        <v>4000</v>
      </c>
      <c r="K463" s="106"/>
      <c r="L463" s="130">
        <v>43831</v>
      </c>
      <c r="M463" s="130">
        <v>44926</v>
      </c>
      <c r="N463" s="32" t="s">
        <v>186</v>
      </c>
      <c r="O463" s="256"/>
      <c r="P463" s="253">
        <f>Egervár!P25</f>
        <v>2000</v>
      </c>
      <c r="Q463" s="253">
        <f>Egervár!Q25</f>
        <v>0</v>
      </c>
      <c r="R463" s="253">
        <f>Egervár!R25</f>
        <v>2000</v>
      </c>
      <c r="S463" s="253">
        <f>Egervár!S25</f>
        <v>0</v>
      </c>
      <c r="T463" s="313">
        <f>Egervár!T25</f>
        <v>0</v>
      </c>
      <c r="U463" s="313">
        <f>Egervár!U25</f>
        <v>0</v>
      </c>
      <c r="V463" s="313">
        <f>Egervár!V25</f>
        <v>0</v>
      </c>
      <c r="W463" s="313">
        <f>Egervár!W25</f>
        <v>0</v>
      </c>
      <c r="X463" s="313">
        <f>Egervár!X25</f>
        <v>0</v>
      </c>
      <c r="Y463" s="313">
        <f>Egervár!Y25</f>
        <v>0</v>
      </c>
      <c r="Z463" s="313">
        <f>Egervár!Z25</f>
        <v>0</v>
      </c>
      <c r="AA463" s="313">
        <f>Egervár!AA25</f>
        <v>0</v>
      </c>
      <c r="AB463" s="313">
        <f>Egervár!AB25</f>
        <v>0</v>
      </c>
      <c r="AC463" s="314">
        <f>Egervár!AC25</f>
        <v>0</v>
      </c>
      <c r="AE463" s="114"/>
    </row>
    <row r="464" spans="1:31" s="125" customFormat="1" ht="45" x14ac:dyDescent="0.25">
      <c r="A464" s="101">
        <v>833</v>
      </c>
      <c r="B464" s="102"/>
      <c r="C464" s="103" t="s">
        <v>44</v>
      </c>
      <c r="D464" s="16" t="s">
        <v>227</v>
      </c>
      <c r="E464" s="105" t="s">
        <v>14</v>
      </c>
      <c r="F464" s="104" t="s">
        <v>29</v>
      </c>
      <c r="G464" s="105" t="s">
        <v>28</v>
      </c>
      <c r="H464" s="106"/>
      <c r="I464" s="129" t="s">
        <v>44</v>
      </c>
      <c r="J464" s="103">
        <f t="shared" si="28"/>
        <v>6000</v>
      </c>
      <c r="K464" s="106"/>
      <c r="L464" s="130">
        <v>45658</v>
      </c>
      <c r="M464" s="130">
        <v>48213</v>
      </c>
      <c r="N464" s="32" t="s">
        <v>187</v>
      </c>
      <c r="O464" s="256"/>
      <c r="P464" s="253">
        <f>Egervár!P26</f>
        <v>0</v>
      </c>
      <c r="Q464" s="253">
        <f>Egervár!Q26</f>
        <v>0</v>
      </c>
      <c r="R464" s="253">
        <f>Egervár!R26</f>
        <v>0</v>
      </c>
      <c r="S464" s="253">
        <f>Egervár!S26</f>
        <v>0</v>
      </c>
      <c r="T464" s="313">
        <f>Egervár!T26</f>
        <v>0</v>
      </c>
      <c r="U464" s="313">
        <f>Egervár!U26</f>
        <v>2000</v>
      </c>
      <c r="V464" s="313">
        <f>Egervár!V26</f>
        <v>0</v>
      </c>
      <c r="W464" s="313">
        <f>Egervár!W26</f>
        <v>0</v>
      </c>
      <c r="X464" s="313">
        <f>Egervár!X26</f>
        <v>2000</v>
      </c>
      <c r="Y464" s="313">
        <f>Egervár!Y26</f>
        <v>0</v>
      </c>
      <c r="Z464" s="313">
        <f>Egervár!Z26</f>
        <v>0</v>
      </c>
      <c r="AA464" s="313">
        <f>Egervár!AA26</f>
        <v>2000</v>
      </c>
      <c r="AB464" s="313">
        <f>Egervár!AB26</f>
        <v>0</v>
      </c>
      <c r="AC464" s="314">
        <f>Egervár!AC26</f>
        <v>0</v>
      </c>
      <c r="AE464" s="114"/>
    </row>
    <row r="465" spans="1:31" s="125" customFormat="1" ht="45" x14ac:dyDescent="0.25">
      <c r="A465" s="101">
        <v>295</v>
      </c>
      <c r="B465" s="102"/>
      <c r="C465" s="103" t="s">
        <v>44</v>
      </c>
      <c r="D465" s="16" t="s">
        <v>229</v>
      </c>
      <c r="E465" s="105" t="s">
        <v>14</v>
      </c>
      <c r="F465" s="104" t="s">
        <v>29</v>
      </c>
      <c r="G465" s="105" t="s">
        <v>28</v>
      </c>
      <c r="H465" s="106"/>
      <c r="I465" s="129" t="s">
        <v>44</v>
      </c>
      <c r="J465" s="103">
        <f t="shared" si="28"/>
        <v>5000</v>
      </c>
      <c r="K465" s="106"/>
      <c r="L465" s="130">
        <v>43831</v>
      </c>
      <c r="M465" s="130">
        <v>44926</v>
      </c>
      <c r="N465" s="32" t="s">
        <v>186</v>
      </c>
      <c r="O465" s="256"/>
      <c r="P465" s="253">
        <f>Egervár!P27</f>
        <v>2500</v>
      </c>
      <c r="Q465" s="253">
        <f>Egervár!Q27</f>
        <v>0</v>
      </c>
      <c r="R465" s="253">
        <f>Egervár!R27</f>
        <v>2500</v>
      </c>
      <c r="S465" s="253">
        <f>Egervár!S27</f>
        <v>0</v>
      </c>
      <c r="T465" s="313">
        <f>Egervár!T27</f>
        <v>0</v>
      </c>
      <c r="U465" s="313">
        <f>Egervár!U27</f>
        <v>0</v>
      </c>
      <c r="V465" s="313">
        <f>Egervár!V27</f>
        <v>0</v>
      </c>
      <c r="W465" s="313">
        <f>Egervár!W27</f>
        <v>0</v>
      </c>
      <c r="X465" s="313">
        <f>Egervár!X27</f>
        <v>0</v>
      </c>
      <c r="Y465" s="313">
        <f>Egervár!Y27</f>
        <v>0</v>
      </c>
      <c r="Z465" s="313">
        <f>Egervár!Z27</f>
        <v>0</v>
      </c>
      <c r="AA465" s="313">
        <f>Egervár!AA27</f>
        <v>0</v>
      </c>
      <c r="AB465" s="313">
        <f>Egervár!AB27</f>
        <v>0</v>
      </c>
      <c r="AC465" s="314">
        <f>Egervár!AC27</f>
        <v>0</v>
      </c>
      <c r="AE465" s="114"/>
    </row>
    <row r="466" spans="1:31" s="125" customFormat="1" ht="45" x14ac:dyDescent="0.25">
      <c r="A466" s="101">
        <v>834</v>
      </c>
      <c r="B466" s="102"/>
      <c r="C466" s="103" t="s">
        <v>44</v>
      </c>
      <c r="D466" s="16" t="s">
        <v>229</v>
      </c>
      <c r="E466" s="105" t="s">
        <v>14</v>
      </c>
      <c r="F466" s="104" t="s">
        <v>29</v>
      </c>
      <c r="G466" s="105" t="s">
        <v>28</v>
      </c>
      <c r="H466" s="106"/>
      <c r="I466" s="129" t="s">
        <v>44</v>
      </c>
      <c r="J466" s="103">
        <f t="shared" si="28"/>
        <v>7500</v>
      </c>
      <c r="K466" s="106"/>
      <c r="L466" s="130">
        <v>45658</v>
      </c>
      <c r="M466" s="130">
        <v>48213</v>
      </c>
      <c r="N466" s="32" t="s">
        <v>187</v>
      </c>
      <c r="O466" s="256"/>
      <c r="P466" s="253">
        <f>Egervár!P28</f>
        <v>0</v>
      </c>
      <c r="Q466" s="253">
        <f>Egervár!Q28</f>
        <v>0</v>
      </c>
      <c r="R466" s="253">
        <f>Egervár!R28</f>
        <v>0</v>
      </c>
      <c r="S466" s="253">
        <f>Egervár!S28</f>
        <v>0</v>
      </c>
      <c r="T466" s="313">
        <f>Egervár!T28</f>
        <v>0</v>
      </c>
      <c r="U466" s="313">
        <f>Egervár!U28</f>
        <v>2500</v>
      </c>
      <c r="V466" s="313">
        <f>Egervár!V28</f>
        <v>0</v>
      </c>
      <c r="W466" s="313">
        <f>Egervár!W28</f>
        <v>0</v>
      </c>
      <c r="X466" s="313">
        <f>Egervár!X28</f>
        <v>2500</v>
      </c>
      <c r="Y466" s="313">
        <f>Egervár!Y28</f>
        <v>0</v>
      </c>
      <c r="Z466" s="313">
        <f>Egervár!Z28</f>
        <v>0</v>
      </c>
      <c r="AA466" s="313">
        <f>Egervár!AA28</f>
        <v>2500</v>
      </c>
      <c r="AB466" s="313">
        <f>Egervár!AB28</f>
        <v>0</v>
      </c>
      <c r="AC466" s="314">
        <f>Egervár!AC28</f>
        <v>0</v>
      </c>
      <c r="AE466" s="114"/>
    </row>
    <row r="467" spans="1:31" s="125" customFormat="1" ht="45" x14ac:dyDescent="0.25">
      <c r="A467" s="101">
        <v>296</v>
      </c>
      <c r="B467" s="102"/>
      <c r="C467" s="75" t="s">
        <v>45</v>
      </c>
      <c r="D467" s="16" t="s">
        <v>234</v>
      </c>
      <c r="E467" s="105" t="s">
        <v>14</v>
      </c>
      <c r="F467" s="104" t="s">
        <v>29</v>
      </c>
      <c r="G467" s="105" t="s">
        <v>28</v>
      </c>
      <c r="H467" s="106"/>
      <c r="I467" s="129" t="s">
        <v>45</v>
      </c>
      <c r="J467" s="103">
        <f t="shared" si="28"/>
        <v>3200</v>
      </c>
      <c r="K467" s="106"/>
      <c r="L467" s="130">
        <v>43831</v>
      </c>
      <c r="M467" s="130">
        <v>44196</v>
      </c>
      <c r="N467" s="32" t="s">
        <v>186</v>
      </c>
      <c r="O467" s="256"/>
      <c r="P467" s="253">
        <f>Gősfa!P23</f>
        <v>3200</v>
      </c>
      <c r="Q467" s="253">
        <f>Gősfa!Q23</f>
        <v>0</v>
      </c>
      <c r="R467" s="253">
        <f>Gősfa!R23</f>
        <v>0</v>
      </c>
      <c r="S467" s="253">
        <f>Gősfa!S23</f>
        <v>0</v>
      </c>
      <c r="T467" s="313">
        <f>Gősfa!T23</f>
        <v>0</v>
      </c>
      <c r="U467" s="313">
        <f>Gősfa!U23</f>
        <v>0</v>
      </c>
      <c r="V467" s="313">
        <f>Gősfa!V23</f>
        <v>0</v>
      </c>
      <c r="W467" s="313">
        <f>Gősfa!W23</f>
        <v>0</v>
      </c>
      <c r="X467" s="313">
        <f>Gősfa!X23</f>
        <v>0</v>
      </c>
      <c r="Y467" s="313">
        <f>Gősfa!Y23</f>
        <v>0</v>
      </c>
      <c r="Z467" s="313">
        <f>Gősfa!Z23</f>
        <v>0</v>
      </c>
      <c r="AA467" s="313">
        <f>Gősfa!AA23</f>
        <v>0</v>
      </c>
      <c r="AB467" s="313">
        <f>Gősfa!AB23</f>
        <v>0</v>
      </c>
      <c r="AC467" s="314">
        <f>Gősfa!AC23</f>
        <v>0</v>
      </c>
      <c r="AE467" s="114"/>
    </row>
    <row r="468" spans="1:31" s="125" customFormat="1" ht="45" x14ac:dyDescent="0.25">
      <c r="A468" s="101">
        <v>835</v>
      </c>
      <c r="B468" s="102"/>
      <c r="C468" s="75" t="s">
        <v>45</v>
      </c>
      <c r="D468" s="16" t="s">
        <v>234</v>
      </c>
      <c r="E468" s="105" t="s">
        <v>14</v>
      </c>
      <c r="F468" s="104" t="s">
        <v>29</v>
      </c>
      <c r="G468" s="105" t="s">
        <v>28</v>
      </c>
      <c r="H468" s="106"/>
      <c r="I468" s="129" t="s">
        <v>45</v>
      </c>
      <c r="J468" s="103">
        <f t="shared" si="28"/>
        <v>6400</v>
      </c>
      <c r="K468" s="106"/>
      <c r="L468" s="130">
        <v>45658</v>
      </c>
      <c r="M468" s="130">
        <v>47848</v>
      </c>
      <c r="N468" s="32" t="s">
        <v>187</v>
      </c>
      <c r="O468" s="256"/>
      <c r="P468" s="253">
        <f>Gősfa!P24</f>
        <v>0</v>
      </c>
      <c r="Q468" s="253">
        <f>Gősfa!Q24</f>
        <v>0</v>
      </c>
      <c r="R468" s="253">
        <f>Gősfa!R24</f>
        <v>0</v>
      </c>
      <c r="S468" s="253">
        <f>Gősfa!S24</f>
        <v>0</v>
      </c>
      <c r="T468" s="313">
        <f>Gősfa!T24</f>
        <v>0</v>
      </c>
      <c r="U468" s="313">
        <f>Gősfa!U24</f>
        <v>3200</v>
      </c>
      <c r="V468" s="313">
        <f>Gősfa!V24</f>
        <v>0</v>
      </c>
      <c r="W468" s="313">
        <f>Gősfa!W24</f>
        <v>0</v>
      </c>
      <c r="X468" s="313">
        <f>Gősfa!X24</f>
        <v>0</v>
      </c>
      <c r="Y468" s="313">
        <f>Gősfa!Y24</f>
        <v>0</v>
      </c>
      <c r="Z468" s="313">
        <f>Gősfa!Z24</f>
        <v>3200</v>
      </c>
      <c r="AA468" s="313">
        <f>Gősfa!AA24</f>
        <v>0</v>
      </c>
      <c r="AB468" s="313">
        <f>Gősfa!AB24</f>
        <v>0</v>
      </c>
      <c r="AC468" s="314">
        <f>Gősfa!AC24</f>
        <v>0</v>
      </c>
      <c r="AE468" s="114"/>
    </row>
    <row r="469" spans="1:31" s="125" customFormat="1" ht="45" x14ac:dyDescent="0.25">
      <c r="A469" s="101">
        <v>836</v>
      </c>
      <c r="B469" s="102"/>
      <c r="C469" s="103" t="s">
        <v>46</v>
      </c>
      <c r="D469" s="16" t="s">
        <v>234</v>
      </c>
      <c r="E469" s="105" t="s">
        <v>14</v>
      </c>
      <c r="F469" s="104" t="s">
        <v>29</v>
      </c>
      <c r="G469" s="105" t="s">
        <v>28</v>
      </c>
      <c r="H469" s="106"/>
      <c r="I469" s="129" t="s">
        <v>46</v>
      </c>
      <c r="J469" s="103">
        <f t="shared" ref="J469:J486" si="29">SUM(O469:AC469)</f>
        <v>6000</v>
      </c>
      <c r="K469" s="106"/>
      <c r="L469" s="130">
        <v>45658</v>
      </c>
      <c r="M469" s="130">
        <v>47848</v>
      </c>
      <c r="N469" s="32" t="s">
        <v>187</v>
      </c>
      <c r="O469" s="256"/>
      <c r="P469" s="253"/>
      <c r="Q469" s="253"/>
      <c r="R469" s="253"/>
      <c r="S469" s="253"/>
      <c r="T469" s="313">
        <f>Hagyárosbörönd!T22</f>
        <v>0</v>
      </c>
      <c r="U469" s="313">
        <f>Hagyárosbörönd!U22</f>
        <v>3000</v>
      </c>
      <c r="V469" s="313">
        <f>Hagyárosbörönd!V22</f>
        <v>0</v>
      </c>
      <c r="W469" s="313">
        <f>Hagyárosbörönd!W22</f>
        <v>0</v>
      </c>
      <c r="X469" s="313">
        <f>Hagyárosbörönd!X22</f>
        <v>0</v>
      </c>
      <c r="Y469" s="313">
        <f>Hagyárosbörönd!Y22</f>
        <v>0</v>
      </c>
      <c r="Z469" s="313">
        <f>Hagyárosbörönd!Z22</f>
        <v>3000</v>
      </c>
      <c r="AA469" s="313">
        <f>Hagyárosbörönd!AA22</f>
        <v>0</v>
      </c>
      <c r="AB469" s="313">
        <f>Hagyárosbörönd!AB22</f>
        <v>0</v>
      </c>
      <c r="AC469" s="314">
        <f>Hagyárosbörönd!AC22</f>
        <v>0</v>
      </c>
      <c r="AE469" s="114"/>
    </row>
    <row r="470" spans="1:31" s="125" customFormat="1" ht="45" x14ac:dyDescent="0.25">
      <c r="A470" s="101">
        <v>1006</v>
      </c>
      <c r="B470" s="102"/>
      <c r="C470" s="103" t="s">
        <v>46</v>
      </c>
      <c r="D470" s="16" t="s">
        <v>227</v>
      </c>
      <c r="E470" s="105" t="s">
        <v>14</v>
      </c>
      <c r="F470" s="104" t="s">
        <v>29</v>
      </c>
      <c r="G470" s="105" t="s">
        <v>28</v>
      </c>
      <c r="H470" s="106"/>
      <c r="I470" s="129" t="s">
        <v>46</v>
      </c>
      <c r="J470" s="103">
        <f t="shared" si="29"/>
        <v>8000</v>
      </c>
      <c r="K470" s="106"/>
      <c r="L470" s="130">
        <v>47484</v>
      </c>
      <c r="M470" s="130">
        <v>47848</v>
      </c>
      <c r="N470" s="32" t="s">
        <v>187</v>
      </c>
      <c r="O470" s="256"/>
      <c r="P470" s="253"/>
      <c r="Q470" s="253"/>
      <c r="R470" s="253"/>
      <c r="S470" s="253"/>
      <c r="T470" s="313">
        <f>Hagyárosbörönd!T23</f>
        <v>0</v>
      </c>
      <c r="U470" s="313">
        <f>Hagyárosbörönd!U23</f>
        <v>0</v>
      </c>
      <c r="V470" s="313">
        <f>Hagyárosbörönd!V23</f>
        <v>0</v>
      </c>
      <c r="W470" s="313">
        <f>Hagyárosbörönd!W23</f>
        <v>0</v>
      </c>
      <c r="X470" s="313">
        <f>Hagyárosbörönd!X23</f>
        <v>0</v>
      </c>
      <c r="Y470" s="313">
        <f>Hagyárosbörönd!Y23</f>
        <v>0</v>
      </c>
      <c r="Z470" s="313">
        <f>Hagyárosbörönd!Z23</f>
        <v>8000</v>
      </c>
      <c r="AA470" s="313">
        <f>Hagyárosbörönd!AA23</f>
        <v>0</v>
      </c>
      <c r="AB470" s="313">
        <f>Hagyárosbörönd!AB23</f>
        <v>0</v>
      </c>
      <c r="AC470" s="314">
        <f>Hagyárosbörönd!AC23</f>
        <v>0</v>
      </c>
      <c r="AE470" s="114"/>
    </row>
    <row r="471" spans="1:31" s="125" customFormat="1" ht="45" x14ac:dyDescent="0.25">
      <c r="A471" s="101">
        <v>902</v>
      </c>
      <c r="B471" s="102"/>
      <c r="C471" s="103" t="s">
        <v>46</v>
      </c>
      <c r="D471" s="16" t="s">
        <v>223</v>
      </c>
      <c r="E471" s="105" t="s">
        <v>14</v>
      </c>
      <c r="F471" s="104" t="s">
        <v>29</v>
      </c>
      <c r="G471" s="105" t="s">
        <v>28</v>
      </c>
      <c r="H471" s="106"/>
      <c r="I471" s="129" t="s">
        <v>46</v>
      </c>
      <c r="J471" s="103">
        <f t="shared" si="29"/>
        <v>15000</v>
      </c>
      <c r="K471" s="106"/>
      <c r="L471" s="130">
        <v>46023</v>
      </c>
      <c r="M471" s="130">
        <v>47848</v>
      </c>
      <c r="N471" s="32" t="s">
        <v>187</v>
      </c>
      <c r="O471" s="256"/>
      <c r="P471" s="253"/>
      <c r="Q471" s="253"/>
      <c r="R471" s="253"/>
      <c r="S471" s="253"/>
      <c r="T471" s="313">
        <f>Hagyárosbörönd!T24</f>
        <v>0</v>
      </c>
      <c r="U471" s="313">
        <f>Hagyárosbörönd!U24</f>
        <v>0</v>
      </c>
      <c r="V471" s="313">
        <f>Hagyárosbörönd!V24</f>
        <v>10000</v>
      </c>
      <c r="W471" s="313">
        <f>Hagyárosbörönd!W24</f>
        <v>0</v>
      </c>
      <c r="X471" s="313">
        <f>Hagyárosbörönd!X24</f>
        <v>0</v>
      </c>
      <c r="Y471" s="313">
        <f>Hagyárosbörönd!Y24</f>
        <v>0</v>
      </c>
      <c r="Z471" s="313">
        <f>Hagyárosbörönd!Z24</f>
        <v>5000</v>
      </c>
      <c r="AA471" s="313">
        <f>Hagyárosbörönd!AA24</f>
        <v>0</v>
      </c>
      <c r="AB471" s="313">
        <f>Hagyárosbörönd!AB24</f>
        <v>0</v>
      </c>
      <c r="AC471" s="314">
        <f>Hagyárosbörönd!AC24</f>
        <v>0</v>
      </c>
      <c r="AE471" s="114"/>
    </row>
    <row r="472" spans="1:31" s="125" customFormat="1" ht="45" x14ac:dyDescent="0.25">
      <c r="A472" s="101">
        <v>1007</v>
      </c>
      <c r="B472" s="102"/>
      <c r="C472" s="103" t="s">
        <v>47</v>
      </c>
      <c r="D472" s="16" t="s">
        <v>234</v>
      </c>
      <c r="E472" s="105" t="s">
        <v>14</v>
      </c>
      <c r="F472" s="104" t="s">
        <v>29</v>
      </c>
      <c r="G472" s="105" t="s">
        <v>28</v>
      </c>
      <c r="H472" s="106"/>
      <c r="I472" s="129" t="s">
        <v>47</v>
      </c>
      <c r="J472" s="103">
        <f t="shared" si="29"/>
        <v>2100</v>
      </c>
      <c r="K472" s="106"/>
      <c r="L472" s="130">
        <v>47484</v>
      </c>
      <c r="M472" s="130">
        <v>47848</v>
      </c>
      <c r="N472" s="32" t="s">
        <v>187</v>
      </c>
      <c r="O472" s="256"/>
      <c r="P472" s="253">
        <f>Hottó!P23</f>
        <v>0</v>
      </c>
      <c r="Q472" s="253">
        <f>Hottó!Q23</f>
        <v>0</v>
      </c>
      <c r="R472" s="253">
        <f>Hottó!R23</f>
        <v>0</v>
      </c>
      <c r="S472" s="253">
        <f>Hottó!S23</f>
        <v>0</v>
      </c>
      <c r="T472" s="313">
        <f>Hottó!T23</f>
        <v>0</v>
      </c>
      <c r="U472" s="313">
        <f>Hottó!U23</f>
        <v>0</v>
      </c>
      <c r="V472" s="313">
        <f>Hottó!V23</f>
        <v>0</v>
      </c>
      <c r="W472" s="313">
        <f>Hottó!W23</f>
        <v>0</v>
      </c>
      <c r="X472" s="313">
        <f>Hottó!X23</f>
        <v>0</v>
      </c>
      <c r="Y472" s="313">
        <f>Hottó!Y23</f>
        <v>0</v>
      </c>
      <c r="Z472" s="313">
        <f>Hottó!Z23</f>
        <v>2100</v>
      </c>
      <c r="AA472" s="313">
        <f>Hottó!AA23</f>
        <v>0</v>
      </c>
      <c r="AB472" s="313">
        <f>Hottó!AB23</f>
        <v>0</v>
      </c>
      <c r="AC472" s="314">
        <f>Hottó!AC23</f>
        <v>0</v>
      </c>
      <c r="AE472" s="114"/>
    </row>
    <row r="473" spans="1:31" s="125" customFormat="1" ht="45" x14ac:dyDescent="0.25">
      <c r="A473" s="101">
        <v>297</v>
      </c>
      <c r="B473" s="102"/>
      <c r="C473" s="103" t="s">
        <v>47</v>
      </c>
      <c r="D473" s="16" t="s">
        <v>227</v>
      </c>
      <c r="E473" s="105" t="s">
        <v>14</v>
      </c>
      <c r="F473" s="104" t="s">
        <v>29</v>
      </c>
      <c r="G473" s="105" t="s">
        <v>28</v>
      </c>
      <c r="H473" s="106"/>
      <c r="I473" s="129" t="s">
        <v>47</v>
      </c>
      <c r="J473" s="103">
        <f t="shared" si="29"/>
        <v>2000</v>
      </c>
      <c r="K473" s="106"/>
      <c r="L473" s="130">
        <v>43831</v>
      </c>
      <c r="M473" s="130">
        <v>44196</v>
      </c>
      <c r="N473" s="32" t="s">
        <v>186</v>
      </c>
      <c r="O473" s="256"/>
      <c r="P473" s="253">
        <f>Hottó!P24</f>
        <v>2000</v>
      </c>
      <c r="Q473" s="253">
        <f>Hottó!Q24</f>
        <v>0</v>
      </c>
      <c r="R473" s="253">
        <f>Hottó!R24</f>
        <v>0</v>
      </c>
      <c r="S473" s="253">
        <f>Hottó!S24</f>
        <v>0</v>
      </c>
      <c r="T473" s="313">
        <f>Hottó!T24</f>
        <v>0</v>
      </c>
      <c r="U473" s="313">
        <f>Hottó!U24</f>
        <v>0</v>
      </c>
      <c r="V473" s="313">
        <f>Hottó!V24</f>
        <v>0</v>
      </c>
      <c r="W473" s="313">
        <f>Hottó!W24</f>
        <v>0</v>
      </c>
      <c r="X473" s="313">
        <f>Hottó!X24</f>
        <v>0</v>
      </c>
      <c r="Y473" s="313">
        <f>Hottó!Y24</f>
        <v>0</v>
      </c>
      <c r="Z473" s="313">
        <f>Hottó!Z24</f>
        <v>0</v>
      </c>
      <c r="AA473" s="313">
        <f>Hottó!AA24</f>
        <v>0</v>
      </c>
      <c r="AB473" s="313">
        <f>Hottó!AB24</f>
        <v>0</v>
      </c>
      <c r="AC473" s="314">
        <f>Hottó!AC24</f>
        <v>0</v>
      </c>
      <c r="AE473" s="114"/>
    </row>
    <row r="474" spans="1:31" s="125" customFormat="1" ht="45" x14ac:dyDescent="0.25">
      <c r="A474" s="101">
        <v>837</v>
      </c>
      <c r="B474" s="102"/>
      <c r="C474" s="103" t="s">
        <v>47</v>
      </c>
      <c r="D474" s="16" t="s">
        <v>227</v>
      </c>
      <c r="E474" s="105" t="s">
        <v>14</v>
      </c>
      <c r="F474" s="104" t="s">
        <v>29</v>
      </c>
      <c r="G474" s="105" t="s">
        <v>28</v>
      </c>
      <c r="H474" s="106"/>
      <c r="I474" s="129" t="s">
        <v>47</v>
      </c>
      <c r="J474" s="103">
        <f t="shared" si="29"/>
        <v>4000</v>
      </c>
      <c r="K474" s="106"/>
      <c r="L474" s="130">
        <v>45658</v>
      </c>
      <c r="M474" s="130">
        <v>47848</v>
      </c>
      <c r="N474" s="32" t="s">
        <v>187</v>
      </c>
      <c r="O474" s="256"/>
      <c r="P474" s="253">
        <f>Hottó!P25</f>
        <v>0</v>
      </c>
      <c r="Q474" s="253">
        <f>Hottó!Q25</f>
        <v>0</v>
      </c>
      <c r="R474" s="253">
        <f>Hottó!R25</f>
        <v>0</v>
      </c>
      <c r="S474" s="253">
        <f>Hottó!S25</f>
        <v>0</v>
      </c>
      <c r="T474" s="313">
        <f>Hottó!T25</f>
        <v>0</v>
      </c>
      <c r="U474" s="313">
        <f>Hottó!U25</f>
        <v>2000</v>
      </c>
      <c r="V474" s="313">
        <f>Hottó!V25</f>
        <v>0</v>
      </c>
      <c r="W474" s="313">
        <f>Hottó!W25</f>
        <v>0</v>
      </c>
      <c r="X474" s="313">
        <f>Hottó!X25</f>
        <v>0</v>
      </c>
      <c r="Y474" s="313">
        <f>Hottó!Y25</f>
        <v>0</v>
      </c>
      <c r="Z474" s="313">
        <f>Hottó!Z25</f>
        <v>2000</v>
      </c>
      <c r="AA474" s="313">
        <f>Hottó!AA25</f>
        <v>0</v>
      </c>
      <c r="AB474" s="313">
        <f>Hottó!AB25</f>
        <v>0</v>
      </c>
      <c r="AC474" s="314">
        <f>Hottó!AC25</f>
        <v>0</v>
      </c>
      <c r="AE474" s="114"/>
    </row>
    <row r="475" spans="1:31" s="125" customFormat="1" ht="45" x14ac:dyDescent="0.25">
      <c r="A475" s="101">
        <v>1008</v>
      </c>
      <c r="B475" s="102"/>
      <c r="C475" s="103" t="s">
        <v>47</v>
      </c>
      <c r="D475" s="16" t="s">
        <v>223</v>
      </c>
      <c r="E475" s="105" t="s">
        <v>14</v>
      </c>
      <c r="F475" s="104" t="s">
        <v>29</v>
      </c>
      <c r="G475" s="105" t="s">
        <v>28</v>
      </c>
      <c r="H475" s="106"/>
      <c r="I475" s="129" t="s">
        <v>47</v>
      </c>
      <c r="J475" s="103">
        <f t="shared" si="29"/>
        <v>120</v>
      </c>
      <c r="K475" s="106"/>
      <c r="L475" s="130">
        <v>47484</v>
      </c>
      <c r="M475" s="130">
        <v>47848</v>
      </c>
      <c r="N475" s="32" t="s">
        <v>187</v>
      </c>
      <c r="O475" s="256"/>
      <c r="P475" s="253">
        <f>Hottó!P26</f>
        <v>0</v>
      </c>
      <c r="Q475" s="253">
        <f>Hottó!Q26</f>
        <v>0</v>
      </c>
      <c r="R475" s="253">
        <f>Hottó!R26</f>
        <v>0</v>
      </c>
      <c r="S475" s="253">
        <f>Hottó!S26</f>
        <v>0</v>
      </c>
      <c r="T475" s="313">
        <f>Hottó!T26</f>
        <v>0</v>
      </c>
      <c r="U475" s="313">
        <f>Hottó!U26</f>
        <v>0</v>
      </c>
      <c r="V475" s="313">
        <f>Hottó!V26</f>
        <v>0</v>
      </c>
      <c r="W475" s="313">
        <f>Hottó!W26</f>
        <v>0</v>
      </c>
      <c r="X475" s="313">
        <f>Hottó!X26</f>
        <v>0</v>
      </c>
      <c r="Y475" s="313">
        <f>Hottó!Y26</f>
        <v>0</v>
      </c>
      <c r="Z475" s="313">
        <f>Hottó!Z26</f>
        <v>120</v>
      </c>
      <c r="AA475" s="313">
        <f>Hottó!AA26</f>
        <v>0</v>
      </c>
      <c r="AB475" s="313">
        <f>Hottó!AB26</f>
        <v>0</v>
      </c>
      <c r="AC475" s="314">
        <f>Hottó!AC26</f>
        <v>0</v>
      </c>
      <c r="AE475" s="114"/>
    </row>
    <row r="476" spans="1:31" s="125" customFormat="1" ht="45" x14ac:dyDescent="0.25">
      <c r="A476" s="101">
        <v>485</v>
      </c>
      <c r="B476" s="102"/>
      <c r="C476" s="103" t="s">
        <v>48</v>
      </c>
      <c r="D476" s="16" t="s">
        <v>223</v>
      </c>
      <c r="E476" s="105" t="s">
        <v>14</v>
      </c>
      <c r="F476" s="104" t="s">
        <v>29</v>
      </c>
      <c r="G476" s="105" t="s">
        <v>28</v>
      </c>
      <c r="H476" s="106"/>
      <c r="I476" s="129" t="s">
        <v>48</v>
      </c>
      <c r="J476" s="103">
        <f t="shared" si="29"/>
        <v>2500</v>
      </c>
      <c r="K476" s="106"/>
      <c r="L476" s="130">
        <v>44197</v>
      </c>
      <c r="M476" s="130">
        <v>44561</v>
      </c>
      <c r="N476" s="32" t="s">
        <v>186</v>
      </c>
      <c r="O476" s="256"/>
      <c r="P476" s="253">
        <f>Kávás!P22</f>
        <v>0</v>
      </c>
      <c r="Q476" s="253">
        <f>Kávás!Q22</f>
        <v>2500</v>
      </c>
      <c r="R476" s="253">
        <f>Kávás!R22</f>
        <v>0</v>
      </c>
      <c r="S476" s="253">
        <f>Kávás!S22</f>
        <v>0</v>
      </c>
      <c r="T476" s="313">
        <f>Kávás!T22</f>
        <v>0</v>
      </c>
      <c r="U476" s="313">
        <f>Kávás!U22</f>
        <v>0</v>
      </c>
      <c r="V476" s="313">
        <f>Kávás!V22</f>
        <v>0</v>
      </c>
      <c r="W476" s="313">
        <f>Kávás!W22</f>
        <v>0</v>
      </c>
      <c r="X476" s="313">
        <f>Kávás!X22</f>
        <v>0</v>
      </c>
      <c r="Y476" s="313">
        <f>Kávás!Y22</f>
        <v>0</v>
      </c>
      <c r="Z476" s="313">
        <f>Kávás!Z22</f>
        <v>0</v>
      </c>
      <c r="AA476" s="313">
        <f>Kávás!AA22</f>
        <v>0</v>
      </c>
      <c r="AB476" s="313">
        <f>Kávás!AB22</f>
        <v>0</v>
      </c>
      <c r="AC476" s="314">
        <f>Kávás!AC22</f>
        <v>0</v>
      </c>
      <c r="AE476" s="114"/>
    </row>
    <row r="477" spans="1:31" s="125" customFormat="1" ht="45" x14ac:dyDescent="0.25">
      <c r="A477" s="101">
        <v>674</v>
      </c>
      <c r="B477" s="102"/>
      <c r="C477" s="103" t="s">
        <v>48</v>
      </c>
      <c r="D477" s="16" t="s">
        <v>223</v>
      </c>
      <c r="E477" s="105" t="s">
        <v>14</v>
      </c>
      <c r="F477" s="104" t="s">
        <v>29</v>
      </c>
      <c r="G477" s="105" t="s">
        <v>28</v>
      </c>
      <c r="H477" s="106"/>
      <c r="I477" s="129" t="s">
        <v>48</v>
      </c>
      <c r="J477" s="103">
        <f t="shared" si="29"/>
        <v>7500</v>
      </c>
      <c r="K477" s="106"/>
      <c r="L477" s="130">
        <v>45292</v>
      </c>
      <c r="M477" s="130">
        <v>47848</v>
      </c>
      <c r="N477" s="32" t="s">
        <v>187</v>
      </c>
      <c r="O477" s="256"/>
      <c r="P477" s="253">
        <f>Kávás!P23</f>
        <v>0</v>
      </c>
      <c r="Q477" s="253">
        <f>Kávás!Q23</f>
        <v>0</v>
      </c>
      <c r="R477" s="253">
        <f>Kávás!R23</f>
        <v>0</v>
      </c>
      <c r="S477" s="253">
        <f>Kávás!S23</f>
        <v>0</v>
      </c>
      <c r="T477" s="313">
        <f>Kávás!T23</f>
        <v>2500</v>
      </c>
      <c r="U477" s="313">
        <f>Kávás!U23</f>
        <v>0</v>
      </c>
      <c r="V477" s="313">
        <f>Kávás!V23</f>
        <v>0</v>
      </c>
      <c r="W477" s="313">
        <f>Kávás!W23</f>
        <v>2500</v>
      </c>
      <c r="X477" s="313">
        <f>Kávás!X23</f>
        <v>0</v>
      </c>
      <c r="Y477" s="313">
        <f>Kávás!Y23</f>
        <v>0</v>
      </c>
      <c r="Z477" s="313">
        <f>Kávás!Z23</f>
        <v>2500</v>
      </c>
      <c r="AA477" s="313">
        <f>Kávás!AA23</f>
        <v>0</v>
      </c>
      <c r="AB477" s="313">
        <f>Kávás!AB23</f>
        <v>0</v>
      </c>
      <c r="AC477" s="314">
        <f>Kávás!AC23</f>
        <v>0</v>
      </c>
      <c r="AE477" s="114"/>
    </row>
    <row r="478" spans="1:31" s="125" customFormat="1" ht="45" x14ac:dyDescent="0.25">
      <c r="A478" s="101">
        <v>486</v>
      </c>
      <c r="B478" s="102"/>
      <c r="C478" s="136" t="s">
        <v>49</v>
      </c>
      <c r="D478" s="16" t="s">
        <v>234</v>
      </c>
      <c r="E478" s="105" t="s">
        <v>14</v>
      </c>
      <c r="F478" s="104" t="s">
        <v>29</v>
      </c>
      <c r="G478" s="105" t="s">
        <v>28</v>
      </c>
      <c r="H478" s="106"/>
      <c r="I478" s="129" t="s">
        <v>49</v>
      </c>
      <c r="J478" s="103">
        <f t="shared" si="29"/>
        <v>1000</v>
      </c>
      <c r="K478" s="106"/>
      <c r="L478" s="130">
        <v>44197</v>
      </c>
      <c r="M478" s="130">
        <v>44561</v>
      </c>
      <c r="N478" s="32" t="s">
        <v>186</v>
      </c>
      <c r="O478" s="256"/>
      <c r="P478" s="253">
        <f>Kemendollár!P21</f>
        <v>0</v>
      </c>
      <c r="Q478" s="253">
        <f>Kemendollár!Q21</f>
        <v>1000</v>
      </c>
      <c r="R478" s="253">
        <f>Kemendollár!R21</f>
        <v>0</v>
      </c>
      <c r="S478" s="253">
        <f>Kemendollár!S21</f>
        <v>0</v>
      </c>
      <c r="T478" s="313">
        <f>Kemendollár!T21</f>
        <v>0</v>
      </c>
      <c r="U478" s="313">
        <f>Kemendollár!U21</f>
        <v>0</v>
      </c>
      <c r="V478" s="313">
        <f>Kemendollár!V21</f>
        <v>0</v>
      </c>
      <c r="W478" s="313">
        <f>Kemendollár!W21</f>
        <v>0</v>
      </c>
      <c r="X478" s="313">
        <f>Kemendollár!X21</f>
        <v>0</v>
      </c>
      <c r="Y478" s="313">
        <f>Kemendollár!Y21</f>
        <v>0</v>
      </c>
      <c r="Z478" s="313">
        <f>Kemendollár!Z21</f>
        <v>0</v>
      </c>
      <c r="AA478" s="313">
        <f>Kemendollár!AA21</f>
        <v>0</v>
      </c>
      <c r="AB478" s="313">
        <f>Kemendollár!AB21</f>
        <v>0</v>
      </c>
      <c r="AC478" s="314">
        <f>Kemendollár!AC21</f>
        <v>0</v>
      </c>
      <c r="AE478" s="114"/>
    </row>
    <row r="479" spans="1:31" s="125" customFormat="1" ht="45" x14ac:dyDescent="0.25">
      <c r="A479" s="101">
        <v>944</v>
      </c>
      <c r="B479" s="102"/>
      <c r="C479" s="136" t="s">
        <v>49</v>
      </c>
      <c r="D479" s="16" t="s">
        <v>234</v>
      </c>
      <c r="E479" s="105" t="s">
        <v>14</v>
      </c>
      <c r="F479" s="104" t="s">
        <v>29</v>
      </c>
      <c r="G479" s="105" t="s">
        <v>28</v>
      </c>
      <c r="H479" s="106"/>
      <c r="I479" s="129" t="s">
        <v>49</v>
      </c>
      <c r="J479" s="103">
        <f t="shared" si="29"/>
        <v>1000</v>
      </c>
      <c r="K479" s="106"/>
      <c r="L479" s="130">
        <v>46388</v>
      </c>
      <c r="M479" s="130">
        <v>46752</v>
      </c>
      <c r="N479" s="32" t="s">
        <v>187</v>
      </c>
      <c r="O479" s="256"/>
      <c r="P479" s="253">
        <f>Kemendollár!P22</f>
        <v>0</v>
      </c>
      <c r="Q479" s="253">
        <f>Kemendollár!Q22</f>
        <v>0</v>
      </c>
      <c r="R479" s="253">
        <f>Kemendollár!R22</f>
        <v>0</v>
      </c>
      <c r="S479" s="253">
        <f>Kemendollár!S22</f>
        <v>0</v>
      </c>
      <c r="T479" s="313">
        <f>Kemendollár!T22</f>
        <v>0</v>
      </c>
      <c r="U479" s="313">
        <f>Kemendollár!U22</f>
        <v>0</v>
      </c>
      <c r="V479" s="313">
        <f>Kemendollár!V22</f>
        <v>0</v>
      </c>
      <c r="W479" s="313">
        <f>Kemendollár!W22</f>
        <v>1000</v>
      </c>
      <c r="X479" s="313">
        <f>Kemendollár!X22</f>
        <v>0</v>
      </c>
      <c r="Y479" s="313">
        <f>Kemendollár!Y22</f>
        <v>0</v>
      </c>
      <c r="Z479" s="313">
        <f>Kemendollár!Z22</f>
        <v>0</v>
      </c>
      <c r="AA479" s="313">
        <f>Kemendollár!AA22</f>
        <v>0</v>
      </c>
      <c r="AB479" s="313">
        <f>Kemendollár!AB22</f>
        <v>0</v>
      </c>
      <c r="AC479" s="314">
        <f>Kemendollár!AC22</f>
        <v>0</v>
      </c>
      <c r="AE479" s="114"/>
    </row>
    <row r="480" spans="1:31" s="125" customFormat="1" ht="45" x14ac:dyDescent="0.25">
      <c r="A480" s="101">
        <v>298</v>
      </c>
      <c r="B480" s="102"/>
      <c r="C480" s="136" t="s">
        <v>49</v>
      </c>
      <c r="D480" s="16" t="s">
        <v>227</v>
      </c>
      <c r="E480" s="105" t="s">
        <v>14</v>
      </c>
      <c r="F480" s="104" t="s">
        <v>29</v>
      </c>
      <c r="G480" s="105" t="s">
        <v>28</v>
      </c>
      <c r="H480" s="106"/>
      <c r="I480" s="129" t="s">
        <v>49</v>
      </c>
      <c r="J480" s="103">
        <f t="shared" si="29"/>
        <v>1000</v>
      </c>
      <c r="K480" s="106"/>
      <c r="L480" s="130">
        <v>43831</v>
      </c>
      <c r="M480" s="130">
        <v>44196</v>
      </c>
      <c r="N480" s="32" t="s">
        <v>186</v>
      </c>
      <c r="O480" s="256"/>
      <c r="P480" s="253">
        <f>Kemendollár!P23</f>
        <v>1000</v>
      </c>
      <c r="Q480" s="253">
        <f>Kemendollár!Q23</f>
        <v>0</v>
      </c>
      <c r="R480" s="253">
        <f>Kemendollár!R23</f>
        <v>0</v>
      </c>
      <c r="S480" s="253">
        <f>Kemendollár!S23</f>
        <v>0</v>
      </c>
      <c r="T480" s="313">
        <f>Kemendollár!T23</f>
        <v>0</v>
      </c>
      <c r="U480" s="313">
        <f>Kemendollár!U23</f>
        <v>0</v>
      </c>
      <c r="V480" s="313">
        <f>Kemendollár!V23</f>
        <v>0</v>
      </c>
      <c r="W480" s="313">
        <f>Kemendollár!W23</f>
        <v>0</v>
      </c>
      <c r="X480" s="313">
        <f>Kemendollár!X23</f>
        <v>0</v>
      </c>
      <c r="Y480" s="313">
        <f>Kemendollár!Y23</f>
        <v>0</v>
      </c>
      <c r="Z480" s="313">
        <f>Kemendollár!Z23</f>
        <v>0</v>
      </c>
      <c r="AA480" s="313">
        <f>Kemendollár!AA23</f>
        <v>0</v>
      </c>
      <c r="AB480" s="313">
        <f>Kemendollár!AB23</f>
        <v>0</v>
      </c>
      <c r="AC480" s="314">
        <f>Kemendollár!AC23</f>
        <v>0</v>
      </c>
      <c r="AE480" s="114"/>
    </row>
    <row r="481" spans="1:31" s="125" customFormat="1" ht="45" x14ac:dyDescent="0.25">
      <c r="A481" s="101">
        <v>838</v>
      </c>
      <c r="B481" s="102"/>
      <c r="C481" s="136" t="s">
        <v>49</v>
      </c>
      <c r="D481" s="16" t="s">
        <v>227</v>
      </c>
      <c r="E481" s="105" t="s">
        <v>14</v>
      </c>
      <c r="F481" s="104" t="s">
        <v>29</v>
      </c>
      <c r="G481" s="105" t="s">
        <v>28</v>
      </c>
      <c r="H481" s="106"/>
      <c r="I481" s="129" t="s">
        <v>49</v>
      </c>
      <c r="J481" s="103">
        <f t="shared" si="29"/>
        <v>2000</v>
      </c>
      <c r="K481" s="106"/>
      <c r="L481" s="130">
        <v>45658</v>
      </c>
      <c r="M481" s="130">
        <v>47848</v>
      </c>
      <c r="N481" s="32" t="s">
        <v>187</v>
      </c>
      <c r="O481" s="256"/>
      <c r="P481" s="253">
        <f>Kemendollár!P24</f>
        <v>0</v>
      </c>
      <c r="Q481" s="253">
        <f>Kemendollár!Q24</f>
        <v>0</v>
      </c>
      <c r="R481" s="253">
        <f>Kemendollár!R24</f>
        <v>0</v>
      </c>
      <c r="S481" s="253">
        <f>Kemendollár!S24</f>
        <v>0</v>
      </c>
      <c r="T481" s="313">
        <f>Kemendollár!T24</f>
        <v>0</v>
      </c>
      <c r="U481" s="313">
        <f>Kemendollár!U24</f>
        <v>1000</v>
      </c>
      <c r="V481" s="313">
        <f>Kemendollár!V24</f>
        <v>0</v>
      </c>
      <c r="W481" s="313">
        <f>Kemendollár!W24</f>
        <v>0</v>
      </c>
      <c r="X481" s="313">
        <f>Kemendollár!X24</f>
        <v>0</v>
      </c>
      <c r="Y481" s="313">
        <f>Kemendollár!Y24</f>
        <v>0</v>
      </c>
      <c r="Z481" s="313">
        <f>Kemendollár!Z24</f>
        <v>1000</v>
      </c>
      <c r="AA481" s="313">
        <f>Kemendollár!AA24</f>
        <v>0</v>
      </c>
      <c r="AB481" s="313">
        <f>Kemendollár!AB24</f>
        <v>0</v>
      </c>
      <c r="AC481" s="314">
        <f>Kemendollár!AC24</f>
        <v>0</v>
      </c>
      <c r="AE481" s="114"/>
    </row>
    <row r="482" spans="1:31" s="125" customFormat="1" ht="45" x14ac:dyDescent="0.25">
      <c r="A482" s="101">
        <v>299</v>
      </c>
      <c r="B482" s="102"/>
      <c r="C482" s="136" t="s">
        <v>49</v>
      </c>
      <c r="D482" s="16" t="s">
        <v>223</v>
      </c>
      <c r="E482" s="105" t="s">
        <v>14</v>
      </c>
      <c r="F482" s="104" t="s">
        <v>29</v>
      </c>
      <c r="G482" s="105" t="s">
        <v>28</v>
      </c>
      <c r="H482" s="106"/>
      <c r="I482" s="129" t="s">
        <v>49</v>
      </c>
      <c r="J482" s="103">
        <f t="shared" si="29"/>
        <v>4000</v>
      </c>
      <c r="K482" s="106"/>
      <c r="L482" s="130">
        <v>43831</v>
      </c>
      <c r="M482" s="130">
        <v>44561</v>
      </c>
      <c r="N482" s="32" t="s">
        <v>186</v>
      </c>
      <c r="O482" s="256"/>
      <c r="P482" s="253">
        <f>Kemendollár!P25</f>
        <v>2000</v>
      </c>
      <c r="Q482" s="253">
        <f>Kemendollár!Q25</f>
        <v>2000</v>
      </c>
      <c r="R482" s="253">
        <f>Kemendollár!R25</f>
        <v>0</v>
      </c>
      <c r="S482" s="253">
        <f>Kemendollár!S25</f>
        <v>0</v>
      </c>
      <c r="T482" s="313">
        <f>Kemendollár!T25</f>
        <v>0</v>
      </c>
      <c r="U482" s="313">
        <f>Kemendollár!U25</f>
        <v>0</v>
      </c>
      <c r="V482" s="313">
        <f>Kemendollár!V25</f>
        <v>0</v>
      </c>
      <c r="W482" s="313">
        <f>Kemendollár!W25</f>
        <v>0</v>
      </c>
      <c r="X482" s="313">
        <f>Kemendollár!X25</f>
        <v>0</v>
      </c>
      <c r="Y482" s="313">
        <f>Kemendollár!Y25</f>
        <v>0</v>
      </c>
      <c r="Z482" s="313">
        <f>Kemendollár!Z25</f>
        <v>0</v>
      </c>
      <c r="AA482" s="313">
        <f>Kemendollár!AA25</f>
        <v>0</v>
      </c>
      <c r="AB482" s="313">
        <f>Kemendollár!AB25</f>
        <v>0</v>
      </c>
      <c r="AC482" s="314">
        <f>Kemendollár!AC25</f>
        <v>0</v>
      </c>
      <c r="AE482" s="114"/>
    </row>
    <row r="483" spans="1:31" s="125" customFormat="1" ht="45" x14ac:dyDescent="0.25">
      <c r="A483" s="101">
        <v>675</v>
      </c>
      <c r="B483" s="102"/>
      <c r="C483" s="136" t="s">
        <v>49</v>
      </c>
      <c r="D483" s="16" t="s">
        <v>223</v>
      </c>
      <c r="E483" s="105" t="s">
        <v>14</v>
      </c>
      <c r="F483" s="104" t="s">
        <v>29</v>
      </c>
      <c r="G483" s="105" t="s">
        <v>28</v>
      </c>
      <c r="H483" s="106"/>
      <c r="I483" s="129" t="s">
        <v>49</v>
      </c>
      <c r="J483" s="103">
        <f t="shared" si="29"/>
        <v>4000</v>
      </c>
      <c r="K483" s="106"/>
      <c r="L483" s="130">
        <v>45292</v>
      </c>
      <c r="M483" s="130">
        <v>46752</v>
      </c>
      <c r="N483" s="32" t="s">
        <v>187</v>
      </c>
      <c r="O483" s="256"/>
      <c r="P483" s="253">
        <f>Kemendollár!P26</f>
        <v>0</v>
      </c>
      <c r="Q483" s="253">
        <f>Kemendollár!Q26</f>
        <v>0</v>
      </c>
      <c r="R483" s="253">
        <f>Kemendollár!R26</f>
        <v>0</v>
      </c>
      <c r="S483" s="253">
        <f>Kemendollár!S26</f>
        <v>0</v>
      </c>
      <c r="T483" s="313">
        <f>Kemendollár!T26</f>
        <v>2000</v>
      </c>
      <c r="U483" s="313">
        <f>Kemendollár!U26</f>
        <v>0</v>
      </c>
      <c r="V483" s="313">
        <f>Kemendollár!V26</f>
        <v>0</v>
      </c>
      <c r="W483" s="313">
        <f>Kemendollár!W26</f>
        <v>2000</v>
      </c>
      <c r="X483" s="313">
        <f>Kemendollár!X26</f>
        <v>0</v>
      </c>
      <c r="Y483" s="313">
        <f>Kemendollár!Y26</f>
        <v>0</v>
      </c>
      <c r="Z483" s="313">
        <f>Kemendollár!Z26</f>
        <v>0</v>
      </c>
      <c r="AA483" s="313">
        <f>Kemendollár!AA26</f>
        <v>0</v>
      </c>
      <c r="AB483" s="313">
        <f>Kemendollár!AB26</f>
        <v>0</v>
      </c>
      <c r="AC483" s="314">
        <f>Kemendollár!AC26</f>
        <v>0</v>
      </c>
      <c r="AE483" s="114"/>
    </row>
    <row r="484" spans="1:31" s="125" customFormat="1" ht="45" x14ac:dyDescent="0.25">
      <c r="A484" s="101">
        <v>1009</v>
      </c>
      <c r="B484" s="102"/>
      <c r="C484" s="136" t="s">
        <v>49</v>
      </c>
      <c r="D484" s="16" t="s">
        <v>235</v>
      </c>
      <c r="E484" s="105" t="s">
        <v>14</v>
      </c>
      <c r="F484" s="104" t="s">
        <v>29</v>
      </c>
      <c r="G484" s="105" t="s">
        <v>28</v>
      </c>
      <c r="H484" s="106"/>
      <c r="I484" s="129" t="s">
        <v>49</v>
      </c>
      <c r="J484" s="103">
        <f t="shared" si="29"/>
        <v>750</v>
      </c>
      <c r="K484" s="106"/>
      <c r="L484" s="130">
        <v>47484</v>
      </c>
      <c r="M484" s="130">
        <v>47848</v>
      </c>
      <c r="N484" s="32" t="s">
        <v>187</v>
      </c>
      <c r="O484" s="256"/>
      <c r="P484" s="253">
        <f>Kemendollár!P27</f>
        <v>0</v>
      </c>
      <c r="Q484" s="253">
        <f>Kemendollár!Q27</f>
        <v>0</v>
      </c>
      <c r="R484" s="253">
        <f>Kemendollár!R27</f>
        <v>0</v>
      </c>
      <c r="S484" s="253">
        <f>Kemendollár!S27</f>
        <v>0</v>
      </c>
      <c r="T484" s="313">
        <f>Kemendollár!T27</f>
        <v>0</v>
      </c>
      <c r="U484" s="313">
        <f>Kemendollár!U27</f>
        <v>0</v>
      </c>
      <c r="V484" s="313">
        <f>Kemendollár!V27</f>
        <v>0</v>
      </c>
      <c r="W484" s="313">
        <f>Kemendollár!W27</f>
        <v>0</v>
      </c>
      <c r="X484" s="313">
        <f>Kemendollár!X27</f>
        <v>0</v>
      </c>
      <c r="Y484" s="313">
        <f>Kemendollár!Y27</f>
        <v>0</v>
      </c>
      <c r="Z484" s="313">
        <f>Kemendollár!Z27</f>
        <v>750</v>
      </c>
      <c r="AA484" s="313">
        <f>Kemendollár!AA27</f>
        <v>0</v>
      </c>
      <c r="AB484" s="313">
        <f>Kemendollár!AB27</f>
        <v>0</v>
      </c>
      <c r="AC484" s="314">
        <f>Kemendollár!AC27</f>
        <v>0</v>
      </c>
      <c r="AE484" s="114"/>
    </row>
    <row r="485" spans="1:31" s="125" customFormat="1" ht="45" x14ac:dyDescent="0.25">
      <c r="A485" s="101">
        <v>487</v>
      </c>
      <c r="B485" s="102"/>
      <c r="C485" s="103" t="s">
        <v>50</v>
      </c>
      <c r="D485" s="16" t="s">
        <v>223</v>
      </c>
      <c r="E485" s="105" t="s">
        <v>14</v>
      </c>
      <c r="F485" s="104" t="s">
        <v>29</v>
      </c>
      <c r="G485" s="105" t="s">
        <v>28</v>
      </c>
      <c r="H485" s="106"/>
      <c r="I485" s="129" t="s">
        <v>50</v>
      </c>
      <c r="J485" s="103">
        <f t="shared" si="29"/>
        <v>2500</v>
      </c>
      <c r="K485" s="106"/>
      <c r="L485" s="130">
        <v>44197</v>
      </c>
      <c r="M485" s="130">
        <v>44561</v>
      </c>
      <c r="N485" s="32" t="s">
        <v>186</v>
      </c>
      <c r="O485" s="256"/>
      <c r="P485" s="253">
        <f>Keménfa!P21</f>
        <v>0</v>
      </c>
      <c r="Q485" s="253">
        <f>Keménfa!Q21</f>
        <v>2500</v>
      </c>
      <c r="R485" s="253">
        <f>Keménfa!R21</f>
        <v>0</v>
      </c>
      <c r="S485" s="253">
        <f>Keménfa!S21</f>
        <v>0</v>
      </c>
      <c r="T485" s="313">
        <f>Keménfa!T21</f>
        <v>0</v>
      </c>
      <c r="U485" s="313">
        <f>Keménfa!U21</f>
        <v>0</v>
      </c>
      <c r="V485" s="313">
        <f>Keménfa!V21</f>
        <v>0</v>
      </c>
      <c r="W485" s="313">
        <f>Keménfa!W21</f>
        <v>0</v>
      </c>
      <c r="X485" s="313">
        <f>Keménfa!X21</f>
        <v>0</v>
      </c>
      <c r="Y485" s="313">
        <f>Keménfa!Y21</f>
        <v>0</v>
      </c>
      <c r="Z485" s="313">
        <f>Keménfa!Z21</f>
        <v>0</v>
      </c>
      <c r="AA485" s="313">
        <f>Keménfa!AA21</f>
        <v>0</v>
      </c>
      <c r="AB485" s="313">
        <f>Keménfa!AB21</f>
        <v>0</v>
      </c>
      <c r="AC485" s="314">
        <f>Keménfa!AC21</f>
        <v>0</v>
      </c>
      <c r="AE485" s="114"/>
    </row>
    <row r="486" spans="1:31" s="125" customFormat="1" ht="45" x14ac:dyDescent="0.25">
      <c r="A486" s="101">
        <v>945</v>
      </c>
      <c r="B486" s="102"/>
      <c r="C486" s="103" t="s">
        <v>50</v>
      </c>
      <c r="D486" s="16" t="s">
        <v>223</v>
      </c>
      <c r="E486" s="105" t="s">
        <v>14</v>
      </c>
      <c r="F486" s="104" t="s">
        <v>29</v>
      </c>
      <c r="G486" s="105" t="s">
        <v>28</v>
      </c>
      <c r="H486" s="106"/>
      <c r="I486" s="129" t="s">
        <v>50</v>
      </c>
      <c r="J486" s="103">
        <f t="shared" si="29"/>
        <v>2300</v>
      </c>
      <c r="K486" s="106"/>
      <c r="L486" s="130">
        <v>46388</v>
      </c>
      <c r="M486" s="130">
        <v>46752</v>
      </c>
      <c r="N486" s="32" t="s">
        <v>187</v>
      </c>
      <c r="O486" s="256"/>
      <c r="P486" s="253">
        <f>Keménfa!P22</f>
        <v>0</v>
      </c>
      <c r="Q486" s="253">
        <f>Keménfa!Q22</f>
        <v>0</v>
      </c>
      <c r="R486" s="253">
        <f>Keménfa!R22</f>
        <v>0</v>
      </c>
      <c r="S486" s="253">
        <f>Keménfa!S22</f>
        <v>0</v>
      </c>
      <c r="T486" s="313">
        <f>Keménfa!T22</f>
        <v>0</v>
      </c>
      <c r="U486" s="313">
        <f>Keménfa!U22</f>
        <v>0</v>
      </c>
      <c r="V486" s="313">
        <f>Keménfa!V22</f>
        <v>0</v>
      </c>
      <c r="W486" s="313">
        <f>Keménfa!W22</f>
        <v>2300</v>
      </c>
      <c r="X486" s="313">
        <f>Keménfa!X22</f>
        <v>0</v>
      </c>
      <c r="Y486" s="313">
        <f>Keménfa!Y22</f>
        <v>0</v>
      </c>
      <c r="Z486" s="313">
        <f>Keménfa!Z22</f>
        <v>0</v>
      </c>
      <c r="AA486" s="313">
        <f>Keménfa!AA22</f>
        <v>0</v>
      </c>
      <c r="AB486" s="313">
        <f>Keménfa!AB22</f>
        <v>0</v>
      </c>
      <c r="AC486" s="314">
        <f>Keménfa!AC22</f>
        <v>0</v>
      </c>
      <c r="AE486" s="114"/>
    </row>
    <row r="487" spans="1:31" s="125" customFormat="1" ht="45" x14ac:dyDescent="0.25">
      <c r="A487" s="101">
        <v>300</v>
      </c>
      <c r="B487" s="102"/>
      <c r="C487" s="103" t="s">
        <v>51</v>
      </c>
      <c r="D487" s="16" t="s">
        <v>234</v>
      </c>
      <c r="E487" s="105" t="s">
        <v>14</v>
      </c>
      <c r="F487" s="104" t="s">
        <v>29</v>
      </c>
      <c r="G487" s="105" t="s">
        <v>28</v>
      </c>
      <c r="H487" s="106"/>
      <c r="I487" s="129" t="s">
        <v>51</v>
      </c>
      <c r="J487" s="103">
        <f t="shared" ref="J487:J516" si="30">SUM(O487:AC487)</f>
        <v>12000</v>
      </c>
      <c r="K487" s="106"/>
      <c r="L487" s="130">
        <v>43831</v>
      </c>
      <c r="M487" s="130">
        <v>44926</v>
      </c>
      <c r="N487" s="32" t="s">
        <v>186</v>
      </c>
      <c r="O487" s="256"/>
      <c r="P487" s="253">
        <f>Kisbucsa!P22</f>
        <v>6000</v>
      </c>
      <c r="Q487" s="253">
        <f>Kisbucsa!Q22</f>
        <v>0</v>
      </c>
      <c r="R487" s="253">
        <f>Kisbucsa!R22</f>
        <v>6000</v>
      </c>
      <c r="S487" s="253">
        <f>Kisbucsa!S22</f>
        <v>0</v>
      </c>
      <c r="T487" s="313">
        <f>Kisbucsa!T22</f>
        <v>0</v>
      </c>
      <c r="U487" s="313">
        <f>Kisbucsa!U22</f>
        <v>0</v>
      </c>
      <c r="V487" s="313">
        <f>Kisbucsa!V22</f>
        <v>0</v>
      </c>
      <c r="W487" s="313">
        <f>Kisbucsa!W22</f>
        <v>0</v>
      </c>
      <c r="X487" s="313">
        <f>Kisbucsa!X22</f>
        <v>0</v>
      </c>
      <c r="Y487" s="313">
        <f>Kisbucsa!Y22</f>
        <v>0</v>
      </c>
      <c r="Z487" s="313">
        <f>Kisbucsa!Z22</f>
        <v>0</v>
      </c>
      <c r="AA487" s="313">
        <f>Kisbucsa!AA22</f>
        <v>0</v>
      </c>
      <c r="AB487" s="313">
        <f>Kisbucsa!AB22</f>
        <v>0</v>
      </c>
      <c r="AC487" s="314">
        <f>Kisbucsa!AC22</f>
        <v>0</v>
      </c>
      <c r="AE487" s="114"/>
    </row>
    <row r="488" spans="1:31" s="125" customFormat="1" ht="45" x14ac:dyDescent="0.25">
      <c r="A488" s="101">
        <v>839</v>
      </c>
      <c r="B488" s="102"/>
      <c r="C488" s="103" t="s">
        <v>51</v>
      </c>
      <c r="D488" s="16" t="s">
        <v>234</v>
      </c>
      <c r="E488" s="105" t="s">
        <v>14</v>
      </c>
      <c r="F488" s="104" t="s">
        <v>29</v>
      </c>
      <c r="G488" s="105" t="s">
        <v>28</v>
      </c>
      <c r="H488" s="106"/>
      <c r="I488" s="129" t="s">
        <v>51</v>
      </c>
      <c r="J488" s="103">
        <f t="shared" si="30"/>
        <v>18000</v>
      </c>
      <c r="K488" s="106"/>
      <c r="L488" s="130">
        <v>45658</v>
      </c>
      <c r="M488" s="130">
        <v>47848</v>
      </c>
      <c r="N488" s="32" t="s">
        <v>187</v>
      </c>
      <c r="O488" s="256"/>
      <c r="P488" s="253">
        <f>Kisbucsa!P23</f>
        <v>0</v>
      </c>
      <c r="Q488" s="253">
        <f>Kisbucsa!Q23</f>
        <v>0</v>
      </c>
      <c r="R488" s="253">
        <f>Kisbucsa!R23</f>
        <v>0</v>
      </c>
      <c r="S488" s="253">
        <f>Kisbucsa!S23</f>
        <v>0</v>
      </c>
      <c r="T488" s="313">
        <f>Kisbucsa!T23</f>
        <v>0</v>
      </c>
      <c r="U488" s="313">
        <f>Kisbucsa!U23</f>
        <v>6000</v>
      </c>
      <c r="V488" s="313">
        <f>Kisbucsa!V23</f>
        <v>0</v>
      </c>
      <c r="W488" s="313">
        <f>Kisbucsa!W23</f>
        <v>0</v>
      </c>
      <c r="X488" s="313">
        <f>Kisbucsa!X23</f>
        <v>6000</v>
      </c>
      <c r="Y488" s="313">
        <f>Kisbucsa!Y23</f>
        <v>0</v>
      </c>
      <c r="Z488" s="313">
        <f>Kisbucsa!Z23</f>
        <v>6000</v>
      </c>
      <c r="AA488" s="313">
        <f>Kisbucsa!AA23</f>
        <v>0</v>
      </c>
      <c r="AB488" s="313">
        <f>Kisbucsa!AB23</f>
        <v>0</v>
      </c>
      <c r="AC488" s="314">
        <f>Kisbucsa!AC23</f>
        <v>0</v>
      </c>
      <c r="AE488" s="114"/>
    </row>
    <row r="489" spans="1:31" s="125" customFormat="1" ht="45" x14ac:dyDescent="0.25">
      <c r="A489" s="101">
        <v>676</v>
      </c>
      <c r="B489" s="102"/>
      <c r="C489" s="103" t="s">
        <v>51</v>
      </c>
      <c r="D489" s="16" t="s">
        <v>227</v>
      </c>
      <c r="E489" s="105" t="s">
        <v>14</v>
      </c>
      <c r="F489" s="104" t="s">
        <v>29</v>
      </c>
      <c r="G489" s="105" t="s">
        <v>28</v>
      </c>
      <c r="H489" s="106"/>
      <c r="I489" s="129" t="s">
        <v>51</v>
      </c>
      <c r="J489" s="103">
        <f t="shared" si="30"/>
        <v>2000</v>
      </c>
      <c r="K489" s="106"/>
      <c r="L489" s="130">
        <v>45292</v>
      </c>
      <c r="M489" s="130">
        <v>45657</v>
      </c>
      <c r="N489" s="32" t="s">
        <v>187</v>
      </c>
      <c r="O489" s="256"/>
      <c r="P489" s="253">
        <f>Kisbucsa!P24</f>
        <v>0</v>
      </c>
      <c r="Q489" s="253">
        <f>Kisbucsa!Q24</f>
        <v>0</v>
      </c>
      <c r="R489" s="253">
        <f>Kisbucsa!R24</f>
        <v>0</v>
      </c>
      <c r="S489" s="253">
        <f>Kisbucsa!S24</f>
        <v>0</v>
      </c>
      <c r="T489" s="313">
        <f>Kisbucsa!T24</f>
        <v>2000</v>
      </c>
      <c r="U489" s="313">
        <f>Kisbucsa!U24</f>
        <v>0</v>
      </c>
      <c r="V489" s="313">
        <f>Kisbucsa!V24</f>
        <v>0</v>
      </c>
      <c r="W489" s="313">
        <f>Kisbucsa!W24</f>
        <v>0</v>
      </c>
      <c r="X489" s="313">
        <f>Kisbucsa!X24</f>
        <v>0</v>
      </c>
      <c r="Y489" s="313">
        <f>Kisbucsa!Y24</f>
        <v>0</v>
      </c>
      <c r="Z489" s="313">
        <f>Kisbucsa!Z24</f>
        <v>0</v>
      </c>
      <c r="AA489" s="313">
        <f>Kisbucsa!AA24</f>
        <v>0</v>
      </c>
      <c r="AB489" s="313">
        <f>Kisbucsa!AB24</f>
        <v>0</v>
      </c>
      <c r="AC489" s="314">
        <f>Kisbucsa!AC24</f>
        <v>0</v>
      </c>
      <c r="AE489" s="114"/>
    </row>
    <row r="490" spans="1:31" s="125" customFormat="1" ht="45" x14ac:dyDescent="0.25">
      <c r="A490" s="101">
        <v>488</v>
      </c>
      <c r="B490" s="102"/>
      <c r="C490" s="103" t="s">
        <v>51</v>
      </c>
      <c r="D490" s="16" t="s">
        <v>228</v>
      </c>
      <c r="E490" s="105" t="s">
        <v>14</v>
      </c>
      <c r="F490" s="104" t="s">
        <v>29</v>
      </c>
      <c r="G490" s="105" t="s">
        <v>28</v>
      </c>
      <c r="H490" s="106"/>
      <c r="I490" s="129" t="s">
        <v>51</v>
      </c>
      <c r="J490" s="103">
        <f t="shared" si="30"/>
        <v>2800</v>
      </c>
      <c r="K490" s="106"/>
      <c r="L490" s="130">
        <v>44197</v>
      </c>
      <c r="M490" s="130">
        <v>44561</v>
      </c>
      <c r="N490" s="32" t="s">
        <v>186</v>
      </c>
      <c r="O490" s="256"/>
      <c r="P490" s="253">
        <f>Kisbucsa!P25</f>
        <v>0</v>
      </c>
      <c r="Q490" s="253">
        <f>Kisbucsa!Q25</f>
        <v>2800</v>
      </c>
      <c r="R490" s="253">
        <f>Kisbucsa!R25</f>
        <v>0</v>
      </c>
      <c r="S490" s="253">
        <f>Kisbucsa!S25</f>
        <v>0</v>
      </c>
      <c r="T490" s="313">
        <f>Kisbucsa!T25</f>
        <v>0</v>
      </c>
      <c r="U490" s="313">
        <f>Kisbucsa!U25</f>
        <v>0</v>
      </c>
      <c r="V490" s="313">
        <f>Kisbucsa!V25</f>
        <v>0</v>
      </c>
      <c r="W490" s="313">
        <f>Kisbucsa!W25</f>
        <v>0</v>
      </c>
      <c r="X490" s="313">
        <f>Kisbucsa!X25</f>
        <v>0</v>
      </c>
      <c r="Y490" s="313">
        <f>Kisbucsa!Y25</f>
        <v>0</v>
      </c>
      <c r="Z490" s="313">
        <f>Kisbucsa!Z25</f>
        <v>0</v>
      </c>
      <c r="AA490" s="313">
        <f>Kisbucsa!AA25</f>
        <v>0</v>
      </c>
      <c r="AB490" s="313">
        <f>Kisbucsa!AB25</f>
        <v>0</v>
      </c>
      <c r="AC490" s="314">
        <f>Kisbucsa!AC25</f>
        <v>0</v>
      </c>
      <c r="AE490" s="114"/>
    </row>
    <row r="491" spans="1:31" s="125" customFormat="1" ht="45" x14ac:dyDescent="0.25">
      <c r="A491" s="101">
        <v>677</v>
      </c>
      <c r="B491" s="102"/>
      <c r="C491" s="103" t="s">
        <v>51</v>
      </c>
      <c r="D491" s="16" t="s">
        <v>228</v>
      </c>
      <c r="E491" s="105" t="s">
        <v>14</v>
      </c>
      <c r="F491" s="104" t="s">
        <v>29</v>
      </c>
      <c r="G491" s="105" t="s">
        <v>28</v>
      </c>
      <c r="H491" s="106"/>
      <c r="I491" s="129" t="s">
        <v>51</v>
      </c>
      <c r="J491" s="103">
        <f t="shared" si="30"/>
        <v>8400</v>
      </c>
      <c r="K491" s="106"/>
      <c r="L491" s="130">
        <v>45292</v>
      </c>
      <c r="M491" s="130">
        <v>47848</v>
      </c>
      <c r="N491" s="32" t="s">
        <v>187</v>
      </c>
      <c r="O491" s="256"/>
      <c r="P491" s="253">
        <f>Kisbucsa!P26</f>
        <v>0</v>
      </c>
      <c r="Q491" s="253">
        <f>Kisbucsa!Q26</f>
        <v>0</v>
      </c>
      <c r="R491" s="253">
        <f>Kisbucsa!R26</f>
        <v>0</v>
      </c>
      <c r="S491" s="253">
        <f>Kisbucsa!S26</f>
        <v>0</v>
      </c>
      <c r="T491" s="313">
        <f>Kisbucsa!T26</f>
        <v>2800</v>
      </c>
      <c r="U491" s="313">
        <f>Kisbucsa!U26</f>
        <v>0</v>
      </c>
      <c r="V491" s="313">
        <f>Kisbucsa!V26</f>
        <v>0</v>
      </c>
      <c r="W491" s="313">
        <f>Kisbucsa!W26</f>
        <v>2800</v>
      </c>
      <c r="X491" s="313">
        <f>Kisbucsa!X26</f>
        <v>0</v>
      </c>
      <c r="Y491" s="313">
        <f>Kisbucsa!Y26</f>
        <v>0</v>
      </c>
      <c r="Z491" s="313">
        <f>Kisbucsa!Z26</f>
        <v>2800</v>
      </c>
      <c r="AA491" s="313">
        <f>Kisbucsa!AA26</f>
        <v>0</v>
      </c>
      <c r="AB491" s="313">
        <f>Kisbucsa!AB26</f>
        <v>0</v>
      </c>
      <c r="AC491" s="314">
        <f>Kisbucsa!AC26</f>
        <v>0</v>
      </c>
      <c r="AE491" s="114"/>
    </row>
    <row r="492" spans="1:31" s="125" customFormat="1" ht="45" x14ac:dyDescent="0.25">
      <c r="A492" s="101">
        <v>1010</v>
      </c>
      <c r="B492" s="102"/>
      <c r="C492" s="103" t="s">
        <v>52</v>
      </c>
      <c r="D492" s="16" t="s">
        <v>234</v>
      </c>
      <c r="E492" s="105" t="s">
        <v>14</v>
      </c>
      <c r="F492" s="104" t="s">
        <v>29</v>
      </c>
      <c r="G492" s="105" t="s">
        <v>28</v>
      </c>
      <c r="H492" s="106"/>
      <c r="I492" s="129" t="s">
        <v>52</v>
      </c>
      <c r="J492" s="103">
        <f t="shared" si="30"/>
        <v>1900</v>
      </c>
      <c r="K492" s="106"/>
      <c r="L492" s="130">
        <v>47484</v>
      </c>
      <c r="M492" s="130">
        <v>47848</v>
      </c>
      <c r="N492" s="32" t="s">
        <v>187</v>
      </c>
      <c r="O492" s="256"/>
      <c r="P492" s="253">
        <f>Kiskutas!P23</f>
        <v>0</v>
      </c>
      <c r="Q492" s="253">
        <f>Kiskutas!Q23</f>
        <v>0</v>
      </c>
      <c r="R492" s="253">
        <f>Kiskutas!R23</f>
        <v>0</v>
      </c>
      <c r="S492" s="253">
        <f>Kiskutas!S23</f>
        <v>0</v>
      </c>
      <c r="T492" s="313">
        <f>Kiskutas!T23</f>
        <v>0</v>
      </c>
      <c r="U492" s="313">
        <f>Kiskutas!U23</f>
        <v>0</v>
      </c>
      <c r="V492" s="313">
        <f>Kiskutas!V23</f>
        <v>0</v>
      </c>
      <c r="W492" s="313">
        <f>Kiskutas!W23</f>
        <v>0</v>
      </c>
      <c r="X492" s="313">
        <f>Kiskutas!X23</f>
        <v>0</v>
      </c>
      <c r="Y492" s="313">
        <f>Kiskutas!Y23</f>
        <v>0</v>
      </c>
      <c r="Z492" s="313">
        <f>Kiskutas!Z23</f>
        <v>1900</v>
      </c>
      <c r="AA492" s="313">
        <f>Kiskutas!AA23</f>
        <v>0</v>
      </c>
      <c r="AB492" s="313">
        <f>Kiskutas!AB23</f>
        <v>0</v>
      </c>
      <c r="AC492" s="314">
        <f>Kiskutas!AC23</f>
        <v>0</v>
      </c>
      <c r="AE492" s="114"/>
    </row>
    <row r="493" spans="1:31" s="125" customFormat="1" ht="45" x14ac:dyDescent="0.25">
      <c r="A493" s="101">
        <v>489</v>
      </c>
      <c r="B493" s="102"/>
      <c r="C493" s="103" t="s">
        <v>52</v>
      </c>
      <c r="D493" s="16" t="s">
        <v>227</v>
      </c>
      <c r="E493" s="105" t="s">
        <v>14</v>
      </c>
      <c r="F493" s="104" t="s">
        <v>29</v>
      </c>
      <c r="G493" s="105" t="s">
        <v>28</v>
      </c>
      <c r="H493" s="106"/>
      <c r="I493" s="129" t="s">
        <v>52</v>
      </c>
      <c r="J493" s="103">
        <f t="shared" si="30"/>
        <v>2600</v>
      </c>
      <c r="K493" s="106"/>
      <c r="L493" s="130">
        <v>44197</v>
      </c>
      <c r="M493" s="130">
        <v>44561</v>
      </c>
      <c r="N493" s="32" t="s">
        <v>186</v>
      </c>
      <c r="O493" s="256"/>
      <c r="P493" s="253">
        <f>Kiskutas!P24</f>
        <v>0</v>
      </c>
      <c r="Q493" s="253">
        <f>Kiskutas!Q24</f>
        <v>2600</v>
      </c>
      <c r="R493" s="253">
        <f>Kiskutas!R24</f>
        <v>0</v>
      </c>
      <c r="S493" s="253">
        <f>Kiskutas!S24</f>
        <v>0</v>
      </c>
      <c r="T493" s="313">
        <f>Kiskutas!T24</f>
        <v>0</v>
      </c>
      <c r="U493" s="313">
        <f>Kiskutas!U24</f>
        <v>0</v>
      </c>
      <c r="V493" s="313">
        <f>Kiskutas!V24</f>
        <v>0</v>
      </c>
      <c r="W493" s="313">
        <f>Kiskutas!W24</f>
        <v>0</v>
      </c>
      <c r="X493" s="313">
        <f>Kiskutas!X24</f>
        <v>0</v>
      </c>
      <c r="Y493" s="313">
        <f>Kiskutas!Y24</f>
        <v>0</v>
      </c>
      <c r="Z493" s="313">
        <f>Kiskutas!Z24</f>
        <v>0</v>
      </c>
      <c r="AA493" s="313">
        <f>Kiskutas!AA24</f>
        <v>0</v>
      </c>
      <c r="AB493" s="313">
        <f>Kiskutas!AB24</f>
        <v>0</v>
      </c>
      <c r="AC493" s="314">
        <f>Kiskutas!AC24</f>
        <v>0</v>
      </c>
      <c r="AE493" s="114"/>
    </row>
    <row r="494" spans="1:31" s="125" customFormat="1" ht="45" x14ac:dyDescent="0.25">
      <c r="A494" s="101">
        <v>678</v>
      </c>
      <c r="B494" s="102"/>
      <c r="C494" s="103" t="s">
        <v>52</v>
      </c>
      <c r="D494" s="16" t="s">
        <v>227</v>
      </c>
      <c r="E494" s="105" t="s">
        <v>14</v>
      </c>
      <c r="F494" s="104" t="s">
        <v>29</v>
      </c>
      <c r="G494" s="105" t="s">
        <v>28</v>
      </c>
      <c r="H494" s="106"/>
      <c r="I494" s="129" t="s">
        <v>52</v>
      </c>
      <c r="J494" s="103">
        <f t="shared" si="30"/>
        <v>7800</v>
      </c>
      <c r="K494" s="106"/>
      <c r="L494" s="130">
        <v>45292</v>
      </c>
      <c r="M494" s="130">
        <v>47848</v>
      </c>
      <c r="N494" s="32" t="s">
        <v>187</v>
      </c>
      <c r="O494" s="256"/>
      <c r="P494" s="253">
        <f>Kiskutas!P25</f>
        <v>0</v>
      </c>
      <c r="Q494" s="253">
        <f>Kiskutas!Q25</f>
        <v>0</v>
      </c>
      <c r="R494" s="253">
        <f>Kiskutas!R25</f>
        <v>0</v>
      </c>
      <c r="S494" s="253">
        <f>Kiskutas!S25</f>
        <v>0</v>
      </c>
      <c r="T494" s="313">
        <f>Kiskutas!T25</f>
        <v>2600</v>
      </c>
      <c r="U494" s="313">
        <f>Kiskutas!U25</f>
        <v>0</v>
      </c>
      <c r="V494" s="313">
        <f>Kiskutas!V25</f>
        <v>0</v>
      </c>
      <c r="W494" s="313">
        <f>Kiskutas!W25</f>
        <v>2600</v>
      </c>
      <c r="X494" s="313">
        <f>Kiskutas!X25</f>
        <v>0</v>
      </c>
      <c r="Y494" s="313">
        <f>Kiskutas!Y25</f>
        <v>0</v>
      </c>
      <c r="Z494" s="313">
        <f>Kiskutas!Z25</f>
        <v>2600</v>
      </c>
      <c r="AA494" s="313">
        <f>Kiskutas!AA25</f>
        <v>0</v>
      </c>
      <c r="AB494" s="313">
        <f>Kiskutas!AB25</f>
        <v>0</v>
      </c>
      <c r="AC494" s="314">
        <f>Kiskutas!AC25</f>
        <v>0</v>
      </c>
      <c r="AE494" s="114"/>
    </row>
    <row r="495" spans="1:31" s="125" customFormat="1" ht="45" x14ac:dyDescent="0.25">
      <c r="A495" s="101">
        <v>301</v>
      </c>
      <c r="B495" s="102"/>
      <c r="C495" s="103" t="s">
        <v>53</v>
      </c>
      <c r="D495" s="16" t="s">
        <v>227</v>
      </c>
      <c r="E495" s="105" t="s">
        <v>14</v>
      </c>
      <c r="F495" s="104" t="s">
        <v>29</v>
      </c>
      <c r="G495" s="105" t="s">
        <v>28</v>
      </c>
      <c r="H495" s="106"/>
      <c r="I495" s="129" t="s">
        <v>53</v>
      </c>
      <c r="J495" s="103">
        <f t="shared" si="30"/>
        <v>2300</v>
      </c>
      <c r="K495" s="106"/>
      <c r="L495" s="130">
        <v>43831</v>
      </c>
      <c r="M495" s="130">
        <v>44196</v>
      </c>
      <c r="N495" s="32" t="s">
        <v>186</v>
      </c>
      <c r="O495" s="256"/>
      <c r="P495" s="253">
        <f>Kispáli!P23</f>
        <v>2300</v>
      </c>
      <c r="Q495" s="253">
        <f>Kispáli!Q23</f>
        <v>0</v>
      </c>
      <c r="R495" s="253">
        <f>Kispáli!R23</f>
        <v>0</v>
      </c>
      <c r="S495" s="253">
        <f>Kispáli!S23</f>
        <v>0</v>
      </c>
      <c r="T495" s="313">
        <f>Kispáli!T23</f>
        <v>0</v>
      </c>
      <c r="U495" s="313">
        <f>Kispáli!U23</f>
        <v>0</v>
      </c>
      <c r="V495" s="313">
        <f>Kispáli!V23</f>
        <v>0</v>
      </c>
      <c r="W495" s="313">
        <f>Kispáli!W23</f>
        <v>0</v>
      </c>
      <c r="X495" s="313">
        <f>Kispáli!X23</f>
        <v>0</v>
      </c>
      <c r="Y495" s="313">
        <f>Kispáli!Y23</f>
        <v>0</v>
      </c>
      <c r="Z495" s="313">
        <f>Kispáli!Z23</f>
        <v>0</v>
      </c>
      <c r="AA495" s="313">
        <f>Kispáli!AA23</f>
        <v>0</v>
      </c>
      <c r="AB495" s="313">
        <f>Kispáli!AB23</f>
        <v>0</v>
      </c>
      <c r="AC495" s="314">
        <f>Kispáli!AC23</f>
        <v>0</v>
      </c>
      <c r="AE495" s="114"/>
    </row>
    <row r="496" spans="1:31" s="125" customFormat="1" ht="45" x14ac:dyDescent="0.25">
      <c r="A496" s="101">
        <v>840</v>
      </c>
      <c r="B496" s="102"/>
      <c r="C496" s="103" t="s">
        <v>53</v>
      </c>
      <c r="D496" s="16" t="s">
        <v>227</v>
      </c>
      <c r="E496" s="105" t="s">
        <v>14</v>
      </c>
      <c r="F496" s="104" t="s">
        <v>29</v>
      </c>
      <c r="G496" s="105" t="s">
        <v>28</v>
      </c>
      <c r="H496" s="106"/>
      <c r="I496" s="129" t="s">
        <v>53</v>
      </c>
      <c r="J496" s="103">
        <f t="shared" si="30"/>
        <v>4600</v>
      </c>
      <c r="K496" s="106"/>
      <c r="L496" s="130">
        <v>45658</v>
      </c>
      <c r="M496" s="130">
        <v>47848</v>
      </c>
      <c r="N496" s="32" t="s">
        <v>187</v>
      </c>
      <c r="O496" s="256"/>
      <c r="P496" s="253">
        <f>Kispáli!P24</f>
        <v>0</v>
      </c>
      <c r="Q496" s="253">
        <f>Kispáli!Q24</f>
        <v>0</v>
      </c>
      <c r="R496" s="253">
        <f>Kispáli!R24</f>
        <v>0</v>
      </c>
      <c r="S496" s="253">
        <f>Kispáli!S24</f>
        <v>0</v>
      </c>
      <c r="T496" s="313">
        <f>Kispáli!T24</f>
        <v>0</v>
      </c>
      <c r="U496" s="313">
        <f>Kispáli!U24</f>
        <v>2300</v>
      </c>
      <c r="V496" s="313">
        <f>Kispáli!V24</f>
        <v>0</v>
      </c>
      <c r="W496" s="313">
        <f>Kispáli!W24</f>
        <v>0</v>
      </c>
      <c r="X496" s="313">
        <f>Kispáli!X24</f>
        <v>0</v>
      </c>
      <c r="Y496" s="313">
        <f>Kispáli!Y24</f>
        <v>0</v>
      </c>
      <c r="Z496" s="313">
        <f>Kispáli!Z24</f>
        <v>2300</v>
      </c>
      <c r="AA496" s="313">
        <f>Kispáli!AA24</f>
        <v>0</v>
      </c>
      <c r="AB496" s="313">
        <f>Kispáli!AB24</f>
        <v>0</v>
      </c>
      <c r="AC496" s="314">
        <f>Kispáli!AC24</f>
        <v>0</v>
      </c>
      <c r="AE496" s="114"/>
    </row>
    <row r="497" spans="1:31" s="125" customFormat="1" ht="45" x14ac:dyDescent="0.25">
      <c r="A497" s="101">
        <v>302</v>
      </c>
      <c r="B497" s="102"/>
      <c r="C497" s="103" t="s">
        <v>53</v>
      </c>
      <c r="D497" s="16" t="s">
        <v>223</v>
      </c>
      <c r="E497" s="105" t="s">
        <v>14</v>
      </c>
      <c r="F497" s="104" t="s">
        <v>29</v>
      </c>
      <c r="G497" s="105" t="s">
        <v>28</v>
      </c>
      <c r="H497" s="106"/>
      <c r="I497" s="129" t="s">
        <v>53</v>
      </c>
      <c r="J497" s="103">
        <f t="shared" si="30"/>
        <v>2000</v>
      </c>
      <c r="K497" s="106"/>
      <c r="L497" s="130">
        <v>43831</v>
      </c>
      <c r="M497" s="130">
        <v>44196</v>
      </c>
      <c r="N497" s="32" t="s">
        <v>186</v>
      </c>
      <c r="O497" s="256"/>
      <c r="P497" s="253">
        <f>Kispáli!P25</f>
        <v>2000</v>
      </c>
      <c r="Q497" s="253">
        <f>Kispáli!Q25</f>
        <v>0</v>
      </c>
      <c r="R497" s="253">
        <f>Kispáli!R25</f>
        <v>0</v>
      </c>
      <c r="S497" s="253">
        <f>Kispáli!S25</f>
        <v>0</v>
      </c>
      <c r="T497" s="313">
        <f>Kispáli!T25</f>
        <v>0</v>
      </c>
      <c r="U497" s="313">
        <f>Kispáli!U25</f>
        <v>0</v>
      </c>
      <c r="V497" s="313">
        <f>Kispáli!V25</f>
        <v>0</v>
      </c>
      <c r="W497" s="313">
        <f>Kispáli!W25</f>
        <v>0</v>
      </c>
      <c r="X497" s="313">
        <f>Kispáli!X25</f>
        <v>0</v>
      </c>
      <c r="Y497" s="313">
        <f>Kispáli!Y25</f>
        <v>0</v>
      </c>
      <c r="Z497" s="313">
        <f>Kispáli!Z25</f>
        <v>0</v>
      </c>
      <c r="AA497" s="313">
        <f>Kispáli!AA25</f>
        <v>0</v>
      </c>
      <c r="AB497" s="313">
        <f>Kispáli!AB25</f>
        <v>0</v>
      </c>
      <c r="AC497" s="314">
        <f>Kispáli!AC25</f>
        <v>0</v>
      </c>
      <c r="AE497" s="114"/>
    </row>
    <row r="498" spans="1:31" s="125" customFormat="1" ht="45" x14ac:dyDescent="0.25">
      <c r="A498" s="101">
        <v>841</v>
      </c>
      <c r="B498" s="102"/>
      <c r="C498" s="103" t="s">
        <v>53</v>
      </c>
      <c r="D498" s="16" t="s">
        <v>223</v>
      </c>
      <c r="E498" s="105" t="s">
        <v>14</v>
      </c>
      <c r="F498" s="104" t="s">
        <v>29</v>
      </c>
      <c r="G498" s="105" t="s">
        <v>28</v>
      </c>
      <c r="H498" s="106"/>
      <c r="I498" s="129" t="s">
        <v>53</v>
      </c>
      <c r="J498" s="103">
        <f t="shared" si="30"/>
        <v>4000</v>
      </c>
      <c r="K498" s="106"/>
      <c r="L498" s="130">
        <v>45658</v>
      </c>
      <c r="M498" s="130">
        <v>47848</v>
      </c>
      <c r="N498" s="32" t="s">
        <v>187</v>
      </c>
      <c r="O498" s="256"/>
      <c r="P498" s="253">
        <f>Kispáli!P26</f>
        <v>0</v>
      </c>
      <c r="Q498" s="253">
        <f>Kispáli!Q26</f>
        <v>0</v>
      </c>
      <c r="R498" s="253">
        <f>Kispáli!R26</f>
        <v>0</v>
      </c>
      <c r="S498" s="253">
        <f>Kispáli!S26</f>
        <v>0</v>
      </c>
      <c r="T498" s="313">
        <f>Kispáli!T26</f>
        <v>0</v>
      </c>
      <c r="U498" s="313">
        <f>Kispáli!U26</f>
        <v>2000</v>
      </c>
      <c r="V498" s="313">
        <f>Kispáli!V26</f>
        <v>0</v>
      </c>
      <c r="W498" s="313">
        <f>Kispáli!W26</f>
        <v>0</v>
      </c>
      <c r="X498" s="313">
        <f>Kispáli!X26</f>
        <v>0</v>
      </c>
      <c r="Y498" s="313">
        <f>Kispáli!Y26</f>
        <v>0</v>
      </c>
      <c r="Z498" s="313">
        <f>Kispáli!Z26</f>
        <v>2000</v>
      </c>
      <c r="AA498" s="313">
        <f>Kispáli!AA26</f>
        <v>0</v>
      </c>
      <c r="AB498" s="313">
        <f>Kispáli!AB26</f>
        <v>0</v>
      </c>
      <c r="AC498" s="314">
        <f>Kispáli!AC26</f>
        <v>0</v>
      </c>
      <c r="AE498" s="114"/>
    </row>
    <row r="499" spans="1:31" s="125" customFormat="1" ht="45" x14ac:dyDescent="0.25">
      <c r="A499" s="101">
        <v>555</v>
      </c>
      <c r="B499" s="102"/>
      <c r="C499" s="103" t="s">
        <v>54</v>
      </c>
      <c r="D499" s="16" t="s">
        <v>234</v>
      </c>
      <c r="E499" s="105" t="s">
        <v>14</v>
      </c>
      <c r="F499" s="104" t="s">
        <v>29</v>
      </c>
      <c r="G499" s="105" t="s">
        <v>28</v>
      </c>
      <c r="H499" s="106"/>
      <c r="I499" s="129" t="s">
        <v>54</v>
      </c>
      <c r="J499" s="103">
        <f t="shared" si="30"/>
        <v>2000</v>
      </c>
      <c r="K499" s="106"/>
      <c r="L499" s="130">
        <v>44562</v>
      </c>
      <c r="M499" s="130">
        <v>44926</v>
      </c>
      <c r="N499" s="32" t="s">
        <v>186</v>
      </c>
      <c r="O499" s="256"/>
      <c r="P499" s="253">
        <f>Lakhegy!P23</f>
        <v>0</v>
      </c>
      <c r="Q499" s="253">
        <f>Lakhegy!Q23</f>
        <v>0</v>
      </c>
      <c r="R499" s="253">
        <f>Lakhegy!R23</f>
        <v>2000</v>
      </c>
      <c r="S499" s="253">
        <f>Lakhegy!S23</f>
        <v>0</v>
      </c>
      <c r="T499" s="313">
        <f>Lakhegy!T23</f>
        <v>0</v>
      </c>
      <c r="U499" s="313">
        <f>Lakhegy!U23</f>
        <v>0</v>
      </c>
      <c r="V499" s="313">
        <f>Lakhegy!V23</f>
        <v>0</v>
      </c>
      <c r="W499" s="313">
        <f>Lakhegy!W23</f>
        <v>0</v>
      </c>
      <c r="X499" s="313">
        <f>Lakhegy!X23</f>
        <v>0</v>
      </c>
      <c r="Y499" s="313">
        <f>Lakhegy!Y23</f>
        <v>0</v>
      </c>
      <c r="Z499" s="313">
        <f>Lakhegy!Z23</f>
        <v>0</v>
      </c>
      <c r="AA499" s="313">
        <f>Lakhegy!AA23</f>
        <v>0</v>
      </c>
      <c r="AB499" s="313">
        <f>Lakhegy!AB23</f>
        <v>0</v>
      </c>
      <c r="AC499" s="314">
        <f>Lakhegy!AC23</f>
        <v>0</v>
      </c>
      <c r="AE499" s="114"/>
    </row>
    <row r="500" spans="1:31" s="125" customFormat="1" ht="45" x14ac:dyDescent="0.25">
      <c r="A500" s="101">
        <v>981</v>
      </c>
      <c r="B500" s="102"/>
      <c r="C500" s="103" t="s">
        <v>54</v>
      </c>
      <c r="D500" s="16" t="s">
        <v>234</v>
      </c>
      <c r="E500" s="105" t="s">
        <v>14</v>
      </c>
      <c r="F500" s="104" t="s">
        <v>29</v>
      </c>
      <c r="G500" s="105" t="s">
        <v>28</v>
      </c>
      <c r="H500" s="106"/>
      <c r="I500" s="129" t="s">
        <v>54</v>
      </c>
      <c r="J500" s="103">
        <f t="shared" si="30"/>
        <v>2000</v>
      </c>
      <c r="K500" s="106"/>
      <c r="L500" s="130">
        <v>47119</v>
      </c>
      <c r="M500" s="130">
        <v>47483</v>
      </c>
      <c r="N500" s="32" t="s">
        <v>187</v>
      </c>
      <c r="O500" s="256"/>
      <c r="P500" s="253">
        <f>Lakhegy!P24</f>
        <v>0</v>
      </c>
      <c r="Q500" s="253">
        <f>Lakhegy!Q24</f>
        <v>0</v>
      </c>
      <c r="R500" s="253">
        <f>Lakhegy!R24</f>
        <v>0</v>
      </c>
      <c r="S500" s="253">
        <f>Lakhegy!S24</f>
        <v>0</v>
      </c>
      <c r="T500" s="313">
        <f>Lakhegy!T24</f>
        <v>0</v>
      </c>
      <c r="U500" s="313">
        <f>Lakhegy!U24</f>
        <v>0</v>
      </c>
      <c r="V500" s="313">
        <f>Lakhegy!V24</f>
        <v>0</v>
      </c>
      <c r="W500" s="313">
        <f>Lakhegy!W24</f>
        <v>0</v>
      </c>
      <c r="X500" s="313">
        <f>Lakhegy!X24</f>
        <v>0</v>
      </c>
      <c r="Y500" s="313">
        <f>Lakhegy!Y24</f>
        <v>2000</v>
      </c>
      <c r="Z500" s="313">
        <f>Lakhegy!Z24</f>
        <v>0</v>
      </c>
      <c r="AA500" s="313">
        <f>Lakhegy!AA24</f>
        <v>0</v>
      </c>
      <c r="AB500" s="313">
        <f>Lakhegy!AB24</f>
        <v>0</v>
      </c>
      <c r="AC500" s="314">
        <f>Lakhegy!AC24</f>
        <v>0</v>
      </c>
      <c r="AE500" s="114"/>
    </row>
    <row r="501" spans="1:31" s="125" customFormat="1" ht="45" x14ac:dyDescent="0.25">
      <c r="A501" s="101">
        <v>1011</v>
      </c>
      <c r="B501" s="102"/>
      <c r="C501" s="103" t="s">
        <v>55</v>
      </c>
      <c r="D501" s="16" t="s">
        <v>234</v>
      </c>
      <c r="E501" s="105" t="s">
        <v>14</v>
      </c>
      <c r="F501" s="104" t="s">
        <v>29</v>
      </c>
      <c r="G501" s="105" t="s">
        <v>28</v>
      </c>
      <c r="H501" s="106"/>
      <c r="I501" s="129" t="s">
        <v>55</v>
      </c>
      <c r="J501" s="103">
        <f t="shared" si="30"/>
        <v>1000</v>
      </c>
      <c r="K501" s="106"/>
      <c r="L501" s="130">
        <v>47484</v>
      </c>
      <c r="M501" s="130">
        <v>47848</v>
      </c>
      <c r="N501" s="32" t="s">
        <v>187</v>
      </c>
      <c r="O501" s="256"/>
      <c r="P501" s="253"/>
      <c r="Q501" s="253"/>
      <c r="R501" s="253"/>
      <c r="S501" s="253"/>
      <c r="T501" s="313">
        <f>Nagykutas!T23</f>
        <v>0</v>
      </c>
      <c r="U501" s="313">
        <f>Nagykutas!U23</f>
        <v>0</v>
      </c>
      <c r="V501" s="313">
        <f>Nagykutas!V23</f>
        <v>0</v>
      </c>
      <c r="W501" s="313">
        <f>Nagykutas!W23</f>
        <v>0</v>
      </c>
      <c r="X501" s="313">
        <f>Nagykutas!X23</f>
        <v>0</v>
      </c>
      <c r="Y501" s="313">
        <f>Nagykutas!Y23</f>
        <v>0</v>
      </c>
      <c r="Z501" s="313">
        <f>Nagykutas!Z23</f>
        <v>1000</v>
      </c>
      <c r="AA501" s="313">
        <f>Nagykutas!AA23</f>
        <v>0</v>
      </c>
      <c r="AB501" s="313">
        <f>Nagykutas!AB23</f>
        <v>0</v>
      </c>
      <c r="AC501" s="314">
        <f>Nagykutas!AC23</f>
        <v>0</v>
      </c>
      <c r="AE501" s="114"/>
    </row>
    <row r="502" spans="1:31" s="125" customFormat="1" ht="45" x14ac:dyDescent="0.25">
      <c r="A502" s="101">
        <v>1012</v>
      </c>
      <c r="B502" s="102"/>
      <c r="C502" s="103" t="s">
        <v>55</v>
      </c>
      <c r="D502" s="16" t="s">
        <v>227</v>
      </c>
      <c r="E502" s="105" t="s">
        <v>14</v>
      </c>
      <c r="F502" s="104" t="s">
        <v>29</v>
      </c>
      <c r="G502" s="105" t="s">
        <v>28</v>
      </c>
      <c r="H502" s="106"/>
      <c r="I502" s="129" t="s">
        <v>55</v>
      </c>
      <c r="J502" s="103">
        <f t="shared" si="30"/>
        <v>720</v>
      </c>
      <c r="K502" s="106"/>
      <c r="L502" s="130">
        <v>47484</v>
      </c>
      <c r="M502" s="130">
        <v>47848</v>
      </c>
      <c r="N502" s="32" t="s">
        <v>187</v>
      </c>
      <c r="O502" s="256"/>
      <c r="P502" s="253"/>
      <c r="Q502" s="253"/>
      <c r="R502" s="253"/>
      <c r="S502" s="253"/>
      <c r="T502" s="313">
        <f>Nagykutas!T24</f>
        <v>0</v>
      </c>
      <c r="U502" s="313">
        <f>Nagykutas!U24</f>
        <v>0</v>
      </c>
      <c r="V502" s="313">
        <f>Nagykutas!V24</f>
        <v>0</v>
      </c>
      <c r="W502" s="313">
        <f>Nagykutas!W24</f>
        <v>0</v>
      </c>
      <c r="X502" s="313">
        <f>Nagykutas!X24</f>
        <v>0</v>
      </c>
      <c r="Y502" s="313">
        <f>Nagykutas!Y24</f>
        <v>0</v>
      </c>
      <c r="Z502" s="313">
        <f>Nagykutas!Z24</f>
        <v>720</v>
      </c>
      <c r="AA502" s="313">
        <f>Nagykutas!AA24</f>
        <v>0</v>
      </c>
      <c r="AB502" s="313">
        <f>Nagykutas!AB24</f>
        <v>0</v>
      </c>
      <c r="AC502" s="314">
        <f>Nagykutas!AC24</f>
        <v>0</v>
      </c>
      <c r="AE502" s="114"/>
    </row>
    <row r="503" spans="1:31" s="125" customFormat="1" ht="45" x14ac:dyDescent="0.25">
      <c r="A503" s="101">
        <v>679</v>
      </c>
      <c r="B503" s="102"/>
      <c r="C503" s="103" t="s">
        <v>56</v>
      </c>
      <c r="D503" s="16" t="s">
        <v>227</v>
      </c>
      <c r="E503" s="105" t="s">
        <v>14</v>
      </c>
      <c r="F503" s="104" t="s">
        <v>29</v>
      </c>
      <c r="G503" s="105" t="s">
        <v>28</v>
      </c>
      <c r="H503" s="106"/>
      <c r="I503" s="129" t="s">
        <v>56</v>
      </c>
      <c r="J503" s="103">
        <f t="shared" si="30"/>
        <v>2100</v>
      </c>
      <c r="K503" s="106"/>
      <c r="L503" s="130">
        <v>45292</v>
      </c>
      <c r="M503" s="130">
        <v>45657</v>
      </c>
      <c r="N503" s="32" t="s">
        <v>187</v>
      </c>
      <c r="O503" s="256"/>
      <c r="P503" s="253"/>
      <c r="Q503" s="253"/>
      <c r="R503" s="253"/>
      <c r="S503" s="253"/>
      <c r="T503" s="313">
        <f>Nagypáli!T22</f>
        <v>2100</v>
      </c>
      <c r="U503" s="313">
        <f>Nagypáli!U22</f>
        <v>0</v>
      </c>
      <c r="V503" s="313">
        <f>Nagypáli!V22</f>
        <v>0</v>
      </c>
      <c r="W503" s="313">
        <f>Nagypáli!W22</f>
        <v>0</v>
      </c>
      <c r="X503" s="313">
        <f>Nagypáli!X22</f>
        <v>0</v>
      </c>
      <c r="Y503" s="313">
        <f>Nagypáli!Y22</f>
        <v>0</v>
      </c>
      <c r="Z503" s="313">
        <f>Nagypáli!Z22</f>
        <v>0</v>
      </c>
      <c r="AA503" s="313">
        <f>Nagypáli!AA22</f>
        <v>0</v>
      </c>
      <c r="AB503" s="313">
        <f>Nagypáli!AB22</f>
        <v>0</v>
      </c>
      <c r="AC503" s="314">
        <f>Nagypáli!AC22</f>
        <v>0</v>
      </c>
      <c r="AE503" s="114"/>
    </row>
    <row r="504" spans="1:31" s="125" customFormat="1" ht="45" x14ac:dyDescent="0.25">
      <c r="A504" s="101">
        <v>1013</v>
      </c>
      <c r="B504" s="102"/>
      <c r="C504" s="103" t="s">
        <v>57</v>
      </c>
      <c r="D504" s="16" t="s">
        <v>234</v>
      </c>
      <c r="E504" s="105" t="s">
        <v>14</v>
      </c>
      <c r="F504" s="104" t="s">
        <v>29</v>
      </c>
      <c r="G504" s="105" t="s">
        <v>28</v>
      </c>
      <c r="H504" s="106"/>
      <c r="I504" s="129" t="s">
        <v>57</v>
      </c>
      <c r="J504" s="103">
        <f t="shared" si="30"/>
        <v>1700</v>
      </c>
      <c r="K504" s="106"/>
      <c r="L504" s="130">
        <v>47484</v>
      </c>
      <c r="M504" s="130">
        <v>47848</v>
      </c>
      <c r="N504" s="32" t="s">
        <v>187</v>
      </c>
      <c r="O504" s="256"/>
      <c r="P504" s="253">
        <f>Nemesapáti!P23</f>
        <v>0</v>
      </c>
      <c r="Q504" s="253">
        <f>Nemesapáti!Q23</f>
        <v>0</v>
      </c>
      <c r="R504" s="253">
        <f>Nemesapáti!R23</f>
        <v>0</v>
      </c>
      <c r="S504" s="253">
        <f>Nemesapáti!S23</f>
        <v>0</v>
      </c>
      <c r="T504" s="313">
        <f>Nemesapáti!T23</f>
        <v>0</v>
      </c>
      <c r="U504" s="313">
        <f>Nemesapáti!U23</f>
        <v>0</v>
      </c>
      <c r="V504" s="313">
        <f>Nemesapáti!V23</f>
        <v>0</v>
      </c>
      <c r="W504" s="313">
        <f>Nemesapáti!W23</f>
        <v>0</v>
      </c>
      <c r="X504" s="313">
        <f>Nemesapáti!X23</f>
        <v>0</v>
      </c>
      <c r="Y504" s="313">
        <f>Nemesapáti!Y23</f>
        <v>0</v>
      </c>
      <c r="Z504" s="313">
        <f>Nemesapáti!Z23</f>
        <v>1700</v>
      </c>
      <c r="AA504" s="313">
        <f>Nemesapáti!AA23</f>
        <v>0</v>
      </c>
      <c r="AB504" s="313">
        <f>Nemesapáti!AB23</f>
        <v>0</v>
      </c>
      <c r="AC504" s="314">
        <f>Nemesapáti!AC23</f>
        <v>0</v>
      </c>
      <c r="AE504" s="114"/>
    </row>
    <row r="505" spans="1:31" s="125" customFormat="1" ht="45" x14ac:dyDescent="0.25">
      <c r="A505" s="101">
        <v>680</v>
      </c>
      <c r="B505" s="102"/>
      <c r="C505" s="103" t="s">
        <v>57</v>
      </c>
      <c r="D505" s="16" t="s">
        <v>227</v>
      </c>
      <c r="E505" s="105" t="s">
        <v>14</v>
      </c>
      <c r="F505" s="104" t="s">
        <v>29</v>
      </c>
      <c r="G505" s="105" t="s">
        <v>28</v>
      </c>
      <c r="H505" s="106"/>
      <c r="I505" s="129" t="s">
        <v>57</v>
      </c>
      <c r="J505" s="103">
        <f t="shared" si="30"/>
        <v>2000</v>
      </c>
      <c r="K505" s="106"/>
      <c r="L505" s="130">
        <v>45292</v>
      </c>
      <c r="M505" s="130">
        <v>45657</v>
      </c>
      <c r="N505" s="32" t="s">
        <v>187</v>
      </c>
      <c r="O505" s="256"/>
      <c r="P505" s="253">
        <f>Nemesapáti!P24</f>
        <v>0</v>
      </c>
      <c r="Q505" s="253">
        <f>Nemesapáti!Q24</f>
        <v>0</v>
      </c>
      <c r="R505" s="253">
        <f>Nemesapáti!R24</f>
        <v>0</v>
      </c>
      <c r="S505" s="253">
        <f>Nemesapáti!S24</f>
        <v>0</v>
      </c>
      <c r="T505" s="313">
        <f>Nemesapáti!T24</f>
        <v>2000</v>
      </c>
      <c r="U505" s="313">
        <f>Nemesapáti!U24</f>
        <v>0</v>
      </c>
      <c r="V505" s="313">
        <f>Nemesapáti!V24</f>
        <v>0</v>
      </c>
      <c r="W505" s="313">
        <f>Nemesapáti!W24</f>
        <v>0</v>
      </c>
      <c r="X505" s="313">
        <f>Nemesapáti!X24</f>
        <v>0</v>
      </c>
      <c r="Y505" s="313">
        <f>Nemesapáti!Y24</f>
        <v>0</v>
      </c>
      <c r="Z505" s="313">
        <f>Nemesapáti!Z24</f>
        <v>0</v>
      </c>
      <c r="AA505" s="313">
        <f>Nemesapáti!AA24</f>
        <v>0</v>
      </c>
      <c r="AB505" s="313">
        <f>Nemesapáti!AB24</f>
        <v>0</v>
      </c>
      <c r="AC505" s="314">
        <f>Nemesapáti!AC24</f>
        <v>0</v>
      </c>
      <c r="AE505" s="114"/>
    </row>
    <row r="506" spans="1:31" s="125" customFormat="1" ht="45" x14ac:dyDescent="0.25">
      <c r="A506" s="101">
        <v>681</v>
      </c>
      <c r="B506" s="102"/>
      <c r="C506" s="103" t="s">
        <v>57</v>
      </c>
      <c r="D506" s="16" t="s">
        <v>223</v>
      </c>
      <c r="E506" s="105" t="s">
        <v>14</v>
      </c>
      <c r="F506" s="104" t="s">
        <v>29</v>
      </c>
      <c r="G506" s="105" t="s">
        <v>28</v>
      </c>
      <c r="H506" s="106"/>
      <c r="I506" s="129" t="s">
        <v>57</v>
      </c>
      <c r="J506" s="103">
        <f t="shared" si="30"/>
        <v>2200</v>
      </c>
      <c r="K506" s="106"/>
      <c r="L506" s="130">
        <v>45292</v>
      </c>
      <c r="M506" s="130">
        <v>45657</v>
      </c>
      <c r="N506" s="32" t="s">
        <v>187</v>
      </c>
      <c r="O506" s="256"/>
      <c r="P506" s="253">
        <f>Nemesapáti!P25</f>
        <v>0</v>
      </c>
      <c r="Q506" s="253">
        <f>Nemesapáti!Q25</f>
        <v>0</v>
      </c>
      <c r="R506" s="253">
        <f>Nemesapáti!R25</f>
        <v>0</v>
      </c>
      <c r="S506" s="253">
        <f>Nemesapáti!S25</f>
        <v>0</v>
      </c>
      <c r="T506" s="313">
        <f>Nemesapáti!T25</f>
        <v>2200</v>
      </c>
      <c r="U506" s="313">
        <f>Nemesapáti!U25</f>
        <v>0</v>
      </c>
      <c r="V506" s="313">
        <f>Nemesapáti!V25</f>
        <v>0</v>
      </c>
      <c r="W506" s="313">
        <f>Nemesapáti!W25</f>
        <v>0</v>
      </c>
      <c r="X506" s="313">
        <f>Nemesapáti!X25</f>
        <v>0</v>
      </c>
      <c r="Y506" s="313">
        <f>Nemesapáti!Y25</f>
        <v>0</v>
      </c>
      <c r="Z506" s="313">
        <f>Nemesapáti!Z25</f>
        <v>0</v>
      </c>
      <c r="AA506" s="313">
        <f>Nemesapáti!AA25</f>
        <v>0</v>
      </c>
      <c r="AB506" s="313">
        <f>Nemesapáti!AB25</f>
        <v>0</v>
      </c>
      <c r="AC506" s="314">
        <f>Nemesapáti!AC25</f>
        <v>0</v>
      </c>
      <c r="AE506" s="114"/>
    </row>
    <row r="507" spans="1:31" s="125" customFormat="1" ht="45" x14ac:dyDescent="0.25">
      <c r="A507" s="101">
        <v>303</v>
      </c>
      <c r="B507" s="102"/>
      <c r="C507" s="103" t="s">
        <v>57</v>
      </c>
      <c r="D507" s="16" t="s">
        <v>229</v>
      </c>
      <c r="E507" s="105" t="s">
        <v>14</v>
      </c>
      <c r="F507" s="104" t="s">
        <v>29</v>
      </c>
      <c r="G507" s="105" t="s">
        <v>28</v>
      </c>
      <c r="H507" s="106"/>
      <c r="I507" s="129" t="s">
        <v>57</v>
      </c>
      <c r="J507" s="103">
        <f t="shared" si="30"/>
        <v>4400</v>
      </c>
      <c r="K507" s="106"/>
      <c r="L507" s="130">
        <v>43831</v>
      </c>
      <c r="M507" s="130">
        <v>44927</v>
      </c>
      <c r="N507" s="32" t="s">
        <v>186</v>
      </c>
      <c r="O507" s="256"/>
      <c r="P507" s="253">
        <f>Nemesapáti!P26</f>
        <v>2200</v>
      </c>
      <c r="Q507" s="253">
        <f>Nemesapáti!Q26</f>
        <v>0</v>
      </c>
      <c r="R507" s="253">
        <f>Nemesapáti!R26</f>
        <v>0</v>
      </c>
      <c r="S507" s="253">
        <f>Nemesapáti!S26</f>
        <v>2200</v>
      </c>
      <c r="T507" s="313">
        <f>Nemesapáti!T26</f>
        <v>0</v>
      </c>
      <c r="U507" s="313">
        <f>Nemesapáti!U26</f>
        <v>0</v>
      </c>
      <c r="V507" s="313">
        <f>Nemesapáti!V26</f>
        <v>0</v>
      </c>
      <c r="W507" s="313">
        <f>Nemesapáti!W26</f>
        <v>0</v>
      </c>
      <c r="X507" s="313">
        <f>Nemesapáti!X26</f>
        <v>0</v>
      </c>
      <c r="Y507" s="313">
        <f>Nemesapáti!Y26</f>
        <v>0</v>
      </c>
      <c r="Z507" s="313">
        <f>Nemesapáti!Z26</f>
        <v>0</v>
      </c>
      <c r="AA507" s="313">
        <f>Nemesapáti!AA26</f>
        <v>0</v>
      </c>
      <c r="AB507" s="313">
        <f>Nemesapáti!AB26</f>
        <v>0</v>
      </c>
      <c r="AC507" s="314">
        <f>Nemesapáti!AC26</f>
        <v>0</v>
      </c>
      <c r="AE507" s="114"/>
    </row>
    <row r="508" spans="1:31" s="125" customFormat="1" ht="45" x14ac:dyDescent="0.25">
      <c r="A508" s="101">
        <v>946</v>
      </c>
      <c r="B508" s="102"/>
      <c r="C508" s="103" t="s">
        <v>57</v>
      </c>
      <c r="D508" s="16" t="s">
        <v>229</v>
      </c>
      <c r="E508" s="105" t="s">
        <v>14</v>
      </c>
      <c r="F508" s="104" t="s">
        <v>29</v>
      </c>
      <c r="G508" s="105" t="s">
        <v>28</v>
      </c>
      <c r="H508" s="106"/>
      <c r="I508" s="129" t="s">
        <v>57</v>
      </c>
      <c r="J508" s="103">
        <f t="shared" si="30"/>
        <v>4400</v>
      </c>
      <c r="K508" s="106"/>
      <c r="L508" s="130">
        <v>46388</v>
      </c>
      <c r="M508" s="130">
        <v>48213</v>
      </c>
      <c r="N508" s="32" t="s">
        <v>187</v>
      </c>
      <c r="O508" s="256"/>
      <c r="P508" s="253">
        <f>Nemesapáti!P27</f>
        <v>0</v>
      </c>
      <c r="Q508" s="253">
        <f>Nemesapáti!Q27</f>
        <v>0</v>
      </c>
      <c r="R508" s="253">
        <f>Nemesapáti!R27</f>
        <v>0</v>
      </c>
      <c r="S508" s="253">
        <f>Nemesapáti!S27</f>
        <v>0</v>
      </c>
      <c r="T508" s="313">
        <f>Nemesapáti!T27</f>
        <v>0</v>
      </c>
      <c r="U508" s="313">
        <f>Nemesapáti!U27</f>
        <v>0</v>
      </c>
      <c r="V508" s="313">
        <f>Nemesapáti!V27</f>
        <v>0</v>
      </c>
      <c r="W508" s="313">
        <f>Nemesapáti!W27</f>
        <v>2200</v>
      </c>
      <c r="X508" s="313">
        <f>Nemesapáti!X27</f>
        <v>0</v>
      </c>
      <c r="Y508" s="313">
        <f>Nemesapáti!Y27</f>
        <v>0</v>
      </c>
      <c r="Z508" s="313">
        <f>Nemesapáti!Z27</f>
        <v>0</v>
      </c>
      <c r="AA508" s="313">
        <f>Nemesapáti!AA27</f>
        <v>2200</v>
      </c>
      <c r="AB508" s="313">
        <f>Nemesapáti!AB27</f>
        <v>0</v>
      </c>
      <c r="AC508" s="314">
        <f>Nemesapáti!AC27</f>
        <v>0</v>
      </c>
      <c r="AE508" s="114"/>
    </row>
    <row r="509" spans="1:31" s="125" customFormat="1" ht="45" x14ac:dyDescent="0.25">
      <c r="A509" s="101">
        <v>304</v>
      </c>
      <c r="B509" s="102"/>
      <c r="C509" s="103" t="s">
        <v>58</v>
      </c>
      <c r="D509" s="16" t="s">
        <v>234</v>
      </c>
      <c r="E509" s="105" t="s">
        <v>14</v>
      </c>
      <c r="F509" s="104" t="s">
        <v>29</v>
      </c>
      <c r="G509" s="105" t="s">
        <v>28</v>
      </c>
      <c r="H509" s="106"/>
      <c r="I509" s="129" t="s">
        <v>58</v>
      </c>
      <c r="J509" s="103">
        <f t="shared" si="30"/>
        <v>5600</v>
      </c>
      <c r="K509" s="106"/>
      <c r="L509" s="130">
        <v>43831</v>
      </c>
      <c r="M509" s="130">
        <v>44926</v>
      </c>
      <c r="N509" s="32" t="s">
        <v>186</v>
      </c>
      <c r="O509" s="256"/>
      <c r="P509" s="253">
        <f>Nemeshetés!P23</f>
        <v>2800</v>
      </c>
      <c r="Q509" s="253">
        <f>Nemeshetés!Q23</f>
        <v>0</v>
      </c>
      <c r="R509" s="253">
        <f>Nemeshetés!R23</f>
        <v>2800</v>
      </c>
      <c r="S509" s="253">
        <f>Nemeshetés!S23</f>
        <v>0</v>
      </c>
      <c r="T509" s="313">
        <f>Nemeshetés!T23</f>
        <v>0</v>
      </c>
      <c r="U509" s="313">
        <f>Nemeshetés!U23</f>
        <v>0</v>
      </c>
      <c r="V509" s="313">
        <f>Nemeshetés!V23</f>
        <v>0</v>
      </c>
      <c r="W509" s="313">
        <f>Nemeshetés!W23</f>
        <v>0</v>
      </c>
      <c r="X509" s="313">
        <f>Nemeshetés!X23</f>
        <v>0</v>
      </c>
      <c r="Y509" s="313">
        <f>Nemeshetés!Y23</f>
        <v>0</v>
      </c>
      <c r="Z509" s="313">
        <f>Nemeshetés!Z23</f>
        <v>0</v>
      </c>
      <c r="AA509" s="313">
        <f>Nemeshetés!AA23</f>
        <v>0</v>
      </c>
      <c r="AB509" s="313">
        <f>Nemeshetés!AB23</f>
        <v>0</v>
      </c>
      <c r="AC509" s="314">
        <f>Nemeshetés!AC23</f>
        <v>0</v>
      </c>
      <c r="AE509" s="114"/>
    </row>
    <row r="510" spans="1:31" s="125" customFormat="1" ht="45" x14ac:dyDescent="0.25">
      <c r="A510" s="101">
        <v>842</v>
      </c>
      <c r="B510" s="102"/>
      <c r="C510" s="103" t="s">
        <v>58</v>
      </c>
      <c r="D510" s="16" t="s">
        <v>234</v>
      </c>
      <c r="E510" s="105" t="s">
        <v>14</v>
      </c>
      <c r="F510" s="104" t="s">
        <v>29</v>
      </c>
      <c r="G510" s="105" t="s">
        <v>28</v>
      </c>
      <c r="H510" s="106"/>
      <c r="I510" s="129" t="s">
        <v>58</v>
      </c>
      <c r="J510" s="103">
        <f t="shared" si="30"/>
        <v>11200</v>
      </c>
      <c r="K510" s="106"/>
      <c r="L510" s="130">
        <v>45658</v>
      </c>
      <c r="M510" s="130">
        <v>48213</v>
      </c>
      <c r="N510" s="32" t="s">
        <v>187</v>
      </c>
      <c r="O510" s="256"/>
      <c r="P510" s="253">
        <f>Nemeshetés!P24</f>
        <v>0</v>
      </c>
      <c r="Q510" s="253">
        <f>Nemeshetés!Q24</f>
        <v>0</v>
      </c>
      <c r="R510" s="253">
        <f>Nemeshetés!R24</f>
        <v>0</v>
      </c>
      <c r="S510" s="253">
        <f>Nemeshetés!S24</f>
        <v>0</v>
      </c>
      <c r="T510" s="313">
        <f>Nemeshetés!T24</f>
        <v>0</v>
      </c>
      <c r="U510" s="313">
        <f>Nemeshetés!U24</f>
        <v>2800</v>
      </c>
      <c r="V510" s="313">
        <f>Nemeshetés!V24</f>
        <v>0</v>
      </c>
      <c r="W510" s="313">
        <f>Nemeshetés!W24</f>
        <v>2800</v>
      </c>
      <c r="X510" s="313">
        <f>Nemeshetés!X24</f>
        <v>0</v>
      </c>
      <c r="Y510" s="313">
        <f>Nemeshetés!Y24</f>
        <v>2800</v>
      </c>
      <c r="Z510" s="313">
        <f>Nemeshetés!Z24</f>
        <v>0</v>
      </c>
      <c r="AA510" s="313">
        <f>Nemeshetés!AA24</f>
        <v>2800</v>
      </c>
      <c r="AB510" s="313">
        <f>Nemeshetés!AB24</f>
        <v>0</v>
      </c>
      <c r="AC510" s="314">
        <f>Nemeshetés!AC24</f>
        <v>0</v>
      </c>
      <c r="AE510" s="114"/>
    </row>
    <row r="511" spans="1:31" s="125" customFormat="1" ht="45" x14ac:dyDescent="0.25">
      <c r="A511" s="101">
        <v>1014</v>
      </c>
      <c r="B511" s="102"/>
      <c r="C511" s="103" t="s">
        <v>58</v>
      </c>
      <c r="D511" s="16" t="s">
        <v>227</v>
      </c>
      <c r="E511" s="105" t="s">
        <v>14</v>
      </c>
      <c r="F511" s="104" t="s">
        <v>29</v>
      </c>
      <c r="G511" s="105" t="s">
        <v>28</v>
      </c>
      <c r="H511" s="106"/>
      <c r="I511" s="129" t="s">
        <v>58</v>
      </c>
      <c r="J511" s="103">
        <f t="shared" si="30"/>
        <v>1900</v>
      </c>
      <c r="K511" s="106"/>
      <c r="L511" s="130">
        <v>47484</v>
      </c>
      <c r="M511" s="130">
        <v>47848</v>
      </c>
      <c r="N511" s="32" t="s">
        <v>187</v>
      </c>
      <c r="O511" s="256"/>
      <c r="P511" s="253">
        <f>Nemeshetés!P25</f>
        <v>0</v>
      </c>
      <c r="Q511" s="253">
        <f>Nemeshetés!Q25</f>
        <v>0</v>
      </c>
      <c r="R511" s="253">
        <f>Nemeshetés!R25</f>
        <v>0</v>
      </c>
      <c r="S511" s="253">
        <f>Nemeshetés!S25</f>
        <v>0</v>
      </c>
      <c r="T511" s="313">
        <f>Nemeshetés!T25</f>
        <v>0</v>
      </c>
      <c r="U511" s="313">
        <f>Nemeshetés!U25</f>
        <v>0</v>
      </c>
      <c r="V511" s="313">
        <f>Nemeshetés!V25</f>
        <v>0</v>
      </c>
      <c r="W511" s="313">
        <f>Nemeshetés!W25</f>
        <v>0</v>
      </c>
      <c r="X511" s="313">
        <f>Nemeshetés!X25</f>
        <v>0</v>
      </c>
      <c r="Y511" s="313">
        <f>Nemeshetés!Y25</f>
        <v>0</v>
      </c>
      <c r="Z511" s="313">
        <f>Nemeshetés!Z25</f>
        <v>1900</v>
      </c>
      <c r="AA511" s="313">
        <f>Nemeshetés!AA25</f>
        <v>0</v>
      </c>
      <c r="AB511" s="313">
        <f>Nemeshetés!AB25</f>
        <v>0</v>
      </c>
      <c r="AC511" s="314">
        <f>Nemeshetés!AC25</f>
        <v>0</v>
      </c>
      <c r="AE511" s="114"/>
    </row>
    <row r="512" spans="1:31" s="125" customFormat="1" ht="45" x14ac:dyDescent="0.25">
      <c r="A512" s="101">
        <v>305</v>
      </c>
      <c r="B512" s="102"/>
      <c r="C512" s="103" t="s">
        <v>58</v>
      </c>
      <c r="D512" s="16" t="s">
        <v>223</v>
      </c>
      <c r="E512" s="105" t="s">
        <v>14</v>
      </c>
      <c r="F512" s="104" t="s">
        <v>29</v>
      </c>
      <c r="G512" s="105" t="s">
        <v>28</v>
      </c>
      <c r="H512" s="106"/>
      <c r="I512" s="129" t="s">
        <v>58</v>
      </c>
      <c r="J512" s="103">
        <f t="shared" si="30"/>
        <v>4800</v>
      </c>
      <c r="K512" s="106"/>
      <c r="L512" s="130">
        <v>43831</v>
      </c>
      <c r="M512" s="130">
        <v>45291</v>
      </c>
      <c r="N512" s="32" t="s">
        <v>186</v>
      </c>
      <c r="O512" s="256"/>
      <c r="P512" s="253">
        <f>Nemeshetés!P26</f>
        <v>2400</v>
      </c>
      <c r="Q512" s="253">
        <f>Nemeshetés!Q26</f>
        <v>0</v>
      </c>
      <c r="R512" s="253">
        <f>Nemeshetés!R26</f>
        <v>0</v>
      </c>
      <c r="S512" s="253">
        <f>Nemeshetés!S26</f>
        <v>2400</v>
      </c>
      <c r="T512" s="313">
        <f>Nemeshetés!T26</f>
        <v>0</v>
      </c>
      <c r="U512" s="313">
        <f>Nemeshetés!U26</f>
        <v>0</v>
      </c>
      <c r="V512" s="313">
        <f>Nemeshetés!V26</f>
        <v>0</v>
      </c>
      <c r="W512" s="313">
        <f>Nemeshetés!W26</f>
        <v>0</v>
      </c>
      <c r="X512" s="313">
        <f>Nemeshetés!X26</f>
        <v>0</v>
      </c>
      <c r="Y512" s="313">
        <f>Nemeshetés!Y26</f>
        <v>0</v>
      </c>
      <c r="Z512" s="313">
        <f>Nemeshetés!Z26</f>
        <v>0</v>
      </c>
      <c r="AA512" s="313">
        <f>Nemeshetés!AA26</f>
        <v>0</v>
      </c>
      <c r="AB512" s="313">
        <f>Nemeshetés!AB26</f>
        <v>0</v>
      </c>
      <c r="AC512" s="314">
        <f>Nemeshetés!AC26</f>
        <v>0</v>
      </c>
      <c r="AE512" s="114"/>
    </row>
    <row r="513" spans="1:31" s="125" customFormat="1" ht="45" x14ac:dyDescent="0.25">
      <c r="A513" s="101">
        <v>947</v>
      </c>
      <c r="B513" s="102"/>
      <c r="C513" s="103" t="s">
        <v>58</v>
      </c>
      <c r="D513" s="16" t="s">
        <v>223</v>
      </c>
      <c r="E513" s="105" t="s">
        <v>14</v>
      </c>
      <c r="F513" s="104" t="s">
        <v>29</v>
      </c>
      <c r="G513" s="105" t="s">
        <v>28</v>
      </c>
      <c r="H513" s="106"/>
      <c r="I513" s="129" t="s">
        <v>58</v>
      </c>
      <c r="J513" s="103">
        <f t="shared" si="30"/>
        <v>4800</v>
      </c>
      <c r="K513" s="106"/>
      <c r="L513" s="130">
        <v>46388</v>
      </c>
      <c r="M513" s="130">
        <v>48213</v>
      </c>
      <c r="N513" s="32" t="s">
        <v>187</v>
      </c>
      <c r="O513" s="256"/>
      <c r="P513" s="253">
        <f>Nemeshetés!P27</f>
        <v>0</v>
      </c>
      <c r="Q513" s="253">
        <f>Nemeshetés!Q27</f>
        <v>0</v>
      </c>
      <c r="R513" s="253">
        <f>Nemeshetés!R27</f>
        <v>0</v>
      </c>
      <c r="S513" s="253">
        <f>Nemeshetés!S27</f>
        <v>0</v>
      </c>
      <c r="T513" s="313">
        <f>Nemeshetés!T27</f>
        <v>0</v>
      </c>
      <c r="U513" s="313">
        <f>Nemeshetés!U27</f>
        <v>0</v>
      </c>
      <c r="V513" s="313">
        <f>Nemeshetés!V27</f>
        <v>0</v>
      </c>
      <c r="W513" s="313">
        <f>Nemeshetés!W27</f>
        <v>2400</v>
      </c>
      <c r="X513" s="313">
        <f>Nemeshetés!X27</f>
        <v>0</v>
      </c>
      <c r="Y513" s="313">
        <f>Nemeshetés!Y27</f>
        <v>0</v>
      </c>
      <c r="Z513" s="313">
        <f>Nemeshetés!Z27</f>
        <v>0</v>
      </c>
      <c r="AA513" s="313">
        <f>Nemeshetés!AA27</f>
        <v>2400</v>
      </c>
      <c r="AB513" s="313">
        <f>Nemeshetés!AB27</f>
        <v>0</v>
      </c>
      <c r="AC513" s="314">
        <f>Nemeshetés!AC27</f>
        <v>0</v>
      </c>
      <c r="AE513" s="114"/>
    </row>
    <row r="514" spans="1:31" s="125" customFormat="1" ht="45" x14ac:dyDescent="0.25">
      <c r="A514" s="101">
        <v>1015</v>
      </c>
      <c r="B514" s="102"/>
      <c r="C514" s="103" t="s">
        <v>59</v>
      </c>
      <c r="D514" s="16" t="s">
        <v>234</v>
      </c>
      <c r="E514" s="105" t="s">
        <v>14</v>
      </c>
      <c r="F514" s="104" t="s">
        <v>29</v>
      </c>
      <c r="G514" s="105" t="s">
        <v>28</v>
      </c>
      <c r="H514" s="106"/>
      <c r="I514" s="129" t="s">
        <v>59</v>
      </c>
      <c r="J514" s="103">
        <f t="shared" si="30"/>
        <v>1600</v>
      </c>
      <c r="K514" s="106"/>
      <c r="L514" s="130">
        <v>47484</v>
      </c>
      <c r="M514" s="130">
        <v>47848</v>
      </c>
      <c r="N514" s="32" t="s">
        <v>187</v>
      </c>
      <c r="O514" s="256"/>
      <c r="P514" s="253"/>
      <c r="Q514" s="253"/>
      <c r="R514" s="253"/>
      <c r="S514" s="253"/>
      <c r="T514" s="313">
        <f>Nemesándorháza!T23</f>
        <v>0</v>
      </c>
      <c r="U514" s="313">
        <f>Nemesándorháza!U23</f>
        <v>0</v>
      </c>
      <c r="V514" s="313">
        <f>Nemesándorháza!V23</f>
        <v>0</v>
      </c>
      <c r="W514" s="313">
        <f>Nemesándorháza!W23</f>
        <v>0</v>
      </c>
      <c r="X514" s="313">
        <f>Nemesándorháza!X23</f>
        <v>0</v>
      </c>
      <c r="Y514" s="313">
        <f>Nemesándorháza!Y23</f>
        <v>0</v>
      </c>
      <c r="Z514" s="313">
        <f>Nemesándorháza!Z23</f>
        <v>1600</v>
      </c>
      <c r="AA514" s="313">
        <f>Nemesándorháza!AA23</f>
        <v>0</v>
      </c>
      <c r="AB514" s="313">
        <f>Nemesándorháza!AB23</f>
        <v>0</v>
      </c>
      <c r="AC514" s="314">
        <f>Nemesándorháza!AC23</f>
        <v>0</v>
      </c>
      <c r="AE514" s="114"/>
    </row>
    <row r="515" spans="1:31" s="125" customFormat="1" ht="45" x14ac:dyDescent="0.25">
      <c r="A515" s="101">
        <v>948</v>
      </c>
      <c r="B515" s="102"/>
      <c r="C515" s="103" t="s">
        <v>59</v>
      </c>
      <c r="D515" s="16" t="s">
        <v>227</v>
      </c>
      <c r="E515" s="105" t="s">
        <v>14</v>
      </c>
      <c r="F515" s="104" t="s">
        <v>29</v>
      </c>
      <c r="G515" s="105" t="s">
        <v>28</v>
      </c>
      <c r="H515" s="106"/>
      <c r="I515" s="129" t="s">
        <v>59</v>
      </c>
      <c r="J515" s="103">
        <f t="shared" si="30"/>
        <v>2000</v>
      </c>
      <c r="K515" s="106"/>
      <c r="L515" s="130">
        <v>46388</v>
      </c>
      <c r="M515" s="130">
        <v>46752</v>
      </c>
      <c r="N515" s="32" t="s">
        <v>187</v>
      </c>
      <c r="O515" s="256"/>
      <c r="P515" s="253"/>
      <c r="Q515" s="253"/>
      <c r="R515" s="253"/>
      <c r="S515" s="253"/>
      <c r="T515" s="313">
        <f>Nemesándorháza!T24</f>
        <v>0</v>
      </c>
      <c r="U515" s="313">
        <f>Nemesándorháza!U24</f>
        <v>0</v>
      </c>
      <c r="V515" s="313">
        <f>Nemesándorháza!V24</f>
        <v>0</v>
      </c>
      <c r="W515" s="313">
        <f>Nemesándorháza!W24</f>
        <v>2000</v>
      </c>
      <c r="X515" s="313">
        <f>Nemesándorháza!X24</f>
        <v>0</v>
      </c>
      <c r="Y515" s="313">
        <f>Nemesándorháza!Y24</f>
        <v>0</v>
      </c>
      <c r="Z515" s="313">
        <f>Nemesándorháza!Z24</f>
        <v>0</v>
      </c>
      <c r="AA515" s="313">
        <f>Nemesándorháza!AA24</f>
        <v>0</v>
      </c>
      <c r="AB515" s="313">
        <f>Nemesándorháza!AB24</f>
        <v>0</v>
      </c>
      <c r="AC515" s="314">
        <f>Nemesándorháza!AC24</f>
        <v>0</v>
      </c>
      <c r="AE515" s="114"/>
    </row>
    <row r="516" spans="1:31" s="125" customFormat="1" ht="45" x14ac:dyDescent="0.25">
      <c r="A516" s="101">
        <v>682</v>
      </c>
      <c r="B516" s="102"/>
      <c r="C516" s="103" t="s">
        <v>60</v>
      </c>
      <c r="D516" s="16" t="s">
        <v>234</v>
      </c>
      <c r="E516" s="105" t="s">
        <v>14</v>
      </c>
      <c r="F516" s="104" t="s">
        <v>29</v>
      </c>
      <c r="G516" s="105" t="s">
        <v>28</v>
      </c>
      <c r="H516" s="106"/>
      <c r="I516" s="129" t="s">
        <v>60</v>
      </c>
      <c r="J516" s="103">
        <f t="shared" si="30"/>
        <v>2000</v>
      </c>
      <c r="K516" s="106"/>
      <c r="L516" s="130">
        <v>45292</v>
      </c>
      <c r="M516" s="130">
        <v>45292</v>
      </c>
      <c r="N516" s="32" t="s">
        <v>187</v>
      </c>
      <c r="O516" s="256"/>
      <c r="P516" s="253"/>
      <c r="Q516" s="253"/>
      <c r="R516" s="253"/>
      <c r="S516" s="253"/>
      <c r="T516" s="313">
        <f>Nemesszentandrás!T23</f>
        <v>2000</v>
      </c>
      <c r="U516" s="313">
        <f>Nemesszentandrás!U23</f>
        <v>0</v>
      </c>
      <c r="V516" s="313">
        <f>Nemesszentandrás!V23</f>
        <v>0</v>
      </c>
      <c r="W516" s="313">
        <f>Nemesszentandrás!W23</f>
        <v>0</v>
      </c>
      <c r="X516" s="313">
        <f>Nemesszentandrás!X23</f>
        <v>0</v>
      </c>
      <c r="Y516" s="313">
        <f>Nemesszentandrás!Y23</f>
        <v>0</v>
      </c>
      <c r="Z516" s="313">
        <f>Nemesszentandrás!Z23</f>
        <v>0</v>
      </c>
      <c r="AA516" s="313">
        <f>Nemesszentandrás!AA23</f>
        <v>0</v>
      </c>
      <c r="AB516" s="313">
        <f>Nemesszentandrás!AB23</f>
        <v>0</v>
      </c>
      <c r="AC516" s="314">
        <f>Nemesszentandrás!AC23</f>
        <v>0</v>
      </c>
      <c r="AE516" s="114"/>
    </row>
    <row r="517" spans="1:31" s="125" customFormat="1" ht="45" x14ac:dyDescent="0.25">
      <c r="A517" s="101">
        <v>306</v>
      </c>
      <c r="B517" s="102"/>
      <c r="C517" s="103" t="s">
        <v>61</v>
      </c>
      <c r="D517" s="16" t="s">
        <v>83</v>
      </c>
      <c r="E517" s="105" t="s">
        <v>14</v>
      </c>
      <c r="F517" s="104" t="s">
        <v>29</v>
      </c>
      <c r="G517" s="105" t="s">
        <v>28</v>
      </c>
      <c r="H517" s="106"/>
      <c r="I517" s="129" t="s">
        <v>61</v>
      </c>
      <c r="J517" s="103">
        <f t="shared" ref="J517:J543" si="31">SUM(O517:AC517)</f>
        <v>2200</v>
      </c>
      <c r="K517" s="106"/>
      <c r="L517" s="130">
        <v>43831</v>
      </c>
      <c r="M517" s="130">
        <v>44196</v>
      </c>
      <c r="N517" s="32" t="s">
        <v>186</v>
      </c>
      <c r="O517" s="256"/>
      <c r="P517" s="253">
        <f>Németfalu!P21</f>
        <v>2200</v>
      </c>
      <c r="Q517" s="253">
        <f>Németfalu!Q21</f>
        <v>0</v>
      </c>
      <c r="R517" s="253">
        <f>Németfalu!R21</f>
        <v>0</v>
      </c>
      <c r="S517" s="253">
        <f>Németfalu!S21</f>
        <v>0</v>
      </c>
      <c r="T517" s="313">
        <f>Németfalu!T21</f>
        <v>0</v>
      </c>
      <c r="U517" s="313">
        <f>Németfalu!U21</f>
        <v>0</v>
      </c>
      <c r="V517" s="313">
        <f>Németfalu!V21</f>
        <v>0</v>
      </c>
      <c r="W517" s="313">
        <f>Németfalu!W21</f>
        <v>0</v>
      </c>
      <c r="X517" s="313">
        <f>Németfalu!X21</f>
        <v>0</v>
      </c>
      <c r="Y517" s="313">
        <f>Németfalu!Y21</f>
        <v>0</v>
      </c>
      <c r="Z517" s="313">
        <f>Németfalu!Z21</f>
        <v>0</v>
      </c>
      <c r="AA517" s="313">
        <f>Németfalu!AA21</f>
        <v>0</v>
      </c>
      <c r="AB517" s="313">
        <f>Németfalu!AB21</f>
        <v>0</v>
      </c>
      <c r="AC517" s="314">
        <f>Németfalu!AC21</f>
        <v>0</v>
      </c>
      <c r="AE517" s="114"/>
    </row>
    <row r="518" spans="1:31" s="125" customFormat="1" ht="45" x14ac:dyDescent="0.25">
      <c r="A518" s="101">
        <v>843</v>
      </c>
      <c r="B518" s="102"/>
      <c r="C518" s="103" t="s">
        <v>61</v>
      </c>
      <c r="D518" s="16" t="s">
        <v>83</v>
      </c>
      <c r="E518" s="105" t="s">
        <v>14</v>
      </c>
      <c r="F518" s="104" t="s">
        <v>29</v>
      </c>
      <c r="G518" s="105" t="s">
        <v>28</v>
      </c>
      <c r="H518" s="106"/>
      <c r="I518" s="129" t="s">
        <v>61</v>
      </c>
      <c r="J518" s="103">
        <f t="shared" si="31"/>
        <v>4400</v>
      </c>
      <c r="K518" s="106"/>
      <c r="L518" s="130">
        <v>45658</v>
      </c>
      <c r="M518" s="130">
        <v>47848</v>
      </c>
      <c r="N518" s="32" t="s">
        <v>187</v>
      </c>
      <c r="O518" s="256"/>
      <c r="P518" s="253">
        <f>Németfalu!P22</f>
        <v>0</v>
      </c>
      <c r="Q518" s="253">
        <f>Németfalu!Q22</f>
        <v>0</v>
      </c>
      <c r="R518" s="253">
        <f>Németfalu!R22</f>
        <v>0</v>
      </c>
      <c r="S518" s="253">
        <f>Németfalu!S22</f>
        <v>0</v>
      </c>
      <c r="T518" s="313">
        <f>Németfalu!T22</f>
        <v>0</v>
      </c>
      <c r="U518" s="313">
        <f>Németfalu!U22</f>
        <v>2200</v>
      </c>
      <c r="V518" s="313">
        <f>Németfalu!V22</f>
        <v>0</v>
      </c>
      <c r="W518" s="313">
        <f>Németfalu!W22</f>
        <v>0</v>
      </c>
      <c r="X518" s="313">
        <f>Németfalu!X22</f>
        <v>0</v>
      </c>
      <c r="Y518" s="313">
        <f>Németfalu!Y22</f>
        <v>0</v>
      </c>
      <c r="Z518" s="313">
        <f>Németfalu!Z22</f>
        <v>2200</v>
      </c>
      <c r="AA518" s="313">
        <f>Németfalu!AA22</f>
        <v>0</v>
      </c>
      <c r="AB518" s="313">
        <f>Németfalu!AB22</f>
        <v>0</v>
      </c>
      <c r="AC518" s="314">
        <f>Németfalu!AC22</f>
        <v>0</v>
      </c>
      <c r="AE518" s="114"/>
    </row>
    <row r="519" spans="1:31" s="125" customFormat="1" ht="45" x14ac:dyDescent="0.25">
      <c r="A519" s="101">
        <v>1016</v>
      </c>
      <c r="B519" s="102"/>
      <c r="C519" s="103" t="s">
        <v>62</v>
      </c>
      <c r="D519" s="16" t="s">
        <v>234</v>
      </c>
      <c r="E519" s="105" t="s">
        <v>14</v>
      </c>
      <c r="F519" s="104" t="s">
        <v>29</v>
      </c>
      <c r="G519" s="105" t="s">
        <v>28</v>
      </c>
      <c r="H519" s="106"/>
      <c r="I519" s="129" t="s">
        <v>62</v>
      </c>
      <c r="J519" s="103">
        <f t="shared" si="31"/>
        <v>950</v>
      </c>
      <c r="K519" s="106"/>
      <c r="L519" s="130">
        <v>47484</v>
      </c>
      <c r="M519" s="130">
        <v>47848</v>
      </c>
      <c r="N519" s="32" t="s">
        <v>187</v>
      </c>
      <c r="O519" s="256"/>
      <c r="P519" s="253"/>
      <c r="Q519" s="253"/>
      <c r="R519" s="253"/>
      <c r="S519" s="253"/>
      <c r="T519" s="313">
        <f>Ozmánbük!T20</f>
        <v>0</v>
      </c>
      <c r="U519" s="313">
        <f>Ozmánbük!U20</f>
        <v>0</v>
      </c>
      <c r="V519" s="313">
        <f>Ozmánbük!V20</f>
        <v>0</v>
      </c>
      <c r="W519" s="313">
        <f>Ozmánbük!W20</f>
        <v>0</v>
      </c>
      <c r="X519" s="313">
        <f>Ozmánbük!X20</f>
        <v>0</v>
      </c>
      <c r="Y519" s="313">
        <f>Ozmánbük!Y20</f>
        <v>0</v>
      </c>
      <c r="Z519" s="313">
        <f>Ozmánbük!Z20</f>
        <v>950</v>
      </c>
      <c r="AA519" s="313">
        <f>Ozmánbük!AA20</f>
        <v>0</v>
      </c>
      <c r="AB519" s="313">
        <f>Ozmánbük!AB20</f>
        <v>0</v>
      </c>
      <c r="AC519" s="314">
        <f>Ozmánbük!AC20</f>
        <v>0</v>
      </c>
      <c r="AE519" s="114"/>
    </row>
    <row r="520" spans="1:31" s="125" customFormat="1" ht="45" x14ac:dyDescent="0.25">
      <c r="A520" s="101">
        <v>844</v>
      </c>
      <c r="B520" s="102"/>
      <c r="C520" s="103" t="s">
        <v>62</v>
      </c>
      <c r="D520" s="16" t="s">
        <v>227</v>
      </c>
      <c r="E520" s="105" t="s">
        <v>14</v>
      </c>
      <c r="F520" s="104" t="s">
        <v>29</v>
      </c>
      <c r="G520" s="105" t="s">
        <v>28</v>
      </c>
      <c r="H520" s="106"/>
      <c r="I520" s="129" t="s">
        <v>62</v>
      </c>
      <c r="J520" s="103">
        <f t="shared" si="31"/>
        <v>12000</v>
      </c>
      <c r="K520" s="106"/>
      <c r="L520" s="130">
        <v>45658</v>
      </c>
      <c r="M520" s="130">
        <v>47848</v>
      </c>
      <c r="N520" s="32" t="s">
        <v>187</v>
      </c>
      <c r="O520" s="256"/>
      <c r="P520" s="253"/>
      <c r="Q520" s="253"/>
      <c r="R520" s="253"/>
      <c r="S520" s="253"/>
      <c r="T520" s="313">
        <f>Ozmánbük!T21</f>
        <v>0</v>
      </c>
      <c r="U520" s="313">
        <f>Ozmánbük!U21</f>
        <v>6000</v>
      </c>
      <c r="V520" s="313">
        <f>Ozmánbük!V21</f>
        <v>0</v>
      </c>
      <c r="W520" s="313">
        <f>Ozmánbük!W21</f>
        <v>0</v>
      </c>
      <c r="X520" s="313">
        <f>Ozmánbük!X21</f>
        <v>0</v>
      </c>
      <c r="Y520" s="313">
        <f>Ozmánbük!Y21</f>
        <v>0</v>
      </c>
      <c r="Z520" s="313">
        <f>Ozmánbük!Z21</f>
        <v>6000</v>
      </c>
      <c r="AA520" s="313">
        <f>Ozmánbük!AA21</f>
        <v>0</v>
      </c>
      <c r="AB520" s="313">
        <f>Ozmánbük!AB21</f>
        <v>0</v>
      </c>
      <c r="AC520" s="314">
        <f>Ozmánbük!AC21</f>
        <v>0</v>
      </c>
      <c r="AE520" s="114"/>
    </row>
    <row r="521" spans="1:31" s="125" customFormat="1" ht="45" x14ac:dyDescent="0.25">
      <c r="A521" s="101">
        <v>845</v>
      </c>
      <c r="B521" s="102"/>
      <c r="C521" s="103" t="s">
        <v>63</v>
      </c>
      <c r="D521" s="16" t="s">
        <v>234</v>
      </c>
      <c r="E521" s="105" t="s">
        <v>14</v>
      </c>
      <c r="F521" s="104" t="s">
        <v>29</v>
      </c>
      <c r="G521" s="105" t="s">
        <v>28</v>
      </c>
      <c r="H521" s="106"/>
      <c r="I521" s="129" t="s">
        <v>63</v>
      </c>
      <c r="J521" s="103">
        <f t="shared" si="31"/>
        <v>2100</v>
      </c>
      <c r="K521" s="106"/>
      <c r="L521" s="130">
        <v>45658</v>
      </c>
      <c r="M521" s="130">
        <v>46022</v>
      </c>
      <c r="N521" s="32" t="s">
        <v>187</v>
      </c>
      <c r="O521" s="256"/>
      <c r="P521" s="253">
        <f>Pethőhenye!P23</f>
        <v>0</v>
      </c>
      <c r="Q521" s="253">
        <f>Pethőhenye!Q23</f>
        <v>0</v>
      </c>
      <c r="R521" s="253">
        <f>Pethőhenye!R23</f>
        <v>0</v>
      </c>
      <c r="S521" s="253">
        <f>Pethőhenye!S23</f>
        <v>0</v>
      </c>
      <c r="T521" s="313">
        <f>Pethőhenye!T23</f>
        <v>0</v>
      </c>
      <c r="U521" s="313">
        <f>Pethőhenye!U23</f>
        <v>2100</v>
      </c>
      <c r="V521" s="313">
        <f>Pethőhenye!V23</f>
        <v>0</v>
      </c>
      <c r="W521" s="313">
        <f>Pethőhenye!W23</f>
        <v>0</v>
      </c>
      <c r="X521" s="313">
        <f>Pethőhenye!X23</f>
        <v>0</v>
      </c>
      <c r="Y521" s="313">
        <f>Pethőhenye!Y23</f>
        <v>0</v>
      </c>
      <c r="Z521" s="313">
        <f>Pethőhenye!Z23</f>
        <v>0</v>
      </c>
      <c r="AA521" s="313">
        <f>Pethőhenye!AA23</f>
        <v>0</v>
      </c>
      <c r="AB521" s="313">
        <f>Pethőhenye!AB23</f>
        <v>0</v>
      </c>
      <c r="AC521" s="314">
        <f>Pethőhenye!AC23</f>
        <v>0</v>
      </c>
      <c r="AE521" s="114"/>
    </row>
    <row r="522" spans="1:31" s="125" customFormat="1" ht="45" x14ac:dyDescent="0.25">
      <c r="A522" s="101">
        <v>1017</v>
      </c>
      <c r="B522" s="102"/>
      <c r="C522" s="103" t="s">
        <v>63</v>
      </c>
      <c r="D522" s="16" t="s">
        <v>228</v>
      </c>
      <c r="E522" s="105" t="s">
        <v>14</v>
      </c>
      <c r="F522" s="104" t="s">
        <v>29</v>
      </c>
      <c r="G522" s="105" t="s">
        <v>28</v>
      </c>
      <c r="H522" s="106"/>
      <c r="I522" s="129" t="s">
        <v>63</v>
      </c>
      <c r="J522" s="103">
        <f t="shared" si="31"/>
        <v>1800</v>
      </c>
      <c r="K522" s="106"/>
      <c r="L522" s="130">
        <v>47484</v>
      </c>
      <c r="M522" s="130">
        <v>47848</v>
      </c>
      <c r="N522" s="32" t="s">
        <v>187</v>
      </c>
      <c r="O522" s="256"/>
      <c r="P522" s="253">
        <f>Pethőhenye!P24</f>
        <v>0</v>
      </c>
      <c r="Q522" s="253">
        <f>Pethőhenye!Q24</f>
        <v>0</v>
      </c>
      <c r="R522" s="253">
        <f>Pethőhenye!R24</f>
        <v>0</v>
      </c>
      <c r="S522" s="253">
        <f>Pethőhenye!S24</f>
        <v>0</v>
      </c>
      <c r="T522" s="313">
        <f>Pethőhenye!T24</f>
        <v>0</v>
      </c>
      <c r="U522" s="313">
        <f>Pethőhenye!U24</f>
        <v>0</v>
      </c>
      <c r="V522" s="313">
        <f>Pethőhenye!V24</f>
        <v>0</v>
      </c>
      <c r="W522" s="313">
        <f>Pethőhenye!W24</f>
        <v>0</v>
      </c>
      <c r="X522" s="313">
        <f>Pethőhenye!X24</f>
        <v>0</v>
      </c>
      <c r="Y522" s="313">
        <f>Pethőhenye!Y24</f>
        <v>0</v>
      </c>
      <c r="Z522" s="313">
        <f>Pethőhenye!Z24</f>
        <v>1800</v>
      </c>
      <c r="AA522" s="313">
        <f>Pethőhenye!AA24</f>
        <v>0</v>
      </c>
      <c r="AB522" s="313">
        <f>Pethőhenye!AB24</f>
        <v>0</v>
      </c>
      <c r="AC522" s="314">
        <f>Pethőhenye!AC24</f>
        <v>0</v>
      </c>
      <c r="AE522" s="114"/>
    </row>
    <row r="523" spans="1:31" s="125" customFormat="1" ht="45" x14ac:dyDescent="0.25">
      <c r="A523" s="101">
        <v>307</v>
      </c>
      <c r="B523" s="102"/>
      <c r="C523" s="103" t="s">
        <v>63</v>
      </c>
      <c r="D523" s="16" t="s">
        <v>229</v>
      </c>
      <c r="E523" s="105" t="s">
        <v>14</v>
      </c>
      <c r="F523" s="104" t="s">
        <v>29</v>
      </c>
      <c r="G523" s="105" t="s">
        <v>28</v>
      </c>
      <c r="H523" s="106"/>
      <c r="I523" s="129" t="s">
        <v>63</v>
      </c>
      <c r="J523" s="103">
        <f t="shared" si="31"/>
        <v>4000</v>
      </c>
      <c r="K523" s="106"/>
      <c r="L523" s="130">
        <v>43831</v>
      </c>
      <c r="M523" s="130">
        <v>44926</v>
      </c>
      <c r="N523" s="32" t="s">
        <v>186</v>
      </c>
      <c r="O523" s="256"/>
      <c r="P523" s="253">
        <f>Pethőhenye!P25</f>
        <v>2000</v>
      </c>
      <c r="Q523" s="253">
        <f>Pethőhenye!Q25</f>
        <v>0</v>
      </c>
      <c r="R523" s="253">
        <f>Pethőhenye!R25</f>
        <v>2000</v>
      </c>
      <c r="S523" s="253">
        <f>Pethőhenye!S25</f>
        <v>0</v>
      </c>
      <c r="T523" s="313">
        <f>Pethőhenye!T25</f>
        <v>0</v>
      </c>
      <c r="U523" s="313">
        <f>Pethőhenye!U25</f>
        <v>0</v>
      </c>
      <c r="V523" s="313">
        <f>Pethőhenye!V25</f>
        <v>0</v>
      </c>
      <c r="W523" s="313">
        <f>Pethőhenye!W25</f>
        <v>0</v>
      </c>
      <c r="X523" s="313">
        <f>Pethőhenye!X25</f>
        <v>0</v>
      </c>
      <c r="Y523" s="313">
        <f>Pethőhenye!Y25</f>
        <v>0</v>
      </c>
      <c r="Z523" s="313">
        <f>Pethőhenye!Z25</f>
        <v>0</v>
      </c>
      <c r="AA523" s="313">
        <f>Pethőhenye!AA25</f>
        <v>0</v>
      </c>
      <c r="AB523" s="313">
        <f>Pethőhenye!AB25</f>
        <v>0</v>
      </c>
      <c r="AC523" s="314">
        <f>Pethőhenye!AC25</f>
        <v>0</v>
      </c>
      <c r="AE523" s="114"/>
    </row>
    <row r="524" spans="1:31" s="125" customFormat="1" ht="45" x14ac:dyDescent="0.25">
      <c r="A524" s="101">
        <v>846</v>
      </c>
      <c r="B524" s="102"/>
      <c r="C524" s="103" t="s">
        <v>63</v>
      </c>
      <c r="D524" s="16" t="s">
        <v>229</v>
      </c>
      <c r="E524" s="105" t="s">
        <v>14</v>
      </c>
      <c r="F524" s="104" t="s">
        <v>29</v>
      </c>
      <c r="G524" s="105" t="s">
        <v>28</v>
      </c>
      <c r="H524" s="106"/>
      <c r="I524" s="129" t="s">
        <v>63</v>
      </c>
      <c r="J524" s="103">
        <f t="shared" si="31"/>
        <v>4000</v>
      </c>
      <c r="K524" s="106"/>
      <c r="L524" s="130">
        <v>45658</v>
      </c>
      <c r="M524" s="130">
        <v>47118</v>
      </c>
      <c r="N524" s="32" t="s">
        <v>187</v>
      </c>
      <c r="O524" s="256"/>
      <c r="P524" s="253">
        <f>Pethőhenye!P26</f>
        <v>0</v>
      </c>
      <c r="Q524" s="253">
        <f>Pethőhenye!Q26</f>
        <v>0</v>
      </c>
      <c r="R524" s="253">
        <f>Pethőhenye!R26</f>
        <v>0</v>
      </c>
      <c r="S524" s="253">
        <f>Pethőhenye!S26</f>
        <v>0</v>
      </c>
      <c r="T524" s="313">
        <f>Pethőhenye!T26</f>
        <v>0</v>
      </c>
      <c r="U524" s="313">
        <f>Pethőhenye!U26</f>
        <v>2000</v>
      </c>
      <c r="V524" s="313">
        <f>Pethőhenye!V26</f>
        <v>0</v>
      </c>
      <c r="W524" s="313">
        <f>Pethőhenye!W26</f>
        <v>0</v>
      </c>
      <c r="X524" s="313">
        <f>Pethőhenye!X26</f>
        <v>2000</v>
      </c>
      <c r="Y524" s="313">
        <f>Pethőhenye!Y26</f>
        <v>0</v>
      </c>
      <c r="Z524" s="313">
        <f>Pethőhenye!Z26</f>
        <v>0</v>
      </c>
      <c r="AA524" s="313">
        <f>Pethőhenye!AA26</f>
        <v>0</v>
      </c>
      <c r="AB524" s="313">
        <f>Pethőhenye!AB26</f>
        <v>0</v>
      </c>
      <c r="AC524" s="314">
        <f>Pethőhenye!AC26</f>
        <v>0</v>
      </c>
      <c r="AE524" s="114"/>
    </row>
    <row r="525" spans="1:31" s="125" customFormat="1" ht="45" x14ac:dyDescent="0.25">
      <c r="A525" s="101">
        <v>1018</v>
      </c>
      <c r="B525" s="102"/>
      <c r="C525" s="103" t="s">
        <v>64</v>
      </c>
      <c r="D525" s="16" t="s">
        <v>234</v>
      </c>
      <c r="E525" s="105" t="s">
        <v>14</v>
      </c>
      <c r="F525" s="104" t="s">
        <v>29</v>
      </c>
      <c r="G525" s="105" t="s">
        <v>28</v>
      </c>
      <c r="H525" s="106"/>
      <c r="I525" s="129" t="s">
        <v>64</v>
      </c>
      <c r="J525" s="103">
        <f t="shared" si="31"/>
        <v>1500</v>
      </c>
      <c r="K525" s="106"/>
      <c r="L525" s="130">
        <v>47484</v>
      </c>
      <c r="M525" s="130">
        <v>47848</v>
      </c>
      <c r="N525" s="32" t="s">
        <v>187</v>
      </c>
      <c r="O525" s="256"/>
      <c r="P525" s="253">
        <f>Pókaszepetk!P23</f>
        <v>0</v>
      </c>
      <c r="Q525" s="253">
        <f>Pókaszepetk!Q23</f>
        <v>0</v>
      </c>
      <c r="R525" s="253">
        <f>Pókaszepetk!R23</f>
        <v>0</v>
      </c>
      <c r="S525" s="253">
        <f>Pókaszepetk!S23</f>
        <v>0</v>
      </c>
      <c r="T525" s="313">
        <f>Pókaszepetk!T23</f>
        <v>0</v>
      </c>
      <c r="U525" s="313">
        <f>Pókaszepetk!U23</f>
        <v>0</v>
      </c>
      <c r="V525" s="313">
        <f>Pókaszepetk!V23</f>
        <v>0</v>
      </c>
      <c r="W525" s="313">
        <f>Pókaszepetk!W23</f>
        <v>0</v>
      </c>
      <c r="X525" s="313">
        <f>Pókaszepetk!X23</f>
        <v>0</v>
      </c>
      <c r="Y525" s="313">
        <f>Pókaszepetk!Y23</f>
        <v>0</v>
      </c>
      <c r="Z525" s="313">
        <f>Pókaszepetk!Z23</f>
        <v>1500</v>
      </c>
      <c r="AA525" s="313">
        <f>Pókaszepetk!AA23</f>
        <v>0</v>
      </c>
      <c r="AB525" s="313">
        <f>Pókaszepetk!AB23</f>
        <v>0</v>
      </c>
      <c r="AC525" s="314">
        <f>Pókaszepetk!AC23</f>
        <v>0</v>
      </c>
      <c r="AE525" s="114"/>
    </row>
    <row r="526" spans="1:31" s="125" customFormat="1" ht="45" x14ac:dyDescent="0.25">
      <c r="A526" s="101">
        <v>308</v>
      </c>
      <c r="B526" s="102"/>
      <c r="C526" s="103" t="s">
        <v>64</v>
      </c>
      <c r="D526" s="16" t="s">
        <v>227</v>
      </c>
      <c r="E526" s="105" t="s">
        <v>14</v>
      </c>
      <c r="F526" s="104" t="s">
        <v>29</v>
      </c>
      <c r="G526" s="105" t="s">
        <v>28</v>
      </c>
      <c r="H526" s="106"/>
      <c r="I526" s="129" t="s">
        <v>64</v>
      </c>
      <c r="J526" s="103">
        <f t="shared" si="31"/>
        <v>4000</v>
      </c>
      <c r="K526" s="106"/>
      <c r="L526" s="130">
        <v>43831</v>
      </c>
      <c r="M526" s="130">
        <v>45291</v>
      </c>
      <c r="N526" s="32" t="s">
        <v>186</v>
      </c>
      <c r="O526" s="256"/>
      <c r="P526" s="253">
        <f>Pókaszepetk!P24</f>
        <v>2000</v>
      </c>
      <c r="Q526" s="253">
        <f>Pókaszepetk!Q24</f>
        <v>0</v>
      </c>
      <c r="R526" s="253">
        <f>Pókaszepetk!R24</f>
        <v>0</v>
      </c>
      <c r="S526" s="253">
        <f>Pókaszepetk!S24</f>
        <v>2000</v>
      </c>
      <c r="T526" s="313">
        <f>Pókaszepetk!T24</f>
        <v>0</v>
      </c>
      <c r="U526" s="313">
        <f>Pókaszepetk!U24</f>
        <v>0</v>
      </c>
      <c r="V526" s="313">
        <f>Pókaszepetk!V24</f>
        <v>0</v>
      </c>
      <c r="W526" s="313">
        <f>Pókaszepetk!W24</f>
        <v>0</v>
      </c>
      <c r="X526" s="313">
        <f>Pókaszepetk!X24</f>
        <v>0</v>
      </c>
      <c r="Y526" s="313">
        <f>Pókaszepetk!Y24</f>
        <v>0</v>
      </c>
      <c r="Z526" s="313">
        <f>Pókaszepetk!Z24</f>
        <v>0</v>
      </c>
      <c r="AA526" s="313">
        <f>Pókaszepetk!AA24</f>
        <v>0</v>
      </c>
      <c r="AB526" s="313">
        <f>Pókaszepetk!AB24</f>
        <v>0</v>
      </c>
      <c r="AC526" s="314">
        <f>Pókaszepetk!AC24</f>
        <v>0</v>
      </c>
      <c r="AE526" s="114"/>
    </row>
    <row r="527" spans="1:31" s="125" customFormat="1" ht="45" x14ac:dyDescent="0.25">
      <c r="A527" s="101">
        <v>949</v>
      </c>
      <c r="B527" s="102"/>
      <c r="C527" s="103" t="s">
        <v>64</v>
      </c>
      <c r="D527" s="16" t="s">
        <v>227</v>
      </c>
      <c r="E527" s="105" t="s">
        <v>14</v>
      </c>
      <c r="F527" s="104" t="s">
        <v>29</v>
      </c>
      <c r="G527" s="105" t="s">
        <v>28</v>
      </c>
      <c r="H527" s="106"/>
      <c r="I527" s="129" t="s">
        <v>64</v>
      </c>
      <c r="J527" s="103">
        <f t="shared" si="31"/>
        <v>4000</v>
      </c>
      <c r="K527" s="106"/>
      <c r="L527" s="130">
        <v>46388</v>
      </c>
      <c r="M527" s="130">
        <v>47848</v>
      </c>
      <c r="N527" s="32" t="s">
        <v>187</v>
      </c>
      <c r="O527" s="256"/>
      <c r="P527" s="253">
        <f>Pókaszepetk!P25</f>
        <v>0</v>
      </c>
      <c r="Q527" s="253">
        <f>Pókaszepetk!Q25</f>
        <v>0</v>
      </c>
      <c r="R527" s="253">
        <f>Pókaszepetk!R25</f>
        <v>0</v>
      </c>
      <c r="S527" s="253">
        <f>Pókaszepetk!S25</f>
        <v>0</v>
      </c>
      <c r="T527" s="313">
        <f>Pókaszepetk!T25</f>
        <v>0</v>
      </c>
      <c r="U527" s="313">
        <f>Pókaszepetk!U25</f>
        <v>0</v>
      </c>
      <c r="V527" s="313">
        <f>Pókaszepetk!V25</f>
        <v>0</v>
      </c>
      <c r="W527" s="313">
        <f>Pókaszepetk!W25</f>
        <v>2000</v>
      </c>
      <c r="X527" s="313">
        <f>Pókaszepetk!X25</f>
        <v>0</v>
      </c>
      <c r="Y527" s="313">
        <f>Pókaszepetk!Y25</f>
        <v>0</v>
      </c>
      <c r="Z527" s="313">
        <f>Pókaszepetk!Z25</f>
        <v>2000</v>
      </c>
      <c r="AA527" s="313">
        <f>Pókaszepetk!AA25</f>
        <v>0</v>
      </c>
      <c r="AB527" s="313">
        <f>Pókaszepetk!AB25</f>
        <v>0</v>
      </c>
      <c r="AC527" s="314">
        <f>Pókaszepetk!AC25</f>
        <v>0</v>
      </c>
      <c r="AE527" s="114"/>
    </row>
    <row r="528" spans="1:31" s="125" customFormat="1" ht="45" x14ac:dyDescent="0.25">
      <c r="A528" s="101">
        <v>982</v>
      </c>
      <c r="B528" s="102"/>
      <c r="C528" s="103" t="s">
        <v>65</v>
      </c>
      <c r="D528" s="16" t="s">
        <v>234</v>
      </c>
      <c r="E528" s="105" t="s">
        <v>14</v>
      </c>
      <c r="F528" s="104" t="s">
        <v>29</v>
      </c>
      <c r="G528" s="105" t="s">
        <v>28</v>
      </c>
      <c r="H528" s="106"/>
      <c r="I528" s="129" t="s">
        <v>65</v>
      </c>
      <c r="J528" s="103">
        <f t="shared" si="31"/>
        <v>3050</v>
      </c>
      <c r="K528" s="106"/>
      <c r="L528" s="130">
        <v>47119</v>
      </c>
      <c r="M528" s="130">
        <v>47483</v>
      </c>
      <c r="N528" s="32" t="s">
        <v>187</v>
      </c>
      <c r="O528" s="256"/>
      <c r="P528" s="253">
        <f>Pusztaszenlászló!P23</f>
        <v>0</v>
      </c>
      <c r="Q528" s="253">
        <f>Pusztaszenlászló!Q23</f>
        <v>0</v>
      </c>
      <c r="R528" s="253">
        <f>Pusztaszenlászló!R23</f>
        <v>0</v>
      </c>
      <c r="S528" s="253">
        <f>Pusztaszenlászló!S23</f>
        <v>0</v>
      </c>
      <c r="T528" s="313">
        <f>Pusztaszenlászló!T23</f>
        <v>0</v>
      </c>
      <c r="U528" s="313">
        <f>Pusztaszenlászló!U23</f>
        <v>0</v>
      </c>
      <c r="V528" s="313">
        <f>Pusztaszenlászló!V23</f>
        <v>0</v>
      </c>
      <c r="W528" s="313">
        <f>Pusztaszenlászló!W23</f>
        <v>0</v>
      </c>
      <c r="X528" s="313">
        <f>Pusztaszenlászló!X23</f>
        <v>0</v>
      </c>
      <c r="Y528" s="313">
        <f>Pusztaszenlászló!Y23</f>
        <v>3050</v>
      </c>
      <c r="Z528" s="313">
        <f>Pusztaszenlászló!Z23</f>
        <v>0</v>
      </c>
      <c r="AA528" s="313">
        <f>Pusztaszenlászló!AA23</f>
        <v>0</v>
      </c>
      <c r="AB528" s="313">
        <f>Pusztaszenlászló!AB23</f>
        <v>0</v>
      </c>
      <c r="AC528" s="314">
        <f>Pusztaszenlászló!AC23</f>
        <v>0</v>
      </c>
      <c r="AE528" s="114"/>
    </row>
    <row r="529" spans="1:31" s="125" customFormat="1" ht="45" x14ac:dyDescent="0.25">
      <c r="A529" s="101">
        <v>309</v>
      </c>
      <c r="B529" s="102"/>
      <c r="C529" s="103" t="s">
        <v>65</v>
      </c>
      <c r="D529" s="16" t="s">
        <v>227</v>
      </c>
      <c r="E529" s="105" t="s">
        <v>14</v>
      </c>
      <c r="F529" s="104" t="s">
        <v>29</v>
      </c>
      <c r="G529" s="105" t="s">
        <v>28</v>
      </c>
      <c r="H529" s="106"/>
      <c r="I529" s="129" t="s">
        <v>65</v>
      </c>
      <c r="J529" s="103">
        <f t="shared" si="31"/>
        <v>4400</v>
      </c>
      <c r="K529" s="106"/>
      <c r="L529" s="130">
        <v>43831</v>
      </c>
      <c r="M529" s="130">
        <v>45291</v>
      </c>
      <c r="N529" s="32" t="s">
        <v>186</v>
      </c>
      <c r="O529" s="256"/>
      <c r="P529" s="253">
        <f>Pusztaszenlászló!P24</f>
        <v>2200</v>
      </c>
      <c r="Q529" s="253">
        <f>Pusztaszenlászló!Q24</f>
        <v>0</v>
      </c>
      <c r="R529" s="253">
        <f>Pusztaszenlászló!R24</f>
        <v>0</v>
      </c>
      <c r="S529" s="253">
        <f>Pusztaszenlászló!S24</f>
        <v>2200</v>
      </c>
      <c r="T529" s="313">
        <f>Pusztaszenlászló!T24</f>
        <v>0</v>
      </c>
      <c r="U529" s="313">
        <f>Pusztaszenlászló!U24</f>
        <v>0</v>
      </c>
      <c r="V529" s="313">
        <f>Pusztaszenlászló!V24</f>
        <v>0</v>
      </c>
      <c r="W529" s="313">
        <f>Pusztaszenlászló!W24</f>
        <v>0</v>
      </c>
      <c r="X529" s="313">
        <f>Pusztaszenlászló!X24</f>
        <v>0</v>
      </c>
      <c r="Y529" s="313">
        <f>Pusztaszenlászló!Y24</f>
        <v>0</v>
      </c>
      <c r="Z529" s="313">
        <f>Pusztaszenlászló!Z24</f>
        <v>0</v>
      </c>
      <c r="AA529" s="313">
        <f>Pusztaszenlászló!AA24</f>
        <v>0</v>
      </c>
      <c r="AB529" s="313">
        <f>Pusztaszenlászló!AB24</f>
        <v>0</v>
      </c>
      <c r="AC529" s="314">
        <f>Pusztaszenlászló!AC24</f>
        <v>0</v>
      </c>
      <c r="AE529" s="114"/>
    </row>
    <row r="530" spans="1:31" s="125" customFormat="1" ht="45" x14ac:dyDescent="0.25">
      <c r="A530" s="101">
        <v>903</v>
      </c>
      <c r="B530" s="102"/>
      <c r="C530" s="103" t="s">
        <v>65</v>
      </c>
      <c r="D530" s="16" t="s">
        <v>227</v>
      </c>
      <c r="E530" s="105" t="s">
        <v>14</v>
      </c>
      <c r="F530" s="104" t="s">
        <v>29</v>
      </c>
      <c r="G530" s="105" t="s">
        <v>28</v>
      </c>
      <c r="H530" s="106"/>
      <c r="I530" s="129" t="s">
        <v>65</v>
      </c>
      <c r="J530" s="103">
        <f t="shared" si="31"/>
        <v>5100</v>
      </c>
      <c r="K530" s="106"/>
      <c r="L530" s="130">
        <v>46023</v>
      </c>
      <c r="M530" s="130">
        <v>47848</v>
      </c>
      <c r="N530" s="32" t="s">
        <v>187</v>
      </c>
      <c r="O530" s="256"/>
      <c r="P530" s="253">
        <f>Pusztaszenlászló!P25</f>
        <v>0</v>
      </c>
      <c r="Q530" s="253">
        <f>Pusztaszenlászló!Q25</f>
        <v>0</v>
      </c>
      <c r="R530" s="253">
        <f>Pusztaszenlászló!R25</f>
        <v>0</v>
      </c>
      <c r="S530" s="253">
        <f>Pusztaszenlászló!S25</f>
        <v>0</v>
      </c>
      <c r="T530" s="313">
        <f>Pusztaszenlászló!T25</f>
        <v>0</v>
      </c>
      <c r="U530" s="313">
        <f>Pusztaszenlászló!U25</f>
        <v>0</v>
      </c>
      <c r="V530" s="313">
        <f>Pusztaszenlászló!V25</f>
        <v>2200</v>
      </c>
      <c r="W530" s="313">
        <f>Pusztaszenlászló!W25</f>
        <v>0</v>
      </c>
      <c r="X530" s="313">
        <f>Pusztaszenlászló!X25</f>
        <v>0</v>
      </c>
      <c r="Y530" s="313">
        <f>Pusztaszenlászló!Y25</f>
        <v>0</v>
      </c>
      <c r="Z530" s="313">
        <f>Pusztaszenlászló!Z25</f>
        <v>2900</v>
      </c>
      <c r="AA530" s="313">
        <f>Pusztaszenlászló!AA25</f>
        <v>0</v>
      </c>
      <c r="AB530" s="313">
        <f>Pusztaszenlászló!AB25</f>
        <v>0</v>
      </c>
      <c r="AC530" s="314">
        <f>Pusztaszenlászló!AC25</f>
        <v>0</v>
      </c>
      <c r="AE530" s="114"/>
    </row>
    <row r="531" spans="1:31" s="125" customFormat="1" ht="45" x14ac:dyDescent="0.25">
      <c r="A531" s="101">
        <v>310</v>
      </c>
      <c r="B531" s="102"/>
      <c r="C531" s="103" t="s">
        <v>65</v>
      </c>
      <c r="D531" s="16" t="s">
        <v>223</v>
      </c>
      <c r="E531" s="105" t="s">
        <v>14</v>
      </c>
      <c r="F531" s="104" t="s">
        <v>29</v>
      </c>
      <c r="G531" s="105" t="s">
        <v>28</v>
      </c>
      <c r="H531" s="106"/>
      <c r="I531" s="129" t="s">
        <v>65</v>
      </c>
      <c r="J531" s="103">
        <f t="shared" si="31"/>
        <v>5000</v>
      </c>
      <c r="K531" s="106"/>
      <c r="L531" s="130">
        <v>43831</v>
      </c>
      <c r="M531" s="130">
        <v>45291</v>
      </c>
      <c r="N531" s="32" t="s">
        <v>186</v>
      </c>
      <c r="O531" s="256"/>
      <c r="P531" s="253">
        <f>Pusztaszenlászló!P26</f>
        <v>2500</v>
      </c>
      <c r="Q531" s="253">
        <f>Pusztaszenlászló!Q26</f>
        <v>0</v>
      </c>
      <c r="R531" s="253">
        <f>Pusztaszenlászló!R26</f>
        <v>0</v>
      </c>
      <c r="S531" s="253">
        <f>Pusztaszenlászló!S26</f>
        <v>2500</v>
      </c>
      <c r="T531" s="313">
        <f>Pusztaszenlászló!T26</f>
        <v>0</v>
      </c>
      <c r="U531" s="313">
        <f>Pusztaszenlászló!U26</f>
        <v>0</v>
      </c>
      <c r="V531" s="313">
        <f>Pusztaszenlászló!V26</f>
        <v>0</v>
      </c>
      <c r="W531" s="313">
        <f>Pusztaszenlászló!W26</f>
        <v>0</v>
      </c>
      <c r="X531" s="313">
        <f>Pusztaszenlászló!X26</f>
        <v>0</v>
      </c>
      <c r="Y531" s="313">
        <f>Pusztaszenlászló!Y26</f>
        <v>0</v>
      </c>
      <c r="Z531" s="313">
        <f>Pusztaszenlászló!Z26</f>
        <v>0</v>
      </c>
      <c r="AA531" s="313">
        <f>Pusztaszenlászló!AA26</f>
        <v>0</v>
      </c>
      <c r="AB531" s="313">
        <f>Pusztaszenlászló!AB26</f>
        <v>0</v>
      </c>
      <c r="AC531" s="314">
        <f>Pusztaszenlászló!AC26</f>
        <v>0</v>
      </c>
      <c r="AE531" s="114"/>
    </row>
    <row r="532" spans="1:31" s="125" customFormat="1" ht="45" x14ac:dyDescent="0.25">
      <c r="A532" s="101">
        <v>904</v>
      </c>
      <c r="B532" s="102"/>
      <c r="C532" s="103" t="s">
        <v>65</v>
      </c>
      <c r="D532" s="16" t="s">
        <v>223</v>
      </c>
      <c r="E532" s="105" t="s">
        <v>14</v>
      </c>
      <c r="F532" s="104" t="s">
        <v>29</v>
      </c>
      <c r="G532" s="105" t="s">
        <v>28</v>
      </c>
      <c r="H532" s="106"/>
      <c r="I532" s="129" t="s">
        <v>65</v>
      </c>
      <c r="J532" s="103">
        <f t="shared" si="31"/>
        <v>5800</v>
      </c>
      <c r="K532" s="106"/>
      <c r="L532" s="130">
        <v>46023</v>
      </c>
      <c r="M532" s="130">
        <v>47848</v>
      </c>
      <c r="N532" s="32" t="s">
        <v>187</v>
      </c>
      <c r="O532" s="256"/>
      <c r="P532" s="253">
        <f>Pusztaszenlászló!P27</f>
        <v>0</v>
      </c>
      <c r="Q532" s="253">
        <f>Pusztaszenlászló!Q27</f>
        <v>0</v>
      </c>
      <c r="R532" s="253">
        <f>Pusztaszenlászló!R27</f>
        <v>0</v>
      </c>
      <c r="S532" s="253">
        <f>Pusztaszenlászló!S27</f>
        <v>0</v>
      </c>
      <c r="T532" s="313">
        <f>Pusztaszenlászló!T27</f>
        <v>0</v>
      </c>
      <c r="U532" s="313">
        <f>Pusztaszenlászló!U27</f>
        <v>0</v>
      </c>
      <c r="V532" s="313">
        <f>Pusztaszenlászló!V27</f>
        <v>2500</v>
      </c>
      <c r="W532" s="313">
        <f>Pusztaszenlászló!W27</f>
        <v>0</v>
      </c>
      <c r="X532" s="313">
        <f>Pusztaszenlászló!X27</f>
        <v>0</v>
      </c>
      <c r="Y532" s="313">
        <f>Pusztaszenlászló!Y27</f>
        <v>0</v>
      </c>
      <c r="Z532" s="313">
        <f>Pusztaszenlászló!Z27</f>
        <v>3300</v>
      </c>
      <c r="AA532" s="313">
        <f>Pusztaszenlászló!AA27</f>
        <v>0</v>
      </c>
      <c r="AB532" s="313">
        <f>Pusztaszenlászló!AB27</f>
        <v>0</v>
      </c>
      <c r="AC532" s="314">
        <f>Pusztaszenlászló!AC27</f>
        <v>0</v>
      </c>
      <c r="AE532" s="114"/>
    </row>
    <row r="533" spans="1:31" s="125" customFormat="1" ht="45" x14ac:dyDescent="0.25">
      <c r="A533" s="101">
        <v>983</v>
      </c>
      <c r="B533" s="102"/>
      <c r="C533" s="103" t="s">
        <v>65</v>
      </c>
      <c r="D533" s="16" t="s">
        <v>235</v>
      </c>
      <c r="E533" s="105" t="s">
        <v>14</v>
      </c>
      <c r="F533" s="104" t="s">
        <v>29</v>
      </c>
      <c r="G533" s="105" t="s">
        <v>28</v>
      </c>
      <c r="H533" s="106"/>
      <c r="I533" s="129" t="s">
        <v>65</v>
      </c>
      <c r="J533" s="103">
        <f t="shared" si="31"/>
        <v>720</v>
      </c>
      <c r="K533" s="106"/>
      <c r="L533" s="130">
        <v>47119</v>
      </c>
      <c r="M533" s="130">
        <v>47483</v>
      </c>
      <c r="N533" s="32" t="s">
        <v>187</v>
      </c>
      <c r="O533" s="256"/>
      <c r="P533" s="253">
        <f>Pusztaszenlászló!P28</f>
        <v>0</v>
      </c>
      <c r="Q533" s="253">
        <f>Pusztaszenlászló!Q28</f>
        <v>0</v>
      </c>
      <c r="R533" s="253">
        <f>Pusztaszenlászló!R28</f>
        <v>0</v>
      </c>
      <c r="S533" s="253">
        <f>Pusztaszenlászló!S28</f>
        <v>0</v>
      </c>
      <c r="T533" s="313">
        <f>Pusztaszenlászló!T28</f>
        <v>0</v>
      </c>
      <c r="U533" s="313">
        <f>Pusztaszenlászló!U28</f>
        <v>0</v>
      </c>
      <c r="V533" s="313">
        <f>Pusztaszenlászló!V28</f>
        <v>0</v>
      </c>
      <c r="W533" s="313">
        <f>Pusztaszenlászló!W28</f>
        <v>0</v>
      </c>
      <c r="X533" s="313">
        <f>Pusztaszenlászló!X28</f>
        <v>0</v>
      </c>
      <c r="Y533" s="313">
        <f>Pusztaszenlászló!Y28</f>
        <v>720</v>
      </c>
      <c r="Z533" s="313">
        <f>Pusztaszenlászló!Z28</f>
        <v>0</v>
      </c>
      <c r="AA533" s="313">
        <f>Pusztaszenlászló!AA28</f>
        <v>0</v>
      </c>
      <c r="AB533" s="313">
        <f>Pusztaszenlászló!AB28</f>
        <v>0</v>
      </c>
      <c r="AC533" s="314">
        <f>Pusztaszenlászló!AC28</f>
        <v>0</v>
      </c>
      <c r="AE533" s="114"/>
    </row>
    <row r="534" spans="1:31" s="125" customFormat="1" ht="45" x14ac:dyDescent="0.25">
      <c r="A534" s="101">
        <v>311</v>
      </c>
      <c r="B534" s="102"/>
      <c r="C534" s="103" t="s">
        <v>66</v>
      </c>
      <c r="D534" s="16" t="s">
        <v>223</v>
      </c>
      <c r="E534" s="105" t="s">
        <v>14</v>
      </c>
      <c r="F534" s="104" t="s">
        <v>29</v>
      </c>
      <c r="G534" s="105" t="s">
        <v>28</v>
      </c>
      <c r="H534" s="106"/>
      <c r="I534" s="129" t="s">
        <v>66</v>
      </c>
      <c r="J534" s="103">
        <f t="shared" si="31"/>
        <v>8100</v>
      </c>
      <c r="K534" s="106"/>
      <c r="L534" s="130">
        <v>43831</v>
      </c>
      <c r="M534" s="130">
        <v>45291</v>
      </c>
      <c r="N534" s="32" t="s">
        <v>186</v>
      </c>
      <c r="O534" s="256"/>
      <c r="P534" s="253">
        <f>Salomvár!P23</f>
        <v>2700</v>
      </c>
      <c r="Q534" s="253">
        <f>Salomvár!Q23</f>
        <v>2700</v>
      </c>
      <c r="R534" s="253">
        <f>Salomvár!R23</f>
        <v>0</v>
      </c>
      <c r="S534" s="253">
        <f>Salomvár!S23</f>
        <v>2700</v>
      </c>
      <c r="T534" s="313">
        <f>Salomvár!T23</f>
        <v>0</v>
      </c>
      <c r="U534" s="313">
        <f>Salomvár!U23</f>
        <v>0</v>
      </c>
      <c r="V534" s="313">
        <f>Salomvár!V23</f>
        <v>0</v>
      </c>
      <c r="W534" s="313">
        <f>Salomvár!W23</f>
        <v>0</v>
      </c>
      <c r="X534" s="313">
        <f>Salomvár!X23</f>
        <v>0</v>
      </c>
      <c r="Y534" s="313">
        <f>Salomvár!Y23</f>
        <v>0</v>
      </c>
      <c r="Z534" s="313">
        <f>Salomvár!Z23</f>
        <v>0</v>
      </c>
      <c r="AA534" s="313">
        <f>Salomvár!AA23</f>
        <v>0</v>
      </c>
      <c r="AB534" s="313">
        <f>Salomvár!AB23</f>
        <v>0</v>
      </c>
      <c r="AC534" s="314">
        <f>Salomvár!AC23</f>
        <v>0</v>
      </c>
      <c r="AE534" s="114"/>
    </row>
    <row r="535" spans="1:31" s="125" customFormat="1" ht="45" x14ac:dyDescent="0.25">
      <c r="A535" s="101">
        <v>847</v>
      </c>
      <c r="B535" s="102"/>
      <c r="C535" s="103" t="s">
        <v>66</v>
      </c>
      <c r="D535" s="16" t="s">
        <v>223</v>
      </c>
      <c r="E535" s="105" t="s">
        <v>14</v>
      </c>
      <c r="F535" s="104" t="s">
        <v>29</v>
      </c>
      <c r="G535" s="105" t="s">
        <v>28</v>
      </c>
      <c r="H535" s="106"/>
      <c r="I535" s="129" t="s">
        <v>66</v>
      </c>
      <c r="J535" s="103">
        <f t="shared" si="31"/>
        <v>10800</v>
      </c>
      <c r="K535" s="106"/>
      <c r="L535" s="130">
        <v>45658</v>
      </c>
      <c r="M535" s="130">
        <v>48213</v>
      </c>
      <c r="N535" s="32" t="s">
        <v>187</v>
      </c>
      <c r="O535" s="256"/>
      <c r="P535" s="253">
        <f>Salomvár!P24</f>
        <v>0</v>
      </c>
      <c r="Q535" s="253">
        <f>Salomvár!Q24</f>
        <v>0</v>
      </c>
      <c r="R535" s="253">
        <f>Salomvár!R24</f>
        <v>0</v>
      </c>
      <c r="S535" s="253">
        <f>Salomvár!S24</f>
        <v>0</v>
      </c>
      <c r="T535" s="313">
        <f>Salomvár!T24</f>
        <v>0</v>
      </c>
      <c r="U535" s="313">
        <f>Salomvár!U24</f>
        <v>2700</v>
      </c>
      <c r="V535" s="313">
        <f>Salomvár!V24</f>
        <v>0</v>
      </c>
      <c r="W535" s="313">
        <f>Salomvár!W24</f>
        <v>2700</v>
      </c>
      <c r="X535" s="313">
        <f>Salomvár!X24</f>
        <v>0</v>
      </c>
      <c r="Y535" s="313">
        <f>Salomvár!Y24</f>
        <v>2700</v>
      </c>
      <c r="Z535" s="313">
        <f>Salomvár!Z24</f>
        <v>0</v>
      </c>
      <c r="AA535" s="313">
        <f>Salomvár!AA24</f>
        <v>2700</v>
      </c>
      <c r="AB535" s="313">
        <f>Salomvár!AB24</f>
        <v>0</v>
      </c>
      <c r="AC535" s="314">
        <f>Salomvár!AC24</f>
        <v>0</v>
      </c>
      <c r="AE535" s="114"/>
    </row>
    <row r="536" spans="1:31" s="125" customFormat="1" ht="45" x14ac:dyDescent="0.25">
      <c r="A536" s="101">
        <v>683</v>
      </c>
      <c r="B536" s="102"/>
      <c r="C536" s="103" t="s">
        <v>67</v>
      </c>
      <c r="D536" s="16" t="s">
        <v>223</v>
      </c>
      <c r="E536" s="105" t="s">
        <v>14</v>
      </c>
      <c r="F536" s="104" t="s">
        <v>29</v>
      </c>
      <c r="G536" s="105" t="s">
        <v>28</v>
      </c>
      <c r="H536" s="106"/>
      <c r="I536" s="129" t="s">
        <v>67</v>
      </c>
      <c r="J536" s="103">
        <f t="shared" si="31"/>
        <v>2100</v>
      </c>
      <c r="K536" s="106"/>
      <c r="L536" s="130">
        <v>45292</v>
      </c>
      <c r="M536" s="130">
        <v>45657</v>
      </c>
      <c r="N536" s="32" t="s">
        <v>187</v>
      </c>
      <c r="O536" s="256"/>
      <c r="P536" s="253">
        <f>Sárhida!P22</f>
        <v>0</v>
      </c>
      <c r="Q536" s="253">
        <f>Sárhida!Q22</f>
        <v>0</v>
      </c>
      <c r="R536" s="253">
        <f>Sárhida!R22</f>
        <v>0</v>
      </c>
      <c r="S536" s="253">
        <f>Sárhida!S22</f>
        <v>0</v>
      </c>
      <c r="T536" s="313">
        <f>Sárhida!T22</f>
        <v>2100</v>
      </c>
      <c r="U536" s="313">
        <f>Sárhida!U22</f>
        <v>0</v>
      </c>
      <c r="V536" s="313">
        <f>Sárhida!V22</f>
        <v>0</v>
      </c>
      <c r="W536" s="313">
        <f>Sárhida!W22</f>
        <v>0</v>
      </c>
      <c r="X536" s="313">
        <f>Sárhida!X22</f>
        <v>0</v>
      </c>
      <c r="Y536" s="313">
        <f>Sárhida!Y22</f>
        <v>0</v>
      </c>
      <c r="Z536" s="313">
        <f>Sárhida!Z22</f>
        <v>0</v>
      </c>
      <c r="AA536" s="313">
        <f>Sárhida!AA22</f>
        <v>0</v>
      </c>
      <c r="AB536" s="313">
        <f>Sárhida!AB22</f>
        <v>0</v>
      </c>
      <c r="AC536" s="314">
        <f>Sárhida!AC22</f>
        <v>0</v>
      </c>
      <c r="AE536" s="114"/>
    </row>
    <row r="537" spans="1:31" s="125" customFormat="1" ht="45" x14ac:dyDescent="0.25">
      <c r="A537" s="101">
        <v>312</v>
      </c>
      <c r="B537" s="102"/>
      <c r="C537" s="103" t="s">
        <v>67</v>
      </c>
      <c r="D537" s="16" t="s">
        <v>229</v>
      </c>
      <c r="E537" s="105" t="s">
        <v>14</v>
      </c>
      <c r="F537" s="104" t="s">
        <v>29</v>
      </c>
      <c r="G537" s="105" t="s">
        <v>28</v>
      </c>
      <c r="H537" s="106"/>
      <c r="I537" s="129" t="s">
        <v>67</v>
      </c>
      <c r="J537" s="103">
        <f t="shared" si="31"/>
        <v>2000</v>
      </c>
      <c r="K537" s="106"/>
      <c r="L537" s="130">
        <v>43831</v>
      </c>
      <c r="M537" s="130">
        <v>44196</v>
      </c>
      <c r="N537" s="32" t="s">
        <v>186</v>
      </c>
      <c r="O537" s="256"/>
      <c r="P537" s="253">
        <f>Sárhida!P23</f>
        <v>2000</v>
      </c>
      <c r="Q537" s="253">
        <f>Sárhida!Q23</f>
        <v>0</v>
      </c>
      <c r="R537" s="253">
        <f>Sárhida!R23</f>
        <v>0</v>
      </c>
      <c r="S537" s="253">
        <f>Sárhida!S23</f>
        <v>0</v>
      </c>
      <c r="T537" s="313">
        <f>Sárhida!T23</f>
        <v>0</v>
      </c>
      <c r="U537" s="313">
        <f>Sárhida!U23</f>
        <v>0</v>
      </c>
      <c r="V537" s="313">
        <f>Sárhida!V23</f>
        <v>0</v>
      </c>
      <c r="W537" s="313">
        <f>Sárhida!W23</f>
        <v>0</v>
      </c>
      <c r="X537" s="313">
        <f>Sárhida!X23</f>
        <v>0</v>
      </c>
      <c r="Y537" s="313">
        <f>Sárhida!Y23</f>
        <v>0</v>
      </c>
      <c r="Z537" s="313">
        <f>Sárhida!Z23</f>
        <v>0</v>
      </c>
      <c r="AA537" s="313">
        <f>Sárhida!AA23</f>
        <v>0</v>
      </c>
      <c r="AB537" s="313">
        <f>Sárhida!AB23</f>
        <v>0</v>
      </c>
      <c r="AC537" s="314">
        <f>Sárhida!AC23</f>
        <v>0</v>
      </c>
      <c r="AE537" s="114"/>
    </row>
    <row r="538" spans="1:31" s="125" customFormat="1" ht="45" x14ac:dyDescent="0.25">
      <c r="A538" s="101">
        <v>848</v>
      </c>
      <c r="B538" s="102"/>
      <c r="C538" s="103" t="s">
        <v>67</v>
      </c>
      <c r="D538" s="16" t="s">
        <v>229</v>
      </c>
      <c r="E538" s="105" t="s">
        <v>14</v>
      </c>
      <c r="F538" s="104" t="s">
        <v>29</v>
      </c>
      <c r="G538" s="105" t="s">
        <v>28</v>
      </c>
      <c r="H538" s="106"/>
      <c r="I538" s="129" t="s">
        <v>67</v>
      </c>
      <c r="J538" s="103">
        <f t="shared" si="31"/>
        <v>4000</v>
      </c>
      <c r="K538" s="106"/>
      <c r="L538" s="130">
        <v>45658</v>
      </c>
      <c r="M538" s="130">
        <v>47848</v>
      </c>
      <c r="N538" s="32" t="s">
        <v>187</v>
      </c>
      <c r="O538" s="256"/>
      <c r="P538" s="253">
        <f>Sárhida!P24</f>
        <v>0</v>
      </c>
      <c r="Q538" s="253">
        <f>Sárhida!Q24</f>
        <v>0</v>
      </c>
      <c r="R538" s="253">
        <f>Sárhida!R24</f>
        <v>0</v>
      </c>
      <c r="S538" s="253">
        <f>Sárhida!S24</f>
        <v>0</v>
      </c>
      <c r="T538" s="313">
        <f>Sárhida!T24</f>
        <v>0</v>
      </c>
      <c r="U538" s="313">
        <f>Sárhida!U24</f>
        <v>2000</v>
      </c>
      <c r="V538" s="313">
        <f>Sárhida!V24</f>
        <v>0</v>
      </c>
      <c r="W538" s="313">
        <f>Sárhida!W24</f>
        <v>0</v>
      </c>
      <c r="X538" s="313">
        <f>Sárhida!X24</f>
        <v>0</v>
      </c>
      <c r="Y538" s="313">
        <f>Sárhida!Y24</f>
        <v>0</v>
      </c>
      <c r="Z538" s="313">
        <f>Sárhida!Z24</f>
        <v>2000</v>
      </c>
      <c r="AA538" s="313">
        <f>Sárhida!AA24</f>
        <v>0</v>
      </c>
      <c r="AB538" s="313">
        <f>Sárhida!AB24</f>
        <v>0</v>
      </c>
      <c r="AC538" s="314">
        <f>Sárhida!AC24</f>
        <v>0</v>
      </c>
      <c r="AE538" s="114"/>
    </row>
    <row r="539" spans="1:31" s="125" customFormat="1" ht="45" x14ac:dyDescent="0.25">
      <c r="A539" s="101">
        <v>905</v>
      </c>
      <c r="B539" s="102"/>
      <c r="C539" s="103" t="s">
        <v>68</v>
      </c>
      <c r="D539" s="16" t="s">
        <v>234</v>
      </c>
      <c r="E539" s="105" t="s">
        <v>14</v>
      </c>
      <c r="F539" s="104" t="s">
        <v>29</v>
      </c>
      <c r="G539" s="105" t="s">
        <v>28</v>
      </c>
      <c r="H539" s="106"/>
      <c r="I539" s="129" t="s">
        <v>68</v>
      </c>
      <c r="J539" s="103">
        <f t="shared" si="31"/>
        <v>2000</v>
      </c>
      <c r="K539" s="106"/>
      <c r="L539" s="130">
        <v>46023</v>
      </c>
      <c r="M539" s="130">
        <v>46387</v>
      </c>
      <c r="N539" s="32" t="s">
        <v>187</v>
      </c>
      <c r="O539" s="256"/>
      <c r="P539" s="253">
        <f>Söjtör!P23</f>
        <v>0</v>
      </c>
      <c r="Q539" s="253">
        <f>Söjtör!Q23</f>
        <v>0</v>
      </c>
      <c r="R539" s="253">
        <f>Söjtör!R23</f>
        <v>0</v>
      </c>
      <c r="S539" s="253">
        <f>Söjtör!S23</f>
        <v>0</v>
      </c>
      <c r="T539" s="313">
        <f>Söjtör!T23</f>
        <v>0</v>
      </c>
      <c r="U539" s="313">
        <f>Söjtör!U23</f>
        <v>0</v>
      </c>
      <c r="V539" s="313">
        <f>Söjtör!V23</f>
        <v>2000</v>
      </c>
      <c r="W539" s="313">
        <f>Söjtör!W23</f>
        <v>0</v>
      </c>
      <c r="X539" s="313">
        <f>Söjtör!X23</f>
        <v>0</v>
      </c>
      <c r="Y539" s="313">
        <f>Söjtör!Y23</f>
        <v>0</v>
      </c>
      <c r="Z539" s="313">
        <f>Söjtör!Z23</f>
        <v>0</v>
      </c>
      <c r="AA539" s="313">
        <f>Söjtör!AA23</f>
        <v>0</v>
      </c>
      <c r="AB539" s="313">
        <f>Söjtör!AB23</f>
        <v>0</v>
      </c>
      <c r="AC539" s="314">
        <f>Söjtör!AC23</f>
        <v>0</v>
      </c>
      <c r="AE539" s="114"/>
    </row>
    <row r="540" spans="1:31" s="125" customFormat="1" ht="45" x14ac:dyDescent="0.25">
      <c r="A540" s="101">
        <v>313</v>
      </c>
      <c r="B540" s="102"/>
      <c r="C540" s="103" t="s">
        <v>68</v>
      </c>
      <c r="D540" s="16" t="s">
        <v>227</v>
      </c>
      <c r="E540" s="105" t="s">
        <v>14</v>
      </c>
      <c r="F540" s="104" t="s">
        <v>29</v>
      </c>
      <c r="G540" s="105" t="s">
        <v>28</v>
      </c>
      <c r="H540" s="106"/>
      <c r="I540" s="129" t="s">
        <v>68</v>
      </c>
      <c r="J540" s="103">
        <f t="shared" si="31"/>
        <v>9300</v>
      </c>
      <c r="K540" s="106"/>
      <c r="L540" s="130">
        <v>43831</v>
      </c>
      <c r="M540" s="130">
        <v>45291</v>
      </c>
      <c r="N540" s="32" t="s">
        <v>186</v>
      </c>
      <c r="O540" s="256"/>
      <c r="P540" s="253">
        <f>Söjtör!P24</f>
        <v>3100</v>
      </c>
      <c r="Q540" s="253">
        <f>Söjtör!Q24</f>
        <v>3100</v>
      </c>
      <c r="R540" s="253">
        <f>Söjtör!R24</f>
        <v>0</v>
      </c>
      <c r="S540" s="253">
        <f>Söjtör!S24</f>
        <v>3100</v>
      </c>
      <c r="T540" s="313">
        <f>Söjtör!T24</f>
        <v>0</v>
      </c>
      <c r="U540" s="313">
        <f>Söjtör!U24</f>
        <v>0</v>
      </c>
      <c r="V540" s="313">
        <f>Söjtör!V24</f>
        <v>0</v>
      </c>
      <c r="W540" s="313">
        <f>Söjtör!W24</f>
        <v>0</v>
      </c>
      <c r="X540" s="313">
        <f>Söjtör!X24</f>
        <v>0</v>
      </c>
      <c r="Y540" s="313">
        <f>Söjtör!Y24</f>
        <v>0</v>
      </c>
      <c r="Z540" s="313">
        <f>Söjtör!Z24</f>
        <v>0</v>
      </c>
      <c r="AA540" s="313">
        <f>Söjtör!AA24</f>
        <v>0</v>
      </c>
      <c r="AB540" s="313">
        <f>Söjtör!AB24</f>
        <v>0</v>
      </c>
      <c r="AC540" s="314">
        <f>Söjtör!AC24</f>
        <v>0</v>
      </c>
      <c r="AE540" s="114"/>
    </row>
    <row r="541" spans="1:31" s="125" customFormat="1" ht="45" x14ac:dyDescent="0.25">
      <c r="A541" s="101">
        <v>849</v>
      </c>
      <c r="B541" s="102"/>
      <c r="C541" s="103" t="s">
        <v>68</v>
      </c>
      <c r="D541" s="16" t="s">
        <v>227</v>
      </c>
      <c r="E541" s="105" t="s">
        <v>14</v>
      </c>
      <c r="F541" s="104" t="s">
        <v>29</v>
      </c>
      <c r="G541" s="105" t="s">
        <v>28</v>
      </c>
      <c r="H541" s="106"/>
      <c r="I541" s="129" t="s">
        <v>68</v>
      </c>
      <c r="J541" s="103">
        <f t="shared" si="31"/>
        <v>9300</v>
      </c>
      <c r="K541" s="106"/>
      <c r="L541" s="130">
        <v>45658</v>
      </c>
      <c r="M541" s="130">
        <v>47848</v>
      </c>
      <c r="N541" s="32" t="s">
        <v>187</v>
      </c>
      <c r="O541" s="256"/>
      <c r="P541" s="253">
        <f>Söjtör!P25</f>
        <v>0</v>
      </c>
      <c r="Q541" s="253">
        <f>Söjtör!Q25</f>
        <v>0</v>
      </c>
      <c r="R541" s="253">
        <f>Söjtör!R25</f>
        <v>0</v>
      </c>
      <c r="S541" s="253">
        <f>Söjtör!S25</f>
        <v>0</v>
      </c>
      <c r="T541" s="313">
        <f>Söjtör!T25</f>
        <v>0</v>
      </c>
      <c r="U541" s="313">
        <f>Söjtör!U25</f>
        <v>3100</v>
      </c>
      <c r="V541" s="313">
        <f>Söjtör!V25</f>
        <v>0</v>
      </c>
      <c r="W541" s="313">
        <f>Söjtör!W25</f>
        <v>3100</v>
      </c>
      <c r="X541" s="313">
        <f>Söjtör!X25</f>
        <v>0</v>
      </c>
      <c r="Y541" s="313">
        <f>Söjtör!Y25</f>
        <v>0</v>
      </c>
      <c r="Z541" s="313">
        <f>Söjtör!Z25</f>
        <v>3100</v>
      </c>
      <c r="AA541" s="313">
        <f>Söjtör!AA25</f>
        <v>0</v>
      </c>
      <c r="AB541" s="313">
        <f>Söjtör!AB25</f>
        <v>0</v>
      </c>
      <c r="AC541" s="314">
        <f>Söjtör!AC25</f>
        <v>0</v>
      </c>
      <c r="AE541" s="114"/>
    </row>
    <row r="542" spans="1:31" s="125" customFormat="1" ht="45" x14ac:dyDescent="0.25">
      <c r="A542" s="101">
        <v>314</v>
      </c>
      <c r="B542" s="102"/>
      <c r="C542" s="103" t="s">
        <v>68</v>
      </c>
      <c r="D542" s="16" t="s">
        <v>228</v>
      </c>
      <c r="E542" s="105" t="s">
        <v>14</v>
      </c>
      <c r="F542" s="104" t="s">
        <v>29</v>
      </c>
      <c r="G542" s="105" t="s">
        <v>28</v>
      </c>
      <c r="H542" s="106"/>
      <c r="I542" s="129" t="s">
        <v>68</v>
      </c>
      <c r="J542" s="103">
        <f t="shared" si="31"/>
        <v>7200</v>
      </c>
      <c r="K542" s="106"/>
      <c r="L542" s="130">
        <v>43831</v>
      </c>
      <c r="M542" s="130">
        <v>45291</v>
      </c>
      <c r="N542" s="32" t="s">
        <v>186</v>
      </c>
      <c r="O542" s="256"/>
      <c r="P542" s="253">
        <f>Söjtör!P26</f>
        <v>2400</v>
      </c>
      <c r="Q542" s="253">
        <f>Söjtör!Q26</f>
        <v>2400</v>
      </c>
      <c r="R542" s="253">
        <f>Söjtör!R26</f>
        <v>0</v>
      </c>
      <c r="S542" s="253">
        <f>Söjtör!S26</f>
        <v>2400</v>
      </c>
      <c r="T542" s="313">
        <f>Söjtör!T26</f>
        <v>0</v>
      </c>
      <c r="U542" s="313">
        <f>Söjtör!U26</f>
        <v>0</v>
      </c>
      <c r="V542" s="313">
        <f>Söjtör!V26</f>
        <v>0</v>
      </c>
      <c r="W542" s="313">
        <f>Söjtör!W26</f>
        <v>0</v>
      </c>
      <c r="X542" s="313">
        <f>Söjtör!X26</f>
        <v>0</v>
      </c>
      <c r="Y542" s="313">
        <f>Söjtör!Y26</f>
        <v>0</v>
      </c>
      <c r="Z542" s="313">
        <f>Söjtör!Z26</f>
        <v>0</v>
      </c>
      <c r="AA542" s="313">
        <f>Söjtör!AA26</f>
        <v>0</v>
      </c>
      <c r="AB542" s="313">
        <f>Söjtör!AB26</f>
        <v>0</v>
      </c>
      <c r="AC542" s="314">
        <f>Söjtör!AC26</f>
        <v>0</v>
      </c>
      <c r="AE542" s="114"/>
    </row>
    <row r="543" spans="1:31" s="125" customFormat="1" ht="45" x14ac:dyDescent="0.25">
      <c r="A543" s="101">
        <v>906</v>
      </c>
      <c r="B543" s="102"/>
      <c r="C543" s="103" t="s">
        <v>68</v>
      </c>
      <c r="D543" s="16" t="s">
        <v>228</v>
      </c>
      <c r="E543" s="105" t="s">
        <v>14</v>
      </c>
      <c r="F543" s="104" t="s">
        <v>29</v>
      </c>
      <c r="G543" s="105" t="s">
        <v>28</v>
      </c>
      <c r="H543" s="106"/>
      <c r="I543" s="129" t="s">
        <v>68</v>
      </c>
      <c r="J543" s="103">
        <f t="shared" si="31"/>
        <v>7200</v>
      </c>
      <c r="K543" s="106"/>
      <c r="L543" s="130">
        <v>46023</v>
      </c>
      <c r="M543" s="130">
        <v>48579</v>
      </c>
      <c r="N543" s="32" t="s">
        <v>187</v>
      </c>
      <c r="O543" s="256"/>
      <c r="P543" s="253">
        <f>Söjtör!P27</f>
        <v>0</v>
      </c>
      <c r="Q543" s="253">
        <f>Söjtör!Q27</f>
        <v>0</v>
      </c>
      <c r="R543" s="253">
        <f>Söjtör!R27</f>
        <v>0</v>
      </c>
      <c r="S543" s="253">
        <f>Söjtör!S27</f>
        <v>0</v>
      </c>
      <c r="T543" s="313">
        <f>Söjtör!T27</f>
        <v>0</v>
      </c>
      <c r="U543" s="313">
        <f>Söjtör!U27</f>
        <v>0</v>
      </c>
      <c r="V543" s="313">
        <f>Söjtör!V27</f>
        <v>2400</v>
      </c>
      <c r="W543" s="313">
        <f>Söjtör!W27</f>
        <v>0</v>
      </c>
      <c r="X543" s="313">
        <f>Söjtör!X27</f>
        <v>0</v>
      </c>
      <c r="Y543" s="313">
        <f>Söjtör!Y27</f>
        <v>2400</v>
      </c>
      <c r="Z543" s="313">
        <f>Söjtör!Z27</f>
        <v>0</v>
      </c>
      <c r="AA543" s="313">
        <f>Söjtör!AA27</f>
        <v>0</v>
      </c>
      <c r="AB543" s="313">
        <f>Söjtör!AB27</f>
        <v>2400</v>
      </c>
      <c r="AC543" s="314">
        <f>Söjtör!AC27</f>
        <v>0</v>
      </c>
      <c r="AE543" s="114"/>
    </row>
    <row r="544" spans="1:31" s="125" customFormat="1" ht="45" x14ac:dyDescent="0.25">
      <c r="A544" s="101">
        <v>490</v>
      </c>
      <c r="B544" s="102"/>
      <c r="C544" s="103" t="s">
        <v>69</v>
      </c>
      <c r="D544" s="16" t="s">
        <v>227</v>
      </c>
      <c r="E544" s="105" t="s">
        <v>14</v>
      </c>
      <c r="F544" s="104" t="s">
        <v>29</v>
      </c>
      <c r="G544" s="105" t="s">
        <v>28</v>
      </c>
      <c r="H544" s="106"/>
      <c r="I544" s="129" t="s">
        <v>69</v>
      </c>
      <c r="J544" s="103">
        <f t="shared" ref="J544:J558" si="32">SUM(O544:AC544)</f>
        <v>2200</v>
      </c>
      <c r="K544" s="106"/>
      <c r="L544" s="130">
        <v>44197</v>
      </c>
      <c r="M544" s="130">
        <v>44561</v>
      </c>
      <c r="N544" s="32" t="s">
        <v>186</v>
      </c>
      <c r="O544" s="256"/>
      <c r="P544" s="253">
        <f>Teskánd!P23</f>
        <v>0</v>
      </c>
      <c r="Q544" s="253">
        <f>Teskánd!Q23</f>
        <v>2200</v>
      </c>
      <c r="R544" s="253">
        <f>Teskánd!R23</f>
        <v>0</v>
      </c>
      <c r="S544" s="253">
        <f>Teskánd!S23</f>
        <v>0</v>
      </c>
      <c r="T544" s="313">
        <f>Teskánd!T23</f>
        <v>0</v>
      </c>
      <c r="U544" s="313">
        <f>Teskánd!U23</f>
        <v>0</v>
      </c>
      <c r="V544" s="313">
        <f>Teskánd!V23</f>
        <v>0</v>
      </c>
      <c r="W544" s="313">
        <f>Teskánd!W23</f>
        <v>0</v>
      </c>
      <c r="X544" s="313">
        <f>Teskánd!X23</f>
        <v>0</v>
      </c>
      <c r="Y544" s="313">
        <f>Teskánd!Y23</f>
        <v>0</v>
      </c>
      <c r="Z544" s="313">
        <f>Teskánd!Z23</f>
        <v>0</v>
      </c>
      <c r="AA544" s="313">
        <f>Teskánd!AA23</f>
        <v>0</v>
      </c>
      <c r="AB544" s="313">
        <f>Teskánd!AB23</f>
        <v>0</v>
      </c>
      <c r="AC544" s="314">
        <f>Teskánd!AC23</f>
        <v>0</v>
      </c>
      <c r="AE544" s="114"/>
    </row>
    <row r="545" spans="1:31" s="125" customFormat="1" ht="45" x14ac:dyDescent="0.25">
      <c r="A545" s="101">
        <v>950</v>
      </c>
      <c r="B545" s="102"/>
      <c r="C545" s="103" t="s">
        <v>69</v>
      </c>
      <c r="D545" s="16" t="s">
        <v>227</v>
      </c>
      <c r="E545" s="105" t="s">
        <v>14</v>
      </c>
      <c r="F545" s="104" t="s">
        <v>29</v>
      </c>
      <c r="G545" s="105" t="s">
        <v>28</v>
      </c>
      <c r="H545" s="106"/>
      <c r="I545" s="129" t="s">
        <v>69</v>
      </c>
      <c r="J545" s="103">
        <f t="shared" si="32"/>
        <v>2200</v>
      </c>
      <c r="K545" s="106"/>
      <c r="L545" s="130">
        <v>46388</v>
      </c>
      <c r="M545" s="130">
        <v>46752</v>
      </c>
      <c r="N545" s="32" t="s">
        <v>187</v>
      </c>
      <c r="O545" s="256"/>
      <c r="P545" s="253">
        <f>Teskánd!P24</f>
        <v>0</v>
      </c>
      <c r="Q545" s="253">
        <f>Teskánd!Q24</f>
        <v>0</v>
      </c>
      <c r="R545" s="253">
        <f>Teskánd!R24</f>
        <v>0</v>
      </c>
      <c r="S545" s="253">
        <f>Teskánd!S24</f>
        <v>0</v>
      </c>
      <c r="T545" s="313">
        <f>Teskánd!T24</f>
        <v>0</v>
      </c>
      <c r="U545" s="313">
        <f>Teskánd!U24</f>
        <v>0</v>
      </c>
      <c r="V545" s="313">
        <f>Teskánd!V24</f>
        <v>0</v>
      </c>
      <c r="W545" s="313">
        <f>Teskánd!W24</f>
        <v>2200</v>
      </c>
      <c r="X545" s="313">
        <f>Teskánd!X24</f>
        <v>0</v>
      </c>
      <c r="Y545" s="313">
        <f>Teskánd!Y24</f>
        <v>0</v>
      </c>
      <c r="Z545" s="313">
        <f>Teskánd!Z24</f>
        <v>0</v>
      </c>
      <c r="AA545" s="313">
        <f>Teskánd!AA24</f>
        <v>0</v>
      </c>
      <c r="AB545" s="313">
        <f>Teskánd!AB24</f>
        <v>0</v>
      </c>
      <c r="AC545" s="314">
        <f>Teskánd!AC24</f>
        <v>0</v>
      </c>
      <c r="AE545" s="114"/>
    </row>
    <row r="546" spans="1:31" s="125" customFormat="1" ht="45" x14ac:dyDescent="0.25">
      <c r="A546" s="101">
        <v>315</v>
      </c>
      <c r="B546" s="102"/>
      <c r="C546" s="103" t="s">
        <v>69</v>
      </c>
      <c r="D546" s="16" t="s">
        <v>223</v>
      </c>
      <c r="E546" s="105" t="s">
        <v>14</v>
      </c>
      <c r="F546" s="104" t="s">
        <v>29</v>
      </c>
      <c r="G546" s="105" t="s">
        <v>28</v>
      </c>
      <c r="H546" s="106"/>
      <c r="I546" s="129" t="s">
        <v>69</v>
      </c>
      <c r="J546" s="103">
        <f t="shared" si="32"/>
        <v>4000</v>
      </c>
      <c r="K546" s="106"/>
      <c r="L546" s="130">
        <v>43831</v>
      </c>
      <c r="M546" s="130">
        <v>45291</v>
      </c>
      <c r="N546" s="32" t="s">
        <v>186</v>
      </c>
      <c r="O546" s="256"/>
      <c r="P546" s="253">
        <f>Teskánd!P25</f>
        <v>2000</v>
      </c>
      <c r="Q546" s="253">
        <f>Teskánd!Q25</f>
        <v>0</v>
      </c>
      <c r="R546" s="253">
        <f>Teskánd!R25</f>
        <v>0</v>
      </c>
      <c r="S546" s="253">
        <f>Teskánd!S25</f>
        <v>2000</v>
      </c>
      <c r="T546" s="313">
        <f>Teskánd!T25</f>
        <v>0</v>
      </c>
      <c r="U546" s="313">
        <f>Teskánd!U25</f>
        <v>0</v>
      </c>
      <c r="V546" s="313">
        <f>Teskánd!V25</f>
        <v>0</v>
      </c>
      <c r="W546" s="313">
        <f>Teskánd!W25</f>
        <v>0</v>
      </c>
      <c r="X546" s="313">
        <f>Teskánd!X25</f>
        <v>0</v>
      </c>
      <c r="Y546" s="313">
        <f>Teskánd!Y25</f>
        <v>0</v>
      </c>
      <c r="Z546" s="313">
        <f>Teskánd!Z25</f>
        <v>0</v>
      </c>
      <c r="AA546" s="313">
        <f>Teskánd!AA25</f>
        <v>0</v>
      </c>
      <c r="AB546" s="313">
        <f>Teskánd!AB25</f>
        <v>0</v>
      </c>
      <c r="AC546" s="314">
        <f>Teskánd!AC25</f>
        <v>0</v>
      </c>
      <c r="AE546" s="114"/>
    </row>
    <row r="547" spans="1:31" s="125" customFormat="1" ht="45" x14ac:dyDescent="0.25">
      <c r="A547" s="101">
        <v>951</v>
      </c>
      <c r="B547" s="102"/>
      <c r="C547" s="103" t="s">
        <v>69</v>
      </c>
      <c r="D547" s="16" t="s">
        <v>223</v>
      </c>
      <c r="E547" s="105" t="s">
        <v>14</v>
      </c>
      <c r="F547" s="104" t="s">
        <v>29</v>
      </c>
      <c r="G547" s="105" t="s">
        <v>28</v>
      </c>
      <c r="H547" s="106"/>
      <c r="I547" s="129" t="s">
        <v>69</v>
      </c>
      <c r="J547" s="103">
        <f t="shared" si="32"/>
        <v>2000</v>
      </c>
      <c r="K547" s="106"/>
      <c r="L547" s="130">
        <v>46388</v>
      </c>
      <c r="M547" s="130">
        <v>46752</v>
      </c>
      <c r="N547" s="32" t="s">
        <v>187</v>
      </c>
      <c r="O547" s="256"/>
      <c r="P547" s="253">
        <f>Teskánd!P26</f>
        <v>0</v>
      </c>
      <c r="Q547" s="253">
        <f>Teskánd!Q26</f>
        <v>0</v>
      </c>
      <c r="R547" s="253">
        <f>Teskánd!R26</f>
        <v>0</v>
      </c>
      <c r="S547" s="253">
        <f>Teskánd!S26</f>
        <v>0</v>
      </c>
      <c r="T547" s="313">
        <f>Teskánd!T26</f>
        <v>0</v>
      </c>
      <c r="U547" s="313">
        <f>Teskánd!U26</f>
        <v>0</v>
      </c>
      <c r="V547" s="313">
        <f>Teskánd!V26</f>
        <v>0</v>
      </c>
      <c r="W547" s="313">
        <f>Teskánd!W26</f>
        <v>2000</v>
      </c>
      <c r="X547" s="313">
        <f>Teskánd!X26</f>
        <v>0</v>
      </c>
      <c r="Y547" s="313">
        <f>Teskánd!Y26</f>
        <v>0</v>
      </c>
      <c r="Z547" s="313">
        <f>Teskánd!Z26</f>
        <v>0</v>
      </c>
      <c r="AA547" s="313">
        <f>Teskánd!AA26</f>
        <v>0</v>
      </c>
      <c r="AB547" s="313">
        <f>Teskánd!AB26</f>
        <v>0</v>
      </c>
      <c r="AC547" s="314">
        <f>Teskánd!AC26</f>
        <v>0</v>
      </c>
      <c r="AE547" s="114"/>
    </row>
    <row r="548" spans="1:31" s="125" customFormat="1" ht="45" x14ac:dyDescent="0.25">
      <c r="A548" s="101">
        <v>1019</v>
      </c>
      <c r="B548" s="102"/>
      <c r="C548" s="103" t="s">
        <v>70</v>
      </c>
      <c r="D548" s="16" t="s">
        <v>234</v>
      </c>
      <c r="E548" s="105" t="s">
        <v>14</v>
      </c>
      <c r="F548" s="104" t="s">
        <v>29</v>
      </c>
      <c r="G548" s="105" t="s">
        <v>28</v>
      </c>
      <c r="H548" s="106"/>
      <c r="I548" s="129" t="s">
        <v>70</v>
      </c>
      <c r="J548" s="103">
        <f t="shared" si="32"/>
        <v>1800</v>
      </c>
      <c r="K548" s="106"/>
      <c r="L548" s="130">
        <v>47484</v>
      </c>
      <c r="M548" s="130">
        <v>47848</v>
      </c>
      <c r="N548" s="32" t="s">
        <v>187</v>
      </c>
      <c r="O548" s="256"/>
      <c r="P548" s="253"/>
      <c r="Q548" s="253"/>
      <c r="R548" s="253"/>
      <c r="S548" s="253"/>
      <c r="T548" s="313">
        <f>Vasboldogasszony!T23</f>
        <v>0</v>
      </c>
      <c r="U548" s="313">
        <f>Vasboldogasszony!U23</f>
        <v>0</v>
      </c>
      <c r="V548" s="313">
        <f>Vasboldogasszony!V23</f>
        <v>0</v>
      </c>
      <c r="W548" s="313">
        <f>Vasboldogasszony!W23</f>
        <v>0</v>
      </c>
      <c r="X548" s="313">
        <f>Vasboldogasszony!X23</f>
        <v>0</v>
      </c>
      <c r="Y548" s="313">
        <f>Vasboldogasszony!Y23</f>
        <v>0</v>
      </c>
      <c r="Z548" s="313">
        <f>Vasboldogasszony!Z23</f>
        <v>1800</v>
      </c>
      <c r="AA548" s="313">
        <f>Vasboldogasszony!AA23</f>
        <v>0</v>
      </c>
      <c r="AB548" s="313">
        <f>Vasboldogasszony!AB23</f>
        <v>0</v>
      </c>
      <c r="AC548" s="314">
        <f>Vasboldogasszony!AC23</f>
        <v>0</v>
      </c>
      <c r="AE548" s="114"/>
    </row>
    <row r="549" spans="1:31" s="125" customFormat="1" ht="45" x14ac:dyDescent="0.25">
      <c r="A549" s="101">
        <v>1020</v>
      </c>
      <c r="B549" s="102"/>
      <c r="C549" s="103" t="s">
        <v>70</v>
      </c>
      <c r="D549" s="16" t="s">
        <v>227</v>
      </c>
      <c r="E549" s="105" t="s">
        <v>14</v>
      </c>
      <c r="F549" s="104" t="s">
        <v>29</v>
      </c>
      <c r="G549" s="105" t="s">
        <v>28</v>
      </c>
      <c r="H549" s="106"/>
      <c r="I549" s="129" t="s">
        <v>70</v>
      </c>
      <c r="J549" s="103">
        <f t="shared" si="32"/>
        <v>1600</v>
      </c>
      <c r="K549" s="106"/>
      <c r="L549" s="130">
        <v>47484</v>
      </c>
      <c r="M549" s="130">
        <v>47848</v>
      </c>
      <c r="N549" s="32" t="s">
        <v>187</v>
      </c>
      <c r="O549" s="256"/>
      <c r="P549" s="253"/>
      <c r="Q549" s="253"/>
      <c r="R549" s="253"/>
      <c r="S549" s="253"/>
      <c r="T549" s="313">
        <f>Vasboldogasszony!T24</f>
        <v>0</v>
      </c>
      <c r="U549" s="313">
        <f>Vasboldogasszony!U24</f>
        <v>0</v>
      </c>
      <c r="V549" s="313">
        <f>Vasboldogasszony!V24</f>
        <v>0</v>
      </c>
      <c r="W549" s="313">
        <f>Vasboldogasszony!W24</f>
        <v>0</v>
      </c>
      <c r="X549" s="313">
        <f>Vasboldogasszony!X24</f>
        <v>0</v>
      </c>
      <c r="Y549" s="313">
        <f>Vasboldogasszony!Y24</f>
        <v>0</v>
      </c>
      <c r="Z549" s="313">
        <f>Vasboldogasszony!Z24</f>
        <v>1600</v>
      </c>
      <c r="AA549" s="313">
        <f>Vasboldogasszony!AA24</f>
        <v>0</v>
      </c>
      <c r="AB549" s="313">
        <f>Vasboldogasszony!AB24</f>
        <v>0</v>
      </c>
      <c r="AC549" s="314">
        <f>Vasboldogasszony!AC24</f>
        <v>0</v>
      </c>
      <c r="AE549" s="114"/>
    </row>
    <row r="550" spans="1:31" s="125" customFormat="1" ht="45" x14ac:dyDescent="0.25">
      <c r="A550" s="101">
        <v>984</v>
      </c>
      <c r="B550" s="102"/>
      <c r="C550" s="103" t="s">
        <v>71</v>
      </c>
      <c r="D550" s="16" t="s">
        <v>234</v>
      </c>
      <c r="E550" s="105" t="s">
        <v>14</v>
      </c>
      <c r="F550" s="104" t="s">
        <v>29</v>
      </c>
      <c r="G550" s="105" t="s">
        <v>28</v>
      </c>
      <c r="H550" s="103"/>
      <c r="I550" s="129" t="s">
        <v>71</v>
      </c>
      <c r="J550" s="103">
        <f t="shared" si="32"/>
        <v>2100</v>
      </c>
      <c r="K550" s="106"/>
      <c r="L550" s="130">
        <v>47119</v>
      </c>
      <c r="M550" s="130">
        <v>47483</v>
      </c>
      <c r="N550" s="32" t="s">
        <v>187</v>
      </c>
      <c r="O550" s="256"/>
      <c r="P550" s="253"/>
      <c r="Q550" s="253"/>
      <c r="R550" s="253"/>
      <c r="S550" s="253"/>
      <c r="T550" s="313">
        <f>Vaspör!T22</f>
        <v>0</v>
      </c>
      <c r="U550" s="313">
        <f>Vaspör!U22</f>
        <v>0</v>
      </c>
      <c r="V550" s="313">
        <f>Vaspör!V22</f>
        <v>0</v>
      </c>
      <c r="W550" s="313">
        <f>Vaspör!W22</f>
        <v>0</v>
      </c>
      <c r="X550" s="313">
        <f>Vaspör!X22</f>
        <v>0</v>
      </c>
      <c r="Y550" s="313">
        <f>Vaspör!Y22</f>
        <v>2100</v>
      </c>
      <c r="Z550" s="313">
        <f>Vaspör!Z22</f>
        <v>0</v>
      </c>
      <c r="AA550" s="313">
        <f>Vaspör!AA22</f>
        <v>0</v>
      </c>
      <c r="AB550" s="313">
        <f>Vaspör!AB22</f>
        <v>0</v>
      </c>
      <c r="AC550" s="314">
        <f>Vaspör!AC22</f>
        <v>0</v>
      </c>
      <c r="AE550" s="114"/>
    </row>
    <row r="551" spans="1:31" s="125" customFormat="1" ht="45" x14ac:dyDescent="0.25">
      <c r="A551" s="101">
        <v>1021</v>
      </c>
      <c r="B551" s="102"/>
      <c r="C551" s="103" t="s">
        <v>71</v>
      </c>
      <c r="D551" s="16" t="s">
        <v>227</v>
      </c>
      <c r="E551" s="105" t="s">
        <v>14</v>
      </c>
      <c r="F551" s="104" t="s">
        <v>29</v>
      </c>
      <c r="G551" s="105" t="s">
        <v>28</v>
      </c>
      <c r="H551" s="103"/>
      <c r="I551" s="129" t="s">
        <v>71</v>
      </c>
      <c r="J551" s="103">
        <f t="shared" si="32"/>
        <v>1400</v>
      </c>
      <c r="K551" s="106"/>
      <c r="L551" s="130">
        <v>47484</v>
      </c>
      <c r="M551" s="130">
        <v>47848</v>
      </c>
      <c r="N551" s="32" t="s">
        <v>187</v>
      </c>
      <c r="O551" s="256"/>
      <c r="P551" s="253"/>
      <c r="Q551" s="253"/>
      <c r="R551" s="253"/>
      <c r="S551" s="253"/>
      <c r="T551" s="313">
        <f>Vaspör!T23</f>
        <v>0</v>
      </c>
      <c r="U551" s="313">
        <f>Vaspör!U23</f>
        <v>0</v>
      </c>
      <c r="V551" s="313">
        <f>Vaspör!V23</f>
        <v>0</v>
      </c>
      <c r="W551" s="313">
        <f>Vaspör!W23</f>
        <v>0</v>
      </c>
      <c r="X551" s="313">
        <f>Vaspör!X23</f>
        <v>0</v>
      </c>
      <c r="Y551" s="313">
        <f>Vaspör!Y23</f>
        <v>0</v>
      </c>
      <c r="Z551" s="313">
        <f>Vaspör!Z23</f>
        <v>1400</v>
      </c>
      <c r="AA551" s="313">
        <f>Vaspör!AA23</f>
        <v>0</v>
      </c>
      <c r="AB551" s="313">
        <f>Vaspör!AB23</f>
        <v>0</v>
      </c>
      <c r="AC551" s="314">
        <f>Vaspör!AC23</f>
        <v>0</v>
      </c>
      <c r="AE551" s="114"/>
    </row>
    <row r="552" spans="1:31" s="125" customFormat="1" ht="45" x14ac:dyDescent="0.25">
      <c r="A552" s="101">
        <v>850</v>
      </c>
      <c r="B552" s="102"/>
      <c r="C552" s="103" t="s">
        <v>72</v>
      </c>
      <c r="D552" s="16" t="s">
        <v>234</v>
      </c>
      <c r="E552" s="105" t="s">
        <v>14</v>
      </c>
      <c r="F552" s="104" t="s">
        <v>29</v>
      </c>
      <c r="G552" s="105" t="s">
        <v>28</v>
      </c>
      <c r="H552" s="106"/>
      <c r="I552" s="129" t="s">
        <v>72</v>
      </c>
      <c r="J552" s="103">
        <f t="shared" si="32"/>
        <v>2000</v>
      </c>
      <c r="K552" s="106"/>
      <c r="L552" s="130">
        <v>45658</v>
      </c>
      <c r="M552" s="130" t="s">
        <v>251</v>
      </c>
      <c r="N552" s="32" t="s">
        <v>187</v>
      </c>
      <c r="O552" s="256"/>
      <c r="P552" s="253"/>
      <c r="Q552" s="253"/>
      <c r="R552" s="253"/>
      <c r="S552" s="253"/>
      <c r="T552" s="313">
        <f>Vöckönd!T22</f>
        <v>0</v>
      </c>
      <c r="U552" s="313">
        <f>Vöckönd!U22</f>
        <v>2000</v>
      </c>
      <c r="V552" s="313">
        <f>Vöckönd!V22</f>
        <v>0</v>
      </c>
      <c r="W552" s="313">
        <f>Vöckönd!W22</f>
        <v>0</v>
      </c>
      <c r="X552" s="313">
        <f>Vöckönd!X22</f>
        <v>0</v>
      </c>
      <c r="Y552" s="313">
        <f>Vöckönd!Y22</f>
        <v>0</v>
      </c>
      <c r="Z552" s="313">
        <f>Vöckönd!Z22</f>
        <v>0</v>
      </c>
      <c r="AA552" s="313">
        <f>Vöckönd!AA22</f>
        <v>0</v>
      </c>
      <c r="AB552" s="313">
        <f>Vöckönd!AB22</f>
        <v>0</v>
      </c>
      <c r="AC552" s="314">
        <f>Vöckönd!AC22</f>
        <v>0</v>
      </c>
      <c r="AE552" s="114"/>
    </row>
    <row r="553" spans="1:31" s="125" customFormat="1" ht="45" x14ac:dyDescent="0.25">
      <c r="A553" s="101">
        <v>491</v>
      </c>
      <c r="B553" s="102"/>
      <c r="C553" s="103" t="s">
        <v>73</v>
      </c>
      <c r="D553" s="16" t="s">
        <v>223</v>
      </c>
      <c r="E553" s="105" t="s">
        <v>14</v>
      </c>
      <c r="F553" s="104" t="s">
        <v>29</v>
      </c>
      <c r="G553" s="105" t="s">
        <v>28</v>
      </c>
      <c r="H553" s="106"/>
      <c r="I553" s="129" t="s">
        <v>73</v>
      </c>
      <c r="J553" s="103">
        <f t="shared" si="32"/>
        <v>2100</v>
      </c>
      <c r="K553" s="106"/>
      <c r="L553" s="130">
        <v>44197</v>
      </c>
      <c r="M553" s="130">
        <v>44561</v>
      </c>
      <c r="N553" s="32" t="s">
        <v>186</v>
      </c>
      <c r="O553" s="256"/>
      <c r="P553" s="253">
        <f>Zalaboldogfa!P23</f>
        <v>0</v>
      </c>
      <c r="Q553" s="253">
        <f>Zalaboldogfa!Q23</f>
        <v>2100</v>
      </c>
      <c r="R553" s="253">
        <f>Zalaboldogfa!R23</f>
        <v>0</v>
      </c>
      <c r="S553" s="253">
        <f>Zalaboldogfa!S23</f>
        <v>0</v>
      </c>
      <c r="T553" s="313">
        <f>Zalaboldogfa!T23</f>
        <v>0</v>
      </c>
      <c r="U553" s="313">
        <f>Zalaboldogfa!U23</f>
        <v>0</v>
      </c>
      <c r="V553" s="313">
        <f>Zalaboldogfa!V23</f>
        <v>0</v>
      </c>
      <c r="W553" s="313">
        <f>Zalaboldogfa!W23</f>
        <v>0</v>
      </c>
      <c r="X553" s="313">
        <f>Zalaboldogfa!X23</f>
        <v>0</v>
      </c>
      <c r="Y553" s="313">
        <f>Zalaboldogfa!Y23</f>
        <v>0</v>
      </c>
      <c r="Z553" s="313">
        <f>Zalaboldogfa!Z23</f>
        <v>0</v>
      </c>
      <c r="AA553" s="313">
        <f>Zalaboldogfa!AA23</f>
        <v>0</v>
      </c>
      <c r="AB553" s="313">
        <f>Zalaboldogfa!AB23</f>
        <v>0</v>
      </c>
      <c r="AC553" s="314">
        <f>Zalaboldogfa!AC23</f>
        <v>0</v>
      </c>
      <c r="AE553" s="114"/>
    </row>
    <row r="554" spans="1:31" s="125" customFormat="1" ht="45" x14ac:dyDescent="0.25">
      <c r="A554" s="101">
        <v>952</v>
      </c>
      <c r="B554" s="102"/>
      <c r="C554" s="103" t="s">
        <v>73</v>
      </c>
      <c r="D554" s="16" t="s">
        <v>223</v>
      </c>
      <c r="E554" s="105" t="s">
        <v>14</v>
      </c>
      <c r="F554" s="104" t="s">
        <v>29</v>
      </c>
      <c r="G554" s="105" t="s">
        <v>28</v>
      </c>
      <c r="H554" s="106"/>
      <c r="I554" s="129" t="s">
        <v>73</v>
      </c>
      <c r="J554" s="103">
        <f t="shared" si="32"/>
        <v>2100</v>
      </c>
      <c r="K554" s="106"/>
      <c r="L554" s="130">
        <v>46388</v>
      </c>
      <c r="M554" s="130">
        <v>46752</v>
      </c>
      <c r="N554" s="32" t="s">
        <v>187</v>
      </c>
      <c r="O554" s="256"/>
      <c r="P554" s="253">
        <f>Zalaboldogfa!P24</f>
        <v>0</v>
      </c>
      <c r="Q554" s="253">
        <f>Zalaboldogfa!Q24</f>
        <v>0</v>
      </c>
      <c r="R554" s="253">
        <f>Zalaboldogfa!R24</f>
        <v>0</v>
      </c>
      <c r="S554" s="253">
        <f>Zalaboldogfa!S24</f>
        <v>0</v>
      </c>
      <c r="T554" s="313">
        <f>Zalaboldogfa!T24</f>
        <v>0</v>
      </c>
      <c r="U554" s="313">
        <f>Zalaboldogfa!U24</f>
        <v>0</v>
      </c>
      <c r="V554" s="313">
        <f>Zalaboldogfa!V24</f>
        <v>0</v>
      </c>
      <c r="W554" s="313">
        <f>Zalaboldogfa!W24</f>
        <v>2100</v>
      </c>
      <c r="X554" s="313">
        <f>Zalaboldogfa!X24</f>
        <v>0</v>
      </c>
      <c r="Y554" s="313">
        <f>Zalaboldogfa!Y24</f>
        <v>0</v>
      </c>
      <c r="Z554" s="313">
        <f>Zalaboldogfa!Z24</f>
        <v>0</v>
      </c>
      <c r="AA554" s="313">
        <f>Zalaboldogfa!AA24</f>
        <v>0</v>
      </c>
      <c r="AB554" s="313">
        <f>Zalaboldogfa!AB24</f>
        <v>0</v>
      </c>
      <c r="AC554" s="314">
        <f>Zalaboldogfa!AC24</f>
        <v>0</v>
      </c>
      <c r="AE554" s="114"/>
    </row>
    <row r="555" spans="1:31" s="125" customFormat="1" ht="45" x14ac:dyDescent="0.25">
      <c r="A555" s="101">
        <v>316</v>
      </c>
      <c r="B555" s="102"/>
      <c r="C555" s="103" t="s">
        <v>74</v>
      </c>
      <c r="D555" s="16" t="s">
        <v>223</v>
      </c>
      <c r="E555" s="105" t="s">
        <v>14</v>
      </c>
      <c r="F555" s="104" t="s">
        <v>29</v>
      </c>
      <c r="G555" s="105" t="s">
        <v>28</v>
      </c>
      <c r="H555" s="106"/>
      <c r="I555" s="129" t="s">
        <v>74</v>
      </c>
      <c r="J555" s="103">
        <f t="shared" si="32"/>
        <v>6300</v>
      </c>
      <c r="K555" s="106"/>
      <c r="L555" s="130">
        <v>43831</v>
      </c>
      <c r="M555" s="130">
        <v>45291</v>
      </c>
      <c r="N555" s="32" t="s">
        <v>186</v>
      </c>
      <c r="O555" s="256"/>
      <c r="P555" s="253">
        <f>Zalacséb!P24</f>
        <v>2100</v>
      </c>
      <c r="Q555" s="253">
        <f>Zalacséb!Q24</f>
        <v>2100</v>
      </c>
      <c r="R555" s="253">
        <f>Zalacséb!R24</f>
        <v>0</v>
      </c>
      <c r="S555" s="253">
        <f>Zalacséb!S24</f>
        <v>2100</v>
      </c>
      <c r="T555" s="313">
        <f>Zalacséb!T24</f>
        <v>0</v>
      </c>
      <c r="U555" s="313">
        <f>Zalacséb!U24</f>
        <v>0</v>
      </c>
      <c r="V555" s="313">
        <f>Zalacséb!V24</f>
        <v>0</v>
      </c>
      <c r="W555" s="313">
        <f>Zalacséb!W24</f>
        <v>0</v>
      </c>
      <c r="X555" s="313">
        <f>Zalacséb!X24</f>
        <v>0</v>
      </c>
      <c r="Y555" s="313">
        <f>Zalacséb!Y24</f>
        <v>0</v>
      </c>
      <c r="Z555" s="313">
        <f>Zalacséb!Z24</f>
        <v>0</v>
      </c>
      <c r="AA555" s="313">
        <f>Zalacséb!AA24</f>
        <v>0</v>
      </c>
      <c r="AB555" s="313">
        <f>Zalacséb!AB24</f>
        <v>0</v>
      </c>
      <c r="AC555" s="314">
        <f>Zalacséb!AC24</f>
        <v>0</v>
      </c>
      <c r="AE555" s="114"/>
    </row>
    <row r="556" spans="1:31" s="125" customFormat="1" ht="45" x14ac:dyDescent="0.25">
      <c r="A556" s="101">
        <v>907</v>
      </c>
      <c r="B556" s="102"/>
      <c r="C556" s="103" t="s">
        <v>74</v>
      </c>
      <c r="D556" s="16" t="s">
        <v>223</v>
      </c>
      <c r="E556" s="105" t="s">
        <v>14</v>
      </c>
      <c r="F556" s="104" t="s">
        <v>29</v>
      </c>
      <c r="G556" s="105" t="s">
        <v>28</v>
      </c>
      <c r="H556" s="106"/>
      <c r="I556" s="129" t="s">
        <v>74</v>
      </c>
      <c r="J556" s="103">
        <f t="shared" si="32"/>
        <v>6300</v>
      </c>
      <c r="K556" s="106"/>
      <c r="L556" s="130">
        <v>46023</v>
      </c>
      <c r="M556" s="130">
        <v>48579</v>
      </c>
      <c r="N556" s="32" t="s">
        <v>187</v>
      </c>
      <c r="O556" s="256"/>
      <c r="P556" s="253">
        <f>Zalacséb!P25</f>
        <v>0</v>
      </c>
      <c r="Q556" s="253">
        <f>Zalacséb!Q25</f>
        <v>0</v>
      </c>
      <c r="R556" s="253">
        <f>Zalacséb!R25</f>
        <v>0</v>
      </c>
      <c r="S556" s="253">
        <f>Zalacséb!S25</f>
        <v>0</v>
      </c>
      <c r="T556" s="313">
        <f>Zalacséb!T25</f>
        <v>0</v>
      </c>
      <c r="U556" s="313">
        <f>Zalacséb!U25</f>
        <v>0</v>
      </c>
      <c r="V556" s="313">
        <f>Zalacséb!V25</f>
        <v>2100</v>
      </c>
      <c r="W556" s="313">
        <f>Zalacséb!W25</f>
        <v>0</v>
      </c>
      <c r="X556" s="313">
        <f>Zalacséb!X25</f>
        <v>0</v>
      </c>
      <c r="Y556" s="313">
        <f>Zalacséb!Y25</f>
        <v>2100</v>
      </c>
      <c r="Z556" s="313">
        <f>Zalacséb!Z25</f>
        <v>0</v>
      </c>
      <c r="AA556" s="313">
        <f>Zalacséb!AA25</f>
        <v>0</v>
      </c>
      <c r="AB556" s="313">
        <f>Zalacséb!AB25</f>
        <v>2100</v>
      </c>
      <c r="AC556" s="314">
        <f>Zalacséb!AC25</f>
        <v>0</v>
      </c>
      <c r="AE556" s="114"/>
    </row>
    <row r="557" spans="1:31" s="125" customFormat="1" ht="45" x14ac:dyDescent="0.25">
      <c r="A557" s="101">
        <v>575</v>
      </c>
      <c r="B557" s="102"/>
      <c r="C557" s="103" t="s">
        <v>76</v>
      </c>
      <c r="D557" s="16" t="s">
        <v>234</v>
      </c>
      <c r="E557" s="105" t="s">
        <v>14</v>
      </c>
      <c r="F557" s="104" t="s">
        <v>29</v>
      </c>
      <c r="G557" s="105" t="s">
        <v>28</v>
      </c>
      <c r="H557" s="106"/>
      <c r="I557" s="129" t="s">
        <v>76</v>
      </c>
      <c r="J557" s="103">
        <f t="shared" si="32"/>
        <v>2000</v>
      </c>
      <c r="K557" s="106"/>
      <c r="L557" s="130">
        <v>44927</v>
      </c>
      <c r="M557" s="130">
        <v>45291</v>
      </c>
      <c r="N557" s="32" t="s">
        <v>187</v>
      </c>
      <c r="O557" s="256"/>
      <c r="P557" s="253">
        <f>Zalaistvánd!P23</f>
        <v>0</v>
      </c>
      <c r="Q557" s="253">
        <f>Zalaistvánd!Q23</f>
        <v>0</v>
      </c>
      <c r="R557" s="253">
        <f>Zalaistvánd!R23</f>
        <v>0</v>
      </c>
      <c r="S557" s="253">
        <f>Zalaistvánd!S23</f>
        <v>2000</v>
      </c>
      <c r="T557" s="313">
        <f>Zalaistvánd!T23</f>
        <v>0</v>
      </c>
      <c r="U557" s="313">
        <f>Zalaistvánd!U23</f>
        <v>0</v>
      </c>
      <c r="V557" s="313">
        <f>Zalaistvánd!V23</f>
        <v>0</v>
      </c>
      <c r="W557" s="313">
        <f>Zalaistvánd!W23</f>
        <v>0</v>
      </c>
      <c r="X557" s="313">
        <f>Zalaistvánd!X23</f>
        <v>0</v>
      </c>
      <c r="Y557" s="313">
        <f>Zalaistvánd!Y23</f>
        <v>0</v>
      </c>
      <c r="Z557" s="313">
        <f>Zalaistvánd!Z23</f>
        <v>0</v>
      </c>
      <c r="AA557" s="313">
        <f>Zalaistvánd!AA23</f>
        <v>0</v>
      </c>
      <c r="AB557" s="313">
        <f>Zalaistvánd!AB23</f>
        <v>0</v>
      </c>
      <c r="AC557" s="314">
        <f>Zalaistvánd!AC23</f>
        <v>0</v>
      </c>
      <c r="AE557" s="114"/>
    </row>
    <row r="558" spans="1:31" s="125" customFormat="1" ht="45" x14ac:dyDescent="0.25">
      <c r="A558" s="101">
        <v>1022</v>
      </c>
      <c r="B558" s="102"/>
      <c r="C558" s="103" t="s">
        <v>76</v>
      </c>
      <c r="D558" s="16" t="s">
        <v>227</v>
      </c>
      <c r="E558" s="105" t="s">
        <v>14</v>
      </c>
      <c r="F558" s="104" t="s">
        <v>29</v>
      </c>
      <c r="G558" s="105" t="s">
        <v>28</v>
      </c>
      <c r="H558" s="106"/>
      <c r="I558" s="129" t="s">
        <v>76</v>
      </c>
      <c r="J558" s="103">
        <f t="shared" si="32"/>
        <v>410</v>
      </c>
      <c r="K558" s="106"/>
      <c r="L558" s="130">
        <v>47484</v>
      </c>
      <c r="M558" s="130">
        <v>47848</v>
      </c>
      <c r="N558" s="32" t="s">
        <v>187</v>
      </c>
      <c r="O558" s="256"/>
      <c r="P558" s="253"/>
      <c r="Q558" s="253"/>
      <c r="R558" s="253"/>
      <c r="S558" s="253"/>
      <c r="T558" s="313">
        <f>Zalaistvánd!T24</f>
        <v>0</v>
      </c>
      <c r="U558" s="313">
        <f>Zalaistvánd!U24</f>
        <v>0</v>
      </c>
      <c r="V558" s="313">
        <f>Zalaistvánd!V24</f>
        <v>0</v>
      </c>
      <c r="W558" s="313">
        <f>Zalaistvánd!W24</f>
        <v>0</v>
      </c>
      <c r="X558" s="313">
        <f>Zalaistvánd!X24</f>
        <v>0</v>
      </c>
      <c r="Y558" s="313">
        <f>Zalaistvánd!Y24</f>
        <v>0</v>
      </c>
      <c r="Z558" s="313">
        <f>Zalaistvánd!Z24</f>
        <v>410</v>
      </c>
      <c r="AA558" s="313">
        <f>Zalaistvánd!AA24</f>
        <v>0</v>
      </c>
      <c r="AB558" s="313">
        <f>Zalaistvánd!AB24</f>
        <v>0</v>
      </c>
      <c r="AC558" s="314">
        <f>Zalaistvánd!AC24</f>
        <v>0</v>
      </c>
      <c r="AE558" s="114"/>
    </row>
    <row r="559" spans="1:31" s="125" customFormat="1" ht="45" x14ac:dyDescent="0.25">
      <c r="A559" s="101">
        <v>492</v>
      </c>
      <c r="B559" s="102"/>
      <c r="C559" s="103" t="s">
        <v>77</v>
      </c>
      <c r="D559" s="16" t="s">
        <v>223</v>
      </c>
      <c r="E559" s="105" t="s">
        <v>14</v>
      </c>
      <c r="F559" s="104" t="s">
        <v>29</v>
      </c>
      <c r="G559" s="105" t="s">
        <v>28</v>
      </c>
      <c r="H559" s="106"/>
      <c r="I559" s="129" t="s">
        <v>77</v>
      </c>
      <c r="J559" s="103">
        <f t="shared" ref="J559:J570" si="33">SUM(O559:AC559)</f>
        <v>2000</v>
      </c>
      <c r="K559" s="106"/>
      <c r="L559" s="130">
        <v>44197</v>
      </c>
      <c r="M559" s="130">
        <v>44561</v>
      </c>
      <c r="N559" s="32" t="s">
        <v>186</v>
      </c>
      <c r="O559" s="256"/>
      <c r="P559" s="253">
        <f>Zalaszentgyörgy!P23</f>
        <v>0</v>
      </c>
      <c r="Q559" s="253">
        <f>Zalaszentgyörgy!Q23</f>
        <v>2000</v>
      </c>
      <c r="R559" s="253">
        <f>Zalaszentgyörgy!R23</f>
        <v>0</v>
      </c>
      <c r="S559" s="253">
        <f>Zalaszentgyörgy!S23</f>
        <v>0</v>
      </c>
      <c r="T559" s="313">
        <f>Zalaszentgyörgy!T23</f>
        <v>0</v>
      </c>
      <c r="U559" s="313">
        <f>Zalaszentgyörgy!U23</f>
        <v>0</v>
      </c>
      <c r="V559" s="313">
        <f>Zalaszentgyörgy!V23</f>
        <v>0</v>
      </c>
      <c r="W559" s="313">
        <f>Zalaszentgyörgy!W23</f>
        <v>0</v>
      </c>
      <c r="X559" s="313">
        <f>Zalaszentgyörgy!X23</f>
        <v>0</v>
      </c>
      <c r="Y559" s="313">
        <f>Zalaszentgyörgy!Y23</f>
        <v>0</v>
      </c>
      <c r="Z559" s="313">
        <f>Zalaszentgyörgy!Z23</f>
        <v>0</v>
      </c>
      <c r="AA559" s="313">
        <f>Zalaszentgyörgy!AA23</f>
        <v>0</v>
      </c>
      <c r="AB559" s="313">
        <f>Zalaszentgyörgy!AB23</f>
        <v>0</v>
      </c>
      <c r="AC559" s="314">
        <f>Zalaszentgyörgy!AC23</f>
        <v>0</v>
      </c>
      <c r="AE559" s="114"/>
    </row>
    <row r="560" spans="1:31" s="125" customFormat="1" ht="45" x14ac:dyDescent="0.25">
      <c r="A560" s="101">
        <v>953</v>
      </c>
      <c r="B560" s="102"/>
      <c r="C560" s="103" t="s">
        <v>77</v>
      </c>
      <c r="D560" s="16" t="s">
        <v>223</v>
      </c>
      <c r="E560" s="105" t="s">
        <v>14</v>
      </c>
      <c r="F560" s="104" t="s">
        <v>29</v>
      </c>
      <c r="G560" s="105" t="s">
        <v>28</v>
      </c>
      <c r="H560" s="106"/>
      <c r="I560" s="129" t="s">
        <v>77</v>
      </c>
      <c r="J560" s="103">
        <f t="shared" si="33"/>
        <v>2000</v>
      </c>
      <c r="K560" s="106"/>
      <c r="L560" s="130">
        <v>46388</v>
      </c>
      <c r="M560" s="130">
        <v>46752</v>
      </c>
      <c r="N560" s="32" t="s">
        <v>187</v>
      </c>
      <c r="O560" s="256"/>
      <c r="P560" s="253">
        <f>Zalaszentgyörgy!P24</f>
        <v>0</v>
      </c>
      <c r="Q560" s="253">
        <f>Zalaszentgyörgy!Q24</f>
        <v>0</v>
      </c>
      <c r="R560" s="253">
        <f>Zalaszentgyörgy!R24</f>
        <v>0</v>
      </c>
      <c r="S560" s="253">
        <f>Zalaszentgyörgy!S24</f>
        <v>0</v>
      </c>
      <c r="T560" s="313">
        <f>Zalaszentgyörgy!T24</f>
        <v>0</v>
      </c>
      <c r="U560" s="313">
        <f>Zalaszentgyörgy!U24</f>
        <v>0</v>
      </c>
      <c r="V560" s="313">
        <f>Zalaszentgyörgy!V24</f>
        <v>0</v>
      </c>
      <c r="W560" s="313">
        <f>Zalaszentgyörgy!W24</f>
        <v>2000</v>
      </c>
      <c r="X560" s="313">
        <f>Zalaszentgyörgy!X24</f>
        <v>0</v>
      </c>
      <c r="Y560" s="313">
        <f>Zalaszentgyörgy!Y24</f>
        <v>0</v>
      </c>
      <c r="Z560" s="313">
        <f>Zalaszentgyörgy!Z24</f>
        <v>0</v>
      </c>
      <c r="AA560" s="313">
        <f>Zalaszentgyörgy!AA24</f>
        <v>0</v>
      </c>
      <c r="AB560" s="313">
        <f>Zalaszentgyörgy!AB24</f>
        <v>0</v>
      </c>
      <c r="AC560" s="314">
        <f>Zalaszentgyörgy!AC24</f>
        <v>0</v>
      </c>
      <c r="AE560" s="114"/>
    </row>
    <row r="561" spans="1:31" s="125" customFormat="1" ht="45" x14ac:dyDescent="0.25">
      <c r="A561" s="101">
        <v>684</v>
      </c>
      <c r="B561" s="102"/>
      <c r="C561" s="103" t="s">
        <v>77</v>
      </c>
      <c r="D561" s="16" t="s">
        <v>229</v>
      </c>
      <c r="E561" s="105" t="s">
        <v>14</v>
      </c>
      <c r="F561" s="104" t="s">
        <v>29</v>
      </c>
      <c r="G561" s="105" t="s">
        <v>28</v>
      </c>
      <c r="H561" s="106"/>
      <c r="I561" s="129" t="s">
        <v>77</v>
      </c>
      <c r="J561" s="103">
        <f t="shared" si="33"/>
        <v>2000</v>
      </c>
      <c r="K561" s="106"/>
      <c r="L561" s="130">
        <v>45292</v>
      </c>
      <c r="M561" s="130">
        <v>45657</v>
      </c>
      <c r="N561" s="32" t="s">
        <v>187</v>
      </c>
      <c r="O561" s="256"/>
      <c r="P561" s="253">
        <f>Zalaszentgyörgy!P25</f>
        <v>0</v>
      </c>
      <c r="Q561" s="253">
        <f>Zalaszentgyörgy!Q25</f>
        <v>0</v>
      </c>
      <c r="R561" s="253">
        <f>Zalaszentgyörgy!R25</f>
        <v>0</v>
      </c>
      <c r="S561" s="253">
        <f>Zalaszentgyörgy!S25</f>
        <v>0</v>
      </c>
      <c r="T561" s="313">
        <f>Zalaszentgyörgy!T25</f>
        <v>2000</v>
      </c>
      <c r="U561" s="313">
        <f>Zalaszentgyörgy!U25</f>
        <v>0</v>
      </c>
      <c r="V561" s="313">
        <f>Zalaszentgyörgy!V25</f>
        <v>0</v>
      </c>
      <c r="W561" s="313">
        <f>Zalaszentgyörgy!W25</f>
        <v>0</v>
      </c>
      <c r="X561" s="313">
        <f>Zalaszentgyörgy!X25</f>
        <v>0</v>
      </c>
      <c r="Y561" s="313">
        <f>Zalaszentgyörgy!Y25</f>
        <v>0</v>
      </c>
      <c r="Z561" s="313">
        <f>Zalaszentgyörgy!Z25</f>
        <v>0</v>
      </c>
      <c r="AA561" s="313">
        <f>Zalaszentgyörgy!AA25</f>
        <v>0</v>
      </c>
      <c r="AB561" s="313">
        <f>Zalaszentgyörgy!AB25</f>
        <v>0</v>
      </c>
      <c r="AC561" s="314">
        <f>Zalaszentgyörgy!AC25</f>
        <v>0</v>
      </c>
      <c r="AE561" s="114"/>
    </row>
    <row r="562" spans="1:31" s="125" customFormat="1" ht="45" x14ac:dyDescent="0.25">
      <c r="A562" s="101">
        <v>317</v>
      </c>
      <c r="B562" s="102"/>
      <c r="C562" s="103" t="s">
        <v>78</v>
      </c>
      <c r="D562" s="16" t="s">
        <v>234</v>
      </c>
      <c r="E562" s="105" t="s">
        <v>14</v>
      </c>
      <c r="F562" s="104" t="s">
        <v>29</v>
      </c>
      <c r="G562" s="105" t="s">
        <v>28</v>
      </c>
      <c r="H562" s="106"/>
      <c r="I562" s="129" t="s">
        <v>78</v>
      </c>
      <c r="J562" s="103">
        <f t="shared" si="33"/>
        <v>4000</v>
      </c>
      <c r="K562" s="106"/>
      <c r="L562" s="130">
        <v>43831</v>
      </c>
      <c r="M562" s="130">
        <v>45291</v>
      </c>
      <c r="N562" s="32" t="s">
        <v>186</v>
      </c>
      <c r="O562" s="256"/>
      <c r="P562" s="253">
        <f>Zalaszentiván!P22</f>
        <v>2000</v>
      </c>
      <c r="Q562" s="253">
        <f>Zalaszentiván!Q22</f>
        <v>0</v>
      </c>
      <c r="R562" s="253">
        <f>Zalaszentiván!R22</f>
        <v>0</v>
      </c>
      <c r="S562" s="253">
        <f>Zalaszentiván!S22</f>
        <v>2000</v>
      </c>
      <c r="T562" s="313">
        <f>Zalaszentiván!T22</f>
        <v>0</v>
      </c>
      <c r="U562" s="313">
        <f>Zalaszentiván!U22</f>
        <v>0</v>
      </c>
      <c r="V562" s="313">
        <f>Zalaszentiván!V22</f>
        <v>0</v>
      </c>
      <c r="W562" s="313">
        <f>Zalaszentiván!W22</f>
        <v>0</v>
      </c>
      <c r="X562" s="313">
        <f>Zalaszentiván!X22</f>
        <v>0</v>
      </c>
      <c r="Y562" s="313">
        <f>Zalaszentiván!Y22</f>
        <v>0</v>
      </c>
      <c r="Z562" s="313">
        <f>Zalaszentiván!Z22</f>
        <v>0</v>
      </c>
      <c r="AA562" s="313">
        <f>Zalaszentiván!AA22</f>
        <v>0</v>
      </c>
      <c r="AB562" s="313">
        <f>Zalaszentiván!AB22</f>
        <v>0</v>
      </c>
      <c r="AC562" s="314">
        <f>Zalaszentiván!AC22</f>
        <v>0</v>
      </c>
      <c r="AE562" s="114"/>
    </row>
    <row r="563" spans="1:31" s="125" customFormat="1" ht="45" x14ac:dyDescent="0.25">
      <c r="A563" s="101">
        <v>954</v>
      </c>
      <c r="B563" s="102"/>
      <c r="C563" s="103" t="s">
        <v>78</v>
      </c>
      <c r="D563" s="16" t="s">
        <v>234</v>
      </c>
      <c r="E563" s="105" t="s">
        <v>14</v>
      </c>
      <c r="F563" s="104" t="s">
        <v>29</v>
      </c>
      <c r="G563" s="105" t="s">
        <v>28</v>
      </c>
      <c r="H563" s="106"/>
      <c r="I563" s="129" t="s">
        <v>78</v>
      </c>
      <c r="J563" s="103">
        <f t="shared" si="33"/>
        <v>4000</v>
      </c>
      <c r="K563" s="106"/>
      <c r="L563" s="130">
        <v>46388</v>
      </c>
      <c r="M563" s="130">
        <v>48213</v>
      </c>
      <c r="N563" s="32" t="s">
        <v>187</v>
      </c>
      <c r="O563" s="256"/>
      <c r="P563" s="253">
        <f>Zalaszentiván!P23</f>
        <v>0</v>
      </c>
      <c r="Q563" s="253">
        <f>Zalaszentiván!Q23</f>
        <v>0</v>
      </c>
      <c r="R563" s="253">
        <f>Zalaszentiván!R23</f>
        <v>0</v>
      </c>
      <c r="S563" s="253">
        <f>Zalaszentiván!S23</f>
        <v>0</v>
      </c>
      <c r="T563" s="313">
        <f>Zalaszentiván!T23</f>
        <v>0</v>
      </c>
      <c r="U563" s="313">
        <f>Zalaszentiván!U23</f>
        <v>0</v>
      </c>
      <c r="V563" s="313">
        <f>Zalaszentiván!V23</f>
        <v>0</v>
      </c>
      <c r="W563" s="313">
        <f>Zalaszentiván!W23</f>
        <v>2000</v>
      </c>
      <c r="X563" s="313">
        <f>Zalaszentiván!X23</f>
        <v>0</v>
      </c>
      <c r="Y563" s="313">
        <f>Zalaszentiván!Y23</f>
        <v>0</v>
      </c>
      <c r="Z563" s="313">
        <f>Zalaszentiván!Z23</f>
        <v>0</v>
      </c>
      <c r="AA563" s="313">
        <f>Zalaszentiván!AA23</f>
        <v>2000</v>
      </c>
      <c r="AB563" s="313">
        <f>Zalaszentiván!AB23</f>
        <v>0</v>
      </c>
      <c r="AC563" s="314">
        <f>Zalaszentiván!AC23</f>
        <v>0</v>
      </c>
      <c r="AE563" s="114"/>
    </row>
    <row r="564" spans="1:31" s="125" customFormat="1" ht="45" x14ac:dyDescent="0.25">
      <c r="A564" s="101">
        <v>1023</v>
      </c>
      <c r="B564" s="102"/>
      <c r="C564" s="103" t="s">
        <v>78</v>
      </c>
      <c r="D564" s="16" t="s">
        <v>223</v>
      </c>
      <c r="E564" s="105" t="s">
        <v>14</v>
      </c>
      <c r="F564" s="104" t="s">
        <v>29</v>
      </c>
      <c r="G564" s="105" t="s">
        <v>28</v>
      </c>
      <c r="H564" s="106"/>
      <c r="I564" s="129" t="s">
        <v>78</v>
      </c>
      <c r="J564" s="103">
        <f t="shared" si="33"/>
        <v>1000</v>
      </c>
      <c r="K564" s="106"/>
      <c r="L564" s="130">
        <v>47848</v>
      </c>
      <c r="M564" s="130">
        <v>47848</v>
      </c>
      <c r="N564" s="32" t="s">
        <v>187</v>
      </c>
      <c r="O564" s="256"/>
      <c r="P564" s="253">
        <f>Zalaszentiván!P24</f>
        <v>0</v>
      </c>
      <c r="Q564" s="253">
        <f>Zalaszentiván!Q24</f>
        <v>0</v>
      </c>
      <c r="R564" s="253">
        <f>Zalaszentiván!R24</f>
        <v>0</v>
      </c>
      <c r="S564" s="253">
        <f>Zalaszentiván!S24</f>
        <v>0</v>
      </c>
      <c r="T564" s="313">
        <f>Zalaszentiván!T24</f>
        <v>0</v>
      </c>
      <c r="U564" s="313">
        <f>Zalaszentiván!U24</f>
        <v>0</v>
      </c>
      <c r="V564" s="313">
        <f>Zalaszentiván!V24</f>
        <v>0</v>
      </c>
      <c r="W564" s="313">
        <f>Zalaszentiván!W24</f>
        <v>0</v>
      </c>
      <c r="X564" s="313">
        <f>Zalaszentiván!X24</f>
        <v>0</v>
      </c>
      <c r="Y564" s="313">
        <f>Zalaszentiván!Y24</f>
        <v>0</v>
      </c>
      <c r="Z564" s="313">
        <f>Zalaszentiván!Z24</f>
        <v>1000</v>
      </c>
      <c r="AA564" s="313">
        <f>Zalaszentiván!AA24</f>
        <v>0</v>
      </c>
      <c r="AB564" s="313">
        <f>Zalaszentiván!AB24</f>
        <v>0</v>
      </c>
      <c r="AC564" s="314">
        <f>Zalaszentiván!AC24</f>
        <v>0</v>
      </c>
      <c r="AE564" s="114"/>
    </row>
    <row r="565" spans="1:31" s="125" customFormat="1" ht="45" x14ac:dyDescent="0.25">
      <c r="A565" s="101">
        <v>318</v>
      </c>
      <c r="B565" s="102"/>
      <c r="C565" s="103" t="s">
        <v>78</v>
      </c>
      <c r="D565" s="16" t="s">
        <v>229</v>
      </c>
      <c r="E565" s="105" t="s">
        <v>14</v>
      </c>
      <c r="F565" s="104" t="s">
        <v>29</v>
      </c>
      <c r="G565" s="105" t="s">
        <v>28</v>
      </c>
      <c r="H565" s="106"/>
      <c r="I565" s="129" t="s">
        <v>78</v>
      </c>
      <c r="J565" s="103">
        <f t="shared" si="33"/>
        <v>4000</v>
      </c>
      <c r="K565" s="106"/>
      <c r="L565" s="130">
        <v>43831</v>
      </c>
      <c r="M565" s="130">
        <v>44561</v>
      </c>
      <c r="N565" s="32" t="s">
        <v>186</v>
      </c>
      <c r="O565" s="256"/>
      <c r="P565" s="253">
        <f>Zalaszentiván!P25</f>
        <v>2000</v>
      </c>
      <c r="Q565" s="253">
        <f>Zalaszentiván!Q25</f>
        <v>2000</v>
      </c>
      <c r="R565" s="253">
        <f>Zalaszentiván!R25</f>
        <v>0</v>
      </c>
      <c r="S565" s="253">
        <f>Zalaszentiván!S25</f>
        <v>0</v>
      </c>
      <c r="T565" s="313">
        <f>Zalaszentiván!T25</f>
        <v>0</v>
      </c>
      <c r="U565" s="313">
        <f>Zalaszentiván!U25</f>
        <v>0</v>
      </c>
      <c r="V565" s="313">
        <f>Zalaszentiván!V25</f>
        <v>0</v>
      </c>
      <c r="W565" s="313">
        <f>Zalaszentiván!W25</f>
        <v>0</v>
      </c>
      <c r="X565" s="313">
        <f>Zalaszentiván!X25</f>
        <v>0</v>
      </c>
      <c r="Y565" s="313">
        <f>Zalaszentiván!Y25</f>
        <v>0</v>
      </c>
      <c r="Z565" s="313">
        <f>Zalaszentiván!Z25</f>
        <v>0</v>
      </c>
      <c r="AA565" s="313">
        <f>Zalaszentiván!AA25</f>
        <v>0</v>
      </c>
      <c r="AB565" s="313">
        <f>Zalaszentiván!AB25</f>
        <v>0</v>
      </c>
      <c r="AC565" s="314">
        <f>Zalaszentiván!AC25</f>
        <v>0</v>
      </c>
      <c r="AE565" s="114"/>
    </row>
    <row r="566" spans="1:31" s="125" customFormat="1" ht="45" x14ac:dyDescent="0.25">
      <c r="A566" s="101">
        <v>685</v>
      </c>
      <c r="B566" s="102"/>
      <c r="C566" s="103" t="s">
        <v>78</v>
      </c>
      <c r="D566" s="16" t="s">
        <v>229</v>
      </c>
      <c r="E566" s="105" t="s">
        <v>14</v>
      </c>
      <c r="F566" s="104" t="s">
        <v>29</v>
      </c>
      <c r="G566" s="105" t="s">
        <v>28</v>
      </c>
      <c r="H566" s="106"/>
      <c r="I566" s="129" t="s">
        <v>78</v>
      </c>
      <c r="J566" s="103">
        <f t="shared" si="33"/>
        <v>6000</v>
      </c>
      <c r="K566" s="106"/>
      <c r="L566" s="130">
        <v>45292</v>
      </c>
      <c r="M566" s="130">
        <v>47848</v>
      </c>
      <c r="N566" s="32" t="s">
        <v>187</v>
      </c>
      <c r="O566" s="256"/>
      <c r="P566" s="253">
        <f>Zalaszentiván!P26</f>
        <v>0</v>
      </c>
      <c r="Q566" s="253">
        <f>Zalaszentiván!Q26</f>
        <v>0</v>
      </c>
      <c r="R566" s="253">
        <f>Zalaszentiván!R26</f>
        <v>0</v>
      </c>
      <c r="S566" s="253">
        <f>Zalaszentiván!S26</f>
        <v>0</v>
      </c>
      <c r="T566" s="313">
        <f>Zalaszentiván!T26</f>
        <v>2000</v>
      </c>
      <c r="U566" s="313">
        <f>Zalaszentiván!U26</f>
        <v>0</v>
      </c>
      <c r="V566" s="313">
        <f>Zalaszentiván!V26</f>
        <v>0</v>
      </c>
      <c r="W566" s="313">
        <f>Zalaszentiván!W26</f>
        <v>2000</v>
      </c>
      <c r="X566" s="313">
        <f>Zalaszentiván!X26</f>
        <v>0</v>
      </c>
      <c r="Y566" s="313">
        <f>Zalaszentiván!Y26</f>
        <v>0</v>
      </c>
      <c r="Z566" s="313">
        <f>Zalaszentiván!Z26</f>
        <v>2000</v>
      </c>
      <c r="AA566" s="313">
        <f>Zalaszentiván!AA26</f>
        <v>0</v>
      </c>
      <c r="AB566" s="313">
        <f>Zalaszentiván!AB26</f>
        <v>0</v>
      </c>
      <c r="AC566" s="314">
        <f>Zalaszentiván!AC26</f>
        <v>0</v>
      </c>
      <c r="AE566" s="114"/>
    </row>
    <row r="567" spans="1:31" s="125" customFormat="1" ht="45" x14ac:dyDescent="0.25">
      <c r="A567" s="101">
        <v>1024</v>
      </c>
      <c r="B567" s="102"/>
      <c r="C567" s="103" t="s">
        <v>78</v>
      </c>
      <c r="D567" s="16" t="s">
        <v>235</v>
      </c>
      <c r="E567" s="105" t="s">
        <v>14</v>
      </c>
      <c r="F567" s="104" t="s">
        <v>29</v>
      </c>
      <c r="G567" s="105" t="s">
        <v>28</v>
      </c>
      <c r="H567" s="106"/>
      <c r="I567" s="129" t="s">
        <v>78</v>
      </c>
      <c r="J567" s="103">
        <f t="shared" si="33"/>
        <v>1400</v>
      </c>
      <c r="K567" s="106"/>
      <c r="L567" s="130">
        <v>47848</v>
      </c>
      <c r="M567" s="130">
        <v>47848</v>
      </c>
      <c r="N567" s="32" t="s">
        <v>187</v>
      </c>
      <c r="O567" s="256"/>
      <c r="P567" s="253">
        <f>Zalaszentiván!P27</f>
        <v>0</v>
      </c>
      <c r="Q567" s="253">
        <f>Zalaszentiván!Q27</f>
        <v>0</v>
      </c>
      <c r="R567" s="253">
        <f>Zalaszentiván!R27</f>
        <v>0</v>
      </c>
      <c r="S567" s="253">
        <f>Zalaszentiván!S27</f>
        <v>0</v>
      </c>
      <c r="T567" s="313">
        <f>Zalaszentiván!T27</f>
        <v>0</v>
      </c>
      <c r="U567" s="313">
        <f>Zalaszentiván!U27</f>
        <v>0</v>
      </c>
      <c r="V567" s="313">
        <f>Zalaszentiván!V27</f>
        <v>0</v>
      </c>
      <c r="W567" s="313">
        <f>Zalaszentiván!W27</f>
        <v>0</v>
      </c>
      <c r="X567" s="313">
        <f>Zalaszentiván!X27</f>
        <v>0</v>
      </c>
      <c r="Y567" s="313">
        <f>Zalaszentiván!Y27</f>
        <v>0</v>
      </c>
      <c r="Z567" s="313">
        <f>Zalaszentiván!Z27</f>
        <v>1400</v>
      </c>
      <c r="AA567" s="313">
        <f>Zalaszentiván!AA27</f>
        <v>0</v>
      </c>
      <c r="AB567" s="313">
        <f>Zalaszentiván!AB27</f>
        <v>0</v>
      </c>
      <c r="AC567" s="314">
        <f>Zalaszentiván!AC27</f>
        <v>0</v>
      </c>
      <c r="AE567" s="114"/>
    </row>
    <row r="568" spans="1:31" s="125" customFormat="1" ht="45" x14ac:dyDescent="0.25">
      <c r="A568" s="101">
        <v>955</v>
      </c>
      <c r="B568" s="102"/>
      <c r="C568" s="103" t="s">
        <v>79</v>
      </c>
      <c r="D568" s="16" t="s">
        <v>234</v>
      </c>
      <c r="E568" s="105" t="s">
        <v>14</v>
      </c>
      <c r="F568" s="104" t="s">
        <v>29</v>
      </c>
      <c r="G568" s="105" t="s">
        <v>28</v>
      </c>
      <c r="H568" s="106"/>
      <c r="I568" s="129" t="s">
        <v>79</v>
      </c>
      <c r="J568" s="103">
        <f t="shared" si="33"/>
        <v>2000</v>
      </c>
      <c r="K568" s="106"/>
      <c r="L568" s="130">
        <v>46388</v>
      </c>
      <c r="M568" s="130">
        <v>46752</v>
      </c>
      <c r="N568" s="32" t="s">
        <v>187</v>
      </c>
      <c r="O568" s="256"/>
      <c r="P568" s="253">
        <f>Zalaszentlőrinc!P22</f>
        <v>0</v>
      </c>
      <c r="Q568" s="253">
        <f>Zalaszentlőrinc!Q22</f>
        <v>0</v>
      </c>
      <c r="R568" s="253">
        <f>Zalaszentlőrinc!R22</f>
        <v>0</v>
      </c>
      <c r="S568" s="253">
        <f>Zalaszentlőrinc!S22</f>
        <v>0</v>
      </c>
      <c r="T568" s="313">
        <f>Zalaszentlőrinc!T22</f>
        <v>0</v>
      </c>
      <c r="U568" s="313">
        <f>Zalaszentlőrinc!U22</f>
        <v>0</v>
      </c>
      <c r="V568" s="313">
        <f>Zalaszentlőrinc!V22</f>
        <v>0</v>
      </c>
      <c r="W568" s="313">
        <f>Zalaszentlőrinc!W22</f>
        <v>2000</v>
      </c>
      <c r="X568" s="313">
        <f>Zalaszentlőrinc!X22</f>
        <v>0</v>
      </c>
      <c r="Y568" s="313">
        <f>Zalaszentlőrinc!Y22</f>
        <v>0</v>
      </c>
      <c r="Z568" s="313">
        <f>Zalaszentlőrinc!Z22</f>
        <v>0</v>
      </c>
      <c r="AA568" s="313">
        <f>Zalaszentlőrinc!AA22</f>
        <v>0</v>
      </c>
      <c r="AB568" s="313">
        <f>Zalaszentlőrinc!AB22</f>
        <v>0</v>
      </c>
      <c r="AC568" s="314">
        <f>Zalaszentlőrinc!AC22</f>
        <v>0</v>
      </c>
      <c r="AE568" s="114"/>
    </row>
    <row r="569" spans="1:31" s="125" customFormat="1" ht="45" x14ac:dyDescent="0.25">
      <c r="A569" s="101">
        <v>319</v>
      </c>
      <c r="B569" s="102"/>
      <c r="C569" s="103" t="s">
        <v>79</v>
      </c>
      <c r="D569" s="16" t="s">
        <v>229</v>
      </c>
      <c r="E569" s="105" t="s">
        <v>14</v>
      </c>
      <c r="F569" s="104" t="s">
        <v>29</v>
      </c>
      <c r="G569" s="105" t="s">
        <v>28</v>
      </c>
      <c r="H569" s="106"/>
      <c r="I569" s="129" t="s">
        <v>79</v>
      </c>
      <c r="J569" s="103">
        <f t="shared" si="33"/>
        <v>4800</v>
      </c>
      <c r="K569" s="106"/>
      <c r="L569" s="130">
        <v>43831</v>
      </c>
      <c r="M569" s="130">
        <v>45291</v>
      </c>
      <c r="N569" s="32" t="s">
        <v>186</v>
      </c>
      <c r="O569" s="256"/>
      <c r="P569" s="253">
        <f>Zalaszentlőrinc!P23</f>
        <v>2400</v>
      </c>
      <c r="Q569" s="253">
        <f>Zalaszentlőrinc!Q23</f>
        <v>0</v>
      </c>
      <c r="R569" s="253">
        <f>Zalaszentlőrinc!R23</f>
        <v>0</v>
      </c>
      <c r="S569" s="253">
        <f>Zalaszentlőrinc!S23</f>
        <v>2400</v>
      </c>
      <c r="T569" s="313">
        <f>Zalaszentlőrinc!T23</f>
        <v>0</v>
      </c>
      <c r="U569" s="313">
        <f>Zalaszentlőrinc!U23</f>
        <v>0</v>
      </c>
      <c r="V569" s="313">
        <f>Zalaszentlőrinc!V23</f>
        <v>0</v>
      </c>
      <c r="W569" s="313">
        <f>Zalaszentlőrinc!W23</f>
        <v>0</v>
      </c>
      <c r="X569" s="313">
        <f>Zalaszentlőrinc!X23</f>
        <v>0</v>
      </c>
      <c r="Y569" s="313">
        <f>Zalaszentlőrinc!Y23</f>
        <v>0</v>
      </c>
      <c r="Z569" s="313">
        <f>Zalaszentlőrinc!Z23</f>
        <v>0</v>
      </c>
      <c r="AA569" s="313">
        <f>Zalaszentlőrinc!AA23</f>
        <v>0</v>
      </c>
      <c r="AB569" s="313">
        <f>Zalaszentlőrinc!AB23</f>
        <v>0</v>
      </c>
      <c r="AC569" s="314">
        <f>Zalaszentlőrinc!AC23</f>
        <v>0</v>
      </c>
      <c r="AE569" s="114"/>
    </row>
    <row r="570" spans="1:31" s="125" customFormat="1" ht="45" x14ac:dyDescent="0.25">
      <c r="A570" s="101">
        <v>956</v>
      </c>
      <c r="B570" s="102"/>
      <c r="C570" s="103" t="s">
        <v>79</v>
      </c>
      <c r="D570" s="16" t="s">
        <v>229</v>
      </c>
      <c r="E570" s="105" t="s">
        <v>14</v>
      </c>
      <c r="F570" s="104" t="s">
        <v>29</v>
      </c>
      <c r="G570" s="105" t="s">
        <v>28</v>
      </c>
      <c r="H570" s="106"/>
      <c r="I570" s="129" t="s">
        <v>79</v>
      </c>
      <c r="J570" s="103">
        <f t="shared" si="33"/>
        <v>4800</v>
      </c>
      <c r="K570" s="106"/>
      <c r="L570" s="130">
        <v>46388</v>
      </c>
      <c r="M570" s="130">
        <v>48213</v>
      </c>
      <c r="N570" s="32" t="s">
        <v>187</v>
      </c>
      <c r="O570" s="256"/>
      <c r="P570" s="253">
        <f>Zalaszentlőrinc!P24</f>
        <v>0</v>
      </c>
      <c r="Q570" s="253">
        <f>Zalaszentlőrinc!Q24</f>
        <v>0</v>
      </c>
      <c r="R570" s="253">
        <f>Zalaszentlőrinc!R24</f>
        <v>0</v>
      </c>
      <c r="S570" s="253">
        <f>Zalaszentlőrinc!S24</f>
        <v>0</v>
      </c>
      <c r="T570" s="313">
        <f>Zalaszentlőrinc!T24</f>
        <v>0</v>
      </c>
      <c r="U570" s="313">
        <f>Zalaszentlőrinc!U24</f>
        <v>0</v>
      </c>
      <c r="V570" s="313">
        <f>Zalaszentlőrinc!V24</f>
        <v>0</v>
      </c>
      <c r="W570" s="313">
        <f>Zalaszentlőrinc!W24</f>
        <v>2400</v>
      </c>
      <c r="X570" s="313">
        <f>Zalaszentlőrinc!X24</f>
        <v>0</v>
      </c>
      <c r="Y570" s="313">
        <f>Zalaszentlőrinc!Y24</f>
        <v>0</v>
      </c>
      <c r="Z570" s="313">
        <f>Zalaszentlőrinc!Z24</f>
        <v>0</v>
      </c>
      <c r="AA570" s="313">
        <f>Zalaszentlőrinc!AA24</f>
        <v>2400</v>
      </c>
      <c r="AB570" s="313">
        <f>Zalaszentlőrinc!AB24</f>
        <v>0</v>
      </c>
      <c r="AC570" s="314">
        <f>Zalaszentlőrinc!AC24</f>
        <v>0</v>
      </c>
      <c r="AE570" s="114"/>
    </row>
    <row r="571" spans="1:31" s="6" customFormat="1" x14ac:dyDescent="0.25">
      <c r="A571" s="8"/>
      <c r="B571" s="14" t="s">
        <v>92</v>
      </c>
      <c r="C571" s="7"/>
      <c r="D571" s="7"/>
      <c r="E571" s="61"/>
      <c r="F571" s="61"/>
      <c r="G571" s="61"/>
      <c r="H571" s="61"/>
      <c r="I571" s="151"/>
      <c r="J571" s="61"/>
      <c r="K571" s="61"/>
      <c r="L571" s="86"/>
      <c r="M571" s="87"/>
      <c r="N571" s="13"/>
      <c r="O571" s="265"/>
      <c r="P571" s="265"/>
      <c r="Q571" s="265"/>
      <c r="R571" s="265"/>
      <c r="S571" s="265"/>
      <c r="T571" s="265"/>
      <c r="U571" s="265"/>
      <c r="V571" s="265"/>
      <c r="W571" s="265"/>
      <c r="X571" s="265"/>
      <c r="Y571" s="265"/>
      <c r="Z571" s="265"/>
      <c r="AA571" s="265"/>
      <c r="AB571" s="265"/>
      <c r="AC571" s="265"/>
      <c r="AE571" s="114"/>
    </row>
    <row r="572" spans="1:31" s="6" customFormat="1" x14ac:dyDescent="0.25">
      <c r="A572" s="8"/>
      <c r="B572" s="14" t="s">
        <v>87</v>
      </c>
      <c r="C572" s="7"/>
      <c r="D572" s="7"/>
      <c r="E572" s="61"/>
      <c r="F572" s="61"/>
      <c r="G572" s="61"/>
      <c r="H572" s="61"/>
      <c r="I572" s="151"/>
      <c r="J572" s="61"/>
      <c r="K572" s="61"/>
      <c r="L572" s="86"/>
      <c r="M572" s="87"/>
      <c r="N572" s="13"/>
      <c r="O572" s="265"/>
      <c r="P572" s="265"/>
      <c r="Q572" s="265"/>
      <c r="R572" s="265"/>
      <c r="S572" s="265"/>
      <c r="T572" s="265"/>
      <c r="U572" s="265"/>
      <c r="V572" s="265"/>
      <c r="W572" s="265"/>
      <c r="X572" s="265"/>
      <c r="Y572" s="265"/>
      <c r="Z572" s="265"/>
      <c r="AA572" s="265"/>
      <c r="AB572" s="265"/>
      <c r="AC572" s="265"/>
      <c r="AE572" s="114"/>
    </row>
    <row r="573" spans="1:31" s="125" customFormat="1" ht="75" x14ac:dyDescent="0.25">
      <c r="A573" s="101">
        <v>54</v>
      </c>
      <c r="B573" s="137"/>
      <c r="C573" s="103" t="s">
        <v>341</v>
      </c>
      <c r="D573" s="105" t="s">
        <v>340</v>
      </c>
      <c r="E573" s="108" t="s">
        <v>30</v>
      </c>
      <c r="F573" s="104" t="s">
        <v>198</v>
      </c>
      <c r="G573" s="105" t="s">
        <v>28</v>
      </c>
      <c r="H573" s="103"/>
      <c r="I573" s="129" t="s">
        <v>34</v>
      </c>
      <c r="J573" s="103">
        <f>SUM(O573:AC573)</f>
        <v>150</v>
      </c>
      <c r="K573" s="103"/>
      <c r="L573" s="130">
        <v>43466</v>
      </c>
      <c r="M573" s="130">
        <v>43830</v>
      </c>
      <c r="N573" s="32" t="s">
        <v>185</v>
      </c>
      <c r="O573" s="256">
        <f>Babosdöbréte!O33</f>
        <v>150</v>
      </c>
      <c r="P573" s="253">
        <f>Babosdöbréte!P33</f>
        <v>0</v>
      </c>
      <c r="Q573" s="253">
        <f>Babosdöbréte!Q33</f>
        <v>0</v>
      </c>
      <c r="R573" s="253">
        <f>Babosdöbréte!R33</f>
        <v>0</v>
      </c>
      <c r="S573" s="253">
        <f>Babosdöbréte!S33</f>
        <v>0</v>
      </c>
      <c r="T573" s="313">
        <f>Babosdöbréte!T33</f>
        <v>0</v>
      </c>
      <c r="U573" s="313">
        <f>Babosdöbréte!U33</f>
        <v>0</v>
      </c>
      <c r="V573" s="313">
        <f>Babosdöbréte!V33</f>
        <v>0</v>
      </c>
      <c r="W573" s="313">
        <f>Babosdöbréte!W33</f>
        <v>0</v>
      </c>
      <c r="X573" s="313">
        <f>Babosdöbréte!X33</f>
        <v>0</v>
      </c>
      <c r="Y573" s="313">
        <f>Babosdöbréte!Y33</f>
        <v>0</v>
      </c>
      <c r="Z573" s="313">
        <f>Babosdöbréte!Z33</f>
        <v>0</v>
      </c>
      <c r="AA573" s="313">
        <f>Babosdöbréte!AA33</f>
        <v>0</v>
      </c>
      <c r="AB573" s="313">
        <f>Babosdöbréte!AB33</f>
        <v>0</v>
      </c>
      <c r="AC573" s="314">
        <f>Babosdöbréte!AC33</f>
        <v>0</v>
      </c>
      <c r="AE573" s="114"/>
    </row>
    <row r="574" spans="1:31" s="125" customFormat="1" ht="45" x14ac:dyDescent="0.25">
      <c r="A574" s="101">
        <v>55</v>
      </c>
      <c r="B574" s="137"/>
      <c r="C574" s="103" t="s">
        <v>405</v>
      </c>
      <c r="D574" s="105" t="s">
        <v>406</v>
      </c>
      <c r="E574" s="105" t="s">
        <v>14</v>
      </c>
      <c r="F574" s="104" t="s">
        <v>29</v>
      </c>
      <c r="G574" s="105" t="s">
        <v>28</v>
      </c>
      <c r="H574" s="106"/>
      <c r="I574" s="129" t="s">
        <v>37</v>
      </c>
      <c r="J574" s="103">
        <f t="shared" ref="J574:J591" si="34">SUM(O574:AC574)</f>
        <v>2533</v>
      </c>
      <c r="K574" s="159"/>
      <c r="L574" s="130">
        <v>43466</v>
      </c>
      <c r="M574" s="130">
        <v>43830</v>
      </c>
      <c r="N574" s="32" t="s">
        <v>185</v>
      </c>
      <c r="O574" s="256">
        <f>Bocfölde!O28</f>
        <v>2533</v>
      </c>
      <c r="P574" s="253"/>
      <c r="Q574" s="253"/>
      <c r="R574" s="253"/>
      <c r="S574" s="253"/>
      <c r="T574" s="313"/>
      <c r="U574" s="313"/>
      <c r="V574" s="313"/>
      <c r="W574" s="313"/>
      <c r="X574" s="313"/>
      <c r="Y574" s="313"/>
      <c r="Z574" s="313"/>
      <c r="AA574" s="313"/>
      <c r="AB574" s="313"/>
      <c r="AC574" s="314"/>
    </row>
    <row r="575" spans="1:31" s="125" customFormat="1" ht="75" x14ac:dyDescent="0.25">
      <c r="A575" s="101">
        <v>56</v>
      </c>
      <c r="B575" s="137"/>
      <c r="C575" s="75" t="s">
        <v>343</v>
      </c>
      <c r="D575" s="105" t="s">
        <v>345</v>
      </c>
      <c r="E575" s="108" t="s">
        <v>30</v>
      </c>
      <c r="F575" s="104" t="s">
        <v>198</v>
      </c>
      <c r="G575" s="105" t="s">
        <v>28</v>
      </c>
      <c r="H575" s="106"/>
      <c r="I575" s="129" t="s">
        <v>42</v>
      </c>
      <c r="J575" s="103">
        <f>SUM(O575:AC575)</f>
        <v>450</v>
      </c>
      <c r="K575" s="106"/>
      <c r="L575" s="130">
        <v>43466</v>
      </c>
      <c r="M575" s="130">
        <v>43830</v>
      </c>
      <c r="N575" s="32" t="s">
        <v>185</v>
      </c>
      <c r="O575" s="256">
        <f>Csonkahegyhát!O26</f>
        <v>450</v>
      </c>
      <c r="P575" s="253"/>
      <c r="Q575" s="253"/>
      <c r="R575" s="253"/>
      <c r="S575" s="253"/>
      <c r="T575" s="313"/>
      <c r="U575" s="313"/>
      <c r="V575" s="313"/>
      <c r="W575" s="313"/>
      <c r="X575" s="313"/>
      <c r="Y575" s="313"/>
      <c r="Z575" s="313"/>
      <c r="AA575" s="313"/>
      <c r="AB575" s="313"/>
      <c r="AC575" s="314"/>
    </row>
    <row r="576" spans="1:31" s="125" customFormat="1" ht="75" x14ac:dyDescent="0.25">
      <c r="A576" s="101">
        <v>57</v>
      </c>
      <c r="B576" s="137"/>
      <c r="C576" s="75" t="s">
        <v>343</v>
      </c>
      <c r="D576" s="105" t="s">
        <v>344</v>
      </c>
      <c r="E576" s="108" t="s">
        <v>30</v>
      </c>
      <c r="F576" s="104" t="s">
        <v>198</v>
      </c>
      <c r="G576" s="105" t="s">
        <v>28</v>
      </c>
      <c r="H576" s="106"/>
      <c r="I576" s="129" t="s">
        <v>42</v>
      </c>
      <c r="J576" s="103">
        <f>SUM(O576:AC576)</f>
        <v>150</v>
      </c>
      <c r="K576" s="106"/>
      <c r="L576" s="130">
        <v>43466</v>
      </c>
      <c r="M576" s="130">
        <v>43830</v>
      </c>
      <c r="N576" s="32" t="s">
        <v>185</v>
      </c>
      <c r="O576" s="256">
        <f>Csonkahegyhát!O27</f>
        <v>150</v>
      </c>
      <c r="P576" s="253"/>
      <c r="Q576" s="253"/>
      <c r="R576" s="253"/>
      <c r="S576" s="253"/>
      <c r="T576" s="313"/>
      <c r="U576" s="313"/>
      <c r="V576" s="313"/>
      <c r="W576" s="313"/>
      <c r="X576" s="313"/>
      <c r="Y576" s="313"/>
      <c r="Z576" s="313"/>
      <c r="AA576" s="313"/>
      <c r="AB576" s="313"/>
      <c r="AC576" s="314"/>
    </row>
    <row r="577" spans="1:31" s="125" customFormat="1" ht="75" x14ac:dyDescent="0.25">
      <c r="A577" s="101">
        <v>58</v>
      </c>
      <c r="B577" s="137"/>
      <c r="C577" s="103" t="s">
        <v>346</v>
      </c>
      <c r="D577" s="105" t="s">
        <v>347</v>
      </c>
      <c r="E577" s="108" t="s">
        <v>30</v>
      </c>
      <c r="F577" s="104" t="s">
        <v>198</v>
      </c>
      <c r="G577" s="105" t="s">
        <v>28</v>
      </c>
      <c r="H577" s="106"/>
      <c r="I577" s="206" t="s">
        <v>43</v>
      </c>
      <c r="J577" s="103">
        <f>SUM(O577:AC577)</f>
        <v>550</v>
      </c>
      <c r="K577" s="106"/>
      <c r="L577" s="130">
        <v>43466</v>
      </c>
      <c r="M577" s="130">
        <v>43830</v>
      </c>
      <c r="N577" s="32" t="s">
        <v>185</v>
      </c>
      <c r="O577" s="256">
        <f>Dobronhegy!O20</f>
        <v>550</v>
      </c>
      <c r="P577" s="253"/>
      <c r="Q577" s="253"/>
      <c r="R577" s="253"/>
      <c r="S577" s="253"/>
      <c r="T577" s="313"/>
      <c r="U577" s="313"/>
      <c r="V577" s="313"/>
      <c r="W577" s="313"/>
      <c r="X577" s="313"/>
      <c r="Y577" s="313"/>
      <c r="Z577" s="313"/>
      <c r="AA577" s="313"/>
      <c r="AB577" s="313"/>
      <c r="AC577" s="314"/>
    </row>
    <row r="578" spans="1:31" s="125" customFormat="1" ht="75" x14ac:dyDescent="0.25">
      <c r="A578" s="101">
        <v>59</v>
      </c>
      <c r="B578" s="137"/>
      <c r="C578" s="103" t="s">
        <v>346</v>
      </c>
      <c r="D578" s="105" t="s">
        <v>344</v>
      </c>
      <c r="E578" s="108" t="s">
        <v>30</v>
      </c>
      <c r="F578" s="104" t="s">
        <v>198</v>
      </c>
      <c r="G578" s="105" t="s">
        <v>28</v>
      </c>
      <c r="H578" s="106"/>
      <c r="I578" s="206" t="s">
        <v>43</v>
      </c>
      <c r="J578" s="103">
        <f>SUM(O578:AC578)</f>
        <v>150</v>
      </c>
      <c r="K578" s="106"/>
      <c r="L578" s="130">
        <v>43466</v>
      </c>
      <c r="M578" s="130">
        <v>43830</v>
      </c>
      <c r="N578" s="32" t="s">
        <v>185</v>
      </c>
      <c r="O578" s="256">
        <f>Dobronhegy!O21</f>
        <v>150</v>
      </c>
      <c r="P578" s="253"/>
      <c r="Q578" s="253"/>
      <c r="R578" s="253"/>
      <c r="S578" s="253"/>
      <c r="T578" s="313"/>
      <c r="U578" s="313"/>
      <c r="V578" s="313"/>
      <c r="W578" s="313"/>
      <c r="X578" s="313"/>
      <c r="Y578" s="313"/>
      <c r="Z578" s="313"/>
      <c r="AA578" s="313"/>
      <c r="AB578" s="313"/>
      <c r="AC578" s="314"/>
    </row>
    <row r="579" spans="1:31" s="125" customFormat="1" ht="75" x14ac:dyDescent="0.25">
      <c r="A579" s="101">
        <v>60</v>
      </c>
      <c r="B579" s="137"/>
      <c r="C579" s="136" t="s">
        <v>349</v>
      </c>
      <c r="D579" s="105" t="s">
        <v>350</v>
      </c>
      <c r="E579" s="108" t="s">
        <v>30</v>
      </c>
      <c r="F579" s="104" t="s">
        <v>198</v>
      </c>
      <c r="G579" s="105" t="s">
        <v>28</v>
      </c>
      <c r="H579" s="106"/>
      <c r="I579" s="129" t="s">
        <v>44</v>
      </c>
      <c r="J579" s="103">
        <f t="shared" ref="J579:J581" si="35">SUM(O579:AC579)</f>
        <v>2832</v>
      </c>
      <c r="K579" s="106"/>
      <c r="L579" s="130">
        <v>43466</v>
      </c>
      <c r="M579" s="130">
        <v>43830</v>
      </c>
      <c r="N579" s="32" t="s">
        <v>185</v>
      </c>
      <c r="O579" s="256">
        <f>Egervár!O31</f>
        <v>2832</v>
      </c>
      <c r="P579" s="253"/>
      <c r="Q579" s="253"/>
      <c r="R579" s="253"/>
      <c r="S579" s="253"/>
      <c r="T579" s="313"/>
      <c r="U579" s="313"/>
      <c r="V579" s="313"/>
      <c r="W579" s="313"/>
      <c r="X579" s="313"/>
      <c r="Y579" s="313"/>
      <c r="Z579" s="313"/>
      <c r="AA579" s="313"/>
      <c r="AB579" s="313"/>
      <c r="AC579" s="314"/>
    </row>
    <row r="580" spans="1:31" s="125" customFormat="1" ht="75" x14ac:dyDescent="0.25">
      <c r="A580" s="101">
        <v>61</v>
      </c>
      <c r="B580" s="137"/>
      <c r="C580" s="136" t="s">
        <v>349</v>
      </c>
      <c r="D580" s="105" t="s">
        <v>352</v>
      </c>
      <c r="E580" s="108" t="s">
        <v>30</v>
      </c>
      <c r="F580" s="104" t="s">
        <v>198</v>
      </c>
      <c r="G580" s="105" t="s">
        <v>28</v>
      </c>
      <c r="H580" s="106"/>
      <c r="I580" s="129" t="s">
        <v>44</v>
      </c>
      <c r="J580" s="103">
        <f t="shared" si="35"/>
        <v>600</v>
      </c>
      <c r="K580" s="106"/>
      <c r="L580" s="130">
        <v>43466</v>
      </c>
      <c r="M580" s="130">
        <v>43830</v>
      </c>
      <c r="N580" s="32" t="s">
        <v>185</v>
      </c>
      <c r="O580" s="256">
        <f>Egervár!O32</f>
        <v>600</v>
      </c>
      <c r="P580" s="253"/>
      <c r="Q580" s="253"/>
      <c r="R580" s="253"/>
      <c r="S580" s="253"/>
      <c r="T580" s="313"/>
      <c r="U580" s="313"/>
      <c r="V580" s="313"/>
      <c r="W580" s="313"/>
      <c r="X580" s="313"/>
      <c r="Y580" s="313"/>
      <c r="Z580" s="313"/>
      <c r="AA580" s="313"/>
      <c r="AB580" s="313"/>
      <c r="AC580" s="314"/>
    </row>
    <row r="581" spans="1:31" s="125" customFormat="1" ht="75" x14ac:dyDescent="0.25">
      <c r="A581" s="101">
        <v>62</v>
      </c>
      <c r="B581" s="137"/>
      <c r="C581" s="136" t="s">
        <v>349</v>
      </c>
      <c r="D581" s="105" t="s">
        <v>351</v>
      </c>
      <c r="E581" s="108" t="s">
        <v>30</v>
      </c>
      <c r="F581" s="104" t="s">
        <v>198</v>
      </c>
      <c r="G581" s="105" t="s">
        <v>28</v>
      </c>
      <c r="H581" s="106"/>
      <c r="I581" s="129" t="s">
        <v>44</v>
      </c>
      <c r="J581" s="103">
        <f t="shared" si="35"/>
        <v>150</v>
      </c>
      <c r="K581" s="106"/>
      <c r="L581" s="130">
        <v>43466</v>
      </c>
      <c r="M581" s="130">
        <v>43830</v>
      </c>
      <c r="N581" s="32" t="s">
        <v>185</v>
      </c>
      <c r="O581" s="256">
        <f>Egervár!O33</f>
        <v>150</v>
      </c>
      <c r="P581" s="253"/>
      <c r="Q581" s="253"/>
      <c r="R581" s="253"/>
      <c r="S581" s="253"/>
      <c r="T581" s="313"/>
      <c r="U581" s="313"/>
      <c r="V581" s="313"/>
      <c r="W581" s="313"/>
      <c r="X581" s="313"/>
      <c r="Y581" s="313"/>
      <c r="Z581" s="313"/>
      <c r="AA581" s="313"/>
      <c r="AB581" s="313"/>
      <c r="AC581" s="314"/>
    </row>
    <row r="582" spans="1:31" s="125" customFormat="1" ht="75" x14ac:dyDescent="0.25">
      <c r="A582" s="101">
        <v>63</v>
      </c>
      <c r="B582" s="137"/>
      <c r="C582" s="103" t="s">
        <v>355</v>
      </c>
      <c r="D582" s="105" t="s">
        <v>356</v>
      </c>
      <c r="E582" s="108" t="s">
        <v>30</v>
      </c>
      <c r="F582" s="104" t="s">
        <v>198</v>
      </c>
      <c r="G582" s="105" t="s">
        <v>28</v>
      </c>
      <c r="H582" s="106"/>
      <c r="I582" s="129" t="s">
        <v>48</v>
      </c>
      <c r="J582" s="103">
        <f t="shared" ref="J582:J584" si="36">SUM(O582:AC582)</f>
        <v>150</v>
      </c>
      <c r="K582" s="106"/>
      <c r="L582" s="130">
        <v>43466</v>
      </c>
      <c r="M582" s="121" t="s">
        <v>357</v>
      </c>
      <c r="N582" s="32" t="s">
        <v>185</v>
      </c>
      <c r="O582" s="256">
        <f>Kávás!O26</f>
        <v>150</v>
      </c>
      <c r="P582" s="253"/>
      <c r="Q582" s="253"/>
      <c r="R582" s="253"/>
      <c r="S582" s="253"/>
      <c r="T582" s="313"/>
      <c r="U582" s="313"/>
      <c r="V582" s="313"/>
      <c r="W582" s="313"/>
      <c r="X582" s="313"/>
      <c r="Y582" s="313"/>
      <c r="Z582" s="313"/>
      <c r="AA582" s="313"/>
      <c r="AB582" s="313"/>
      <c r="AC582" s="314"/>
    </row>
    <row r="583" spans="1:31" s="125" customFormat="1" ht="75" x14ac:dyDescent="0.25">
      <c r="A583" s="101">
        <v>64</v>
      </c>
      <c r="B583" s="137"/>
      <c r="C583" s="103" t="s">
        <v>48</v>
      </c>
      <c r="D583" s="105" t="s">
        <v>454</v>
      </c>
      <c r="E583" s="108" t="s">
        <v>30</v>
      </c>
      <c r="F583" s="104" t="s">
        <v>198</v>
      </c>
      <c r="G583" s="105" t="s">
        <v>28</v>
      </c>
      <c r="H583" s="106"/>
      <c r="I583" s="129" t="s">
        <v>48</v>
      </c>
      <c r="J583" s="103">
        <f t="shared" ref="J583" si="37">SUM(O583:AC583)</f>
        <v>2200</v>
      </c>
      <c r="K583" s="106"/>
      <c r="L583" s="130">
        <v>43466</v>
      </c>
      <c r="M583" s="121" t="s">
        <v>357</v>
      </c>
      <c r="N583" s="32" t="s">
        <v>185</v>
      </c>
      <c r="O583" s="256">
        <f>Kávás!O31</f>
        <v>2200</v>
      </c>
      <c r="P583" s="253"/>
      <c r="Q583" s="253"/>
      <c r="R583" s="253"/>
      <c r="S583" s="253"/>
      <c r="T583" s="313"/>
      <c r="U583" s="313"/>
      <c r="V583" s="313"/>
      <c r="W583" s="313"/>
      <c r="X583" s="313"/>
      <c r="Y583" s="313"/>
      <c r="Z583" s="313"/>
      <c r="AA583" s="313"/>
      <c r="AB583" s="313"/>
      <c r="AC583" s="314"/>
    </row>
    <row r="584" spans="1:31" s="125" customFormat="1" ht="75" x14ac:dyDescent="0.25">
      <c r="A584" s="101">
        <v>65</v>
      </c>
      <c r="B584" s="137"/>
      <c r="C584" s="103" t="s">
        <v>48</v>
      </c>
      <c r="D584" s="105" t="s">
        <v>435</v>
      </c>
      <c r="E584" s="108" t="s">
        <v>30</v>
      </c>
      <c r="F584" s="104" t="s">
        <v>198</v>
      </c>
      <c r="G584" s="105" t="s">
        <v>28</v>
      </c>
      <c r="H584" s="106"/>
      <c r="I584" s="129" t="s">
        <v>48</v>
      </c>
      <c r="J584" s="103">
        <f t="shared" si="36"/>
        <v>500</v>
      </c>
      <c r="K584" s="106"/>
      <c r="L584" s="130">
        <v>43466</v>
      </c>
      <c r="M584" s="121" t="s">
        <v>357</v>
      </c>
      <c r="N584" s="32" t="s">
        <v>185</v>
      </c>
      <c r="O584" s="256">
        <f>Kávás!O27</f>
        <v>500</v>
      </c>
      <c r="P584" s="253"/>
      <c r="Q584" s="253"/>
      <c r="R584" s="253"/>
      <c r="S584" s="253"/>
      <c r="T584" s="313"/>
      <c r="U584" s="313"/>
      <c r="V584" s="313"/>
      <c r="W584" s="313"/>
      <c r="X584" s="313"/>
      <c r="Y584" s="313"/>
      <c r="Z584" s="313"/>
      <c r="AA584" s="313"/>
      <c r="AB584" s="313"/>
      <c r="AC584" s="314"/>
    </row>
    <row r="585" spans="1:31" s="125" customFormat="1" ht="60" x14ac:dyDescent="0.25">
      <c r="A585" s="101">
        <v>66</v>
      </c>
      <c r="B585" s="137"/>
      <c r="C585" s="136" t="s">
        <v>244</v>
      </c>
      <c r="D585" s="105" t="s">
        <v>358</v>
      </c>
      <c r="E585" s="105" t="s">
        <v>24</v>
      </c>
      <c r="F585" s="104" t="s">
        <v>29</v>
      </c>
      <c r="G585" s="75" t="s">
        <v>27</v>
      </c>
      <c r="H585" s="106"/>
      <c r="I585" s="129" t="s">
        <v>49</v>
      </c>
      <c r="J585" s="103">
        <f>SUM(O585:AC585)</f>
        <v>1500</v>
      </c>
      <c r="K585" s="106"/>
      <c r="L585" s="130">
        <v>43466</v>
      </c>
      <c r="M585" s="130">
        <v>43830</v>
      </c>
      <c r="N585" s="32" t="s">
        <v>185</v>
      </c>
      <c r="O585" s="256">
        <f>Kemendollár!O30</f>
        <v>1500</v>
      </c>
      <c r="P585" s="253"/>
      <c r="Q585" s="253"/>
      <c r="R585" s="253"/>
      <c r="S585" s="253"/>
      <c r="T585" s="313"/>
      <c r="U585" s="313"/>
      <c r="V585" s="313"/>
      <c r="W585" s="313"/>
      <c r="X585" s="313"/>
      <c r="Y585" s="313"/>
      <c r="Z585" s="313"/>
      <c r="AA585" s="313"/>
      <c r="AB585" s="313"/>
      <c r="AC585" s="314"/>
      <c r="AE585" s="114"/>
    </row>
    <row r="586" spans="1:31" s="125" customFormat="1" ht="60" x14ac:dyDescent="0.25">
      <c r="A586" s="101">
        <v>67</v>
      </c>
      <c r="B586" s="137"/>
      <c r="C586" s="103" t="s">
        <v>359</v>
      </c>
      <c r="D586" s="75" t="s">
        <v>454</v>
      </c>
      <c r="E586" s="104" t="s">
        <v>15</v>
      </c>
      <c r="F586" s="104" t="s">
        <v>29</v>
      </c>
      <c r="G586" s="105" t="s">
        <v>27</v>
      </c>
      <c r="H586" s="106"/>
      <c r="I586" s="129" t="s">
        <v>51</v>
      </c>
      <c r="J586" s="103">
        <f>SUM(O586:AC586)</f>
        <v>2100</v>
      </c>
      <c r="K586" s="106"/>
      <c r="L586" s="130">
        <v>43466</v>
      </c>
      <c r="M586" s="130">
        <v>43830</v>
      </c>
      <c r="N586" s="17" t="s">
        <v>185</v>
      </c>
      <c r="O586" s="256">
        <f>Kisbucsa!O29</f>
        <v>2100</v>
      </c>
      <c r="P586" s="253"/>
      <c r="Q586" s="253"/>
      <c r="R586" s="253"/>
      <c r="S586" s="253"/>
      <c r="T586" s="313"/>
      <c r="U586" s="313"/>
      <c r="V586" s="313"/>
      <c r="W586" s="313"/>
      <c r="X586" s="313"/>
      <c r="Y586" s="313"/>
      <c r="Z586" s="313"/>
      <c r="AA586" s="313"/>
      <c r="AB586" s="313"/>
      <c r="AC586" s="314"/>
    </row>
    <row r="587" spans="1:31" s="125" customFormat="1" ht="60" x14ac:dyDescent="0.25">
      <c r="A587" s="101">
        <v>68</v>
      </c>
      <c r="B587" s="137"/>
      <c r="C587" s="103" t="s">
        <v>359</v>
      </c>
      <c r="D587" s="75" t="s">
        <v>455</v>
      </c>
      <c r="E587" s="104" t="s">
        <v>15</v>
      </c>
      <c r="F587" s="104" t="s">
        <v>29</v>
      </c>
      <c r="G587" s="105" t="s">
        <v>27</v>
      </c>
      <c r="H587" s="106"/>
      <c r="I587" s="129" t="s">
        <v>51</v>
      </c>
      <c r="J587" s="103">
        <f t="shared" ref="J587" si="38">SUM(O587:AC587)</f>
        <v>150</v>
      </c>
      <c r="K587" s="106"/>
      <c r="L587" s="130">
        <v>43466</v>
      </c>
      <c r="M587" s="130">
        <v>43830</v>
      </c>
      <c r="N587" s="17" t="s">
        <v>185</v>
      </c>
      <c r="O587" s="256">
        <f>Kisbucsa!O30</f>
        <v>150</v>
      </c>
      <c r="P587" s="253"/>
      <c r="Q587" s="253"/>
      <c r="R587" s="253"/>
      <c r="S587" s="253"/>
      <c r="T587" s="313"/>
      <c r="U587" s="313"/>
      <c r="V587" s="313"/>
      <c r="W587" s="313"/>
      <c r="X587" s="313"/>
      <c r="Y587" s="313"/>
      <c r="Z587" s="313"/>
      <c r="AA587" s="313"/>
      <c r="AB587" s="313"/>
      <c r="AC587" s="314"/>
    </row>
    <row r="588" spans="1:31" s="125" customFormat="1" ht="60" x14ac:dyDescent="0.25">
      <c r="A588" s="101">
        <v>69</v>
      </c>
      <c r="B588" s="137"/>
      <c r="C588" s="103" t="s">
        <v>446</v>
      </c>
      <c r="D588" s="138" t="s">
        <v>454</v>
      </c>
      <c r="E588" s="104" t="s">
        <v>15</v>
      </c>
      <c r="F588" s="104" t="s">
        <v>31</v>
      </c>
      <c r="G588" s="105" t="s">
        <v>27</v>
      </c>
      <c r="H588" s="106"/>
      <c r="I588" s="129" t="s">
        <v>65</v>
      </c>
      <c r="J588" s="103">
        <f>SUM(O588:AC588)</f>
        <v>1900</v>
      </c>
      <c r="K588" s="106"/>
      <c r="L588" s="130">
        <v>43466</v>
      </c>
      <c r="M588" s="130">
        <v>43830</v>
      </c>
      <c r="N588" s="17" t="s">
        <v>185</v>
      </c>
      <c r="O588" s="256">
        <f>Pusztaszenlászló!O31</f>
        <v>1900</v>
      </c>
      <c r="P588" s="253"/>
      <c r="Q588" s="253"/>
      <c r="R588" s="253"/>
      <c r="S588" s="253"/>
      <c r="T588" s="313"/>
      <c r="U588" s="313"/>
      <c r="V588" s="313"/>
      <c r="W588" s="313"/>
      <c r="X588" s="313"/>
      <c r="Y588" s="313"/>
      <c r="Z588" s="313"/>
      <c r="AA588" s="313"/>
      <c r="AB588" s="313"/>
      <c r="AC588" s="314"/>
    </row>
    <row r="589" spans="1:31" s="125" customFormat="1" ht="60" x14ac:dyDescent="0.25">
      <c r="A589" s="101">
        <v>70</v>
      </c>
      <c r="B589" s="137"/>
      <c r="C589" s="103" t="s">
        <v>453</v>
      </c>
      <c r="D589" s="138" t="s">
        <v>454</v>
      </c>
      <c r="E589" s="104" t="s">
        <v>15</v>
      </c>
      <c r="F589" s="104" t="s">
        <v>31</v>
      </c>
      <c r="G589" s="105" t="s">
        <v>27</v>
      </c>
      <c r="H589" s="106"/>
      <c r="I589" s="129" t="s">
        <v>65</v>
      </c>
      <c r="J589" s="103">
        <f>SUM(O589:AC589)</f>
        <v>2000</v>
      </c>
      <c r="K589" s="106"/>
      <c r="L589" s="130">
        <v>43466</v>
      </c>
      <c r="M589" s="130">
        <v>43830</v>
      </c>
      <c r="N589" s="17" t="s">
        <v>185</v>
      </c>
      <c r="O589" s="256">
        <f>Pusztaszenlászló!O32</f>
        <v>2000</v>
      </c>
      <c r="P589" s="253"/>
      <c r="Q589" s="253"/>
      <c r="R589" s="253"/>
      <c r="S589" s="253"/>
      <c r="T589" s="313"/>
      <c r="U589" s="313"/>
      <c r="V589" s="313"/>
      <c r="W589" s="313"/>
      <c r="X589" s="313"/>
      <c r="Y589" s="313"/>
      <c r="Z589" s="313"/>
      <c r="AA589" s="313"/>
      <c r="AB589" s="313"/>
      <c r="AC589" s="314"/>
    </row>
    <row r="590" spans="1:31" s="125" customFormat="1" ht="75" x14ac:dyDescent="0.25">
      <c r="A590" s="101">
        <v>71</v>
      </c>
      <c r="B590" s="137"/>
      <c r="C590" s="103" t="s">
        <v>250</v>
      </c>
      <c r="D590" s="105" t="s">
        <v>444</v>
      </c>
      <c r="E590" s="108" t="s">
        <v>30</v>
      </c>
      <c r="F590" s="104" t="s">
        <v>198</v>
      </c>
      <c r="G590" s="105" t="s">
        <v>28</v>
      </c>
      <c r="H590" s="106"/>
      <c r="I590" s="129" t="s">
        <v>67</v>
      </c>
      <c r="J590" s="103">
        <f t="shared" ref="J590" si="39">SUM(O590:AC590)</f>
        <v>680</v>
      </c>
      <c r="K590" s="106"/>
      <c r="L590" s="130">
        <v>43466</v>
      </c>
      <c r="M590" s="130">
        <v>43830</v>
      </c>
      <c r="N590" s="32" t="s">
        <v>185</v>
      </c>
      <c r="O590" s="256">
        <f>Sárhida!O27</f>
        <v>680</v>
      </c>
      <c r="P590" s="253"/>
      <c r="Q590" s="253"/>
      <c r="R590" s="253"/>
      <c r="S590" s="253"/>
      <c r="T590" s="313"/>
      <c r="U590" s="313"/>
      <c r="V590" s="313"/>
      <c r="W590" s="313"/>
      <c r="X590" s="313"/>
      <c r="Y590" s="313"/>
      <c r="Z590" s="313"/>
      <c r="AA590" s="313"/>
      <c r="AB590" s="313"/>
      <c r="AC590" s="314"/>
    </row>
    <row r="591" spans="1:31" s="125" customFormat="1" ht="75" x14ac:dyDescent="0.25">
      <c r="A591" s="101">
        <v>72</v>
      </c>
      <c r="B591" s="137"/>
      <c r="C591" s="103" t="s">
        <v>416</v>
      </c>
      <c r="D591" s="105" t="s">
        <v>417</v>
      </c>
      <c r="E591" s="108" t="s">
        <v>30</v>
      </c>
      <c r="F591" s="104" t="s">
        <v>198</v>
      </c>
      <c r="G591" s="105" t="s">
        <v>28</v>
      </c>
      <c r="H591" s="106"/>
      <c r="I591" s="129" t="s">
        <v>68</v>
      </c>
      <c r="J591" s="103">
        <f t="shared" si="34"/>
        <v>10000</v>
      </c>
      <c r="K591" s="106"/>
      <c r="L591" s="130">
        <v>43466</v>
      </c>
      <c r="M591" s="130">
        <v>43830</v>
      </c>
      <c r="N591" s="32" t="s">
        <v>185</v>
      </c>
      <c r="O591" s="256">
        <f>Söjtör!O30</f>
        <v>10000</v>
      </c>
      <c r="P591" s="253"/>
      <c r="Q591" s="253"/>
      <c r="R591" s="253"/>
      <c r="S591" s="253"/>
      <c r="T591" s="313"/>
      <c r="U591" s="313"/>
      <c r="V591" s="313"/>
      <c r="W591" s="313"/>
      <c r="X591" s="313"/>
      <c r="Y591" s="313"/>
      <c r="Z591" s="313"/>
      <c r="AA591" s="313"/>
      <c r="AB591" s="313"/>
      <c r="AC591" s="314"/>
    </row>
    <row r="592" spans="1:31" s="125" customFormat="1" ht="75" x14ac:dyDescent="0.25">
      <c r="A592" s="101">
        <v>73</v>
      </c>
      <c r="B592" s="137"/>
      <c r="C592" s="103" t="s">
        <v>363</v>
      </c>
      <c r="D592" s="136" t="s">
        <v>364</v>
      </c>
      <c r="E592" s="108" t="s">
        <v>30</v>
      </c>
      <c r="F592" s="104" t="s">
        <v>198</v>
      </c>
      <c r="G592" s="105" t="s">
        <v>28</v>
      </c>
      <c r="H592" s="106"/>
      <c r="I592" s="129" t="s">
        <v>69</v>
      </c>
      <c r="J592" s="103">
        <f t="shared" ref="J592" si="40">SUM(O592:AC592)</f>
        <v>1000</v>
      </c>
      <c r="K592" s="106"/>
      <c r="L592" s="130">
        <v>43466</v>
      </c>
      <c r="M592" s="130">
        <v>43830</v>
      </c>
      <c r="N592" s="32" t="s">
        <v>185</v>
      </c>
      <c r="O592" s="256">
        <f>Teskánd!O29</f>
        <v>1000</v>
      </c>
      <c r="P592" s="253"/>
      <c r="Q592" s="253"/>
      <c r="R592" s="253"/>
      <c r="S592" s="253"/>
      <c r="T592" s="313"/>
      <c r="U592" s="313"/>
      <c r="V592" s="313"/>
      <c r="W592" s="313"/>
      <c r="X592" s="313"/>
      <c r="Y592" s="313"/>
      <c r="Z592" s="313"/>
      <c r="AA592" s="313"/>
      <c r="AB592" s="313"/>
      <c r="AC592" s="314"/>
    </row>
    <row r="593" spans="1:31" s="125" customFormat="1" ht="75" x14ac:dyDescent="0.25">
      <c r="A593" s="101">
        <v>74</v>
      </c>
      <c r="B593" s="137"/>
      <c r="C593" s="103" t="s">
        <v>365</v>
      </c>
      <c r="D593" s="105" t="s">
        <v>366</v>
      </c>
      <c r="E593" s="108" t="s">
        <v>30</v>
      </c>
      <c r="F593" s="104" t="s">
        <v>198</v>
      </c>
      <c r="G593" s="105" t="s">
        <v>28</v>
      </c>
      <c r="H593" s="136"/>
      <c r="I593" s="129" t="s">
        <v>71</v>
      </c>
      <c r="J593" s="103">
        <f t="shared" ref="J593" si="41">SUM(O593:AC593)</f>
        <v>250</v>
      </c>
      <c r="K593" s="106"/>
      <c r="L593" s="130">
        <v>43466</v>
      </c>
      <c r="M593" s="130">
        <v>43830</v>
      </c>
      <c r="N593" s="32" t="s">
        <v>185</v>
      </c>
      <c r="O593" s="256">
        <f>Vaspör!O26</f>
        <v>250</v>
      </c>
      <c r="P593" s="253"/>
      <c r="Q593" s="253"/>
      <c r="R593" s="253"/>
      <c r="S593" s="253"/>
      <c r="T593" s="313"/>
      <c r="U593" s="313"/>
      <c r="V593" s="313"/>
      <c r="W593" s="313"/>
      <c r="X593" s="313"/>
      <c r="Y593" s="313"/>
      <c r="Z593" s="313"/>
      <c r="AA593" s="313"/>
      <c r="AB593" s="313"/>
      <c r="AC593" s="314"/>
    </row>
    <row r="594" spans="1:31" s="125" customFormat="1" ht="75" x14ac:dyDescent="0.25">
      <c r="A594" s="101">
        <v>75</v>
      </c>
      <c r="B594" s="137"/>
      <c r="C594" s="103" t="s">
        <v>367</v>
      </c>
      <c r="D594" s="105" t="s">
        <v>366</v>
      </c>
      <c r="E594" s="108" t="s">
        <v>30</v>
      </c>
      <c r="F594" s="104" t="s">
        <v>198</v>
      </c>
      <c r="G594" s="105" t="s">
        <v>28</v>
      </c>
      <c r="H594" s="106"/>
      <c r="I594" s="129" t="s">
        <v>74</v>
      </c>
      <c r="J594" s="103">
        <f t="shared" ref="J594" si="42">SUM(O594:AC594)</f>
        <v>191</v>
      </c>
      <c r="K594" s="106"/>
      <c r="L594" s="130">
        <v>43466</v>
      </c>
      <c r="M594" s="130">
        <v>43830</v>
      </c>
      <c r="N594" s="32" t="s">
        <v>185</v>
      </c>
      <c r="O594" s="256">
        <f>Zalacséb!O28</f>
        <v>191</v>
      </c>
      <c r="P594" s="253"/>
      <c r="Q594" s="253"/>
      <c r="R594" s="253"/>
      <c r="S594" s="253"/>
      <c r="T594" s="313"/>
      <c r="U594" s="313"/>
      <c r="V594" s="313"/>
      <c r="W594" s="313"/>
      <c r="X594" s="313"/>
      <c r="Y594" s="313"/>
      <c r="Z594" s="313"/>
      <c r="AA594" s="313"/>
      <c r="AB594" s="313"/>
      <c r="AC594" s="314"/>
    </row>
    <row r="595" spans="1:31" s="125" customFormat="1" ht="75" x14ac:dyDescent="0.25">
      <c r="A595" s="101">
        <v>76</v>
      </c>
      <c r="B595" s="137"/>
      <c r="C595" s="103" t="s">
        <v>368</v>
      </c>
      <c r="D595" s="105" t="s">
        <v>366</v>
      </c>
      <c r="E595" s="108" t="s">
        <v>30</v>
      </c>
      <c r="F595" s="104" t="s">
        <v>198</v>
      </c>
      <c r="G595" s="105" t="s">
        <v>28</v>
      </c>
      <c r="H595" s="106"/>
      <c r="I595" s="129" t="s">
        <v>77</v>
      </c>
      <c r="J595" s="103">
        <f t="shared" ref="J595" si="43">SUM(O595:AC595)</f>
        <v>600</v>
      </c>
      <c r="K595" s="106"/>
      <c r="L595" s="130">
        <v>43466</v>
      </c>
      <c r="M595" s="130">
        <v>43830</v>
      </c>
      <c r="N595" s="32" t="s">
        <v>185</v>
      </c>
      <c r="O595" s="256">
        <f>Zalaszentgyörgy!O28</f>
        <v>600</v>
      </c>
      <c r="P595" s="253"/>
      <c r="Q595" s="253"/>
      <c r="R595" s="253"/>
      <c r="S595" s="253"/>
      <c r="T595" s="313"/>
      <c r="U595" s="313"/>
      <c r="V595" s="313"/>
      <c r="W595" s="313"/>
      <c r="X595" s="313"/>
      <c r="Y595" s="313"/>
      <c r="Z595" s="313"/>
      <c r="AA595" s="313"/>
      <c r="AB595" s="313"/>
      <c r="AC595" s="314"/>
    </row>
    <row r="596" spans="1:31" s="125" customFormat="1" ht="75" x14ac:dyDescent="0.25">
      <c r="A596" s="101">
        <v>77</v>
      </c>
      <c r="B596" s="137"/>
      <c r="C596" s="103" t="s">
        <v>77</v>
      </c>
      <c r="D596" s="105" t="s">
        <v>418</v>
      </c>
      <c r="E596" s="108" t="s">
        <v>30</v>
      </c>
      <c r="F596" s="104" t="s">
        <v>198</v>
      </c>
      <c r="G596" s="105" t="s">
        <v>28</v>
      </c>
      <c r="H596" s="106"/>
      <c r="I596" s="129" t="s">
        <v>77</v>
      </c>
      <c r="J596" s="103">
        <f t="shared" ref="J596" si="44">SUM(O596:AC596)</f>
        <v>570</v>
      </c>
      <c r="K596" s="106"/>
      <c r="L596" s="130">
        <v>43466</v>
      </c>
      <c r="M596" s="130">
        <v>43830</v>
      </c>
      <c r="N596" s="32" t="s">
        <v>185</v>
      </c>
      <c r="O596" s="256">
        <f>Zalaszentgyörgy!O29</f>
        <v>570</v>
      </c>
      <c r="P596" s="253"/>
      <c r="Q596" s="253"/>
      <c r="R596" s="253"/>
      <c r="S596" s="253"/>
      <c r="T596" s="313"/>
      <c r="U596" s="313"/>
      <c r="V596" s="313"/>
      <c r="W596" s="313"/>
      <c r="X596" s="313"/>
      <c r="Y596" s="313"/>
      <c r="Z596" s="313"/>
      <c r="AA596" s="313"/>
      <c r="AB596" s="313"/>
      <c r="AC596" s="314"/>
    </row>
    <row r="597" spans="1:31" s="125" customFormat="1" ht="75" x14ac:dyDescent="0.25">
      <c r="A597" s="101">
        <v>78</v>
      </c>
      <c r="B597" s="137"/>
      <c r="C597" s="103" t="s">
        <v>370</v>
      </c>
      <c r="D597" s="105" t="s">
        <v>360</v>
      </c>
      <c r="E597" s="108" t="s">
        <v>30</v>
      </c>
      <c r="F597" s="104" t="s">
        <v>198</v>
      </c>
      <c r="G597" s="105" t="s">
        <v>28</v>
      </c>
      <c r="H597" s="106"/>
      <c r="I597" s="129" t="s">
        <v>79</v>
      </c>
      <c r="J597" s="103">
        <f t="shared" ref="J597:J598" si="45">SUM(O597:AC597)</f>
        <v>1065</v>
      </c>
      <c r="K597" s="106"/>
      <c r="L597" s="130">
        <v>43466</v>
      </c>
      <c r="M597" s="130">
        <v>43830</v>
      </c>
      <c r="N597" s="32" t="s">
        <v>185</v>
      </c>
      <c r="O597" s="256">
        <f>Zalaszentlőrinc!O27</f>
        <v>1065</v>
      </c>
      <c r="P597" s="253"/>
      <c r="Q597" s="253"/>
      <c r="R597" s="253"/>
      <c r="S597" s="253"/>
      <c r="T597" s="313"/>
      <c r="U597" s="313"/>
      <c r="V597" s="313"/>
      <c r="W597" s="313"/>
      <c r="X597" s="313"/>
      <c r="Y597" s="313"/>
      <c r="Z597" s="313"/>
      <c r="AA597" s="313"/>
      <c r="AB597" s="313"/>
      <c r="AC597" s="314"/>
    </row>
    <row r="598" spans="1:31" s="125" customFormat="1" ht="75" x14ac:dyDescent="0.25">
      <c r="A598" s="101">
        <v>79</v>
      </c>
      <c r="B598" s="137"/>
      <c r="C598" s="103" t="s">
        <v>370</v>
      </c>
      <c r="D598" s="105" t="s">
        <v>371</v>
      </c>
      <c r="E598" s="108" t="s">
        <v>30</v>
      </c>
      <c r="F598" s="104" t="s">
        <v>198</v>
      </c>
      <c r="G598" s="105" t="s">
        <v>28</v>
      </c>
      <c r="H598" s="106"/>
      <c r="I598" s="129" t="s">
        <v>79</v>
      </c>
      <c r="J598" s="103">
        <f t="shared" si="45"/>
        <v>250</v>
      </c>
      <c r="K598" s="106"/>
      <c r="L598" s="130">
        <v>43466</v>
      </c>
      <c r="M598" s="130">
        <v>43830</v>
      </c>
      <c r="N598" s="32" t="s">
        <v>185</v>
      </c>
      <c r="O598" s="256">
        <f>Zalaszentlőrinc!O28</f>
        <v>250</v>
      </c>
      <c r="P598" s="253"/>
      <c r="Q598" s="253"/>
      <c r="R598" s="253"/>
      <c r="S598" s="253"/>
      <c r="T598" s="313"/>
      <c r="U598" s="313"/>
      <c r="V598" s="313"/>
      <c r="W598" s="313"/>
      <c r="X598" s="313"/>
      <c r="Y598" s="313"/>
      <c r="Z598" s="313"/>
      <c r="AA598" s="313"/>
      <c r="AB598" s="313"/>
      <c r="AC598" s="314"/>
    </row>
    <row r="599" spans="1:31" s="189" customFormat="1" ht="75" x14ac:dyDescent="0.25">
      <c r="A599" s="184">
        <v>164</v>
      </c>
      <c r="B599" s="137"/>
      <c r="C599" s="186" t="s">
        <v>75</v>
      </c>
      <c r="D599" s="136" t="s">
        <v>224</v>
      </c>
      <c r="E599" s="108" t="s">
        <v>30</v>
      </c>
      <c r="F599" s="104" t="s">
        <v>29</v>
      </c>
      <c r="G599" s="105" t="s">
        <v>28</v>
      </c>
      <c r="H599" s="187"/>
      <c r="I599" s="181" t="s">
        <v>75</v>
      </c>
      <c r="J599" s="52">
        <f t="shared" ref="J599:J600" si="46">SUM(O599:AC599)</f>
        <v>55740</v>
      </c>
      <c r="K599" s="188"/>
      <c r="L599" s="130">
        <v>43831</v>
      </c>
      <c r="M599" s="130">
        <v>45291</v>
      </c>
      <c r="N599" s="55" t="s">
        <v>186</v>
      </c>
      <c r="O599" s="256"/>
      <c r="P599" s="253">
        <f>Zalaegerszeg!P68</f>
        <v>12840</v>
      </c>
      <c r="Q599" s="253">
        <f>Zalaegerszeg!Q68</f>
        <v>11990</v>
      </c>
      <c r="R599" s="253">
        <f>Zalaegerszeg!R68</f>
        <v>16420</v>
      </c>
      <c r="S599" s="253">
        <f>Zalaegerszeg!S68</f>
        <v>14490</v>
      </c>
      <c r="T599" s="313">
        <f>Zalaegerszeg!T68</f>
        <v>0</v>
      </c>
      <c r="U599" s="313">
        <f>Zalaegerszeg!U68</f>
        <v>0</v>
      </c>
      <c r="V599" s="313">
        <f>Zalaegerszeg!V68</f>
        <v>0</v>
      </c>
      <c r="W599" s="313">
        <f>Zalaegerszeg!W68</f>
        <v>0</v>
      </c>
      <c r="X599" s="313">
        <f>Zalaegerszeg!X68</f>
        <v>0</v>
      </c>
      <c r="Y599" s="313">
        <f>Zalaegerszeg!Y68</f>
        <v>0</v>
      </c>
      <c r="Z599" s="313">
        <f>Zalaegerszeg!Z68</f>
        <v>0</v>
      </c>
      <c r="AA599" s="313">
        <f>Zalaegerszeg!AA68</f>
        <v>0</v>
      </c>
      <c r="AB599" s="313">
        <f>Zalaegerszeg!AB68</f>
        <v>0</v>
      </c>
      <c r="AC599" s="314">
        <f>Zalaegerszeg!AC68</f>
        <v>0</v>
      </c>
      <c r="AE599" s="114"/>
    </row>
    <row r="600" spans="1:31" s="190" customFormat="1" ht="75" x14ac:dyDescent="0.25">
      <c r="A600" s="184">
        <v>686</v>
      </c>
      <c r="B600" s="137"/>
      <c r="C600" s="186" t="s">
        <v>75</v>
      </c>
      <c r="D600" s="136" t="s">
        <v>224</v>
      </c>
      <c r="E600" s="108" t="s">
        <v>30</v>
      </c>
      <c r="F600" s="104" t="s">
        <v>29</v>
      </c>
      <c r="G600" s="105" t="s">
        <v>28</v>
      </c>
      <c r="H600" s="187"/>
      <c r="I600" s="181" t="s">
        <v>75</v>
      </c>
      <c r="J600" s="71">
        <f t="shared" si="46"/>
        <v>176820</v>
      </c>
      <c r="K600" s="188"/>
      <c r="L600" s="130">
        <v>45292</v>
      </c>
      <c r="M600" s="130">
        <v>48944</v>
      </c>
      <c r="N600" s="72" t="s">
        <v>187</v>
      </c>
      <c r="O600" s="256"/>
      <c r="P600" s="253">
        <f>Zalaegerszeg!P69</f>
        <v>0</v>
      </c>
      <c r="Q600" s="253">
        <f>Zalaegerszeg!Q69</f>
        <v>0</v>
      </c>
      <c r="R600" s="253">
        <f>Zalaegerszeg!R69</f>
        <v>0</v>
      </c>
      <c r="S600" s="253">
        <f>Zalaegerszeg!S69</f>
        <v>0</v>
      </c>
      <c r="T600" s="313">
        <f>Zalaegerszeg!T69</f>
        <v>12940</v>
      </c>
      <c r="U600" s="313">
        <f>Zalaegerszeg!U69</f>
        <v>15500</v>
      </c>
      <c r="V600" s="313">
        <f>Zalaegerszeg!V69</f>
        <v>22910</v>
      </c>
      <c r="W600" s="313">
        <f>Zalaegerszeg!W69</f>
        <v>13990</v>
      </c>
      <c r="X600" s="313">
        <f>Zalaegerszeg!X69</f>
        <v>20230</v>
      </c>
      <c r="Y600" s="313">
        <f>Zalaegerszeg!Y69</f>
        <v>20090</v>
      </c>
      <c r="Z600" s="313">
        <f>Zalaegerszeg!Z69</f>
        <v>17120</v>
      </c>
      <c r="AA600" s="313">
        <f>Zalaegerszeg!AA69</f>
        <v>18040</v>
      </c>
      <c r="AB600" s="313">
        <f>Zalaegerszeg!AB69</f>
        <v>18000</v>
      </c>
      <c r="AC600" s="314">
        <f>Zalaegerszeg!AC69</f>
        <v>18000</v>
      </c>
      <c r="AE600" s="114"/>
    </row>
    <row r="601" spans="1:31" s="125" customFormat="1" ht="75" x14ac:dyDescent="0.25">
      <c r="A601" s="101">
        <v>320</v>
      </c>
      <c r="B601" s="137"/>
      <c r="C601" s="136" t="s">
        <v>32</v>
      </c>
      <c r="D601" s="136" t="s">
        <v>224</v>
      </c>
      <c r="E601" s="108" t="s">
        <v>30</v>
      </c>
      <c r="F601" s="104" t="s">
        <v>29</v>
      </c>
      <c r="G601" s="105" t="s">
        <v>28</v>
      </c>
      <c r="H601" s="106"/>
      <c r="I601" s="129" t="s">
        <v>32</v>
      </c>
      <c r="J601" s="103">
        <f t="shared" ref="J601:J606" si="47">SUM(O601:AC601)</f>
        <v>264</v>
      </c>
      <c r="K601" s="103"/>
      <c r="L601" s="130">
        <v>43831</v>
      </c>
      <c r="M601" s="130">
        <v>44196</v>
      </c>
      <c r="N601" s="32" t="s">
        <v>186</v>
      </c>
      <c r="O601" s="256"/>
      <c r="P601" s="253">
        <f>Alibánfa!P28</f>
        <v>264</v>
      </c>
      <c r="Q601" s="253">
        <f>Alibánfa!Q28</f>
        <v>0</v>
      </c>
      <c r="R601" s="253">
        <f>Alibánfa!R28</f>
        <v>0</v>
      </c>
      <c r="S601" s="253">
        <f>Alibánfa!S28</f>
        <v>0</v>
      </c>
      <c r="T601" s="313"/>
      <c r="U601" s="313"/>
      <c r="V601" s="313"/>
      <c r="W601" s="313"/>
      <c r="X601" s="313"/>
      <c r="Y601" s="313"/>
      <c r="Z601" s="313"/>
      <c r="AA601" s="313"/>
      <c r="AB601" s="313"/>
      <c r="AC601" s="314"/>
      <c r="AE601" s="114"/>
    </row>
    <row r="602" spans="1:31" s="125" customFormat="1" ht="75" x14ac:dyDescent="0.25">
      <c r="A602" s="101">
        <v>851</v>
      </c>
      <c r="B602" s="137"/>
      <c r="C602" s="136" t="s">
        <v>32</v>
      </c>
      <c r="D602" s="136" t="s">
        <v>224</v>
      </c>
      <c r="E602" s="108" t="s">
        <v>30</v>
      </c>
      <c r="F602" s="104" t="s">
        <v>29</v>
      </c>
      <c r="G602" s="105" t="s">
        <v>28</v>
      </c>
      <c r="H602" s="106"/>
      <c r="I602" s="129" t="s">
        <v>32</v>
      </c>
      <c r="J602" s="103">
        <f t="shared" si="47"/>
        <v>4570</v>
      </c>
      <c r="K602" s="103"/>
      <c r="L602" s="130">
        <v>45658</v>
      </c>
      <c r="M602" s="130">
        <v>47848</v>
      </c>
      <c r="N602" s="17" t="s">
        <v>187</v>
      </c>
      <c r="O602" s="256"/>
      <c r="P602" s="253"/>
      <c r="Q602" s="253"/>
      <c r="R602" s="253"/>
      <c r="S602" s="253"/>
      <c r="T602" s="313">
        <f>Alibánfa!T29</f>
        <v>0</v>
      </c>
      <c r="U602" s="313">
        <f>Alibánfa!U29</f>
        <v>1200</v>
      </c>
      <c r="V602" s="313">
        <f>Alibánfa!V29</f>
        <v>1200</v>
      </c>
      <c r="W602" s="313">
        <f>Alibánfa!W29</f>
        <v>1200</v>
      </c>
      <c r="X602" s="313">
        <f>Alibánfa!X29</f>
        <v>550</v>
      </c>
      <c r="Y602" s="313">
        <f>Alibánfa!Y29</f>
        <v>120</v>
      </c>
      <c r="Z602" s="313">
        <f>Alibánfa!Z29</f>
        <v>300</v>
      </c>
      <c r="AA602" s="313">
        <f>Alibánfa!AA29</f>
        <v>0</v>
      </c>
      <c r="AB602" s="313">
        <f>Alibánfa!AB29</f>
        <v>0</v>
      </c>
      <c r="AC602" s="314">
        <f>Alibánfa!AC29</f>
        <v>0</v>
      </c>
      <c r="AE602" s="114"/>
    </row>
    <row r="603" spans="1:31" s="125" customFormat="1" ht="75" x14ac:dyDescent="0.25">
      <c r="A603" s="101">
        <v>321</v>
      </c>
      <c r="B603" s="137"/>
      <c r="C603" s="136" t="s">
        <v>33</v>
      </c>
      <c r="D603" s="136" t="s">
        <v>224</v>
      </c>
      <c r="E603" s="108" t="s">
        <v>30</v>
      </c>
      <c r="F603" s="104" t="s">
        <v>198</v>
      </c>
      <c r="G603" s="105" t="s">
        <v>28</v>
      </c>
      <c r="H603" s="103"/>
      <c r="I603" s="106" t="s">
        <v>33</v>
      </c>
      <c r="J603" s="103">
        <f t="shared" si="47"/>
        <v>2200</v>
      </c>
      <c r="K603" s="103"/>
      <c r="L603" s="130">
        <v>43831</v>
      </c>
      <c r="M603" s="130">
        <v>44561</v>
      </c>
      <c r="N603" s="32" t="s">
        <v>186</v>
      </c>
      <c r="O603" s="256"/>
      <c r="P603" s="253">
        <f>Alsónemesapáti!P31</f>
        <v>1100</v>
      </c>
      <c r="Q603" s="253">
        <f>Alsónemesapáti!Q31</f>
        <v>1100</v>
      </c>
      <c r="R603" s="253">
        <f>Alsónemesapáti!R31</f>
        <v>0</v>
      </c>
      <c r="S603" s="253">
        <f>Alsónemesapáti!S31</f>
        <v>0</v>
      </c>
      <c r="T603" s="313">
        <f>Alsónemesapáti!T31</f>
        <v>0</v>
      </c>
      <c r="U603" s="313">
        <f>Alsónemesapáti!U31</f>
        <v>0</v>
      </c>
      <c r="V603" s="313">
        <f>Alsónemesapáti!V31</f>
        <v>0</v>
      </c>
      <c r="W603" s="313">
        <f>Alsónemesapáti!W31</f>
        <v>0</v>
      </c>
      <c r="X603" s="313">
        <f>Alsónemesapáti!X31</f>
        <v>0</v>
      </c>
      <c r="Y603" s="313">
        <f>Alsónemesapáti!Y31</f>
        <v>0</v>
      </c>
      <c r="Z603" s="313">
        <f>Alsónemesapáti!Z31</f>
        <v>0</v>
      </c>
      <c r="AA603" s="313">
        <f>Alsónemesapáti!AA31</f>
        <v>0</v>
      </c>
      <c r="AB603" s="313">
        <f>Alsónemesapáti!AB31</f>
        <v>0</v>
      </c>
      <c r="AC603" s="314">
        <f>Alsónemesapáti!AC31</f>
        <v>0</v>
      </c>
      <c r="AE603" s="114"/>
    </row>
    <row r="604" spans="1:31" s="125" customFormat="1" ht="75" x14ac:dyDescent="0.25">
      <c r="A604" s="101">
        <v>687</v>
      </c>
      <c r="B604" s="137"/>
      <c r="C604" s="136" t="s">
        <v>33</v>
      </c>
      <c r="D604" s="136" t="s">
        <v>224</v>
      </c>
      <c r="E604" s="108" t="s">
        <v>30</v>
      </c>
      <c r="F604" s="104" t="s">
        <v>198</v>
      </c>
      <c r="G604" s="105" t="s">
        <v>28</v>
      </c>
      <c r="H604" s="103"/>
      <c r="I604" s="106" t="s">
        <v>33</v>
      </c>
      <c r="J604" s="103">
        <f t="shared" si="47"/>
        <v>9580</v>
      </c>
      <c r="K604" s="103"/>
      <c r="L604" s="130">
        <v>45292</v>
      </c>
      <c r="M604" s="130">
        <v>48579</v>
      </c>
      <c r="N604" s="32" t="s">
        <v>187</v>
      </c>
      <c r="O604" s="256"/>
      <c r="P604" s="253">
        <f>Alsónemesapáti!P32</f>
        <v>0</v>
      </c>
      <c r="Q604" s="253">
        <f>Alsónemesapáti!Q32</f>
        <v>0</v>
      </c>
      <c r="R604" s="253">
        <f>Alsónemesapáti!R32</f>
        <v>0</v>
      </c>
      <c r="S604" s="253">
        <f>Alsónemesapáti!S32</f>
        <v>0</v>
      </c>
      <c r="T604" s="313">
        <f>Alsónemesapáti!T32</f>
        <v>1550</v>
      </c>
      <c r="U604" s="313">
        <f>Alsónemesapáti!U32</f>
        <v>1410</v>
      </c>
      <c r="V604" s="313">
        <f>Alsónemesapáti!V32</f>
        <v>2060</v>
      </c>
      <c r="W604" s="313">
        <f>Alsónemesapáti!W32</f>
        <v>810</v>
      </c>
      <c r="X604" s="313">
        <f>Alsónemesapáti!X32</f>
        <v>750</v>
      </c>
      <c r="Y604" s="313">
        <f>Alsónemesapáti!Y32</f>
        <v>750</v>
      </c>
      <c r="Z604" s="313">
        <f>Alsónemesapáti!Z32</f>
        <v>750</v>
      </c>
      <c r="AA604" s="313">
        <f>Alsónemesapáti!AA32</f>
        <v>750</v>
      </c>
      <c r="AB604" s="313">
        <f>Alsónemesapáti!AB32</f>
        <v>750</v>
      </c>
      <c r="AC604" s="314">
        <f>Alsónemesapáti!AC32</f>
        <v>0</v>
      </c>
      <c r="AE604" s="114"/>
    </row>
    <row r="605" spans="1:31" s="125" customFormat="1" ht="75" x14ac:dyDescent="0.25">
      <c r="A605" s="101">
        <v>556</v>
      </c>
      <c r="B605" s="137"/>
      <c r="C605" s="136" t="s">
        <v>33</v>
      </c>
      <c r="D605" s="136" t="s">
        <v>230</v>
      </c>
      <c r="E605" s="108" t="s">
        <v>30</v>
      </c>
      <c r="F605" s="104" t="s">
        <v>198</v>
      </c>
      <c r="G605" s="105" t="s">
        <v>28</v>
      </c>
      <c r="H605" s="103"/>
      <c r="I605" s="106" t="s">
        <v>33</v>
      </c>
      <c r="J605" s="103">
        <f t="shared" si="47"/>
        <v>100</v>
      </c>
      <c r="K605" s="103"/>
      <c r="L605" s="130">
        <v>44562</v>
      </c>
      <c r="M605" s="130">
        <v>44926</v>
      </c>
      <c r="N605" s="32" t="s">
        <v>186</v>
      </c>
      <c r="O605" s="256"/>
      <c r="P605" s="253">
        <f>Alsónemesapáti!P33</f>
        <v>0</v>
      </c>
      <c r="Q605" s="253">
        <f>Alsónemesapáti!Q33</f>
        <v>0</v>
      </c>
      <c r="R605" s="253">
        <f>Alsónemesapáti!R33</f>
        <v>100</v>
      </c>
      <c r="S605" s="253">
        <f>Alsónemesapáti!S33</f>
        <v>0</v>
      </c>
      <c r="T605" s="313">
        <f>Alsónemesapáti!T33</f>
        <v>0</v>
      </c>
      <c r="U605" s="313">
        <f>Alsónemesapáti!U33</f>
        <v>0</v>
      </c>
      <c r="V605" s="313">
        <f>Alsónemesapáti!V33</f>
        <v>0</v>
      </c>
      <c r="W605" s="313">
        <f>Alsónemesapáti!W33</f>
        <v>0</v>
      </c>
      <c r="X605" s="313">
        <f>Alsónemesapáti!X33</f>
        <v>0</v>
      </c>
      <c r="Y605" s="313">
        <f>Alsónemesapáti!Y33</f>
        <v>0</v>
      </c>
      <c r="Z605" s="313">
        <f>Alsónemesapáti!Z33</f>
        <v>0</v>
      </c>
      <c r="AA605" s="313">
        <f>Alsónemesapáti!AA33</f>
        <v>0</v>
      </c>
      <c r="AB605" s="313">
        <f>Alsónemesapáti!AB33</f>
        <v>0</v>
      </c>
      <c r="AC605" s="314">
        <f>Alsónemesapáti!AC33</f>
        <v>0</v>
      </c>
      <c r="AE605" s="114"/>
    </row>
    <row r="606" spans="1:31" s="125" customFormat="1" ht="75" x14ac:dyDescent="0.25">
      <c r="A606" s="101">
        <v>908</v>
      </c>
      <c r="B606" s="137"/>
      <c r="C606" s="136" t="s">
        <v>33</v>
      </c>
      <c r="D606" s="136" t="s">
        <v>230</v>
      </c>
      <c r="E606" s="108" t="s">
        <v>30</v>
      </c>
      <c r="F606" s="104" t="s">
        <v>198</v>
      </c>
      <c r="G606" s="105" t="s">
        <v>28</v>
      </c>
      <c r="H606" s="103"/>
      <c r="I606" s="106" t="s">
        <v>33</v>
      </c>
      <c r="J606" s="103">
        <f t="shared" si="47"/>
        <v>200</v>
      </c>
      <c r="K606" s="103"/>
      <c r="L606" s="130">
        <v>46023</v>
      </c>
      <c r="M606" s="130">
        <v>47848</v>
      </c>
      <c r="N606" s="32" t="s">
        <v>187</v>
      </c>
      <c r="O606" s="256"/>
      <c r="P606" s="253">
        <f>Alsónemesapáti!P34</f>
        <v>0</v>
      </c>
      <c r="Q606" s="253">
        <f>Alsónemesapáti!Q34</f>
        <v>0</v>
      </c>
      <c r="R606" s="253">
        <f>Alsónemesapáti!R34</f>
        <v>0</v>
      </c>
      <c r="S606" s="253">
        <f>Alsónemesapáti!S34</f>
        <v>0</v>
      </c>
      <c r="T606" s="313">
        <f>Alsónemesapáti!T34</f>
        <v>0</v>
      </c>
      <c r="U606" s="313">
        <f>Alsónemesapáti!U34</f>
        <v>0</v>
      </c>
      <c r="V606" s="313">
        <f>Alsónemesapáti!V34</f>
        <v>100</v>
      </c>
      <c r="W606" s="313">
        <f>Alsónemesapáti!W34</f>
        <v>0</v>
      </c>
      <c r="X606" s="313">
        <f>Alsónemesapáti!X34</f>
        <v>0</v>
      </c>
      <c r="Y606" s="313">
        <f>Alsónemesapáti!Y34</f>
        <v>0</v>
      </c>
      <c r="Z606" s="313">
        <f>Alsónemesapáti!Z34</f>
        <v>100</v>
      </c>
      <c r="AA606" s="313">
        <f>Alsónemesapáti!AA34</f>
        <v>0</v>
      </c>
      <c r="AB606" s="313">
        <f>Alsónemesapáti!AB34</f>
        <v>0</v>
      </c>
      <c r="AC606" s="314">
        <f>Alsónemesapáti!AC34</f>
        <v>0</v>
      </c>
      <c r="AE606" s="114"/>
    </row>
    <row r="607" spans="1:31" s="125" customFormat="1" ht="75" x14ac:dyDescent="0.25">
      <c r="A607" s="101">
        <v>322</v>
      </c>
      <c r="B607" s="137"/>
      <c r="C607" s="103" t="s">
        <v>34</v>
      </c>
      <c r="D607" s="136" t="s">
        <v>224</v>
      </c>
      <c r="E607" s="108" t="s">
        <v>30</v>
      </c>
      <c r="F607" s="104" t="s">
        <v>198</v>
      </c>
      <c r="G607" s="105" t="s">
        <v>28</v>
      </c>
      <c r="H607" s="103"/>
      <c r="I607" s="129" t="s">
        <v>34</v>
      </c>
      <c r="J607" s="103">
        <f t="shared" ref="J607:J614" si="48">SUM(O607:AC607)</f>
        <v>4750</v>
      </c>
      <c r="K607" s="103"/>
      <c r="L607" s="130">
        <v>43831</v>
      </c>
      <c r="M607" s="130">
        <v>44926</v>
      </c>
      <c r="N607" s="32" t="s">
        <v>186</v>
      </c>
      <c r="O607" s="256"/>
      <c r="P607" s="253">
        <f>Babosdöbréte!P34</f>
        <v>1150</v>
      </c>
      <c r="Q607" s="253">
        <f>Babosdöbréte!Q34</f>
        <v>2250</v>
      </c>
      <c r="R607" s="253">
        <f>Babosdöbréte!R34</f>
        <v>1350</v>
      </c>
      <c r="S607" s="253">
        <f>Babosdöbréte!S34</f>
        <v>0</v>
      </c>
      <c r="T607" s="313">
        <f>Babosdöbréte!T34</f>
        <v>0</v>
      </c>
      <c r="U607" s="313">
        <f>Babosdöbréte!U34</f>
        <v>0</v>
      </c>
      <c r="V607" s="313">
        <f>Babosdöbréte!V34</f>
        <v>0</v>
      </c>
      <c r="W607" s="313">
        <f>Babosdöbréte!W34</f>
        <v>0</v>
      </c>
      <c r="X607" s="313">
        <f>Babosdöbréte!X34</f>
        <v>0</v>
      </c>
      <c r="Y607" s="313">
        <f>Babosdöbréte!Y34</f>
        <v>0</v>
      </c>
      <c r="Z607" s="313">
        <f>Babosdöbréte!Z34</f>
        <v>0</v>
      </c>
      <c r="AA607" s="313">
        <f>Babosdöbréte!AA34</f>
        <v>0</v>
      </c>
      <c r="AB607" s="313">
        <f>Babosdöbréte!AB34</f>
        <v>0</v>
      </c>
      <c r="AC607" s="314">
        <f>Babosdöbréte!AC34</f>
        <v>0</v>
      </c>
      <c r="AE607" s="114"/>
    </row>
    <row r="608" spans="1:31" s="125" customFormat="1" ht="75" x14ac:dyDescent="0.25">
      <c r="A608" s="101">
        <v>688</v>
      </c>
      <c r="B608" s="137"/>
      <c r="C608" s="103" t="s">
        <v>34</v>
      </c>
      <c r="D608" s="136" t="s">
        <v>224</v>
      </c>
      <c r="E608" s="108" t="s">
        <v>30</v>
      </c>
      <c r="F608" s="104" t="s">
        <v>198</v>
      </c>
      <c r="G608" s="105" t="s">
        <v>28</v>
      </c>
      <c r="H608" s="103"/>
      <c r="I608" s="129" t="s">
        <v>34</v>
      </c>
      <c r="J608" s="103">
        <f t="shared" si="48"/>
        <v>9100</v>
      </c>
      <c r="K608" s="103"/>
      <c r="L608" s="130">
        <v>45292</v>
      </c>
      <c r="M608" s="130">
        <v>48579</v>
      </c>
      <c r="N608" s="32" t="s">
        <v>187</v>
      </c>
      <c r="O608" s="256"/>
      <c r="P608" s="253">
        <f>Babosdöbréte!P35</f>
        <v>0</v>
      </c>
      <c r="Q608" s="253">
        <f>Babosdöbréte!Q35</f>
        <v>0</v>
      </c>
      <c r="R608" s="253">
        <f>Babosdöbréte!R35</f>
        <v>0</v>
      </c>
      <c r="S608" s="253">
        <f>Babosdöbréte!S35</f>
        <v>0</v>
      </c>
      <c r="T608" s="313">
        <f>Babosdöbréte!T35</f>
        <v>1460</v>
      </c>
      <c r="U608" s="313">
        <f>Babosdöbréte!U35</f>
        <v>1720</v>
      </c>
      <c r="V608" s="313">
        <f>Babosdöbréte!V35</f>
        <v>2260</v>
      </c>
      <c r="W608" s="313">
        <f>Babosdöbréte!W35</f>
        <v>500</v>
      </c>
      <c r="X608" s="313">
        <f>Babosdöbréte!X35</f>
        <v>210</v>
      </c>
      <c r="Y608" s="313">
        <f>Babosdöbréte!Y35</f>
        <v>600</v>
      </c>
      <c r="Z608" s="313">
        <f>Babosdöbréte!Z35</f>
        <v>1150</v>
      </c>
      <c r="AA608" s="313">
        <f>Babosdöbréte!AA35</f>
        <v>600</v>
      </c>
      <c r="AB608" s="313">
        <f>Babosdöbréte!AB35</f>
        <v>600</v>
      </c>
      <c r="AC608" s="314">
        <f>Babosdöbréte!AC35</f>
        <v>0</v>
      </c>
      <c r="AE608" s="114"/>
    </row>
    <row r="609" spans="1:31" s="125" customFormat="1" ht="75" x14ac:dyDescent="0.25">
      <c r="A609" s="101">
        <v>323</v>
      </c>
      <c r="B609" s="137"/>
      <c r="C609" s="103" t="s">
        <v>34</v>
      </c>
      <c r="D609" s="136" t="s">
        <v>230</v>
      </c>
      <c r="E609" s="108" t="s">
        <v>30</v>
      </c>
      <c r="F609" s="104" t="s">
        <v>198</v>
      </c>
      <c r="G609" s="105" t="s">
        <v>28</v>
      </c>
      <c r="H609" s="103"/>
      <c r="I609" s="129" t="s">
        <v>34</v>
      </c>
      <c r="J609" s="103">
        <f t="shared" si="48"/>
        <v>200</v>
      </c>
      <c r="K609" s="103"/>
      <c r="L609" s="130">
        <v>43831</v>
      </c>
      <c r="M609" s="130">
        <v>44926</v>
      </c>
      <c r="N609" s="32" t="s">
        <v>186</v>
      </c>
      <c r="O609" s="256"/>
      <c r="P609" s="253">
        <f>Babosdöbréte!P36</f>
        <v>100</v>
      </c>
      <c r="Q609" s="253">
        <f>Babosdöbréte!Q36</f>
        <v>0</v>
      </c>
      <c r="R609" s="253">
        <f>Babosdöbréte!R36</f>
        <v>100</v>
      </c>
      <c r="S609" s="253">
        <f>Babosdöbréte!S36</f>
        <v>0</v>
      </c>
      <c r="T609" s="313">
        <f>Babosdöbréte!T36</f>
        <v>0</v>
      </c>
      <c r="U609" s="313">
        <f>Babosdöbréte!U36</f>
        <v>0</v>
      </c>
      <c r="V609" s="313">
        <f>Babosdöbréte!V36</f>
        <v>0</v>
      </c>
      <c r="W609" s="313">
        <f>Babosdöbréte!W36</f>
        <v>0</v>
      </c>
      <c r="X609" s="313">
        <f>Babosdöbréte!X36</f>
        <v>0</v>
      </c>
      <c r="Y609" s="313">
        <f>Babosdöbréte!Y36</f>
        <v>0</v>
      </c>
      <c r="Z609" s="313">
        <f>Babosdöbréte!Z36</f>
        <v>0</v>
      </c>
      <c r="AA609" s="313">
        <f>Babosdöbréte!AA36</f>
        <v>0</v>
      </c>
      <c r="AB609" s="313">
        <f>Babosdöbréte!AB36</f>
        <v>0</v>
      </c>
      <c r="AC609" s="314">
        <f>Babosdöbréte!AC36</f>
        <v>0</v>
      </c>
      <c r="AE609" s="114"/>
    </row>
    <row r="610" spans="1:31" s="125" customFormat="1" ht="75" x14ac:dyDescent="0.25">
      <c r="A610" s="101">
        <v>689</v>
      </c>
      <c r="B610" s="137"/>
      <c r="C610" s="103" t="s">
        <v>34</v>
      </c>
      <c r="D610" s="136" t="s">
        <v>230</v>
      </c>
      <c r="E610" s="108" t="s">
        <v>30</v>
      </c>
      <c r="F610" s="104" t="s">
        <v>198</v>
      </c>
      <c r="G610" s="105" t="s">
        <v>28</v>
      </c>
      <c r="H610" s="103"/>
      <c r="I610" s="129" t="s">
        <v>34</v>
      </c>
      <c r="J610" s="103">
        <f t="shared" si="48"/>
        <v>300</v>
      </c>
      <c r="K610" s="103"/>
      <c r="L610" s="130">
        <v>45292</v>
      </c>
      <c r="M610" s="130">
        <v>47848</v>
      </c>
      <c r="N610" s="32" t="s">
        <v>187</v>
      </c>
      <c r="O610" s="256"/>
      <c r="P610" s="253">
        <f>Babosdöbréte!P37</f>
        <v>0</v>
      </c>
      <c r="Q610" s="253">
        <f>Babosdöbréte!Q37</f>
        <v>0</v>
      </c>
      <c r="R610" s="253">
        <f>Babosdöbréte!R37</f>
        <v>0</v>
      </c>
      <c r="S610" s="253">
        <f>Babosdöbréte!S37</f>
        <v>0</v>
      </c>
      <c r="T610" s="313">
        <f>Babosdöbréte!T37</f>
        <v>100</v>
      </c>
      <c r="U610" s="313">
        <f>Babosdöbréte!U37</f>
        <v>0</v>
      </c>
      <c r="V610" s="313">
        <f>Babosdöbréte!V37</f>
        <v>0</v>
      </c>
      <c r="W610" s="313">
        <f>Babosdöbréte!W37</f>
        <v>100</v>
      </c>
      <c r="X610" s="313">
        <f>Babosdöbréte!X37</f>
        <v>0</v>
      </c>
      <c r="Y610" s="313">
        <f>Babosdöbréte!Y37</f>
        <v>0</v>
      </c>
      <c r="Z610" s="313">
        <f>Babosdöbréte!Z37</f>
        <v>100</v>
      </c>
      <c r="AA610" s="313">
        <f>Babosdöbréte!AA37</f>
        <v>0</v>
      </c>
      <c r="AB610" s="313">
        <f>Babosdöbréte!AB37</f>
        <v>0</v>
      </c>
      <c r="AC610" s="314">
        <f>Babosdöbréte!AC37</f>
        <v>0</v>
      </c>
      <c r="AE610" s="114"/>
    </row>
    <row r="611" spans="1:31" s="125" customFormat="1" ht="75" x14ac:dyDescent="0.25">
      <c r="A611" s="101">
        <v>324</v>
      </c>
      <c r="B611" s="137"/>
      <c r="C611" s="103" t="s">
        <v>35</v>
      </c>
      <c r="D611" s="136" t="s">
        <v>224</v>
      </c>
      <c r="E611" s="108" t="s">
        <v>30</v>
      </c>
      <c r="F611" s="104" t="s">
        <v>198</v>
      </c>
      <c r="G611" s="105" t="s">
        <v>28</v>
      </c>
      <c r="H611" s="103"/>
      <c r="I611" s="129" t="s">
        <v>35</v>
      </c>
      <c r="J611" s="103">
        <f t="shared" si="48"/>
        <v>1100</v>
      </c>
      <c r="K611" s="103"/>
      <c r="L611" s="130">
        <v>43831</v>
      </c>
      <c r="M611" s="130">
        <v>45291</v>
      </c>
      <c r="N611" s="32" t="s">
        <v>186</v>
      </c>
      <c r="O611" s="256"/>
      <c r="P611" s="253">
        <f>Bagod!P30</f>
        <v>300</v>
      </c>
      <c r="Q611" s="253">
        <f>Bagod!Q30</f>
        <v>250</v>
      </c>
      <c r="R611" s="253">
        <f>Bagod!R30</f>
        <v>300</v>
      </c>
      <c r="S611" s="253">
        <f>Bagod!S30</f>
        <v>250</v>
      </c>
      <c r="T611" s="313">
        <f>Bagod!T30</f>
        <v>0</v>
      </c>
      <c r="U611" s="313">
        <f>Bagod!U30</f>
        <v>0</v>
      </c>
      <c r="V611" s="313">
        <f>Bagod!V30</f>
        <v>0</v>
      </c>
      <c r="W611" s="313">
        <f>Bagod!W30</f>
        <v>0</v>
      </c>
      <c r="X611" s="313">
        <f>Bagod!X30</f>
        <v>0</v>
      </c>
      <c r="Y611" s="313">
        <f>Bagod!Y30</f>
        <v>0</v>
      </c>
      <c r="Z611" s="313">
        <f>Bagod!Z30</f>
        <v>0</v>
      </c>
      <c r="AA611" s="313">
        <f>Bagod!AA30</f>
        <v>0</v>
      </c>
      <c r="AB611" s="313">
        <f>Bagod!AB30</f>
        <v>0</v>
      </c>
      <c r="AC611" s="314">
        <f>Bagod!AC30</f>
        <v>0</v>
      </c>
      <c r="AE611" s="114"/>
    </row>
    <row r="612" spans="1:31" s="125" customFormat="1" ht="75" x14ac:dyDescent="0.25">
      <c r="A612" s="101">
        <v>690</v>
      </c>
      <c r="B612" s="137"/>
      <c r="C612" s="103" t="s">
        <v>35</v>
      </c>
      <c r="D612" s="136" t="s">
        <v>224</v>
      </c>
      <c r="E612" s="108" t="s">
        <v>30</v>
      </c>
      <c r="F612" s="104" t="s">
        <v>198</v>
      </c>
      <c r="G612" s="105" t="s">
        <v>28</v>
      </c>
      <c r="H612" s="103"/>
      <c r="I612" s="129" t="s">
        <v>35</v>
      </c>
      <c r="J612" s="103">
        <f t="shared" si="48"/>
        <v>4260</v>
      </c>
      <c r="K612" s="103"/>
      <c r="L612" s="130">
        <v>45292</v>
      </c>
      <c r="M612" s="130">
        <v>48944</v>
      </c>
      <c r="N612" s="32" t="s">
        <v>187</v>
      </c>
      <c r="O612" s="256"/>
      <c r="P612" s="253">
        <f>Bagod!P31</f>
        <v>0</v>
      </c>
      <c r="Q612" s="253">
        <f>Bagod!Q31</f>
        <v>0</v>
      </c>
      <c r="R612" s="253">
        <f>Bagod!R31</f>
        <v>0</v>
      </c>
      <c r="S612" s="253">
        <f>Bagod!S31</f>
        <v>0</v>
      </c>
      <c r="T612" s="313">
        <f>Bagod!T31</f>
        <v>1950</v>
      </c>
      <c r="U612" s="313">
        <f>Bagod!U31</f>
        <v>0</v>
      </c>
      <c r="V612" s="313">
        <f>Bagod!V31</f>
        <v>60</v>
      </c>
      <c r="W612" s="313">
        <f>Bagod!W31</f>
        <v>0</v>
      </c>
      <c r="X612" s="313">
        <f>Bagod!X31</f>
        <v>250</v>
      </c>
      <c r="Y612" s="313">
        <f>Bagod!Y31</f>
        <v>400</v>
      </c>
      <c r="Z612" s="313">
        <f>Bagod!Z31</f>
        <v>400</v>
      </c>
      <c r="AA612" s="313">
        <f>Bagod!AA31</f>
        <v>400</v>
      </c>
      <c r="AB612" s="313">
        <f>Bagod!AB31</f>
        <v>400</v>
      </c>
      <c r="AC612" s="314">
        <f>Bagod!AC31</f>
        <v>400</v>
      </c>
      <c r="AE612" s="114"/>
    </row>
    <row r="613" spans="1:31" s="125" customFormat="1" ht="45" x14ac:dyDescent="0.25">
      <c r="A613" s="101">
        <v>325</v>
      </c>
      <c r="B613" s="137"/>
      <c r="C613" s="103" t="s">
        <v>35</v>
      </c>
      <c r="D613" s="136" t="s">
        <v>230</v>
      </c>
      <c r="E613" s="105" t="s">
        <v>14</v>
      </c>
      <c r="F613" s="104" t="s">
        <v>29</v>
      </c>
      <c r="G613" s="105" t="s">
        <v>28</v>
      </c>
      <c r="H613" s="103"/>
      <c r="I613" s="129" t="s">
        <v>35</v>
      </c>
      <c r="J613" s="103">
        <f t="shared" si="48"/>
        <v>1200</v>
      </c>
      <c r="K613" s="103"/>
      <c r="L613" s="130">
        <v>43831</v>
      </c>
      <c r="M613" s="130">
        <v>45291</v>
      </c>
      <c r="N613" s="32" t="s">
        <v>186</v>
      </c>
      <c r="O613" s="256"/>
      <c r="P613" s="253">
        <f>Bagod!P32</f>
        <v>300</v>
      </c>
      <c r="Q613" s="253">
        <f>Bagod!Q32</f>
        <v>300</v>
      </c>
      <c r="R613" s="253">
        <f>Bagod!R32</f>
        <v>300</v>
      </c>
      <c r="S613" s="253">
        <f>Bagod!S32</f>
        <v>300</v>
      </c>
      <c r="T613" s="313">
        <f>Bagod!T32</f>
        <v>0</v>
      </c>
      <c r="U613" s="313">
        <f>Bagod!U32</f>
        <v>0</v>
      </c>
      <c r="V613" s="313">
        <f>Bagod!V32</f>
        <v>0</v>
      </c>
      <c r="W613" s="313">
        <f>Bagod!W32</f>
        <v>0</v>
      </c>
      <c r="X613" s="313">
        <f>Bagod!X32</f>
        <v>0</v>
      </c>
      <c r="Y613" s="313">
        <f>Bagod!Y32</f>
        <v>0</v>
      </c>
      <c r="Z613" s="313">
        <f>Bagod!Z32</f>
        <v>0</v>
      </c>
      <c r="AA613" s="313">
        <f>Bagod!AA32</f>
        <v>0</v>
      </c>
      <c r="AB613" s="313">
        <f>Bagod!AB32</f>
        <v>0</v>
      </c>
      <c r="AC613" s="314">
        <f>Bagod!AC32</f>
        <v>0</v>
      </c>
      <c r="AE613" s="114"/>
    </row>
    <row r="614" spans="1:31" s="125" customFormat="1" ht="45" x14ac:dyDescent="0.25">
      <c r="A614" s="101">
        <v>691</v>
      </c>
      <c r="B614" s="137"/>
      <c r="C614" s="103" t="s">
        <v>35</v>
      </c>
      <c r="D614" s="136" t="s">
        <v>230</v>
      </c>
      <c r="E614" s="105" t="s">
        <v>14</v>
      </c>
      <c r="F614" s="104" t="s">
        <v>29</v>
      </c>
      <c r="G614" s="105" t="s">
        <v>28</v>
      </c>
      <c r="H614" s="103"/>
      <c r="I614" s="129" t="s">
        <v>35</v>
      </c>
      <c r="J614" s="103">
        <f t="shared" si="48"/>
        <v>3000</v>
      </c>
      <c r="K614" s="103"/>
      <c r="L614" s="130">
        <v>45292</v>
      </c>
      <c r="M614" s="130">
        <v>48944</v>
      </c>
      <c r="N614" s="32" t="s">
        <v>187</v>
      </c>
      <c r="O614" s="256"/>
      <c r="P614" s="253">
        <f>Bagod!P33</f>
        <v>0</v>
      </c>
      <c r="Q614" s="253">
        <f>Bagod!Q33</f>
        <v>0</v>
      </c>
      <c r="R614" s="253">
        <f>Bagod!R33</f>
        <v>0</v>
      </c>
      <c r="S614" s="253">
        <f>Bagod!S33</f>
        <v>0</v>
      </c>
      <c r="T614" s="313">
        <f>Bagod!T33</f>
        <v>300</v>
      </c>
      <c r="U614" s="313">
        <f>Bagod!U33</f>
        <v>300</v>
      </c>
      <c r="V614" s="313">
        <f>Bagod!V33</f>
        <v>300</v>
      </c>
      <c r="W614" s="313">
        <f>Bagod!W33</f>
        <v>300</v>
      </c>
      <c r="X614" s="313">
        <f>Bagod!X33</f>
        <v>300</v>
      </c>
      <c r="Y614" s="313">
        <f>Bagod!Y33</f>
        <v>300</v>
      </c>
      <c r="Z614" s="313">
        <f>Bagod!Z33</f>
        <v>300</v>
      </c>
      <c r="AA614" s="313">
        <f>Bagod!AA33</f>
        <v>300</v>
      </c>
      <c r="AB614" s="313">
        <f>Bagod!AB33</f>
        <v>300</v>
      </c>
      <c r="AC614" s="314">
        <f>Bagod!AC33</f>
        <v>300</v>
      </c>
      <c r="AE614" s="114"/>
    </row>
    <row r="615" spans="1:31" s="125" customFormat="1" ht="75" x14ac:dyDescent="0.25">
      <c r="A615" s="101">
        <v>326</v>
      </c>
      <c r="B615" s="137"/>
      <c r="C615" s="148" t="s">
        <v>36</v>
      </c>
      <c r="D615" s="136" t="s">
        <v>224</v>
      </c>
      <c r="E615" s="108" t="s">
        <v>30</v>
      </c>
      <c r="F615" s="104" t="s">
        <v>198</v>
      </c>
      <c r="G615" s="105" t="s">
        <v>28</v>
      </c>
      <c r="H615" s="106"/>
      <c r="I615" s="129" t="s">
        <v>36</v>
      </c>
      <c r="J615" s="103">
        <f t="shared" ref="J615:J648" si="49">SUM(O615:AC615)</f>
        <v>4940</v>
      </c>
      <c r="K615" s="106"/>
      <c r="L615" s="130">
        <v>43831</v>
      </c>
      <c r="M615" s="130">
        <v>45291</v>
      </c>
      <c r="N615" s="32" t="s">
        <v>186</v>
      </c>
      <c r="O615" s="256"/>
      <c r="P615" s="253">
        <f>Bak!P30</f>
        <v>470</v>
      </c>
      <c r="Q615" s="253">
        <f>Bak!Q30</f>
        <v>1300</v>
      </c>
      <c r="R615" s="253">
        <f>Bak!R30</f>
        <v>1910</v>
      </c>
      <c r="S615" s="253">
        <f>Bak!S30</f>
        <v>1260</v>
      </c>
      <c r="T615" s="313">
        <f>Bak!T30</f>
        <v>0</v>
      </c>
      <c r="U615" s="313">
        <f>Bak!U30</f>
        <v>0</v>
      </c>
      <c r="V615" s="313">
        <f>Bak!V30</f>
        <v>0</v>
      </c>
      <c r="W615" s="313">
        <f>Bak!W30</f>
        <v>0</v>
      </c>
      <c r="X615" s="313">
        <f>Bak!X30</f>
        <v>0</v>
      </c>
      <c r="Y615" s="313">
        <f>Bak!Y30</f>
        <v>0</v>
      </c>
      <c r="Z615" s="313">
        <f>Bak!Z30</f>
        <v>0</v>
      </c>
      <c r="AA615" s="313">
        <f>Bak!AA30</f>
        <v>0</v>
      </c>
      <c r="AB615" s="313">
        <f>Bak!AB30</f>
        <v>0</v>
      </c>
      <c r="AC615" s="314">
        <f>Bak!AC30</f>
        <v>0</v>
      </c>
      <c r="AE615" s="114"/>
    </row>
    <row r="616" spans="1:31" s="125" customFormat="1" ht="75" x14ac:dyDescent="0.25">
      <c r="A616" s="101">
        <v>692</v>
      </c>
      <c r="B616" s="137"/>
      <c r="C616" s="148" t="s">
        <v>36</v>
      </c>
      <c r="D616" s="136" t="s">
        <v>224</v>
      </c>
      <c r="E616" s="108" t="s">
        <v>30</v>
      </c>
      <c r="F616" s="104" t="s">
        <v>198</v>
      </c>
      <c r="G616" s="105" t="s">
        <v>28</v>
      </c>
      <c r="H616" s="106"/>
      <c r="I616" s="129" t="s">
        <v>36</v>
      </c>
      <c r="J616" s="103">
        <f t="shared" si="49"/>
        <v>8390</v>
      </c>
      <c r="K616" s="106"/>
      <c r="L616" s="130">
        <v>45292</v>
      </c>
      <c r="M616" s="130">
        <v>48944</v>
      </c>
      <c r="N616" s="32" t="s">
        <v>187</v>
      </c>
      <c r="O616" s="256"/>
      <c r="P616" s="253">
        <f>Bak!P31</f>
        <v>0</v>
      </c>
      <c r="Q616" s="253">
        <f>Bak!Q31</f>
        <v>0</v>
      </c>
      <c r="R616" s="253">
        <f>Bak!R31</f>
        <v>0</v>
      </c>
      <c r="S616" s="253">
        <f>Bak!S31</f>
        <v>0</v>
      </c>
      <c r="T616" s="313">
        <f>Bak!T31</f>
        <v>1200</v>
      </c>
      <c r="U616" s="313">
        <f>Bak!U31</f>
        <v>1350</v>
      </c>
      <c r="V616" s="313">
        <f>Bak!V31</f>
        <v>0</v>
      </c>
      <c r="W616" s="313">
        <f>Bak!W31</f>
        <v>0</v>
      </c>
      <c r="X616" s="313">
        <f>Bak!X31</f>
        <v>250</v>
      </c>
      <c r="Y616" s="313">
        <f>Bak!Y31</f>
        <v>1010</v>
      </c>
      <c r="Z616" s="313">
        <f>Bak!Z31</f>
        <v>2370</v>
      </c>
      <c r="AA616" s="313">
        <f>Bak!AA31</f>
        <v>210</v>
      </c>
      <c r="AB616" s="313">
        <f>Bak!AB31</f>
        <v>1000</v>
      </c>
      <c r="AC616" s="314">
        <f>Bak!AC31</f>
        <v>1000</v>
      </c>
      <c r="AE616" s="114"/>
    </row>
    <row r="617" spans="1:31" s="125" customFormat="1" ht="45" x14ac:dyDescent="0.25">
      <c r="A617" s="101">
        <v>557</v>
      </c>
      <c r="B617" s="137"/>
      <c r="C617" s="31" t="s">
        <v>36</v>
      </c>
      <c r="D617" s="136" t="s">
        <v>230</v>
      </c>
      <c r="E617" s="105" t="s">
        <v>14</v>
      </c>
      <c r="F617" s="104" t="s">
        <v>29</v>
      </c>
      <c r="G617" s="105" t="s">
        <v>28</v>
      </c>
      <c r="H617" s="106"/>
      <c r="I617" s="129" t="s">
        <v>36</v>
      </c>
      <c r="J617" s="103">
        <f t="shared" si="49"/>
        <v>300</v>
      </c>
      <c r="K617" s="106"/>
      <c r="L617" s="130">
        <v>44562</v>
      </c>
      <c r="M617" s="130">
        <v>44926</v>
      </c>
      <c r="N617" s="32" t="s">
        <v>186</v>
      </c>
      <c r="O617" s="256"/>
      <c r="P617" s="253">
        <f>Bak!P32</f>
        <v>0</v>
      </c>
      <c r="Q617" s="253">
        <f>Bak!Q32</f>
        <v>0</v>
      </c>
      <c r="R617" s="253">
        <f>Bak!R32</f>
        <v>300</v>
      </c>
      <c r="S617" s="253">
        <f>Bak!S32</f>
        <v>0</v>
      </c>
      <c r="T617" s="313">
        <f>Bak!T32</f>
        <v>0</v>
      </c>
      <c r="U617" s="313">
        <f>Bak!U32</f>
        <v>0</v>
      </c>
      <c r="V617" s="313">
        <f>Bak!V32</f>
        <v>0</v>
      </c>
      <c r="W617" s="313">
        <f>Bak!W32</f>
        <v>0</v>
      </c>
      <c r="X617" s="313">
        <f>Bak!X32</f>
        <v>0</v>
      </c>
      <c r="Y617" s="313">
        <f>Bak!Y32</f>
        <v>0</v>
      </c>
      <c r="Z617" s="313">
        <f>Bak!Z32</f>
        <v>0</v>
      </c>
      <c r="AA617" s="313">
        <f>Bak!AA32</f>
        <v>0</v>
      </c>
      <c r="AB617" s="313">
        <f>Bak!AB32</f>
        <v>0</v>
      </c>
      <c r="AC617" s="314">
        <f>Bak!AC32</f>
        <v>0</v>
      </c>
      <c r="AE617" s="114"/>
    </row>
    <row r="618" spans="1:31" s="125" customFormat="1" ht="45" x14ac:dyDescent="0.25">
      <c r="A618" s="101">
        <v>909</v>
      </c>
      <c r="B618" s="137"/>
      <c r="C618" s="31" t="s">
        <v>36</v>
      </c>
      <c r="D618" s="136" t="s">
        <v>230</v>
      </c>
      <c r="E618" s="105" t="s">
        <v>14</v>
      </c>
      <c r="F618" s="104" t="s">
        <v>29</v>
      </c>
      <c r="G618" s="105" t="s">
        <v>28</v>
      </c>
      <c r="H618" s="106"/>
      <c r="I618" s="129" t="s">
        <v>36</v>
      </c>
      <c r="J618" s="103">
        <f t="shared" si="49"/>
        <v>240</v>
      </c>
      <c r="K618" s="106"/>
      <c r="L618" s="130">
        <v>46023</v>
      </c>
      <c r="M618" s="130">
        <v>47848</v>
      </c>
      <c r="N618" s="32" t="s">
        <v>187</v>
      </c>
      <c r="O618" s="256"/>
      <c r="P618" s="253">
        <f>Bak!P33</f>
        <v>0</v>
      </c>
      <c r="Q618" s="253">
        <f>Bak!Q33</f>
        <v>0</v>
      </c>
      <c r="R618" s="253">
        <f>Bak!R33</f>
        <v>0</v>
      </c>
      <c r="S618" s="253">
        <f>Bak!S33</f>
        <v>0</v>
      </c>
      <c r="T618" s="313">
        <f>Bak!T33</f>
        <v>0</v>
      </c>
      <c r="U618" s="313">
        <f>Bak!U33</f>
        <v>0</v>
      </c>
      <c r="V618" s="313">
        <f>Bak!V33</f>
        <v>120</v>
      </c>
      <c r="W618" s="313">
        <f>Bak!W33</f>
        <v>0</v>
      </c>
      <c r="X618" s="313">
        <f>Bak!X33</f>
        <v>0</v>
      </c>
      <c r="Y618" s="313">
        <f>Bak!Y33</f>
        <v>0</v>
      </c>
      <c r="Z618" s="313">
        <f>Bak!Z33</f>
        <v>120</v>
      </c>
      <c r="AA618" s="313">
        <f>Bak!AA33</f>
        <v>0</v>
      </c>
      <c r="AB618" s="313">
        <f>Bak!AB33</f>
        <v>0</v>
      </c>
      <c r="AC618" s="314">
        <f>Bak!AC33</f>
        <v>0</v>
      </c>
      <c r="AE618" s="114"/>
    </row>
    <row r="619" spans="1:31" s="125" customFormat="1" ht="45" x14ac:dyDescent="0.25">
      <c r="A619" s="101">
        <v>327</v>
      </c>
      <c r="B619" s="137"/>
      <c r="C619" s="103" t="s">
        <v>240</v>
      </c>
      <c r="D619" s="136" t="s">
        <v>241</v>
      </c>
      <c r="E619" s="105" t="s">
        <v>14</v>
      </c>
      <c r="F619" s="104" t="s">
        <v>29</v>
      </c>
      <c r="G619" s="105" t="s">
        <v>28</v>
      </c>
      <c r="H619" s="106"/>
      <c r="I619" s="129" t="s">
        <v>37</v>
      </c>
      <c r="J619" s="103">
        <f t="shared" ref="J619" si="50">SUM(O619:AC619)</f>
        <v>500</v>
      </c>
      <c r="K619" s="159"/>
      <c r="L619" s="130">
        <v>43831</v>
      </c>
      <c r="M619" s="130">
        <v>44196</v>
      </c>
      <c r="N619" s="32" t="s">
        <v>186</v>
      </c>
      <c r="O619" s="256">
        <f>Bocfölde!O29</f>
        <v>0</v>
      </c>
      <c r="P619" s="253">
        <f>Bocfölde!P29</f>
        <v>500</v>
      </c>
      <c r="Q619" s="253"/>
      <c r="R619" s="253"/>
      <c r="S619" s="253"/>
      <c r="T619" s="313"/>
      <c r="U619" s="313"/>
      <c r="V619" s="313"/>
      <c r="W619" s="313"/>
      <c r="X619" s="313"/>
      <c r="Y619" s="313"/>
      <c r="Z619" s="313"/>
      <c r="AA619" s="313"/>
      <c r="AB619" s="313"/>
      <c r="AC619" s="314"/>
      <c r="AE619" s="114"/>
    </row>
    <row r="620" spans="1:31" s="125" customFormat="1" ht="75" x14ac:dyDescent="0.25">
      <c r="A620" s="101">
        <v>328</v>
      </c>
      <c r="B620" s="137"/>
      <c r="C620" s="103" t="s">
        <v>37</v>
      </c>
      <c r="D620" s="136" t="s">
        <v>224</v>
      </c>
      <c r="E620" s="108" t="s">
        <v>30</v>
      </c>
      <c r="F620" s="104" t="s">
        <v>198</v>
      </c>
      <c r="G620" s="105" t="s">
        <v>28</v>
      </c>
      <c r="H620" s="106"/>
      <c r="I620" s="129" t="s">
        <v>37</v>
      </c>
      <c r="J620" s="103">
        <f t="shared" si="49"/>
        <v>1500</v>
      </c>
      <c r="K620" s="159"/>
      <c r="L620" s="130">
        <v>43831</v>
      </c>
      <c r="M620" s="130">
        <v>45291</v>
      </c>
      <c r="N620" s="17" t="s">
        <v>186</v>
      </c>
      <c r="O620" s="256"/>
      <c r="P620" s="253">
        <f>Bocfölde!P30</f>
        <v>200</v>
      </c>
      <c r="Q620" s="253">
        <f>Bocfölde!Q30</f>
        <v>550</v>
      </c>
      <c r="R620" s="253">
        <f>Bocfölde!R30</f>
        <v>200</v>
      </c>
      <c r="S620" s="253">
        <f>Bocfölde!S30</f>
        <v>550</v>
      </c>
      <c r="T620" s="313">
        <f>Bocfölde!T30</f>
        <v>0</v>
      </c>
      <c r="U620" s="313">
        <f>Bocfölde!U30</f>
        <v>0</v>
      </c>
      <c r="V620" s="313">
        <f>Bocfölde!V30</f>
        <v>0</v>
      </c>
      <c r="W620" s="313">
        <f>Bocfölde!W30</f>
        <v>0</v>
      </c>
      <c r="X620" s="313">
        <f>Bocfölde!X30</f>
        <v>0</v>
      </c>
      <c r="Y620" s="313">
        <f>Bocfölde!Y30</f>
        <v>0</v>
      </c>
      <c r="Z620" s="313">
        <f>Bocfölde!Z30</f>
        <v>0</v>
      </c>
      <c r="AA620" s="313">
        <f>Bocfölde!AA30</f>
        <v>0</v>
      </c>
      <c r="AB620" s="313">
        <f>Bocfölde!AB30</f>
        <v>0</v>
      </c>
      <c r="AC620" s="314">
        <f>Bocfölde!AC30</f>
        <v>0</v>
      </c>
      <c r="AE620" s="114"/>
    </row>
    <row r="621" spans="1:31" s="125" customFormat="1" ht="75" x14ac:dyDescent="0.25">
      <c r="A621" s="101">
        <v>693</v>
      </c>
      <c r="B621" s="137"/>
      <c r="C621" s="103" t="s">
        <v>37</v>
      </c>
      <c r="D621" s="136" t="s">
        <v>224</v>
      </c>
      <c r="E621" s="108" t="s">
        <v>30</v>
      </c>
      <c r="F621" s="104" t="s">
        <v>198</v>
      </c>
      <c r="G621" s="105" t="s">
        <v>28</v>
      </c>
      <c r="H621" s="106"/>
      <c r="I621" s="129" t="s">
        <v>37</v>
      </c>
      <c r="J621" s="103">
        <f t="shared" si="49"/>
        <v>6470</v>
      </c>
      <c r="K621" s="159"/>
      <c r="L621" s="130">
        <v>45292</v>
      </c>
      <c r="M621" s="130">
        <v>48944</v>
      </c>
      <c r="N621" s="32" t="s">
        <v>187</v>
      </c>
      <c r="O621" s="256"/>
      <c r="P621" s="253">
        <f>Bocfölde!P31</f>
        <v>0</v>
      </c>
      <c r="Q621" s="253">
        <f>Bocfölde!Q31</f>
        <v>0</v>
      </c>
      <c r="R621" s="253">
        <f>Bocfölde!R31</f>
        <v>0</v>
      </c>
      <c r="S621" s="253">
        <f>Bocfölde!S31</f>
        <v>0</v>
      </c>
      <c r="T621" s="313">
        <f>Bocfölde!T31</f>
        <v>1400</v>
      </c>
      <c r="U621" s="313">
        <f>Bocfölde!U31</f>
        <v>0</v>
      </c>
      <c r="V621" s="313">
        <f>Bocfölde!V31</f>
        <v>0</v>
      </c>
      <c r="W621" s="313">
        <f>Bocfölde!W31</f>
        <v>420</v>
      </c>
      <c r="X621" s="313">
        <f>Bocfölde!X31</f>
        <v>350</v>
      </c>
      <c r="Y621" s="313">
        <f>Bocfölde!Y31</f>
        <v>1500</v>
      </c>
      <c r="Z621" s="313">
        <f>Bocfölde!Z31</f>
        <v>0</v>
      </c>
      <c r="AA621" s="313">
        <f>Bocfölde!AA31</f>
        <v>0</v>
      </c>
      <c r="AB621" s="313">
        <f>Bocfölde!AB31</f>
        <v>1400</v>
      </c>
      <c r="AC621" s="314">
        <f>Bocfölde!AC31</f>
        <v>1400</v>
      </c>
      <c r="AE621" s="114"/>
    </row>
    <row r="622" spans="1:31" s="125" customFormat="1" ht="45" x14ac:dyDescent="0.25">
      <c r="A622" s="101">
        <v>852</v>
      </c>
      <c r="B622" s="137"/>
      <c r="C622" s="103" t="s">
        <v>37</v>
      </c>
      <c r="D622" s="136" t="s">
        <v>238</v>
      </c>
      <c r="E622" s="105" t="s">
        <v>14</v>
      </c>
      <c r="F622" s="104" t="s">
        <v>29</v>
      </c>
      <c r="G622" s="105" t="s">
        <v>28</v>
      </c>
      <c r="H622" s="106"/>
      <c r="I622" s="129" t="s">
        <v>37</v>
      </c>
      <c r="J622" s="103">
        <f t="shared" si="49"/>
        <v>240</v>
      </c>
      <c r="K622" s="159"/>
      <c r="L622" s="130">
        <v>45658</v>
      </c>
      <c r="M622" s="130">
        <v>47483</v>
      </c>
      <c r="N622" s="32" t="s">
        <v>187</v>
      </c>
      <c r="O622" s="256"/>
      <c r="P622" s="253">
        <f>Bocfölde!P32</f>
        <v>0</v>
      </c>
      <c r="Q622" s="253">
        <f>Bocfölde!Q32</f>
        <v>0</v>
      </c>
      <c r="R622" s="253">
        <f>Bocfölde!R32</f>
        <v>0</v>
      </c>
      <c r="S622" s="253">
        <f>Bocfölde!S32</f>
        <v>0</v>
      </c>
      <c r="T622" s="313">
        <f>Bocfölde!T32</f>
        <v>0</v>
      </c>
      <c r="U622" s="313">
        <f>Bocfölde!U32</f>
        <v>120</v>
      </c>
      <c r="V622" s="313">
        <f>Bocfölde!V32</f>
        <v>0</v>
      </c>
      <c r="W622" s="313">
        <f>Bocfölde!W32</f>
        <v>0</v>
      </c>
      <c r="X622" s="313">
        <f>Bocfölde!X32</f>
        <v>0</v>
      </c>
      <c r="Y622" s="313">
        <f>Bocfölde!Y32</f>
        <v>120</v>
      </c>
      <c r="Z622" s="313">
        <f>Bocfölde!Z32</f>
        <v>0</v>
      </c>
      <c r="AA622" s="313">
        <f>Bocfölde!AA32</f>
        <v>0</v>
      </c>
      <c r="AB622" s="313">
        <f>Bocfölde!AB32</f>
        <v>0</v>
      </c>
      <c r="AC622" s="314">
        <f>Bocfölde!AC32</f>
        <v>0</v>
      </c>
      <c r="AE622" s="114"/>
    </row>
    <row r="623" spans="1:31" s="125" customFormat="1" ht="75" x14ac:dyDescent="0.25">
      <c r="A623" s="101">
        <v>329</v>
      </c>
      <c r="B623" s="137"/>
      <c r="C623" s="103" t="s">
        <v>38</v>
      </c>
      <c r="D623" s="136" t="s">
        <v>224</v>
      </c>
      <c r="E623" s="108" t="s">
        <v>30</v>
      </c>
      <c r="F623" s="104" t="s">
        <v>198</v>
      </c>
      <c r="G623" s="105" t="s">
        <v>28</v>
      </c>
      <c r="H623" s="106"/>
      <c r="I623" s="129" t="s">
        <v>38</v>
      </c>
      <c r="J623" s="103">
        <f>SUM(O623:AC623)</f>
        <v>3270</v>
      </c>
      <c r="K623" s="106"/>
      <c r="L623" s="130">
        <v>43831</v>
      </c>
      <c r="M623" s="130">
        <v>44926</v>
      </c>
      <c r="N623" s="32" t="s">
        <v>186</v>
      </c>
      <c r="O623" s="256"/>
      <c r="P623" s="253">
        <f>Boncodfölde!P28</f>
        <v>3000</v>
      </c>
      <c r="Q623" s="253">
        <f>Boncodfölde!Q28</f>
        <v>150</v>
      </c>
      <c r="R623" s="253">
        <f>Boncodfölde!R28</f>
        <v>120</v>
      </c>
      <c r="S623" s="253">
        <f>Boncodfölde!S28</f>
        <v>0</v>
      </c>
      <c r="T623" s="313">
        <f>Boncodfölde!T28</f>
        <v>0</v>
      </c>
      <c r="U623" s="313">
        <f>Boncodfölde!U28</f>
        <v>0</v>
      </c>
      <c r="V623" s="313">
        <f>Boncodfölde!V28</f>
        <v>0</v>
      </c>
      <c r="W623" s="313">
        <f>Boncodfölde!W28</f>
        <v>0</v>
      </c>
      <c r="X623" s="313">
        <f>Boncodfölde!X28</f>
        <v>0</v>
      </c>
      <c r="Y623" s="313">
        <f>Boncodfölde!Y28</f>
        <v>0</v>
      </c>
      <c r="Z623" s="313">
        <f>Boncodfölde!Z28</f>
        <v>0</v>
      </c>
      <c r="AA623" s="313">
        <f>Boncodfölde!AA28</f>
        <v>0</v>
      </c>
      <c r="AB623" s="313">
        <f>Boncodfölde!AB28</f>
        <v>0</v>
      </c>
      <c r="AC623" s="314">
        <f>Boncodfölde!AC28</f>
        <v>0</v>
      </c>
      <c r="AE623" s="114"/>
    </row>
    <row r="624" spans="1:31" s="125" customFormat="1" ht="75" x14ac:dyDescent="0.25">
      <c r="A624" s="101">
        <v>694</v>
      </c>
      <c r="B624" s="137"/>
      <c r="C624" s="103" t="s">
        <v>38</v>
      </c>
      <c r="D624" s="136" t="s">
        <v>224</v>
      </c>
      <c r="E624" s="108" t="s">
        <v>30</v>
      </c>
      <c r="F624" s="104" t="s">
        <v>198</v>
      </c>
      <c r="G624" s="105" t="s">
        <v>28</v>
      </c>
      <c r="H624" s="106"/>
      <c r="I624" s="129" t="s">
        <v>38</v>
      </c>
      <c r="J624" s="103">
        <f t="shared" si="49"/>
        <v>7080</v>
      </c>
      <c r="K624" s="106"/>
      <c r="L624" s="130">
        <v>45292</v>
      </c>
      <c r="M624" s="130">
        <v>48944</v>
      </c>
      <c r="N624" s="32" t="s">
        <v>187</v>
      </c>
      <c r="O624" s="256"/>
      <c r="P624" s="253">
        <f>Boncodfölde!P29</f>
        <v>0</v>
      </c>
      <c r="Q624" s="253">
        <f>Boncodfölde!Q29</f>
        <v>0</v>
      </c>
      <c r="R624" s="253">
        <f>Boncodfölde!R29</f>
        <v>0</v>
      </c>
      <c r="S624" s="253">
        <f>Boncodfölde!S29</f>
        <v>0</v>
      </c>
      <c r="T624" s="313">
        <f>Boncodfölde!T29</f>
        <v>1550</v>
      </c>
      <c r="U624" s="313">
        <f>Boncodfölde!U29</f>
        <v>1530</v>
      </c>
      <c r="V624" s="313">
        <f>Boncodfölde!V29</f>
        <v>450</v>
      </c>
      <c r="W624" s="313">
        <f>Boncodfölde!W29</f>
        <v>800</v>
      </c>
      <c r="X624" s="313">
        <f>Boncodfölde!X29</f>
        <v>600</v>
      </c>
      <c r="Y624" s="313">
        <f>Boncodfölde!Y29</f>
        <v>150</v>
      </c>
      <c r="Z624" s="313">
        <f>Boncodfölde!Z29</f>
        <v>450</v>
      </c>
      <c r="AA624" s="313">
        <f>Boncodfölde!AA29</f>
        <v>800</v>
      </c>
      <c r="AB624" s="313">
        <f>Boncodfölde!AB29</f>
        <v>600</v>
      </c>
      <c r="AC624" s="314">
        <f>Boncodfölde!AC29</f>
        <v>150</v>
      </c>
      <c r="AE624" s="114"/>
    </row>
    <row r="625" spans="1:31" s="125" customFormat="1" ht="45" x14ac:dyDescent="0.25">
      <c r="A625" s="101">
        <v>493</v>
      </c>
      <c r="B625" s="137"/>
      <c r="C625" s="103" t="s">
        <v>38</v>
      </c>
      <c r="D625" s="136" t="s">
        <v>230</v>
      </c>
      <c r="E625" s="105" t="s">
        <v>14</v>
      </c>
      <c r="F625" s="104" t="s">
        <v>29</v>
      </c>
      <c r="G625" s="105" t="s">
        <v>28</v>
      </c>
      <c r="H625" s="106"/>
      <c r="I625" s="129" t="s">
        <v>38</v>
      </c>
      <c r="J625" s="103">
        <f t="shared" si="49"/>
        <v>70</v>
      </c>
      <c r="K625" s="106"/>
      <c r="L625" s="130">
        <v>44197</v>
      </c>
      <c r="M625" s="130">
        <v>44561</v>
      </c>
      <c r="N625" s="32" t="s">
        <v>186</v>
      </c>
      <c r="O625" s="256"/>
      <c r="P625" s="253">
        <f>Boncodfölde!P30</f>
        <v>0</v>
      </c>
      <c r="Q625" s="253">
        <f>Boncodfölde!Q30</f>
        <v>70</v>
      </c>
      <c r="R625" s="253">
        <f>Boncodfölde!R30</f>
        <v>0</v>
      </c>
      <c r="S625" s="253">
        <f>Boncodfölde!S30</f>
        <v>0</v>
      </c>
      <c r="T625" s="313">
        <f>Boncodfölde!T30</f>
        <v>0</v>
      </c>
      <c r="U625" s="313">
        <f>Boncodfölde!U30</f>
        <v>0</v>
      </c>
      <c r="V625" s="313">
        <f>Boncodfölde!V30</f>
        <v>0</v>
      </c>
      <c r="W625" s="313">
        <f>Boncodfölde!W30</f>
        <v>0</v>
      </c>
      <c r="X625" s="313">
        <f>Boncodfölde!X30</f>
        <v>0</v>
      </c>
      <c r="Y625" s="313">
        <f>Boncodfölde!Y30</f>
        <v>0</v>
      </c>
      <c r="Z625" s="313">
        <f>Boncodfölde!Z30</f>
        <v>0</v>
      </c>
      <c r="AA625" s="313">
        <f>Boncodfölde!AA30</f>
        <v>0</v>
      </c>
      <c r="AB625" s="313">
        <f>Boncodfölde!AB30</f>
        <v>0</v>
      </c>
      <c r="AC625" s="314">
        <f>Boncodfölde!AC30</f>
        <v>0</v>
      </c>
      <c r="AE625" s="114"/>
    </row>
    <row r="626" spans="1:31" s="125" customFormat="1" ht="45" x14ac:dyDescent="0.25">
      <c r="A626" s="101">
        <v>695</v>
      </c>
      <c r="B626" s="137"/>
      <c r="C626" s="103" t="s">
        <v>38</v>
      </c>
      <c r="D626" s="136" t="s">
        <v>230</v>
      </c>
      <c r="E626" s="105" t="s">
        <v>14</v>
      </c>
      <c r="F626" s="104" t="s">
        <v>29</v>
      </c>
      <c r="G626" s="105" t="s">
        <v>28</v>
      </c>
      <c r="H626" s="106"/>
      <c r="I626" s="129" t="s">
        <v>38</v>
      </c>
      <c r="J626" s="103">
        <f t="shared" si="49"/>
        <v>280</v>
      </c>
      <c r="K626" s="106"/>
      <c r="L626" s="130">
        <v>45292</v>
      </c>
      <c r="M626" s="130">
        <v>47848</v>
      </c>
      <c r="N626" s="32" t="s">
        <v>187</v>
      </c>
      <c r="O626" s="256"/>
      <c r="P626" s="253">
        <f>Boncodfölde!P31</f>
        <v>0</v>
      </c>
      <c r="Q626" s="253">
        <f>Boncodfölde!Q31</f>
        <v>0</v>
      </c>
      <c r="R626" s="253">
        <f>Boncodfölde!R31</f>
        <v>0</v>
      </c>
      <c r="S626" s="253">
        <f>Boncodfölde!S31</f>
        <v>0</v>
      </c>
      <c r="T626" s="313">
        <f>Boncodfölde!T31</f>
        <v>70</v>
      </c>
      <c r="U626" s="313">
        <f>Boncodfölde!U31</f>
        <v>0</v>
      </c>
      <c r="V626" s="313">
        <f>Boncodfölde!V31</f>
        <v>70</v>
      </c>
      <c r="W626" s="313">
        <f>Boncodfölde!W31</f>
        <v>0</v>
      </c>
      <c r="X626" s="313">
        <f>Boncodfölde!X31</f>
        <v>70</v>
      </c>
      <c r="Y626" s="313">
        <f>Boncodfölde!Y31</f>
        <v>0</v>
      </c>
      <c r="Z626" s="313">
        <f>Boncodfölde!Z31</f>
        <v>70</v>
      </c>
      <c r="AA626" s="313">
        <f>Boncodfölde!AA31</f>
        <v>0</v>
      </c>
      <c r="AB626" s="313">
        <f>Boncodfölde!AB31</f>
        <v>0</v>
      </c>
      <c r="AC626" s="314">
        <f>Boncodfölde!AC31</f>
        <v>0</v>
      </c>
      <c r="AE626" s="114"/>
    </row>
    <row r="627" spans="1:31" s="125" customFormat="1" ht="75" x14ac:dyDescent="0.25">
      <c r="A627" s="101">
        <v>330</v>
      </c>
      <c r="B627" s="137"/>
      <c r="C627" s="75" t="s">
        <v>39</v>
      </c>
      <c r="D627" s="136" t="s">
        <v>224</v>
      </c>
      <c r="E627" s="108" t="s">
        <v>30</v>
      </c>
      <c r="F627" s="104" t="s">
        <v>198</v>
      </c>
      <c r="G627" s="105" t="s">
        <v>28</v>
      </c>
      <c r="H627" s="106"/>
      <c r="I627" s="129" t="s">
        <v>39</v>
      </c>
      <c r="J627" s="103">
        <f t="shared" si="49"/>
        <v>1850</v>
      </c>
      <c r="K627" s="106"/>
      <c r="L627" s="130">
        <v>43831</v>
      </c>
      <c r="M627" s="130">
        <v>45291</v>
      </c>
      <c r="N627" s="17" t="s">
        <v>186</v>
      </c>
      <c r="O627" s="256">
        <f>Böde!O27</f>
        <v>0</v>
      </c>
      <c r="P627" s="253">
        <f>Böde!P27</f>
        <v>200</v>
      </c>
      <c r="Q627" s="253">
        <f>Böde!Q27</f>
        <v>300</v>
      </c>
      <c r="R627" s="253">
        <f>Böde!R27</f>
        <v>0</v>
      </c>
      <c r="S627" s="253">
        <f>Böde!S27</f>
        <v>1350</v>
      </c>
      <c r="T627" s="313">
        <f>Böde!T27</f>
        <v>0</v>
      </c>
      <c r="U627" s="313">
        <f>Böde!U27</f>
        <v>0</v>
      </c>
      <c r="V627" s="313">
        <f>Böde!V27</f>
        <v>0</v>
      </c>
      <c r="W627" s="313">
        <f>Böde!W27</f>
        <v>0</v>
      </c>
      <c r="X627" s="313">
        <f>Böde!X27</f>
        <v>0</v>
      </c>
      <c r="Y627" s="313">
        <f>Böde!Y27</f>
        <v>0</v>
      </c>
      <c r="Z627" s="313">
        <f>Böde!Z27</f>
        <v>0</v>
      </c>
      <c r="AA627" s="313">
        <f>Böde!AA27</f>
        <v>0</v>
      </c>
      <c r="AB627" s="313">
        <f>Böde!AB27</f>
        <v>0</v>
      </c>
      <c r="AC627" s="314">
        <f>Böde!AC27</f>
        <v>0</v>
      </c>
      <c r="AE627" s="114"/>
    </row>
    <row r="628" spans="1:31" s="125" customFormat="1" ht="75" x14ac:dyDescent="0.25">
      <c r="A628" s="101">
        <v>696</v>
      </c>
      <c r="B628" s="137"/>
      <c r="C628" s="75" t="s">
        <v>39</v>
      </c>
      <c r="D628" s="136" t="s">
        <v>224</v>
      </c>
      <c r="E628" s="108" t="s">
        <v>30</v>
      </c>
      <c r="F628" s="104" t="s">
        <v>198</v>
      </c>
      <c r="G628" s="105" t="s">
        <v>28</v>
      </c>
      <c r="H628" s="106"/>
      <c r="I628" s="129" t="s">
        <v>39</v>
      </c>
      <c r="J628" s="103">
        <f t="shared" si="49"/>
        <v>3670</v>
      </c>
      <c r="K628" s="106"/>
      <c r="L628" s="130">
        <v>45292</v>
      </c>
      <c r="M628" s="130">
        <v>47848</v>
      </c>
      <c r="N628" s="32" t="s">
        <v>187</v>
      </c>
      <c r="O628" s="256">
        <f>Böde!O28</f>
        <v>0</v>
      </c>
      <c r="P628" s="253">
        <f>Böde!P28</f>
        <v>0</v>
      </c>
      <c r="Q628" s="253">
        <f>Böde!Q28</f>
        <v>0</v>
      </c>
      <c r="R628" s="253">
        <f>Böde!R28</f>
        <v>0</v>
      </c>
      <c r="S628" s="253">
        <f>Böde!S28</f>
        <v>0</v>
      </c>
      <c r="T628" s="313">
        <f>Böde!T28</f>
        <v>1350</v>
      </c>
      <c r="U628" s="313">
        <f>Böde!U28</f>
        <v>0</v>
      </c>
      <c r="V628" s="313">
        <f>Böde!V28</f>
        <v>120</v>
      </c>
      <c r="W628" s="313">
        <f>Böde!W28</f>
        <v>300</v>
      </c>
      <c r="X628" s="313">
        <f>Böde!X28</f>
        <v>1300</v>
      </c>
      <c r="Y628" s="313">
        <f>Böde!Y28</f>
        <v>0</v>
      </c>
      <c r="Z628" s="313">
        <f>Böde!Z28</f>
        <v>600</v>
      </c>
      <c r="AA628" s="313">
        <f>Böde!AA28</f>
        <v>0</v>
      </c>
      <c r="AB628" s="313">
        <f>Böde!AB28</f>
        <v>0</v>
      </c>
      <c r="AC628" s="314">
        <f>Böde!AC28</f>
        <v>0</v>
      </c>
      <c r="AE628" s="114"/>
    </row>
    <row r="629" spans="1:31" s="125" customFormat="1" ht="45" x14ac:dyDescent="0.25">
      <c r="A629" s="101">
        <v>697</v>
      </c>
      <c r="B629" s="137"/>
      <c r="C629" s="103" t="s">
        <v>39</v>
      </c>
      <c r="D629" s="136" t="s">
        <v>230</v>
      </c>
      <c r="E629" s="105" t="s">
        <v>14</v>
      </c>
      <c r="F629" s="104" t="s">
        <v>29</v>
      </c>
      <c r="G629" s="105" t="s">
        <v>28</v>
      </c>
      <c r="H629" s="106"/>
      <c r="I629" s="129" t="s">
        <v>39</v>
      </c>
      <c r="J629" s="103">
        <f t="shared" si="49"/>
        <v>120</v>
      </c>
      <c r="K629" s="106"/>
      <c r="L629" s="130">
        <v>45292</v>
      </c>
      <c r="M629" s="130">
        <v>47483</v>
      </c>
      <c r="N629" s="32" t="s">
        <v>187</v>
      </c>
      <c r="O629" s="256"/>
      <c r="P629" s="253">
        <f>Böde!P29</f>
        <v>0</v>
      </c>
      <c r="Q629" s="253">
        <f>Böde!Q29</f>
        <v>0</v>
      </c>
      <c r="R629" s="253">
        <f>Böde!R29</f>
        <v>0</v>
      </c>
      <c r="S629" s="253">
        <f>Böde!S29</f>
        <v>0</v>
      </c>
      <c r="T629" s="313">
        <f>Böde!T29</f>
        <v>60</v>
      </c>
      <c r="U629" s="313">
        <f>Böde!U29</f>
        <v>0</v>
      </c>
      <c r="V629" s="313">
        <f>Böde!V29</f>
        <v>0</v>
      </c>
      <c r="W629" s="313">
        <f>Böde!W29</f>
        <v>0</v>
      </c>
      <c r="X629" s="313">
        <f>Böde!X29</f>
        <v>0</v>
      </c>
      <c r="Y629" s="313">
        <f>Böde!Y29</f>
        <v>60</v>
      </c>
      <c r="Z629" s="313">
        <f>Böde!Z29</f>
        <v>0</v>
      </c>
      <c r="AA629" s="313">
        <f>Böde!AA29</f>
        <v>0</v>
      </c>
      <c r="AB629" s="313">
        <f>Böde!AB29</f>
        <v>0</v>
      </c>
      <c r="AC629" s="314">
        <f>Böde!AC29</f>
        <v>0</v>
      </c>
      <c r="AE629" s="114"/>
    </row>
    <row r="630" spans="1:31" s="125" customFormat="1" ht="75" x14ac:dyDescent="0.25">
      <c r="A630" s="101">
        <v>331</v>
      </c>
      <c r="B630" s="137"/>
      <c r="C630" s="136" t="s">
        <v>40</v>
      </c>
      <c r="D630" s="136" t="s">
        <v>224</v>
      </c>
      <c r="E630" s="108" t="s">
        <v>30</v>
      </c>
      <c r="F630" s="104" t="s">
        <v>198</v>
      </c>
      <c r="G630" s="105" t="s">
        <v>28</v>
      </c>
      <c r="H630" s="106"/>
      <c r="I630" s="129" t="s">
        <v>40</v>
      </c>
      <c r="J630" s="103">
        <f t="shared" si="49"/>
        <v>6100</v>
      </c>
      <c r="K630" s="106"/>
      <c r="L630" s="130">
        <v>43831</v>
      </c>
      <c r="M630" s="130">
        <v>45291</v>
      </c>
      <c r="N630" s="32" t="s">
        <v>186</v>
      </c>
      <c r="O630" s="256"/>
      <c r="P630" s="253">
        <f>Búcsúszentlászló!P30</f>
        <v>2350</v>
      </c>
      <c r="Q630" s="253">
        <f>Búcsúszentlászló!Q30</f>
        <v>0</v>
      </c>
      <c r="R630" s="253">
        <f>Búcsúszentlászló!R30</f>
        <v>2000</v>
      </c>
      <c r="S630" s="253">
        <f>Búcsúszentlászló!S30</f>
        <v>1750</v>
      </c>
      <c r="T630" s="313">
        <f>Búcsúszentlászló!T30</f>
        <v>0</v>
      </c>
      <c r="U630" s="313">
        <f>Búcsúszentlászló!U30</f>
        <v>0</v>
      </c>
      <c r="V630" s="313">
        <f>Búcsúszentlászló!V30</f>
        <v>0</v>
      </c>
      <c r="W630" s="313">
        <f>Búcsúszentlászló!W30</f>
        <v>0</v>
      </c>
      <c r="X630" s="313">
        <f>Búcsúszentlászló!X30</f>
        <v>0</v>
      </c>
      <c r="Y630" s="313">
        <f>Búcsúszentlászló!Y30</f>
        <v>0</v>
      </c>
      <c r="Z630" s="313">
        <f>Búcsúszentlászló!Z30</f>
        <v>0</v>
      </c>
      <c r="AA630" s="313">
        <f>Búcsúszentlászló!AA30</f>
        <v>0</v>
      </c>
      <c r="AB630" s="313">
        <f>Búcsúszentlászló!AB30</f>
        <v>0</v>
      </c>
      <c r="AC630" s="314">
        <f>Búcsúszentlászló!AC30</f>
        <v>0</v>
      </c>
      <c r="AE630" s="114"/>
    </row>
    <row r="631" spans="1:31" s="125" customFormat="1" ht="75" x14ac:dyDescent="0.25">
      <c r="A631" s="101">
        <v>698</v>
      </c>
      <c r="B631" s="137"/>
      <c r="C631" s="136" t="s">
        <v>40</v>
      </c>
      <c r="D631" s="136" t="s">
        <v>224</v>
      </c>
      <c r="E631" s="108" t="s">
        <v>30</v>
      </c>
      <c r="F631" s="104" t="s">
        <v>198</v>
      </c>
      <c r="G631" s="105" t="s">
        <v>28</v>
      </c>
      <c r="H631" s="106"/>
      <c r="I631" s="129" t="s">
        <v>40</v>
      </c>
      <c r="J631" s="103">
        <f t="shared" si="49"/>
        <v>15290</v>
      </c>
      <c r="K631" s="106"/>
      <c r="L631" s="130">
        <v>45292</v>
      </c>
      <c r="M631" s="130">
        <v>48944</v>
      </c>
      <c r="N631" s="32" t="s">
        <v>187</v>
      </c>
      <c r="O631" s="256"/>
      <c r="P631" s="253">
        <f>Búcsúszentlászló!P31</f>
        <v>0</v>
      </c>
      <c r="Q631" s="253">
        <f>Búcsúszentlászló!Q31</f>
        <v>0</v>
      </c>
      <c r="R631" s="253">
        <f>Búcsúszentlászló!R31</f>
        <v>0</v>
      </c>
      <c r="S631" s="253">
        <f>Búcsúszentlászló!S31</f>
        <v>0</v>
      </c>
      <c r="T631" s="313">
        <f>Búcsúszentlászló!T31</f>
        <v>1200</v>
      </c>
      <c r="U631" s="313">
        <f>Búcsúszentlászló!U31</f>
        <v>1550</v>
      </c>
      <c r="V631" s="313">
        <f>Búcsúszentlászló!V31</f>
        <v>4100</v>
      </c>
      <c r="W631" s="313">
        <f>Búcsúszentlászló!W31</f>
        <v>150</v>
      </c>
      <c r="X631" s="313">
        <f>Búcsúszentlászló!X31</f>
        <v>420</v>
      </c>
      <c r="Y631" s="313">
        <f>Búcsúszentlászló!Y31</f>
        <v>1620</v>
      </c>
      <c r="Z631" s="313">
        <f>Búcsúszentlászló!Z31</f>
        <v>1750</v>
      </c>
      <c r="AA631" s="313">
        <f>Búcsúszentlászló!AA31</f>
        <v>1500</v>
      </c>
      <c r="AB631" s="313">
        <f>Búcsúszentlászló!AB31</f>
        <v>1500</v>
      </c>
      <c r="AC631" s="314">
        <f>Búcsúszentlászló!AC31</f>
        <v>1500</v>
      </c>
      <c r="AE631" s="114"/>
    </row>
    <row r="632" spans="1:31" s="125" customFormat="1" ht="45" x14ac:dyDescent="0.25">
      <c r="A632" s="101">
        <v>558</v>
      </c>
      <c r="B632" s="137"/>
      <c r="C632" s="136" t="s">
        <v>40</v>
      </c>
      <c r="D632" s="136" t="s">
        <v>243</v>
      </c>
      <c r="E632" s="105" t="s">
        <v>14</v>
      </c>
      <c r="F632" s="104" t="s">
        <v>29</v>
      </c>
      <c r="G632" s="105" t="s">
        <v>28</v>
      </c>
      <c r="H632" s="106"/>
      <c r="I632" s="129" t="s">
        <v>40</v>
      </c>
      <c r="J632" s="103">
        <f t="shared" si="49"/>
        <v>100</v>
      </c>
      <c r="K632" s="106"/>
      <c r="L632" s="130">
        <v>44562</v>
      </c>
      <c r="M632" s="130">
        <v>44926</v>
      </c>
      <c r="N632" s="32" t="s">
        <v>186</v>
      </c>
      <c r="O632" s="256"/>
      <c r="P632" s="253">
        <f>Búcsúszentlászló!P32</f>
        <v>0</v>
      </c>
      <c r="Q632" s="253">
        <f>Búcsúszentlászló!Q32</f>
        <v>0</v>
      </c>
      <c r="R632" s="253">
        <f>Búcsúszentlászló!R32</f>
        <v>100</v>
      </c>
      <c r="S632" s="253">
        <f>Búcsúszentlászló!S32</f>
        <v>0</v>
      </c>
      <c r="T632" s="313">
        <f>Búcsúszentlászló!T32</f>
        <v>0</v>
      </c>
      <c r="U632" s="313">
        <f>Búcsúszentlászló!U32</f>
        <v>0</v>
      </c>
      <c r="V632" s="313">
        <f>Búcsúszentlászló!V32</f>
        <v>0</v>
      </c>
      <c r="W632" s="313">
        <f>Búcsúszentlászló!W32</f>
        <v>0</v>
      </c>
      <c r="X632" s="313">
        <f>Búcsúszentlászló!X32</f>
        <v>0</v>
      </c>
      <c r="Y632" s="313">
        <f>Búcsúszentlászló!Y32</f>
        <v>0</v>
      </c>
      <c r="Z632" s="313">
        <f>Búcsúszentlászló!Z32</f>
        <v>0</v>
      </c>
      <c r="AA632" s="313">
        <f>Búcsúszentlászló!AA32</f>
        <v>0</v>
      </c>
      <c r="AB632" s="313">
        <f>Búcsúszentlászló!AB32</f>
        <v>0</v>
      </c>
      <c r="AC632" s="314">
        <f>Búcsúszentlászló!AC32</f>
        <v>0</v>
      </c>
      <c r="AE632" s="114"/>
    </row>
    <row r="633" spans="1:31" s="125" customFormat="1" ht="45" x14ac:dyDescent="0.25">
      <c r="A633" s="101">
        <v>910</v>
      </c>
      <c r="B633" s="137"/>
      <c r="C633" s="136" t="s">
        <v>40</v>
      </c>
      <c r="D633" s="136" t="s">
        <v>230</v>
      </c>
      <c r="E633" s="105" t="s">
        <v>14</v>
      </c>
      <c r="F633" s="104" t="s">
        <v>29</v>
      </c>
      <c r="G633" s="105" t="s">
        <v>28</v>
      </c>
      <c r="H633" s="106"/>
      <c r="I633" s="129" t="s">
        <v>40</v>
      </c>
      <c r="J633" s="103">
        <f t="shared" si="49"/>
        <v>200</v>
      </c>
      <c r="K633" s="106"/>
      <c r="L633" s="130">
        <v>46023</v>
      </c>
      <c r="M633" s="130">
        <v>47848</v>
      </c>
      <c r="N633" s="32" t="s">
        <v>187</v>
      </c>
      <c r="O633" s="256"/>
      <c r="P633" s="253">
        <f>Búcsúszentlászló!P33</f>
        <v>0</v>
      </c>
      <c r="Q633" s="253">
        <f>Búcsúszentlászló!Q33</f>
        <v>0</v>
      </c>
      <c r="R633" s="253">
        <f>Búcsúszentlászló!R33</f>
        <v>0</v>
      </c>
      <c r="S633" s="253">
        <f>Búcsúszentlászló!S33</f>
        <v>0</v>
      </c>
      <c r="T633" s="313">
        <f>Búcsúszentlászló!T33</f>
        <v>0</v>
      </c>
      <c r="U633" s="313">
        <f>Búcsúszentlászló!U33</f>
        <v>0</v>
      </c>
      <c r="V633" s="313">
        <f>Búcsúszentlászló!V33</f>
        <v>100</v>
      </c>
      <c r="W633" s="313">
        <f>Búcsúszentlászló!W33</f>
        <v>0</v>
      </c>
      <c r="X633" s="313">
        <f>Búcsúszentlászló!X33</f>
        <v>0</v>
      </c>
      <c r="Y633" s="313">
        <f>Búcsúszentlászló!Y33</f>
        <v>0</v>
      </c>
      <c r="Z633" s="313">
        <f>Búcsúszentlászló!Z33</f>
        <v>100</v>
      </c>
      <c r="AA633" s="313">
        <f>Búcsúszentlászló!AA33</f>
        <v>0</v>
      </c>
      <c r="AB633" s="313">
        <f>Búcsúszentlászló!AB33</f>
        <v>0</v>
      </c>
      <c r="AC633" s="314">
        <f>Búcsúszentlászló!AC33</f>
        <v>0</v>
      </c>
      <c r="AE633" s="114"/>
    </row>
    <row r="634" spans="1:31" s="125" customFormat="1" ht="75" x14ac:dyDescent="0.25">
      <c r="A634" s="101">
        <v>332</v>
      </c>
      <c r="B634" s="137"/>
      <c r="C634" s="103" t="s">
        <v>41</v>
      </c>
      <c r="D634" s="136" t="s">
        <v>224</v>
      </c>
      <c r="E634" s="108" t="s">
        <v>30</v>
      </c>
      <c r="F634" s="104" t="s">
        <v>198</v>
      </c>
      <c r="G634" s="105" t="s">
        <v>28</v>
      </c>
      <c r="H634" s="106"/>
      <c r="I634" s="129" t="s">
        <v>41</v>
      </c>
      <c r="J634" s="103">
        <f t="shared" si="49"/>
        <v>3150</v>
      </c>
      <c r="K634" s="106"/>
      <c r="L634" s="130">
        <v>43831</v>
      </c>
      <c r="M634" s="130">
        <v>45291</v>
      </c>
      <c r="N634" s="32" t="s">
        <v>186</v>
      </c>
      <c r="O634" s="256">
        <f>Csatár!O29</f>
        <v>0</v>
      </c>
      <c r="P634" s="253">
        <f>Csatár!P29</f>
        <v>400</v>
      </c>
      <c r="Q634" s="253">
        <f>Csatár!Q29</f>
        <v>800</v>
      </c>
      <c r="R634" s="253">
        <f>Csatár!R29</f>
        <v>650</v>
      </c>
      <c r="S634" s="253">
        <f>Csatár!S29</f>
        <v>1300</v>
      </c>
      <c r="T634" s="313">
        <f>Csatár!T29</f>
        <v>0</v>
      </c>
      <c r="U634" s="313">
        <f>Csatár!U29</f>
        <v>0</v>
      </c>
      <c r="V634" s="313">
        <f>Csatár!V29</f>
        <v>0</v>
      </c>
      <c r="W634" s="313">
        <f>Csatár!W29</f>
        <v>0</v>
      </c>
      <c r="X634" s="313">
        <f>Csatár!X29</f>
        <v>0</v>
      </c>
      <c r="Y634" s="313">
        <f>Csatár!Y29</f>
        <v>0</v>
      </c>
      <c r="Z634" s="313">
        <f>Csatár!Z29</f>
        <v>0</v>
      </c>
      <c r="AA634" s="313">
        <f>Csatár!AA29</f>
        <v>0</v>
      </c>
      <c r="AB634" s="313">
        <f>Csatár!AB29</f>
        <v>0</v>
      </c>
      <c r="AC634" s="314">
        <f>Csatár!AC29</f>
        <v>0</v>
      </c>
      <c r="AE634" s="114"/>
    </row>
    <row r="635" spans="1:31" s="125" customFormat="1" ht="75" x14ac:dyDescent="0.25">
      <c r="A635" s="101">
        <v>699</v>
      </c>
      <c r="B635" s="137"/>
      <c r="C635" s="103" t="s">
        <v>41</v>
      </c>
      <c r="D635" s="136" t="s">
        <v>224</v>
      </c>
      <c r="E635" s="108" t="s">
        <v>30</v>
      </c>
      <c r="F635" s="104" t="s">
        <v>198</v>
      </c>
      <c r="G635" s="105" t="s">
        <v>28</v>
      </c>
      <c r="H635" s="106"/>
      <c r="I635" s="129" t="s">
        <v>41</v>
      </c>
      <c r="J635" s="103">
        <f t="shared" si="49"/>
        <v>9330</v>
      </c>
      <c r="K635" s="106"/>
      <c r="L635" s="130">
        <v>45292</v>
      </c>
      <c r="M635" s="130">
        <v>48944</v>
      </c>
      <c r="N635" s="32" t="s">
        <v>187</v>
      </c>
      <c r="O635" s="256">
        <f>Csatár!O30</f>
        <v>0</v>
      </c>
      <c r="P635" s="253">
        <f>Csatár!P30</f>
        <v>0</v>
      </c>
      <c r="Q635" s="253">
        <f>Csatár!Q30</f>
        <v>0</v>
      </c>
      <c r="R635" s="253">
        <f>Csatár!R30</f>
        <v>0</v>
      </c>
      <c r="S635" s="253">
        <f>Csatár!S30</f>
        <v>0</v>
      </c>
      <c r="T635" s="313">
        <f>Csatár!T30</f>
        <v>1300</v>
      </c>
      <c r="U635" s="313">
        <f>Csatár!U30</f>
        <v>1400</v>
      </c>
      <c r="V635" s="313">
        <f>Csatár!V30</f>
        <v>0</v>
      </c>
      <c r="W635" s="313">
        <f>Csatár!W30</f>
        <v>0</v>
      </c>
      <c r="X635" s="313">
        <f>Csatár!X30</f>
        <v>0</v>
      </c>
      <c r="Y635" s="313">
        <f>Csatár!Y30</f>
        <v>630</v>
      </c>
      <c r="Z635" s="313">
        <f>Csatár!Z30</f>
        <v>1000</v>
      </c>
      <c r="AA635" s="313">
        <f>Csatár!AA30</f>
        <v>2000</v>
      </c>
      <c r="AB635" s="313">
        <f>Csatár!AB30</f>
        <v>1000</v>
      </c>
      <c r="AC635" s="314">
        <f>Csatár!AC30</f>
        <v>2000</v>
      </c>
      <c r="AE635" s="114"/>
    </row>
    <row r="636" spans="1:31" s="125" customFormat="1" ht="45" x14ac:dyDescent="0.25">
      <c r="A636" s="101">
        <v>494</v>
      </c>
      <c r="B636" s="137"/>
      <c r="C636" s="103" t="s">
        <v>41</v>
      </c>
      <c r="D636" s="136" t="s">
        <v>230</v>
      </c>
      <c r="E636" s="105" t="s">
        <v>14</v>
      </c>
      <c r="F636" s="104" t="s">
        <v>29</v>
      </c>
      <c r="G636" s="105" t="s">
        <v>28</v>
      </c>
      <c r="H636" s="106"/>
      <c r="I636" s="129" t="s">
        <v>41</v>
      </c>
      <c r="J636" s="103">
        <f t="shared" si="49"/>
        <v>240</v>
      </c>
      <c r="K636" s="106"/>
      <c r="L636" s="130">
        <v>44197</v>
      </c>
      <c r="M636" s="130">
        <v>45291</v>
      </c>
      <c r="N636" s="32" t="s">
        <v>186</v>
      </c>
      <c r="O636" s="256">
        <f>Csatár!O31</f>
        <v>0</v>
      </c>
      <c r="P636" s="253">
        <f>Csatár!P31</f>
        <v>0</v>
      </c>
      <c r="Q636" s="253">
        <f>Csatár!Q31</f>
        <v>120</v>
      </c>
      <c r="R636" s="253">
        <f>Csatár!R31</f>
        <v>0</v>
      </c>
      <c r="S636" s="253">
        <f>Csatár!S31</f>
        <v>120</v>
      </c>
      <c r="T636" s="313">
        <f>Csatár!T31</f>
        <v>0</v>
      </c>
      <c r="U636" s="313">
        <f>Csatár!U31</f>
        <v>0</v>
      </c>
      <c r="V636" s="313">
        <f>Csatár!V31</f>
        <v>0</v>
      </c>
      <c r="W636" s="313">
        <f>Csatár!W31</f>
        <v>0</v>
      </c>
      <c r="X636" s="313">
        <f>Csatár!X31</f>
        <v>0</v>
      </c>
      <c r="Y636" s="313">
        <f>Csatár!Y31</f>
        <v>0</v>
      </c>
      <c r="Z636" s="313">
        <f>Csatár!Z31</f>
        <v>0</v>
      </c>
      <c r="AA636" s="313">
        <f>Csatár!AA31</f>
        <v>0</v>
      </c>
      <c r="AB636" s="313">
        <f>Csatár!AB31</f>
        <v>0</v>
      </c>
      <c r="AC636" s="314">
        <f>Csatár!AC31</f>
        <v>0</v>
      </c>
      <c r="AE636" s="114"/>
    </row>
    <row r="637" spans="1:31" s="125" customFormat="1" ht="45" x14ac:dyDescent="0.25">
      <c r="A637" s="101">
        <v>972</v>
      </c>
      <c r="B637" s="137"/>
      <c r="C637" s="103" t="s">
        <v>41</v>
      </c>
      <c r="D637" s="136" t="s">
        <v>230</v>
      </c>
      <c r="E637" s="105" t="s">
        <v>14</v>
      </c>
      <c r="F637" s="104" t="s">
        <v>29</v>
      </c>
      <c r="G637" s="105" t="s">
        <v>28</v>
      </c>
      <c r="H637" s="106"/>
      <c r="I637" s="129" t="s">
        <v>41</v>
      </c>
      <c r="J637" s="103">
        <f t="shared" si="49"/>
        <v>240</v>
      </c>
      <c r="K637" s="106"/>
      <c r="L637" s="130">
        <v>46753</v>
      </c>
      <c r="M637" s="130">
        <v>47848</v>
      </c>
      <c r="N637" s="32" t="s">
        <v>187</v>
      </c>
      <c r="O637" s="256">
        <f>Csatár!O32</f>
        <v>0</v>
      </c>
      <c r="P637" s="253">
        <f>Csatár!P32</f>
        <v>0</v>
      </c>
      <c r="Q637" s="253">
        <f>Csatár!Q32</f>
        <v>0</v>
      </c>
      <c r="R637" s="253">
        <f>Csatár!R32</f>
        <v>0</v>
      </c>
      <c r="S637" s="253">
        <f>Csatár!S32</f>
        <v>0</v>
      </c>
      <c r="T637" s="313">
        <f>Csatár!T32</f>
        <v>0</v>
      </c>
      <c r="U637" s="313">
        <f>Csatár!U32</f>
        <v>0</v>
      </c>
      <c r="V637" s="313">
        <f>Csatár!V32</f>
        <v>0</v>
      </c>
      <c r="W637" s="313">
        <f>Csatár!W32</f>
        <v>0</v>
      </c>
      <c r="X637" s="313">
        <f>Csatár!X32</f>
        <v>120</v>
      </c>
      <c r="Y637" s="313">
        <f>Csatár!Y32</f>
        <v>0</v>
      </c>
      <c r="Z637" s="313">
        <f>Csatár!Z32</f>
        <v>120</v>
      </c>
      <c r="AA637" s="313">
        <f>Csatár!AA32</f>
        <v>0</v>
      </c>
      <c r="AB637" s="313">
        <f>Csatár!AB32</f>
        <v>0</v>
      </c>
      <c r="AC637" s="314">
        <f>Csatár!AC32</f>
        <v>0</v>
      </c>
      <c r="AE637" s="114"/>
    </row>
    <row r="638" spans="1:31" s="125" customFormat="1" ht="75" x14ac:dyDescent="0.25">
      <c r="A638" s="101">
        <v>333</v>
      </c>
      <c r="B638" s="137"/>
      <c r="C638" s="75" t="s">
        <v>42</v>
      </c>
      <c r="D638" s="136" t="s">
        <v>224</v>
      </c>
      <c r="E638" s="108" t="s">
        <v>30</v>
      </c>
      <c r="F638" s="104" t="s">
        <v>198</v>
      </c>
      <c r="G638" s="105" t="s">
        <v>28</v>
      </c>
      <c r="H638" s="106"/>
      <c r="I638" s="129" t="s">
        <v>42</v>
      </c>
      <c r="J638" s="103">
        <f t="shared" si="49"/>
        <v>6000</v>
      </c>
      <c r="K638" s="106"/>
      <c r="L638" s="130">
        <v>43831</v>
      </c>
      <c r="M638" s="130">
        <v>44926</v>
      </c>
      <c r="N638" s="32" t="s">
        <v>186</v>
      </c>
      <c r="O638" s="256"/>
      <c r="P638" s="253">
        <f>Csonkahegyhát!P28</f>
        <v>3160</v>
      </c>
      <c r="Q638" s="253">
        <f>Csonkahegyhát!Q28</f>
        <v>550</v>
      </c>
      <c r="R638" s="253">
        <f>Csonkahegyhát!R28</f>
        <v>2290</v>
      </c>
      <c r="S638" s="253">
        <f>Csonkahegyhát!S28</f>
        <v>0</v>
      </c>
      <c r="T638" s="313">
        <f>Csonkahegyhát!T28</f>
        <v>0</v>
      </c>
      <c r="U638" s="313">
        <f>Csonkahegyhát!U28</f>
        <v>0</v>
      </c>
      <c r="V638" s="313">
        <f>Csonkahegyhát!V28</f>
        <v>0</v>
      </c>
      <c r="W638" s="313">
        <f>Csonkahegyhát!W28</f>
        <v>0</v>
      </c>
      <c r="X638" s="313">
        <f>Csonkahegyhát!X28</f>
        <v>0</v>
      </c>
      <c r="Y638" s="313">
        <f>Csonkahegyhát!Y28</f>
        <v>0</v>
      </c>
      <c r="Z638" s="313">
        <f>Csonkahegyhát!Z28</f>
        <v>0</v>
      </c>
      <c r="AA638" s="313">
        <f>Csonkahegyhát!AA28</f>
        <v>0</v>
      </c>
      <c r="AB638" s="313">
        <f>Csonkahegyhát!AB28</f>
        <v>0</v>
      </c>
      <c r="AC638" s="314">
        <f>Csonkahegyhát!AC28</f>
        <v>0</v>
      </c>
      <c r="AE638" s="114"/>
    </row>
    <row r="639" spans="1:31" s="125" customFormat="1" ht="75" x14ac:dyDescent="0.25">
      <c r="A639" s="101">
        <v>911</v>
      </c>
      <c r="B639" s="137"/>
      <c r="C639" s="75" t="s">
        <v>42</v>
      </c>
      <c r="D639" s="136" t="s">
        <v>224</v>
      </c>
      <c r="E639" s="108" t="s">
        <v>30</v>
      </c>
      <c r="F639" s="104" t="s">
        <v>198</v>
      </c>
      <c r="G639" s="105" t="s">
        <v>28</v>
      </c>
      <c r="H639" s="106"/>
      <c r="I639" s="129" t="s">
        <v>42</v>
      </c>
      <c r="J639" s="103">
        <f t="shared" si="49"/>
        <v>7960</v>
      </c>
      <c r="K639" s="101"/>
      <c r="L639" s="130">
        <v>46023</v>
      </c>
      <c r="M639" s="130">
        <v>48213</v>
      </c>
      <c r="N639" s="32" t="s">
        <v>187</v>
      </c>
      <c r="O639" s="256"/>
      <c r="P639" s="253">
        <f>Csonkahegyhát!P29</f>
        <v>0</v>
      </c>
      <c r="Q639" s="253">
        <f>Csonkahegyhát!Q29</f>
        <v>0</v>
      </c>
      <c r="R639" s="253">
        <f>Csonkahegyhát!R29</f>
        <v>0</v>
      </c>
      <c r="S639" s="253">
        <f>Csonkahegyhát!S29</f>
        <v>0</v>
      </c>
      <c r="T639" s="313">
        <f>Csonkahegyhát!T29</f>
        <v>0</v>
      </c>
      <c r="U639" s="313">
        <f>Csonkahegyhát!U29</f>
        <v>0</v>
      </c>
      <c r="V639" s="313">
        <f>Csonkahegyhát!V29</f>
        <v>1200</v>
      </c>
      <c r="W639" s="313">
        <f>Csonkahegyhát!W29</f>
        <v>0</v>
      </c>
      <c r="X639" s="313">
        <f>Csonkahegyhát!X29</f>
        <v>0</v>
      </c>
      <c r="Y639" s="313">
        <f>Csonkahegyhát!Y29</f>
        <v>1600</v>
      </c>
      <c r="Z639" s="313">
        <f>Csonkahegyhát!Z29</f>
        <v>1260</v>
      </c>
      <c r="AA639" s="313">
        <f>Csonkahegyhát!AA29</f>
        <v>3900</v>
      </c>
      <c r="AB639" s="313">
        <f>Csonkahegyhát!AB29</f>
        <v>0</v>
      </c>
      <c r="AC639" s="314">
        <f>Csonkahegyhát!AC29</f>
        <v>0</v>
      </c>
      <c r="AE639" s="114"/>
    </row>
    <row r="640" spans="1:31" s="125" customFormat="1" ht="45" x14ac:dyDescent="0.25">
      <c r="A640" s="101">
        <v>559</v>
      </c>
      <c r="B640" s="137"/>
      <c r="C640" s="75" t="s">
        <v>42</v>
      </c>
      <c r="D640" s="136" t="s">
        <v>230</v>
      </c>
      <c r="E640" s="105" t="s">
        <v>14</v>
      </c>
      <c r="F640" s="104" t="s">
        <v>29</v>
      </c>
      <c r="G640" s="105" t="s">
        <v>28</v>
      </c>
      <c r="H640" s="106"/>
      <c r="I640" s="129" t="s">
        <v>42</v>
      </c>
      <c r="J640" s="103">
        <f t="shared" si="49"/>
        <v>60</v>
      </c>
      <c r="K640" s="106"/>
      <c r="L640" s="130">
        <v>44562</v>
      </c>
      <c r="M640" s="130">
        <v>44926</v>
      </c>
      <c r="N640" s="32" t="s">
        <v>186</v>
      </c>
      <c r="O640" s="256"/>
      <c r="P640" s="253">
        <f>Csonkahegyhát!P30</f>
        <v>0</v>
      </c>
      <c r="Q640" s="253">
        <f>Csonkahegyhát!Q30</f>
        <v>0</v>
      </c>
      <c r="R640" s="253">
        <f>Csonkahegyhát!R30</f>
        <v>60</v>
      </c>
      <c r="S640" s="253">
        <f>Csonkahegyhát!S30</f>
        <v>0</v>
      </c>
      <c r="T640" s="313">
        <f>Csonkahegyhát!T30</f>
        <v>0</v>
      </c>
      <c r="U640" s="313">
        <f>Csonkahegyhát!U30</f>
        <v>0</v>
      </c>
      <c r="V640" s="313">
        <f>Csonkahegyhát!V30</f>
        <v>0</v>
      </c>
      <c r="W640" s="313">
        <f>Csonkahegyhát!W30</f>
        <v>0</v>
      </c>
      <c r="X640" s="313">
        <f>Csonkahegyhát!X30</f>
        <v>0</v>
      </c>
      <c r="Y640" s="313">
        <f>Csonkahegyhát!Y30</f>
        <v>0</v>
      </c>
      <c r="Z640" s="313">
        <f>Csonkahegyhát!Z30</f>
        <v>0</v>
      </c>
      <c r="AA640" s="313">
        <f>Csonkahegyhát!AA30</f>
        <v>0</v>
      </c>
      <c r="AB640" s="313">
        <f>Csonkahegyhát!AB30</f>
        <v>0</v>
      </c>
      <c r="AC640" s="314">
        <f>Csonkahegyhát!AC30</f>
        <v>0</v>
      </c>
      <c r="AE640" s="114"/>
    </row>
    <row r="641" spans="1:31" s="125" customFormat="1" ht="45" x14ac:dyDescent="0.25">
      <c r="A641" s="101">
        <v>853</v>
      </c>
      <c r="B641" s="137"/>
      <c r="C641" s="75" t="s">
        <v>42</v>
      </c>
      <c r="D641" s="136" t="s">
        <v>230</v>
      </c>
      <c r="E641" s="105" t="s">
        <v>14</v>
      </c>
      <c r="F641" s="104" t="s">
        <v>29</v>
      </c>
      <c r="G641" s="105" t="s">
        <v>28</v>
      </c>
      <c r="H641" s="106"/>
      <c r="I641" s="129" t="s">
        <v>42</v>
      </c>
      <c r="J641" s="103">
        <f t="shared" si="49"/>
        <v>180</v>
      </c>
      <c r="K641" s="106"/>
      <c r="L641" s="130">
        <v>45658</v>
      </c>
      <c r="M641" s="130">
        <v>48213</v>
      </c>
      <c r="N641" s="32" t="s">
        <v>187</v>
      </c>
      <c r="O641" s="256"/>
      <c r="P641" s="253">
        <f>Csonkahegyhát!P31</f>
        <v>0</v>
      </c>
      <c r="Q641" s="253">
        <f>Csonkahegyhát!Q31</f>
        <v>0</v>
      </c>
      <c r="R641" s="253">
        <f>Csonkahegyhát!R31</f>
        <v>0</v>
      </c>
      <c r="S641" s="253">
        <f>Csonkahegyhát!S31</f>
        <v>0</v>
      </c>
      <c r="T641" s="313">
        <f>Csonkahegyhát!T31</f>
        <v>0</v>
      </c>
      <c r="U641" s="313">
        <f>Csonkahegyhát!U31</f>
        <v>60</v>
      </c>
      <c r="V641" s="313">
        <f>Csonkahegyhát!V31</f>
        <v>0</v>
      </c>
      <c r="W641" s="313">
        <f>Csonkahegyhát!W31</f>
        <v>0</v>
      </c>
      <c r="X641" s="313">
        <f>Csonkahegyhát!X31</f>
        <v>60</v>
      </c>
      <c r="Y641" s="313">
        <f>Csonkahegyhát!Y31</f>
        <v>0</v>
      </c>
      <c r="Z641" s="313">
        <f>Csonkahegyhát!Z31</f>
        <v>0</v>
      </c>
      <c r="AA641" s="313">
        <f>Csonkahegyhát!AA31</f>
        <v>60</v>
      </c>
      <c r="AB641" s="313">
        <f>Csonkahegyhát!AB31</f>
        <v>0</v>
      </c>
      <c r="AC641" s="314">
        <f>Csonkahegyhát!AC31</f>
        <v>0</v>
      </c>
      <c r="AE641" s="114"/>
    </row>
    <row r="642" spans="1:31" s="125" customFormat="1" ht="75" x14ac:dyDescent="0.25">
      <c r="A642" s="101">
        <v>334</v>
      </c>
      <c r="B642" s="137"/>
      <c r="C642" s="136" t="s">
        <v>44</v>
      </c>
      <c r="D642" s="136" t="s">
        <v>224</v>
      </c>
      <c r="E642" s="108" t="s">
        <v>30</v>
      </c>
      <c r="F642" s="104" t="s">
        <v>198</v>
      </c>
      <c r="G642" s="105" t="s">
        <v>28</v>
      </c>
      <c r="H642" s="106"/>
      <c r="I642" s="129" t="s">
        <v>44</v>
      </c>
      <c r="J642" s="103">
        <f t="shared" si="49"/>
        <v>1700</v>
      </c>
      <c r="K642" s="106"/>
      <c r="L642" s="130">
        <v>43831</v>
      </c>
      <c r="M642" s="130">
        <v>45291</v>
      </c>
      <c r="N642" s="32" t="s">
        <v>186</v>
      </c>
      <c r="O642" s="256"/>
      <c r="P642" s="253">
        <f>Egervár!P34</f>
        <v>800</v>
      </c>
      <c r="Q642" s="253">
        <f>Egervár!Q34</f>
        <v>750</v>
      </c>
      <c r="R642" s="253">
        <f>Egervár!R34</f>
        <v>0</v>
      </c>
      <c r="S642" s="253">
        <f>Egervár!S34</f>
        <v>150</v>
      </c>
      <c r="T642" s="313">
        <f>Egervár!T34</f>
        <v>0</v>
      </c>
      <c r="U642" s="313">
        <f>Egervár!U34</f>
        <v>0</v>
      </c>
      <c r="V642" s="313">
        <f>Egervár!V34</f>
        <v>0</v>
      </c>
      <c r="W642" s="313">
        <f>Egervár!W34</f>
        <v>0</v>
      </c>
      <c r="X642" s="313">
        <f>Egervár!X34</f>
        <v>0</v>
      </c>
      <c r="Y642" s="313">
        <f>Egervár!Y34</f>
        <v>0</v>
      </c>
      <c r="Z642" s="313">
        <f>Egervár!Z34</f>
        <v>0</v>
      </c>
      <c r="AA642" s="313">
        <f>Egervár!AA34</f>
        <v>0</v>
      </c>
      <c r="AB642" s="313">
        <f>Egervár!AB34</f>
        <v>0</v>
      </c>
      <c r="AC642" s="314">
        <f>Egervár!AC34</f>
        <v>0</v>
      </c>
      <c r="AE642" s="114"/>
    </row>
    <row r="643" spans="1:31" s="125" customFormat="1" ht="75" x14ac:dyDescent="0.25">
      <c r="A643" s="101">
        <v>957</v>
      </c>
      <c r="B643" s="137"/>
      <c r="C643" s="136" t="s">
        <v>44</v>
      </c>
      <c r="D643" s="136" t="s">
        <v>224</v>
      </c>
      <c r="E643" s="108" t="s">
        <v>30</v>
      </c>
      <c r="F643" s="104" t="s">
        <v>198</v>
      </c>
      <c r="G643" s="105" t="s">
        <v>28</v>
      </c>
      <c r="H643" s="106"/>
      <c r="I643" s="129" t="s">
        <v>44</v>
      </c>
      <c r="J643" s="103">
        <f t="shared" si="49"/>
        <v>5630</v>
      </c>
      <c r="K643" s="106"/>
      <c r="L643" s="130">
        <v>46388</v>
      </c>
      <c r="M643" s="130">
        <v>47484</v>
      </c>
      <c r="N643" s="32" t="s">
        <v>187</v>
      </c>
      <c r="O643" s="256"/>
      <c r="P643" s="253">
        <f>Egervár!P35</f>
        <v>0</v>
      </c>
      <c r="Q643" s="253">
        <f>Egervár!Q35</f>
        <v>0</v>
      </c>
      <c r="R643" s="253">
        <f>Egervár!R35</f>
        <v>0</v>
      </c>
      <c r="S643" s="253">
        <f>Egervár!S35</f>
        <v>0</v>
      </c>
      <c r="T643" s="313">
        <f>Egervár!T35</f>
        <v>0</v>
      </c>
      <c r="U643" s="313">
        <f>Egervár!U35</f>
        <v>0</v>
      </c>
      <c r="V643" s="313">
        <f>Egervár!V35</f>
        <v>0</v>
      </c>
      <c r="W643" s="313">
        <f>Egervár!W35</f>
        <v>2970</v>
      </c>
      <c r="X643" s="313">
        <f>Egervár!X35</f>
        <v>2060</v>
      </c>
      <c r="Y643" s="313">
        <f>Egervár!Y35</f>
        <v>0</v>
      </c>
      <c r="Z643" s="313">
        <f>Egervár!Z35</f>
        <v>600</v>
      </c>
      <c r="AA643" s="313">
        <f>Egervár!AA35</f>
        <v>0</v>
      </c>
      <c r="AB643" s="313">
        <f>Egervár!AB35</f>
        <v>0</v>
      </c>
      <c r="AC643" s="314">
        <f>Egervár!AC35</f>
        <v>0</v>
      </c>
      <c r="AE643" s="114"/>
    </row>
    <row r="644" spans="1:31" s="125" customFormat="1" ht="45" x14ac:dyDescent="0.25">
      <c r="A644" s="101">
        <v>560</v>
      </c>
      <c r="B644" s="137"/>
      <c r="C644" s="136" t="s">
        <v>44</v>
      </c>
      <c r="D644" s="136" t="s">
        <v>230</v>
      </c>
      <c r="E644" s="105" t="s">
        <v>14</v>
      </c>
      <c r="F644" s="104" t="s">
        <v>29</v>
      </c>
      <c r="G644" s="105" t="s">
        <v>28</v>
      </c>
      <c r="H644" s="106"/>
      <c r="I644" s="129" t="s">
        <v>44</v>
      </c>
      <c r="J644" s="103">
        <f t="shared" si="49"/>
        <v>100</v>
      </c>
      <c r="K644" s="106"/>
      <c r="L644" s="130">
        <v>44562</v>
      </c>
      <c r="M644" s="130">
        <v>44926</v>
      </c>
      <c r="N644" s="32" t="s">
        <v>186</v>
      </c>
      <c r="O644" s="256"/>
      <c r="P644" s="253">
        <f>Egervár!P36</f>
        <v>0</v>
      </c>
      <c r="Q644" s="253">
        <f>Egervár!Q36</f>
        <v>0</v>
      </c>
      <c r="R644" s="253">
        <f>Egervár!R36</f>
        <v>100</v>
      </c>
      <c r="S644" s="253">
        <f>Egervár!S36</f>
        <v>0</v>
      </c>
      <c r="T644" s="313">
        <f>Egervár!T36</f>
        <v>0</v>
      </c>
      <c r="U644" s="313">
        <f>Egervár!U36</f>
        <v>0</v>
      </c>
      <c r="V644" s="313">
        <f>Egervár!V36</f>
        <v>0</v>
      </c>
      <c r="W644" s="313">
        <f>Egervár!W36</f>
        <v>0</v>
      </c>
      <c r="X644" s="313">
        <f>Egervár!X36</f>
        <v>0</v>
      </c>
      <c r="Y644" s="313">
        <f>Egervár!Y36</f>
        <v>0</v>
      </c>
      <c r="Z644" s="313">
        <f>Egervár!Z36</f>
        <v>0</v>
      </c>
      <c r="AA644" s="313">
        <f>Egervár!AA36</f>
        <v>0</v>
      </c>
      <c r="AB644" s="313">
        <f>Egervár!AB36</f>
        <v>0</v>
      </c>
      <c r="AC644" s="314">
        <f>Egervár!AC36</f>
        <v>0</v>
      </c>
      <c r="AE644" s="114"/>
    </row>
    <row r="645" spans="1:31" s="125" customFormat="1" ht="45" x14ac:dyDescent="0.25">
      <c r="A645" s="101">
        <v>854</v>
      </c>
      <c r="B645" s="137"/>
      <c r="C645" s="136" t="s">
        <v>44</v>
      </c>
      <c r="D645" s="136" t="s">
        <v>230</v>
      </c>
      <c r="E645" s="105" t="s">
        <v>14</v>
      </c>
      <c r="F645" s="104" t="s">
        <v>29</v>
      </c>
      <c r="G645" s="105" t="s">
        <v>28</v>
      </c>
      <c r="H645" s="106"/>
      <c r="I645" s="129" t="s">
        <v>44</v>
      </c>
      <c r="J645" s="103">
        <f t="shared" si="49"/>
        <v>300</v>
      </c>
      <c r="K645" s="106"/>
      <c r="L645" s="130">
        <v>45658</v>
      </c>
      <c r="M645" s="130">
        <v>48213</v>
      </c>
      <c r="N645" s="32" t="s">
        <v>187</v>
      </c>
      <c r="O645" s="256"/>
      <c r="P645" s="253">
        <f>Egervár!P37</f>
        <v>0</v>
      </c>
      <c r="Q645" s="253">
        <f>Egervár!Q37</f>
        <v>0</v>
      </c>
      <c r="R645" s="253">
        <f>Egervár!R37</f>
        <v>0</v>
      </c>
      <c r="S645" s="253">
        <f>Egervár!S37</f>
        <v>0</v>
      </c>
      <c r="T645" s="313">
        <f>Egervár!T37</f>
        <v>0</v>
      </c>
      <c r="U645" s="313">
        <f>Egervár!U37</f>
        <v>100</v>
      </c>
      <c r="V645" s="313">
        <f>Egervár!V37</f>
        <v>0</v>
      </c>
      <c r="W645" s="313">
        <f>Egervár!W37</f>
        <v>0</v>
      </c>
      <c r="X645" s="313">
        <f>Egervár!X37</f>
        <v>100</v>
      </c>
      <c r="Y645" s="313">
        <f>Egervár!Y37</f>
        <v>0</v>
      </c>
      <c r="Z645" s="313">
        <f>Egervár!Z37</f>
        <v>0</v>
      </c>
      <c r="AA645" s="313">
        <f>Egervár!AA37</f>
        <v>100</v>
      </c>
      <c r="AB645" s="313">
        <f>Egervár!AB37</f>
        <v>0</v>
      </c>
      <c r="AC645" s="314">
        <f>Egervár!AC37</f>
        <v>0</v>
      </c>
      <c r="AE645" s="114"/>
    </row>
    <row r="646" spans="1:31" s="125" customFormat="1" ht="75" x14ac:dyDescent="0.25">
      <c r="A646" s="101">
        <v>335</v>
      </c>
      <c r="B646" s="137"/>
      <c r="C646" s="75" t="s">
        <v>45</v>
      </c>
      <c r="D646" s="136" t="s">
        <v>224</v>
      </c>
      <c r="E646" s="108" t="s">
        <v>30</v>
      </c>
      <c r="F646" s="104" t="s">
        <v>198</v>
      </c>
      <c r="G646" s="105" t="s">
        <v>28</v>
      </c>
      <c r="H646" s="106"/>
      <c r="I646" s="129" t="s">
        <v>45</v>
      </c>
      <c r="J646" s="103">
        <f t="shared" si="49"/>
        <v>2410</v>
      </c>
      <c r="K646" s="106"/>
      <c r="L646" s="130">
        <v>43831</v>
      </c>
      <c r="M646" s="130">
        <v>44561</v>
      </c>
      <c r="N646" s="32" t="s">
        <v>186</v>
      </c>
      <c r="O646" s="256"/>
      <c r="P646" s="253">
        <f>Gősfa!P27</f>
        <v>1910</v>
      </c>
      <c r="Q646" s="253">
        <f>Gősfa!Q27</f>
        <v>500</v>
      </c>
      <c r="R646" s="253">
        <f>Gősfa!R27</f>
        <v>0</v>
      </c>
      <c r="S646" s="253">
        <f>Gősfa!S27</f>
        <v>0</v>
      </c>
      <c r="T646" s="313">
        <f>Gősfa!T27</f>
        <v>0</v>
      </c>
      <c r="U646" s="313">
        <f>Gősfa!U27</f>
        <v>0</v>
      </c>
      <c r="V646" s="313">
        <f>Gősfa!V27</f>
        <v>0</v>
      </c>
      <c r="W646" s="313">
        <f>Gősfa!W27</f>
        <v>0</v>
      </c>
      <c r="X646" s="313">
        <f>Gősfa!X27</f>
        <v>0</v>
      </c>
      <c r="Y646" s="313">
        <f>Gősfa!Y27</f>
        <v>0</v>
      </c>
      <c r="Z646" s="313">
        <f>Gősfa!Z27</f>
        <v>0</v>
      </c>
      <c r="AA646" s="313">
        <f>Gősfa!AA27</f>
        <v>0</v>
      </c>
      <c r="AB646" s="313">
        <f>Gősfa!AB27</f>
        <v>0</v>
      </c>
      <c r="AC646" s="314">
        <f>Gősfa!AC27</f>
        <v>0</v>
      </c>
      <c r="AE646" s="114"/>
    </row>
    <row r="647" spans="1:31" s="125" customFormat="1" ht="75" x14ac:dyDescent="0.25">
      <c r="A647" s="101">
        <v>958</v>
      </c>
      <c r="B647" s="137"/>
      <c r="C647" s="75" t="s">
        <v>45</v>
      </c>
      <c r="D647" s="136" t="s">
        <v>224</v>
      </c>
      <c r="E647" s="108" t="s">
        <v>30</v>
      </c>
      <c r="F647" s="104" t="s">
        <v>198</v>
      </c>
      <c r="G647" s="105" t="s">
        <v>28</v>
      </c>
      <c r="H647" s="106"/>
      <c r="I647" s="129" t="s">
        <v>45</v>
      </c>
      <c r="J647" s="103">
        <f t="shared" si="49"/>
        <v>1830</v>
      </c>
      <c r="K647" s="106"/>
      <c r="L647" s="130">
        <v>46023</v>
      </c>
      <c r="M647" s="130">
        <v>47848</v>
      </c>
      <c r="N647" s="32" t="s">
        <v>187</v>
      </c>
      <c r="O647" s="256"/>
      <c r="P647" s="253">
        <f>Gősfa!P28</f>
        <v>0</v>
      </c>
      <c r="Q647" s="253">
        <f>Gősfa!Q28</f>
        <v>0</v>
      </c>
      <c r="R647" s="253">
        <f>Gősfa!R28</f>
        <v>0</v>
      </c>
      <c r="S647" s="253">
        <f>Gősfa!S28</f>
        <v>0</v>
      </c>
      <c r="T647" s="313">
        <f>Gősfa!T28</f>
        <v>0</v>
      </c>
      <c r="U647" s="313">
        <f>Gősfa!U28</f>
        <v>0</v>
      </c>
      <c r="V647" s="313">
        <f>Gősfa!V28</f>
        <v>0</v>
      </c>
      <c r="W647" s="313">
        <f>Gősfa!W28</f>
        <v>420</v>
      </c>
      <c r="X647" s="313">
        <f>Gősfa!X28</f>
        <v>0</v>
      </c>
      <c r="Y647" s="313">
        <f>Gősfa!Y28</f>
        <v>650</v>
      </c>
      <c r="Z647" s="313">
        <f>Gősfa!Z28</f>
        <v>460</v>
      </c>
      <c r="AA647" s="313">
        <f>Gősfa!AA28</f>
        <v>300</v>
      </c>
      <c r="AB647" s="313">
        <f>Gősfa!AB28</f>
        <v>0</v>
      </c>
      <c r="AC647" s="314">
        <f>Gősfa!AC28</f>
        <v>0</v>
      </c>
      <c r="AE647" s="114"/>
    </row>
    <row r="648" spans="1:31" s="125" customFormat="1" ht="45" x14ac:dyDescent="0.25">
      <c r="A648" s="101">
        <v>700</v>
      </c>
      <c r="B648" s="137"/>
      <c r="C648" s="103" t="s">
        <v>45</v>
      </c>
      <c r="D648" s="136" t="s">
        <v>230</v>
      </c>
      <c r="E648" s="105" t="s">
        <v>14</v>
      </c>
      <c r="F648" s="104" t="s">
        <v>29</v>
      </c>
      <c r="G648" s="105" t="s">
        <v>28</v>
      </c>
      <c r="H648" s="106"/>
      <c r="I648" s="129" t="s">
        <v>45</v>
      </c>
      <c r="J648" s="103">
        <f t="shared" si="49"/>
        <v>300</v>
      </c>
      <c r="K648" s="106"/>
      <c r="L648" s="130">
        <v>45292</v>
      </c>
      <c r="M648" s="130">
        <v>48579</v>
      </c>
      <c r="N648" s="32" t="s">
        <v>187</v>
      </c>
      <c r="O648" s="256"/>
      <c r="P648" s="253">
        <f>Gősfa!P29</f>
        <v>0</v>
      </c>
      <c r="Q648" s="253">
        <f>Gősfa!Q29</f>
        <v>0</v>
      </c>
      <c r="R648" s="253">
        <f>Gősfa!R29</f>
        <v>0</v>
      </c>
      <c r="S648" s="253">
        <f>Gősfa!S29</f>
        <v>0</v>
      </c>
      <c r="T648" s="313">
        <f>Gősfa!T29</f>
        <v>100</v>
      </c>
      <c r="U648" s="313">
        <f>Gősfa!U29</f>
        <v>0</v>
      </c>
      <c r="V648" s="313">
        <f>Gősfa!V29</f>
        <v>0</v>
      </c>
      <c r="W648" s="313">
        <f>Gősfa!W29</f>
        <v>0</v>
      </c>
      <c r="X648" s="313">
        <f>Gősfa!X29</f>
        <v>100</v>
      </c>
      <c r="Y648" s="313">
        <f>Gősfa!Y29</f>
        <v>0</v>
      </c>
      <c r="Z648" s="313">
        <f>Gősfa!Z29</f>
        <v>0</v>
      </c>
      <c r="AA648" s="313">
        <f>Gősfa!AA29</f>
        <v>0</v>
      </c>
      <c r="AB648" s="313">
        <f>Gősfa!AB29</f>
        <v>100</v>
      </c>
      <c r="AC648" s="314">
        <f>Gősfa!AC29</f>
        <v>0</v>
      </c>
      <c r="AE648" s="114"/>
    </row>
    <row r="649" spans="1:31" s="125" customFormat="1" ht="75" x14ac:dyDescent="0.25">
      <c r="A649" s="101">
        <v>855</v>
      </c>
      <c r="B649" s="137"/>
      <c r="C649" s="103" t="s">
        <v>46</v>
      </c>
      <c r="D649" s="136" t="s">
        <v>224</v>
      </c>
      <c r="E649" s="108" t="s">
        <v>30</v>
      </c>
      <c r="F649" s="104" t="s">
        <v>198</v>
      </c>
      <c r="G649" s="105" t="s">
        <v>28</v>
      </c>
      <c r="H649" s="106"/>
      <c r="I649" s="129" t="s">
        <v>46</v>
      </c>
      <c r="J649" s="103">
        <f t="shared" ref="J649:J658" si="51">SUM(O649:AC649)</f>
        <v>4320</v>
      </c>
      <c r="K649" s="106"/>
      <c r="L649" s="130">
        <v>45658</v>
      </c>
      <c r="M649" s="130">
        <v>47483</v>
      </c>
      <c r="N649" s="32" t="s">
        <v>187</v>
      </c>
      <c r="O649" s="256"/>
      <c r="P649" s="253"/>
      <c r="Q649" s="253"/>
      <c r="R649" s="253"/>
      <c r="S649" s="253"/>
      <c r="T649" s="313">
        <f>Hagyárosbörönd!T27</f>
        <v>0</v>
      </c>
      <c r="U649" s="313">
        <f>Hagyárosbörönd!U27</f>
        <v>1810</v>
      </c>
      <c r="V649" s="313">
        <f>Hagyárosbörönd!V27</f>
        <v>1310</v>
      </c>
      <c r="W649" s="313">
        <f>Hagyárosbörönd!W27</f>
        <v>250</v>
      </c>
      <c r="X649" s="313">
        <f>Hagyárosbörönd!X27</f>
        <v>550</v>
      </c>
      <c r="Y649" s="313">
        <f>Hagyárosbörönd!Y27</f>
        <v>400</v>
      </c>
      <c r="Z649" s="313">
        <f>Hagyárosbörönd!Z27</f>
        <v>0</v>
      </c>
      <c r="AA649" s="313">
        <f>Hagyárosbörönd!AA27</f>
        <v>0</v>
      </c>
      <c r="AB649" s="313">
        <f>Hagyárosbörönd!AB27</f>
        <v>0</v>
      </c>
      <c r="AC649" s="314">
        <f>Hagyárosbörönd!AC27</f>
        <v>0</v>
      </c>
      <c r="AE649" s="114"/>
    </row>
    <row r="650" spans="1:31" s="125" customFormat="1" ht="45" x14ac:dyDescent="0.25">
      <c r="A650" s="101">
        <v>912</v>
      </c>
      <c r="B650" s="137"/>
      <c r="C650" s="103" t="s">
        <v>46</v>
      </c>
      <c r="D650" s="136" t="s">
        <v>230</v>
      </c>
      <c r="E650" s="105" t="s">
        <v>14</v>
      </c>
      <c r="F650" s="104" t="s">
        <v>29</v>
      </c>
      <c r="G650" s="105" t="s">
        <v>28</v>
      </c>
      <c r="H650" s="106"/>
      <c r="I650" s="129" t="s">
        <v>46</v>
      </c>
      <c r="J650" s="103">
        <f t="shared" si="51"/>
        <v>160</v>
      </c>
      <c r="K650" s="106"/>
      <c r="L650" s="130">
        <v>46023</v>
      </c>
      <c r="M650" s="130">
        <v>47848</v>
      </c>
      <c r="N650" s="32" t="s">
        <v>187</v>
      </c>
      <c r="O650" s="256"/>
      <c r="P650" s="253"/>
      <c r="Q650" s="253"/>
      <c r="R650" s="253"/>
      <c r="S650" s="253"/>
      <c r="T650" s="313">
        <f>Hagyárosbörönd!T28</f>
        <v>0</v>
      </c>
      <c r="U650" s="313">
        <f>Hagyárosbörönd!U28</f>
        <v>0</v>
      </c>
      <c r="V650" s="313">
        <f>Hagyárosbörönd!V28</f>
        <v>80</v>
      </c>
      <c r="W650" s="313">
        <f>Hagyárosbörönd!W28</f>
        <v>0</v>
      </c>
      <c r="X650" s="313">
        <f>Hagyárosbörönd!X28</f>
        <v>0</v>
      </c>
      <c r="Y650" s="313">
        <f>Hagyárosbörönd!Y28</f>
        <v>0</v>
      </c>
      <c r="Z650" s="313">
        <f>Hagyárosbörönd!Z28</f>
        <v>80</v>
      </c>
      <c r="AA650" s="313">
        <f>Hagyárosbörönd!AA28</f>
        <v>0</v>
      </c>
      <c r="AB650" s="313">
        <f>Hagyárosbörönd!AB28</f>
        <v>0</v>
      </c>
      <c r="AC650" s="314">
        <f>Hagyárosbörönd!AC28</f>
        <v>0</v>
      </c>
      <c r="AE650" s="114"/>
    </row>
    <row r="651" spans="1:31" s="125" customFormat="1" ht="75" x14ac:dyDescent="0.25">
      <c r="A651" s="101">
        <v>336</v>
      </c>
      <c r="B651" s="137"/>
      <c r="C651" s="103" t="s">
        <v>47</v>
      </c>
      <c r="D651" s="136" t="s">
        <v>224</v>
      </c>
      <c r="E651" s="108" t="s">
        <v>30</v>
      </c>
      <c r="F651" s="104" t="s">
        <v>198</v>
      </c>
      <c r="G651" s="105" t="s">
        <v>28</v>
      </c>
      <c r="H651" s="106"/>
      <c r="I651" s="129" t="s">
        <v>47</v>
      </c>
      <c r="J651" s="103">
        <f t="shared" si="51"/>
        <v>1750</v>
      </c>
      <c r="K651" s="106"/>
      <c r="L651" s="282">
        <v>43831</v>
      </c>
      <c r="M651" s="130">
        <v>44196</v>
      </c>
      <c r="N651" s="32" t="s">
        <v>186</v>
      </c>
      <c r="O651" s="256"/>
      <c r="P651" s="253">
        <f>Hottó!P29</f>
        <v>1750</v>
      </c>
      <c r="Q651" s="253">
        <f>Hottó!Q29</f>
        <v>0</v>
      </c>
      <c r="R651" s="253">
        <f>Hottó!R29</f>
        <v>0</v>
      </c>
      <c r="S651" s="253">
        <f>Hottó!S29</f>
        <v>0</v>
      </c>
      <c r="T651" s="313">
        <f>Hottó!T29</f>
        <v>0</v>
      </c>
      <c r="U651" s="313">
        <f>Hottó!U29</f>
        <v>0</v>
      </c>
      <c r="V651" s="313">
        <f>Hottó!V29</f>
        <v>0</v>
      </c>
      <c r="W651" s="313">
        <f>Hottó!W29</f>
        <v>0</v>
      </c>
      <c r="X651" s="313">
        <f>Hottó!X29</f>
        <v>0</v>
      </c>
      <c r="Y651" s="313">
        <f>Hottó!Y29</f>
        <v>0</v>
      </c>
      <c r="Z651" s="313">
        <f>Hottó!Z29</f>
        <v>0</v>
      </c>
      <c r="AA651" s="313">
        <f>Hottó!AA29</f>
        <v>0</v>
      </c>
      <c r="AB651" s="313">
        <f>Hottó!AB29</f>
        <v>0</v>
      </c>
      <c r="AC651" s="314">
        <f>Hottó!AC29</f>
        <v>0</v>
      </c>
      <c r="AE651" s="114"/>
    </row>
    <row r="652" spans="1:31" s="125" customFormat="1" ht="75" x14ac:dyDescent="0.25">
      <c r="A652" s="101">
        <v>701</v>
      </c>
      <c r="B652" s="137"/>
      <c r="C652" s="103" t="s">
        <v>47</v>
      </c>
      <c r="D652" s="136" t="s">
        <v>224</v>
      </c>
      <c r="E652" s="108" t="s">
        <v>30</v>
      </c>
      <c r="F652" s="104" t="s">
        <v>198</v>
      </c>
      <c r="G652" s="105" t="s">
        <v>28</v>
      </c>
      <c r="H652" s="106"/>
      <c r="I652" s="129" t="s">
        <v>47</v>
      </c>
      <c r="J652" s="103">
        <f t="shared" si="51"/>
        <v>6980</v>
      </c>
      <c r="K652" s="106"/>
      <c r="L652" s="282">
        <v>45292</v>
      </c>
      <c r="M652" s="130">
        <v>48579</v>
      </c>
      <c r="N652" s="32" t="s">
        <v>187</v>
      </c>
      <c r="O652" s="256"/>
      <c r="P652" s="253">
        <f>Hottó!P30</f>
        <v>0</v>
      </c>
      <c r="Q652" s="253">
        <f>Hottó!Q30</f>
        <v>0</v>
      </c>
      <c r="R652" s="253">
        <f>Hottó!R30</f>
        <v>0</v>
      </c>
      <c r="S652" s="253">
        <f>Hottó!S30</f>
        <v>0</v>
      </c>
      <c r="T652" s="313">
        <f>Hottó!T30</f>
        <v>1350</v>
      </c>
      <c r="U652" s="313">
        <f>Hottó!U30</f>
        <v>1470</v>
      </c>
      <c r="V652" s="313">
        <f>Hottó!V30</f>
        <v>210</v>
      </c>
      <c r="W652" s="313">
        <f>Hottó!W30</f>
        <v>1250</v>
      </c>
      <c r="X652" s="313">
        <f>Hottó!X30</f>
        <v>300</v>
      </c>
      <c r="Y652" s="313">
        <f>Hottó!Y30</f>
        <v>600</v>
      </c>
      <c r="Z652" s="313">
        <f>Hottó!Z30</f>
        <v>600</v>
      </c>
      <c r="AA652" s="313">
        <f>Hottó!AA30</f>
        <v>600</v>
      </c>
      <c r="AB652" s="313">
        <f>Hottó!AB30</f>
        <v>600</v>
      </c>
      <c r="AC652" s="314">
        <f>Hottó!AC30</f>
        <v>0</v>
      </c>
      <c r="AE652" s="114"/>
    </row>
    <row r="653" spans="1:31" s="125" customFormat="1" ht="45" x14ac:dyDescent="0.25">
      <c r="A653" s="101">
        <v>337</v>
      </c>
      <c r="B653" s="137"/>
      <c r="C653" s="103" t="s">
        <v>47</v>
      </c>
      <c r="D653" s="136" t="s">
        <v>230</v>
      </c>
      <c r="E653" s="105" t="s">
        <v>14</v>
      </c>
      <c r="F653" s="104" t="s">
        <v>29</v>
      </c>
      <c r="G653" s="105" t="s">
        <v>28</v>
      </c>
      <c r="H653" s="106"/>
      <c r="I653" s="129" t="s">
        <v>47</v>
      </c>
      <c r="J653" s="103">
        <f t="shared" si="51"/>
        <v>120</v>
      </c>
      <c r="K653" s="106"/>
      <c r="L653" s="130">
        <v>43831</v>
      </c>
      <c r="M653" s="130">
        <v>45291</v>
      </c>
      <c r="N653" s="32" t="s">
        <v>186</v>
      </c>
      <c r="O653" s="256"/>
      <c r="P653" s="253">
        <f>Hottó!P31</f>
        <v>60</v>
      </c>
      <c r="Q653" s="253">
        <f>Hottó!Q31</f>
        <v>0</v>
      </c>
      <c r="R653" s="253">
        <f>Hottó!R31</f>
        <v>0</v>
      </c>
      <c r="S653" s="253">
        <f>Hottó!S31</f>
        <v>60</v>
      </c>
      <c r="T653" s="313">
        <f>Hottó!T31</f>
        <v>0</v>
      </c>
      <c r="U653" s="313">
        <f>Hottó!U31</f>
        <v>0</v>
      </c>
      <c r="V653" s="313">
        <f>Hottó!V31</f>
        <v>0</v>
      </c>
      <c r="W653" s="313">
        <f>Hottó!W31</f>
        <v>0</v>
      </c>
      <c r="X653" s="313">
        <f>Hottó!X31</f>
        <v>0</v>
      </c>
      <c r="Y653" s="313">
        <f>Hottó!Y31</f>
        <v>0</v>
      </c>
      <c r="Z653" s="313">
        <f>Hottó!Z31</f>
        <v>0</v>
      </c>
      <c r="AA653" s="313">
        <f>Hottó!AA31</f>
        <v>0</v>
      </c>
      <c r="AB653" s="313">
        <f>Hottó!AB31</f>
        <v>0</v>
      </c>
      <c r="AC653" s="314">
        <f>Hottó!AC31</f>
        <v>0</v>
      </c>
      <c r="AE653" s="114"/>
    </row>
    <row r="654" spans="1:31" s="125" customFormat="1" ht="45" x14ac:dyDescent="0.25">
      <c r="A654" s="101">
        <v>913</v>
      </c>
      <c r="B654" s="137"/>
      <c r="C654" s="103" t="s">
        <v>47</v>
      </c>
      <c r="D654" s="136" t="s">
        <v>230</v>
      </c>
      <c r="E654" s="105" t="s">
        <v>14</v>
      </c>
      <c r="F654" s="104" t="s">
        <v>29</v>
      </c>
      <c r="G654" s="105" t="s">
        <v>28</v>
      </c>
      <c r="H654" s="106"/>
      <c r="I654" s="129" t="s">
        <v>47</v>
      </c>
      <c r="J654" s="103">
        <f t="shared" si="51"/>
        <v>180</v>
      </c>
      <c r="K654" s="106"/>
      <c r="L654" s="130">
        <v>46023</v>
      </c>
      <c r="M654" s="130">
        <v>48579</v>
      </c>
      <c r="N654" s="32" t="s">
        <v>187</v>
      </c>
      <c r="O654" s="256"/>
      <c r="P654" s="253">
        <f>Hottó!P32</f>
        <v>0</v>
      </c>
      <c r="Q654" s="253">
        <f>Hottó!Q32</f>
        <v>0</v>
      </c>
      <c r="R654" s="253">
        <f>Hottó!R32</f>
        <v>0</v>
      </c>
      <c r="S654" s="253">
        <f>Hottó!S32</f>
        <v>0</v>
      </c>
      <c r="T654" s="313">
        <f>Hottó!T32</f>
        <v>0</v>
      </c>
      <c r="U654" s="313">
        <f>Hottó!U32</f>
        <v>0</v>
      </c>
      <c r="V654" s="313">
        <f>Hottó!V32</f>
        <v>60</v>
      </c>
      <c r="W654" s="313">
        <f>Hottó!W32</f>
        <v>0</v>
      </c>
      <c r="X654" s="313">
        <f>Hottó!X32</f>
        <v>0</v>
      </c>
      <c r="Y654" s="313">
        <f>Hottó!Y32</f>
        <v>60</v>
      </c>
      <c r="Z654" s="313">
        <f>Hottó!Z32</f>
        <v>0</v>
      </c>
      <c r="AA654" s="313">
        <f>Hottó!AA32</f>
        <v>0</v>
      </c>
      <c r="AB654" s="313">
        <f>Hottó!AB32</f>
        <v>60</v>
      </c>
      <c r="AC654" s="314">
        <f>Hottó!AC32</f>
        <v>0</v>
      </c>
      <c r="AE654" s="114"/>
    </row>
    <row r="655" spans="1:31" s="125" customFormat="1" ht="75" x14ac:dyDescent="0.25">
      <c r="A655" s="101">
        <v>338</v>
      </c>
      <c r="B655" s="137"/>
      <c r="C655" s="103" t="s">
        <v>48</v>
      </c>
      <c r="D655" s="136" t="s">
        <v>224</v>
      </c>
      <c r="E655" s="108" t="s">
        <v>30</v>
      </c>
      <c r="F655" s="104" t="s">
        <v>198</v>
      </c>
      <c r="G655" s="105" t="s">
        <v>28</v>
      </c>
      <c r="H655" s="106"/>
      <c r="I655" s="129" t="s">
        <v>48</v>
      </c>
      <c r="J655" s="103">
        <f t="shared" si="51"/>
        <v>3150</v>
      </c>
      <c r="K655" s="106"/>
      <c r="L655" s="130">
        <v>43831</v>
      </c>
      <c r="M655" s="130" t="s">
        <v>334</v>
      </c>
      <c r="N655" s="32" t="s">
        <v>186</v>
      </c>
      <c r="O655" s="256"/>
      <c r="P655" s="253">
        <f>Kávás!P28</f>
        <v>3150</v>
      </c>
      <c r="Q655" s="253">
        <f>Kávás!Q28</f>
        <v>0</v>
      </c>
      <c r="R655" s="253">
        <f>Kávás!R28</f>
        <v>0</v>
      </c>
      <c r="S655" s="253">
        <f>Kávás!S28</f>
        <v>0</v>
      </c>
      <c r="T655" s="313">
        <f>Kávás!T28</f>
        <v>0</v>
      </c>
      <c r="U655" s="313">
        <f>Kávás!U28</f>
        <v>0</v>
      </c>
      <c r="V655" s="313">
        <f>Kávás!V28</f>
        <v>0</v>
      </c>
      <c r="W655" s="313">
        <f>Kávás!W28</f>
        <v>0</v>
      </c>
      <c r="X655" s="313">
        <f>Kávás!X28</f>
        <v>0</v>
      </c>
      <c r="Y655" s="313">
        <f>Kávás!Y28</f>
        <v>0</v>
      </c>
      <c r="Z655" s="313">
        <f>Kávás!Z28</f>
        <v>0</v>
      </c>
      <c r="AA655" s="313">
        <f>Kávás!AA28</f>
        <v>0</v>
      </c>
      <c r="AB655" s="313">
        <f>Kávás!AB28</f>
        <v>0</v>
      </c>
      <c r="AC655" s="314">
        <f>Kávás!AC28</f>
        <v>0</v>
      </c>
      <c r="AE655" s="114"/>
    </row>
    <row r="656" spans="1:31" s="125" customFormat="1" ht="75" x14ac:dyDescent="0.25">
      <c r="A656" s="101">
        <v>959</v>
      </c>
      <c r="B656" s="137"/>
      <c r="C656" s="103" t="s">
        <v>48</v>
      </c>
      <c r="D656" s="136" t="s">
        <v>224</v>
      </c>
      <c r="E656" s="108" t="s">
        <v>30</v>
      </c>
      <c r="F656" s="104" t="s">
        <v>198</v>
      </c>
      <c r="G656" s="105" t="s">
        <v>28</v>
      </c>
      <c r="H656" s="106"/>
      <c r="I656" s="129" t="s">
        <v>48</v>
      </c>
      <c r="J656" s="103">
        <f t="shared" si="51"/>
        <v>1310</v>
      </c>
      <c r="K656" s="106"/>
      <c r="L656" s="130">
        <v>46388</v>
      </c>
      <c r="M656" s="130">
        <v>47848</v>
      </c>
      <c r="N656" s="32" t="s">
        <v>187</v>
      </c>
      <c r="O656" s="256"/>
      <c r="P656" s="253">
        <f>Kávás!P29</f>
        <v>0</v>
      </c>
      <c r="Q656" s="253">
        <f>Kávás!Q29</f>
        <v>0</v>
      </c>
      <c r="R656" s="253">
        <f>Kávás!R29</f>
        <v>0</v>
      </c>
      <c r="S656" s="253">
        <f>Kávás!S29</f>
        <v>0</v>
      </c>
      <c r="T656" s="313">
        <f>Kávás!T29</f>
        <v>0</v>
      </c>
      <c r="U656" s="313">
        <f>Kávás!U29</f>
        <v>0</v>
      </c>
      <c r="V656" s="313">
        <f>Kávás!V29</f>
        <v>0</v>
      </c>
      <c r="W656" s="313">
        <f>Kávás!W29</f>
        <v>60</v>
      </c>
      <c r="X656" s="313">
        <f>Kávás!X29</f>
        <v>400</v>
      </c>
      <c r="Y656" s="313">
        <f>Kávás!Y29</f>
        <v>700</v>
      </c>
      <c r="Z656" s="313">
        <f>Kávás!Z29</f>
        <v>150</v>
      </c>
      <c r="AA656" s="313">
        <f>Kávás!AA29</f>
        <v>0</v>
      </c>
      <c r="AB656" s="313">
        <f>Kávás!AB29</f>
        <v>0</v>
      </c>
      <c r="AC656" s="314">
        <f>Kávás!AC29</f>
        <v>0</v>
      </c>
      <c r="AE656" s="114"/>
    </row>
    <row r="657" spans="1:31" s="125" customFormat="1" ht="75" x14ac:dyDescent="0.25">
      <c r="A657" s="101">
        <v>339</v>
      </c>
      <c r="B657" s="137"/>
      <c r="C657" s="136" t="s">
        <v>49</v>
      </c>
      <c r="D657" s="136" t="s">
        <v>224</v>
      </c>
      <c r="E657" s="108" t="s">
        <v>30</v>
      </c>
      <c r="F657" s="104" t="s">
        <v>198</v>
      </c>
      <c r="G657" s="105" t="s">
        <v>28</v>
      </c>
      <c r="H657" s="106"/>
      <c r="I657" s="129" t="s">
        <v>49</v>
      </c>
      <c r="J657" s="103">
        <f t="shared" si="51"/>
        <v>5220</v>
      </c>
      <c r="K657" s="106"/>
      <c r="L657" s="130">
        <v>43831</v>
      </c>
      <c r="M657" s="130">
        <v>45291</v>
      </c>
      <c r="N657" s="17" t="s">
        <v>186</v>
      </c>
      <c r="O657" s="256"/>
      <c r="P657" s="253">
        <f>Kemendollár!P31</f>
        <v>2100</v>
      </c>
      <c r="Q657" s="253">
        <f>Kemendollár!Q31</f>
        <v>0</v>
      </c>
      <c r="R657" s="253">
        <f>Kemendollár!R31</f>
        <v>1560</v>
      </c>
      <c r="S657" s="253">
        <f>Kemendollár!S31</f>
        <v>1560</v>
      </c>
      <c r="T657" s="313">
        <f>Kemendollár!T31</f>
        <v>0</v>
      </c>
      <c r="U657" s="313">
        <f>Kemendollár!U31</f>
        <v>0</v>
      </c>
      <c r="V657" s="313">
        <f>Kemendollár!V31</f>
        <v>0</v>
      </c>
      <c r="W657" s="313">
        <f>Kemendollár!W31</f>
        <v>0</v>
      </c>
      <c r="X657" s="313">
        <f>Kemendollár!X31</f>
        <v>0</v>
      </c>
      <c r="Y657" s="313">
        <f>Kemendollár!Y31</f>
        <v>0</v>
      </c>
      <c r="Z657" s="313">
        <f>Kemendollár!Z31</f>
        <v>0</v>
      </c>
      <c r="AA657" s="313">
        <f>Kemendollár!AA31</f>
        <v>0</v>
      </c>
      <c r="AB657" s="313">
        <f>Kemendollár!AB31</f>
        <v>0</v>
      </c>
      <c r="AC657" s="314">
        <f>Kemendollár!AC31</f>
        <v>0</v>
      </c>
      <c r="AE657" s="114"/>
    </row>
    <row r="658" spans="1:31" s="125" customFormat="1" ht="75" x14ac:dyDescent="0.25">
      <c r="A658" s="101">
        <v>973</v>
      </c>
      <c r="B658" s="137"/>
      <c r="C658" s="136" t="s">
        <v>49</v>
      </c>
      <c r="D658" s="136" t="s">
        <v>224</v>
      </c>
      <c r="E658" s="108" t="s">
        <v>30</v>
      </c>
      <c r="F658" s="104" t="s">
        <v>198</v>
      </c>
      <c r="G658" s="105" t="s">
        <v>28</v>
      </c>
      <c r="H658" s="106"/>
      <c r="I658" s="129" t="s">
        <v>49</v>
      </c>
      <c r="J658" s="103">
        <f t="shared" si="51"/>
        <v>5400</v>
      </c>
      <c r="K658" s="106"/>
      <c r="L658" s="130">
        <v>46753</v>
      </c>
      <c r="M658" s="130">
        <v>48213</v>
      </c>
      <c r="N658" s="32" t="s">
        <v>187</v>
      </c>
      <c r="O658" s="256"/>
      <c r="P658" s="253">
        <f>Kemendollár!P32</f>
        <v>0</v>
      </c>
      <c r="Q658" s="253">
        <f>Kemendollár!Q32</f>
        <v>0</v>
      </c>
      <c r="R658" s="253">
        <f>Kemendollár!R32</f>
        <v>0</v>
      </c>
      <c r="S658" s="253">
        <f>Kemendollár!S32</f>
        <v>0</v>
      </c>
      <c r="T658" s="313">
        <f>Kemendollár!T32</f>
        <v>0</v>
      </c>
      <c r="U658" s="313">
        <f>Kemendollár!U32</f>
        <v>0</v>
      </c>
      <c r="V658" s="313">
        <f>Kemendollár!V32</f>
        <v>0</v>
      </c>
      <c r="W658" s="313">
        <f>Kemendollár!W32</f>
        <v>0</v>
      </c>
      <c r="X658" s="313">
        <f>Kemendollár!X32</f>
        <v>610</v>
      </c>
      <c r="Y658" s="313">
        <f>Kemendollár!Y32</f>
        <v>1160</v>
      </c>
      <c r="Z658" s="313">
        <f>Kemendollár!Z32</f>
        <v>560</v>
      </c>
      <c r="AA658" s="313">
        <f>Kemendollár!AA32</f>
        <v>3070</v>
      </c>
      <c r="AB658" s="313">
        <f>Kemendollár!AB32</f>
        <v>0</v>
      </c>
      <c r="AC658" s="314">
        <f>Kemendollár!AC32</f>
        <v>0</v>
      </c>
      <c r="AE658" s="114"/>
    </row>
    <row r="659" spans="1:31" s="125" customFormat="1" ht="45" x14ac:dyDescent="0.25">
      <c r="A659" s="101">
        <v>702</v>
      </c>
      <c r="B659" s="137"/>
      <c r="C659" s="136" t="s">
        <v>49</v>
      </c>
      <c r="D659" s="136" t="s">
        <v>230</v>
      </c>
      <c r="E659" s="105" t="s">
        <v>14</v>
      </c>
      <c r="F659" s="104" t="s">
        <v>29</v>
      </c>
      <c r="G659" s="105" t="s">
        <v>28</v>
      </c>
      <c r="H659" s="106"/>
      <c r="I659" s="129" t="s">
        <v>49</v>
      </c>
      <c r="J659" s="103">
        <f t="shared" ref="J659" si="52">SUM(O659:AC659)</f>
        <v>400</v>
      </c>
      <c r="K659" s="106"/>
      <c r="L659" s="130">
        <v>45292</v>
      </c>
      <c r="M659" s="130">
        <v>48944</v>
      </c>
      <c r="N659" s="32" t="s">
        <v>187</v>
      </c>
      <c r="O659" s="256"/>
      <c r="P659" s="253">
        <f>Kemendollár!P33</f>
        <v>0</v>
      </c>
      <c r="Q659" s="253">
        <f>Kemendollár!Q33</f>
        <v>0</v>
      </c>
      <c r="R659" s="253">
        <f>Kemendollár!R33</f>
        <v>0</v>
      </c>
      <c r="S659" s="253">
        <f>Kemendollár!S33</f>
        <v>0</v>
      </c>
      <c r="T659" s="313">
        <f>Kemendollár!T33</f>
        <v>100</v>
      </c>
      <c r="U659" s="313">
        <f>Kemendollár!U33</f>
        <v>0</v>
      </c>
      <c r="V659" s="313">
        <f>Kemendollár!V33</f>
        <v>0</v>
      </c>
      <c r="W659" s="313">
        <f>Kemendollár!W33</f>
        <v>100</v>
      </c>
      <c r="X659" s="313">
        <f>Kemendollár!X33</f>
        <v>0</v>
      </c>
      <c r="Y659" s="313">
        <f>Kemendollár!Y33</f>
        <v>0</v>
      </c>
      <c r="Z659" s="313">
        <f>Kemendollár!Z33</f>
        <v>100</v>
      </c>
      <c r="AA659" s="313">
        <f>Kemendollár!AA33</f>
        <v>0</v>
      </c>
      <c r="AB659" s="313">
        <f>Kemendollár!AB33</f>
        <v>0</v>
      </c>
      <c r="AC659" s="314">
        <f>Kemendollár!AC33</f>
        <v>100</v>
      </c>
      <c r="AE659" s="114"/>
    </row>
    <row r="660" spans="1:31" s="125" customFormat="1" ht="75" x14ac:dyDescent="0.25">
      <c r="A660" s="101">
        <v>340</v>
      </c>
      <c r="B660" s="137"/>
      <c r="C660" s="103" t="s">
        <v>50</v>
      </c>
      <c r="D660" s="136" t="s">
        <v>224</v>
      </c>
      <c r="E660" s="108" t="s">
        <v>30</v>
      </c>
      <c r="F660" s="104" t="s">
        <v>198</v>
      </c>
      <c r="G660" s="105" t="s">
        <v>28</v>
      </c>
      <c r="H660" s="106"/>
      <c r="I660" s="129" t="s">
        <v>50</v>
      </c>
      <c r="J660" s="103">
        <f>SUM(O660:AC660)</f>
        <v>650</v>
      </c>
      <c r="K660" s="106"/>
      <c r="L660" s="130">
        <v>43831</v>
      </c>
      <c r="M660" s="130">
        <v>44196</v>
      </c>
      <c r="N660" s="32" t="s">
        <v>186</v>
      </c>
      <c r="O660" s="256"/>
      <c r="P660" s="253">
        <f>Keménfa!P25</f>
        <v>650</v>
      </c>
      <c r="Q660" s="253">
        <f>Keménfa!Q25</f>
        <v>0</v>
      </c>
      <c r="R660" s="253">
        <f>Keménfa!R25</f>
        <v>0</v>
      </c>
      <c r="S660" s="253">
        <f>Keménfa!S25</f>
        <v>0</v>
      </c>
      <c r="T660" s="313">
        <f>Keménfa!T25</f>
        <v>0</v>
      </c>
      <c r="U660" s="313">
        <f>Keménfa!U25</f>
        <v>0</v>
      </c>
      <c r="V660" s="313">
        <f>Keménfa!V25</f>
        <v>0</v>
      </c>
      <c r="W660" s="313">
        <f>Keménfa!W25</f>
        <v>0</v>
      </c>
      <c r="X660" s="313">
        <f>Keménfa!X25</f>
        <v>0</v>
      </c>
      <c r="Y660" s="313">
        <f>Keménfa!Y25</f>
        <v>0</v>
      </c>
      <c r="Z660" s="313">
        <f>Keménfa!Z25</f>
        <v>0</v>
      </c>
      <c r="AA660" s="313">
        <f>Keménfa!AA25</f>
        <v>0</v>
      </c>
      <c r="AB660" s="313">
        <f>Keménfa!AB25</f>
        <v>0</v>
      </c>
      <c r="AC660" s="314">
        <f>Keménfa!AC25</f>
        <v>0</v>
      </c>
      <c r="AE660" s="114"/>
    </row>
    <row r="661" spans="1:31" s="125" customFormat="1" ht="75" x14ac:dyDescent="0.25">
      <c r="A661" s="101">
        <v>703</v>
      </c>
      <c r="B661" s="137"/>
      <c r="C661" s="103" t="s">
        <v>50</v>
      </c>
      <c r="D661" s="136" t="s">
        <v>224</v>
      </c>
      <c r="E661" s="108" t="s">
        <v>30</v>
      </c>
      <c r="F661" s="104" t="s">
        <v>198</v>
      </c>
      <c r="G661" s="105" t="s">
        <v>28</v>
      </c>
      <c r="H661" s="106"/>
      <c r="I661" s="129" t="s">
        <v>50</v>
      </c>
      <c r="J661" s="103">
        <f>SUM(O661:AC661)</f>
        <v>5520</v>
      </c>
      <c r="K661" s="106"/>
      <c r="L661" s="130">
        <v>45292</v>
      </c>
      <c r="M661" s="130">
        <v>48944</v>
      </c>
      <c r="N661" s="32" t="s">
        <v>187</v>
      </c>
      <c r="O661" s="256"/>
      <c r="P661" s="253">
        <f>Keménfa!P26</f>
        <v>0</v>
      </c>
      <c r="Q661" s="253">
        <f>Keménfa!Q26</f>
        <v>0</v>
      </c>
      <c r="R661" s="253">
        <f>Keménfa!R26</f>
        <v>0</v>
      </c>
      <c r="S661" s="253">
        <f>Keménfa!S26</f>
        <v>0</v>
      </c>
      <c r="T661" s="313">
        <f>Keménfa!T26</f>
        <v>1200</v>
      </c>
      <c r="U661" s="313">
        <f>Keménfa!U26</f>
        <v>900</v>
      </c>
      <c r="V661" s="313">
        <f>Keménfa!V26</f>
        <v>150</v>
      </c>
      <c r="W661" s="313">
        <f>Keménfa!W26</f>
        <v>120</v>
      </c>
      <c r="X661" s="313">
        <f>Keménfa!X26</f>
        <v>450</v>
      </c>
      <c r="Y661" s="313">
        <f>Keménfa!Y26</f>
        <v>900</v>
      </c>
      <c r="Z661" s="313">
        <f>Keménfa!Z26</f>
        <v>450</v>
      </c>
      <c r="AA661" s="313">
        <f>Keménfa!AA26</f>
        <v>450</v>
      </c>
      <c r="AB661" s="313">
        <f>Keménfa!AB26</f>
        <v>450</v>
      </c>
      <c r="AC661" s="314">
        <f>Keménfa!AC26</f>
        <v>450</v>
      </c>
      <c r="AE661" s="114"/>
    </row>
    <row r="662" spans="1:31" s="125" customFormat="1" ht="75" x14ac:dyDescent="0.25">
      <c r="A662" s="101">
        <v>341</v>
      </c>
      <c r="B662" s="137"/>
      <c r="C662" s="103" t="s">
        <v>51</v>
      </c>
      <c r="D662" s="136" t="s">
        <v>224</v>
      </c>
      <c r="E662" s="108" t="s">
        <v>30</v>
      </c>
      <c r="F662" s="104" t="s">
        <v>198</v>
      </c>
      <c r="G662" s="105" t="s">
        <v>28</v>
      </c>
      <c r="H662" s="106"/>
      <c r="I662" s="129" t="s">
        <v>51</v>
      </c>
      <c r="J662" s="103">
        <f t="shared" ref="J662:J673" si="53">SUM(O662:AC662)</f>
        <v>5790</v>
      </c>
      <c r="K662" s="106"/>
      <c r="L662" s="130">
        <v>43831</v>
      </c>
      <c r="M662" s="130">
        <v>44926</v>
      </c>
      <c r="N662" s="32" t="s">
        <v>186</v>
      </c>
      <c r="O662" s="256"/>
      <c r="P662" s="253">
        <f>Kisbucsa!P31</f>
        <v>4500</v>
      </c>
      <c r="Q662" s="253">
        <f>Kisbucsa!Q31</f>
        <v>1050</v>
      </c>
      <c r="R662" s="253">
        <f>Kisbucsa!R31</f>
        <v>240</v>
      </c>
      <c r="S662" s="253">
        <f>Kisbucsa!S31</f>
        <v>0</v>
      </c>
      <c r="T662" s="313">
        <f>Kisbucsa!T31</f>
        <v>0</v>
      </c>
      <c r="U662" s="313">
        <f>Kisbucsa!U31</f>
        <v>0</v>
      </c>
      <c r="V662" s="313">
        <f>Kisbucsa!V31</f>
        <v>0</v>
      </c>
      <c r="W662" s="313">
        <f>Kisbucsa!W31</f>
        <v>0</v>
      </c>
      <c r="X662" s="313">
        <f>Kisbucsa!X31</f>
        <v>0</v>
      </c>
      <c r="Y662" s="313">
        <f>Kisbucsa!Y31</f>
        <v>0</v>
      </c>
      <c r="Z662" s="313">
        <f>Kisbucsa!Z31</f>
        <v>0</v>
      </c>
      <c r="AA662" s="313">
        <f>Kisbucsa!AA31</f>
        <v>0</v>
      </c>
      <c r="AB662" s="313">
        <f>Kisbucsa!AB31</f>
        <v>0</v>
      </c>
      <c r="AC662" s="314">
        <f>Kisbucsa!AC31</f>
        <v>0</v>
      </c>
      <c r="AE662" s="114"/>
    </row>
    <row r="663" spans="1:31" s="125" customFormat="1" ht="75" x14ac:dyDescent="0.25">
      <c r="A663" s="101">
        <v>856</v>
      </c>
      <c r="B663" s="137"/>
      <c r="C663" s="103" t="s">
        <v>51</v>
      </c>
      <c r="D663" s="136" t="s">
        <v>224</v>
      </c>
      <c r="E663" s="108" t="s">
        <v>30</v>
      </c>
      <c r="F663" s="104" t="s">
        <v>198</v>
      </c>
      <c r="G663" s="105" t="s">
        <v>28</v>
      </c>
      <c r="H663" s="106"/>
      <c r="I663" s="129" t="s">
        <v>51</v>
      </c>
      <c r="J663" s="103">
        <f t="shared" si="53"/>
        <v>8340</v>
      </c>
      <c r="K663" s="106"/>
      <c r="L663" s="130">
        <v>45658</v>
      </c>
      <c r="M663" s="130">
        <v>48944</v>
      </c>
      <c r="N663" s="32" t="s">
        <v>187</v>
      </c>
      <c r="O663" s="256"/>
      <c r="P663" s="253">
        <f>Kisbucsa!P32</f>
        <v>0</v>
      </c>
      <c r="Q663" s="253">
        <f>Kisbucsa!Q32</f>
        <v>0</v>
      </c>
      <c r="R663" s="253">
        <f>Kisbucsa!R32</f>
        <v>0</v>
      </c>
      <c r="S663" s="253">
        <f>Kisbucsa!S32</f>
        <v>0</v>
      </c>
      <c r="T663" s="313">
        <f>Kisbucsa!T32</f>
        <v>0</v>
      </c>
      <c r="U663" s="313">
        <f>Kisbucsa!U32</f>
        <v>1750</v>
      </c>
      <c r="V663" s="313">
        <f>Kisbucsa!V32</f>
        <v>810</v>
      </c>
      <c r="W663" s="313">
        <f>Kisbucsa!W32</f>
        <v>1470</v>
      </c>
      <c r="X663" s="313">
        <f>Kisbucsa!X32</f>
        <v>2560</v>
      </c>
      <c r="Y663" s="313">
        <f>Kisbucsa!Y32</f>
        <v>350</v>
      </c>
      <c r="Z663" s="313">
        <f>Kisbucsa!Z32</f>
        <v>350</v>
      </c>
      <c r="AA663" s="313">
        <f>Kisbucsa!AA32</f>
        <v>350</v>
      </c>
      <c r="AB663" s="313">
        <f>Kisbucsa!AB32</f>
        <v>350</v>
      </c>
      <c r="AC663" s="314">
        <f>Kisbucsa!AC32</f>
        <v>350</v>
      </c>
      <c r="AE663" s="114"/>
    </row>
    <row r="664" spans="1:31" s="125" customFormat="1" ht="45" x14ac:dyDescent="0.25">
      <c r="A664" s="101">
        <v>704</v>
      </c>
      <c r="B664" s="137"/>
      <c r="C664" s="103" t="s">
        <v>51</v>
      </c>
      <c r="D664" s="136" t="s">
        <v>230</v>
      </c>
      <c r="E664" s="105" t="s">
        <v>14</v>
      </c>
      <c r="F664" s="104" t="s">
        <v>29</v>
      </c>
      <c r="G664" s="105" t="s">
        <v>28</v>
      </c>
      <c r="H664" s="106"/>
      <c r="I664" s="129" t="s">
        <v>51</v>
      </c>
      <c r="J664" s="103">
        <f t="shared" si="53"/>
        <v>300</v>
      </c>
      <c r="K664" s="106"/>
      <c r="L664" s="130">
        <v>45292</v>
      </c>
      <c r="M664" s="130">
        <v>48213</v>
      </c>
      <c r="N664" s="32" t="s">
        <v>187</v>
      </c>
      <c r="O664" s="256"/>
      <c r="P664" s="253">
        <f>Kisbucsa!P33</f>
        <v>0</v>
      </c>
      <c r="Q664" s="253">
        <f>Kisbucsa!Q33</f>
        <v>0</v>
      </c>
      <c r="R664" s="253">
        <f>Kisbucsa!R33</f>
        <v>0</v>
      </c>
      <c r="S664" s="253">
        <f>Kisbucsa!S33</f>
        <v>0</v>
      </c>
      <c r="T664" s="313">
        <f>Kisbucsa!T33</f>
        <v>100</v>
      </c>
      <c r="U664" s="313">
        <f>Kisbucsa!U33</f>
        <v>0</v>
      </c>
      <c r="V664" s="313">
        <f>Kisbucsa!V33</f>
        <v>0</v>
      </c>
      <c r="W664" s="313">
        <f>Kisbucsa!W33</f>
        <v>100</v>
      </c>
      <c r="X664" s="313">
        <f>Kisbucsa!X33</f>
        <v>0</v>
      </c>
      <c r="Y664" s="313">
        <f>Kisbucsa!Y33</f>
        <v>0</v>
      </c>
      <c r="Z664" s="313">
        <f>Kisbucsa!Z33</f>
        <v>0</v>
      </c>
      <c r="AA664" s="313">
        <f>Kisbucsa!AA33</f>
        <v>100</v>
      </c>
      <c r="AB664" s="313">
        <f>Kisbucsa!AB33</f>
        <v>0</v>
      </c>
      <c r="AC664" s="314">
        <f>Kisbucsa!AC33</f>
        <v>0</v>
      </c>
      <c r="AE664" s="114"/>
    </row>
    <row r="665" spans="1:31" s="125" customFormat="1" ht="75" x14ac:dyDescent="0.25">
      <c r="A665" s="101">
        <v>342</v>
      </c>
      <c r="B665" s="137"/>
      <c r="C665" s="103" t="s">
        <v>52</v>
      </c>
      <c r="D665" s="136" t="s">
        <v>224</v>
      </c>
      <c r="E665" s="108" t="s">
        <v>30</v>
      </c>
      <c r="F665" s="104" t="s">
        <v>198</v>
      </c>
      <c r="G665" s="105" t="s">
        <v>28</v>
      </c>
      <c r="H665" s="106"/>
      <c r="I665" s="129" t="s">
        <v>52</v>
      </c>
      <c r="J665" s="103">
        <f t="shared" si="53"/>
        <v>1600</v>
      </c>
      <c r="K665" s="106"/>
      <c r="L665" s="130">
        <v>43831</v>
      </c>
      <c r="M665" s="130">
        <v>44561</v>
      </c>
      <c r="N665" s="32" t="s">
        <v>186</v>
      </c>
      <c r="O665" s="256"/>
      <c r="P665" s="253">
        <f>Kiskutas!P28</f>
        <v>900</v>
      </c>
      <c r="Q665" s="253">
        <f>Kiskutas!Q28</f>
        <v>700</v>
      </c>
      <c r="R665" s="253">
        <f>Kiskutas!R28</f>
        <v>0</v>
      </c>
      <c r="S665" s="253">
        <f>Kiskutas!S28</f>
        <v>0</v>
      </c>
      <c r="T665" s="313">
        <f>Kiskutas!T28</f>
        <v>0</v>
      </c>
      <c r="U665" s="313">
        <f>Kiskutas!U28</f>
        <v>0</v>
      </c>
      <c r="V665" s="313">
        <f>Kiskutas!V28</f>
        <v>0</v>
      </c>
      <c r="W665" s="313">
        <f>Kiskutas!W28</f>
        <v>0</v>
      </c>
      <c r="X665" s="313">
        <f>Kiskutas!X28</f>
        <v>0</v>
      </c>
      <c r="Y665" s="313">
        <f>Kiskutas!Y28</f>
        <v>0</v>
      </c>
      <c r="Z665" s="313">
        <f>Kiskutas!Z28</f>
        <v>0</v>
      </c>
      <c r="AA665" s="313">
        <f>Kiskutas!AA28</f>
        <v>0</v>
      </c>
      <c r="AB665" s="313">
        <f>Kiskutas!AB28</f>
        <v>0</v>
      </c>
      <c r="AC665" s="314">
        <f>Kiskutas!AC28</f>
        <v>0</v>
      </c>
      <c r="AE665" s="114"/>
    </row>
    <row r="666" spans="1:31" s="125" customFormat="1" ht="75" x14ac:dyDescent="0.25">
      <c r="A666" s="101">
        <v>857</v>
      </c>
      <c r="B666" s="137"/>
      <c r="C666" s="103" t="s">
        <v>52</v>
      </c>
      <c r="D666" s="136" t="s">
        <v>224</v>
      </c>
      <c r="E666" s="108" t="s">
        <v>30</v>
      </c>
      <c r="F666" s="104" t="s">
        <v>198</v>
      </c>
      <c r="G666" s="105" t="s">
        <v>28</v>
      </c>
      <c r="H666" s="106"/>
      <c r="I666" s="129" t="s">
        <v>52</v>
      </c>
      <c r="J666" s="103">
        <f t="shared" si="53"/>
        <v>8540</v>
      </c>
      <c r="K666" s="106"/>
      <c r="L666" s="130">
        <v>45658</v>
      </c>
      <c r="M666" s="130">
        <v>48579</v>
      </c>
      <c r="N666" s="17" t="s">
        <v>187</v>
      </c>
      <c r="O666" s="256"/>
      <c r="P666" s="253">
        <f>Kiskutas!P29</f>
        <v>0</v>
      </c>
      <c r="Q666" s="253">
        <f>Kiskutas!Q29</f>
        <v>0</v>
      </c>
      <c r="R666" s="253">
        <f>Kiskutas!R29</f>
        <v>0</v>
      </c>
      <c r="S666" s="253">
        <f>Kiskutas!S29</f>
        <v>0</v>
      </c>
      <c r="T666" s="313">
        <f>Kiskutas!T29</f>
        <v>0</v>
      </c>
      <c r="U666" s="313">
        <f>Kiskutas!U29</f>
        <v>1750</v>
      </c>
      <c r="V666" s="313">
        <f>Kiskutas!V29</f>
        <v>1470</v>
      </c>
      <c r="W666" s="313">
        <f>Kiskutas!W29</f>
        <v>0</v>
      </c>
      <c r="X666" s="313">
        <f>Kiskutas!X29</f>
        <v>900</v>
      </c>
      <c r="Y666" s="313">
        <f>Kiskutas!Y29</f>
        <v>1200</v>
      </c>
      <c r="Z666" s="313">
        <f>Kiskutas!Z29</f>
        <v>0</v>
      </c>
      <c r="AA666" s="313">
        <f>Kiskutas!AA29</f>
        <v>1750</v>
      </c>
      <c r="AB666" s="313">
        <f>Kiskutas!AB29</f>
        <v>1470</v>
      </c>
      <c r="AC666" s="314">
        <f>Kiskutas!AC29</f>
        <v>0</v>
      </c>
      <c r="AE666" s="114"/>
    </row>
    <row r="667" spans="1:31" s="125" customFormat="1" ht="75" x14ac:dyDescent="0.25">
      <c r="A667" s="101">
        <v>343</v>
      </c>
      <c r="B667" s="137"/>
      <c r="C667" s="103" t="s">
        <v>53</v>
      </c>
      <c r="D667" s="136" t="s">
        <v>224</v>
      </c>
      <c r="E667" s="108" t="s">
        <v>30</v>
      </c>
      <c r="F667" s="104" t="s">
        <v>198</v>
      </c>
      <c r="G667" s="105" t="s">
        <v>28</v>
      </c>
      <c r="H667" s="106"/>
      <c r="I667" s="129" t="s">
        <v>53</v>
      </c>
      <c r="J667" s="103">
        <f t="shared" si="53"/>
        <v>1150</v>
      </c>
      <c r="K667" s="106"/>
      <c r="L667" s="130">
        <v>43831</v>
      </c>
      <c r="M667" s="130">
        <v>44926</v>
      </c>
      <c r="N667" s="32" t="s">
        <v>186</v>
      </c>
      <c r="O667" s="256"/>
      <c r="P667" s="253">
        <f>Kispáli!P29</f>
        <v>1000</v>
      </c>
      <c r="Q667" s="253">
        <f>Kispáli!Q29</f>
        <v>0</v>
      </c>
      <c r="R667" s="253">
        <f>Kispáli!R29</f>
        <v>150</v>
      </c>
      <c r="S667" s="253">
        <f>Kispáli!S29</f>
        <v>0</v>
      </c>
      <c r="T667" s="313">
        <f>Kispáli!T29</f>
        <v>0</v>
      </c>
      <c r="U667" s="313">
        <f>Kispáli!U29</f>
        <v>0</v>
      </c>
      <c r="V667" s="313">
        <f>Kispáli!V29</f>
        <v>0</v>
      </c>
      <c r="W667" s="313">
        <f>Kispáli!W29</f>
        <v>0</v>
      </c>
      <c r="X667" s="313">
        <f>Kispáli!X29</f>
        <v>0</v>
      </c>
      <c r="Y667" s="313">
        <f>Kispáli!Y29</f>
        <v>0</v>
      </c>
      <c r="Z667" s="313">
        <f>Kispáli!Z29</f>
        <v>0</v>
      </c>
      <c r="AA667" s="313">
        <f>Kispáli!AA29</f>
        <v>0</v>
      </c>
      <c r="AB667" s="313">
        <f>Kispáli!AB29</f>
        <v>0</v>
      </c>
      <c r="AC667" s="314">
        <f>Kispáli!AC29</f>
        <v>0</v>
      </c>
      <c r="AE667" s="114"/>
    </row>
    <row r="668" spans="1:31" s="125" customFormat="1" ht="75" x14ac:dyDescent="0.25">
      <c r="A668" s="101">
        <v>858</v>
      </c>
      <c r="B668" s="137"/>
      <c r="C668" s="103" t="s">
        <v>53</v>
      </c>
      <c r="D668" s="136" t="s">
        <v>224</v>
      </c>
      <c r="E668" s="108" t="s">
        <v>30</v>
      </c>
      <c r="F668" s="104" t="s">
        <v>198</v>
      </c>
      <c r="G668" s="105" t="s">
        <v>28</v>
      </c>
      <c r="H668" s="106"/>
      <c r="I668" s="129" t="s">
        <v>53</v>
      </c>
      <c r="J668" s="103">
        <f t="shared" si="53"/>
        <v>7740</v>
      </c>
      <c r="K668" s="106"/>
      <c r="L668" s="130">
        <v>45658</v>
      </c>
      <c r="M668" s="130">
        <v>48944</v>
      </c>
      <c r="N668" s="17" t="s">
        <v>187</v>
      </c>
      <c r="O668" s="256"/>
      <c r="P668" s="253">
        <f>Kispáli!P30</f>
        <v>0</v>
      </c>
      <c r="Q668" s="253">
        <f>Kispáli!Q30</f>
        <v>0</v>
      </c>
      <c r="R668" s="253">
        <f>Kispáli!R30</f>
        <v>0</v>
      </c>
      <c r="S668" s="253">
        <f>Kispáli!S30</f>
        <v>0</v>
      </c>
      <c r="T668" s="313">
        <f>Kispáli!T30</f>
        <v>0</v>
      </c>
      <c r="U668" s="313">
        <f>Kispáli!U30</f>
        <v>1650</v>
      </c>
      <c r="V668" s="313">
        <f>Kispáli!V30</f>
        <v>1610</v>
      </c>
      <c r="W668" s="313">
        <f>Kispáli!W30</f>
        <v>60</v>
      </c>
      <c r="X668" s="313">
        <f>Kispáli!X30</f>
        <v>550</v>
      </c>
      <c r="Y668" s="313">
        <f>Kispáli!Y30</f>
        <v>1600</v>
      </c>
      <c r="Z668" s="313">
        <f>Kispáli!Z30</f>
        <v>60</v>
      </c>
      <c r="AA668" s="313">
        <f>Kispáli!AA30</f>
        <v>550</v>
      </c>
      <c r="AB668" s="313">
        <f>Kispáli!AB30</f>
        <v>1600</v>
      </c>
      <c r="AC668" s="314">
        <f>Kispáli!AC30</f>
        <v>60</v>
      </c>
      <c r="AE668" s="114"/>
    </row>
    <row r="669" spans="1:31" s="125" customFormat="1" ht="75" x14ac:dyDescent="0.25">
      <c r="A669" s="101">
        <v>859</v>
      </c>
      <c r="B669" s="137"/>
      <c r="C669" s="103" t="s">
        <v>53</v>
      </c>
      <c r="D669" s="136" t="s">
        <v>230</v>
      </c>
      <c r="E669" s="108" t="s">
        <v>30</v>
      </c>
      <c r="F669" s="104" t="s">
        <v>198</v>
      </c>
      <c r="G669" s="105" t="s">
        <v>28</v>
      </c>
      <c r="H669" s="106"/>
      <c r="I669" s="129" t="s">
        <v>53</v>
      </c>
      <c r="J669" s="103">
        <f t="shared" si="53"/>
        <v>100</v>
      </c>
      <c r="K669" s="106"/>
      <c r="L669" s="130">
        <v>45658</v>
      </c>
      <c r="M669" s="130">
        <v>46022</v>
      </c>
      <c r="N669" s="32" t="s">
        <v>187</v>
      </c>
      <c r="O669" s="256"/>
      <c r="P669" s="253">
        <f>Kispáli!P31</f>
        <v>0</v>
      </c>
      <c r="Q669" s="253">
        <f>Kispáli!Q31</f>
        <v>0</v>
      </c>
      <c r="R669" s="253">
        <f>Kispáli!R31</f>
        <v>0</v>
      </c>
      <c r="S669" s="253">
        <f>Kispáli!S31</f>
        <v>0</v>
      </c>
      <c r="T669" s="313">
        <f>Kispáli!T31</f>
        <v>0</v>
      </c>
      <c r="U669" s="313">
        <f>Kispáli!U31</f>
        <v>100</v>
      </c>
      <c r="V669" s="313">
        <f>Kispáli!V31</f>
        <v>0</v>
      </c>
      <c r="W669" s="313">
        <f>Kispáli!W31</f>
        <v>0</v>
      </c>
      <c r="X669" s="313">
        <f>Kispáli!X31</f>
        <v>0</v>
      </c>
      <c r="Y669" s="313">
        <f>Kispáli!Y31</f>
        <v>0</v>
      </c>
      <c r="Z669" s="313">
        <f>Kispáli!Z31</f>
        <v>0</v>
      </c>
      <c r="AA669" s="313">
        <f>Kispáli!AA31</f>
        <v>0</v>
      </c>
      <c r="AB669" s="313">
        <f>Kispáli!AB31</f>
        <v>0</v>
      </c>
      <c r="AC669" s="314">
        <f>Kispáli!AC31</f>
        <v>0</v>
      </c>
      <c r="AE669" s="114"/>
    </row>
    <row r="670" spans="1:31" s="125" customFormat="1" ht="75" x14ac:dyDescent="0.25">
      <c r="A670" s="101">
        <v>344</v>
      </c>
      <c r="B670" s="137"/>
      <c r="C670" s="103" t="s">
        <v>54</v>
      </c>
      <c r="D670" s="136" t="s">
        <v>224</v>
      </c>
      <c r="E670" s="108" t="s">
        <v>30</v>
      </c>
      <c r="F670" s="104" t="s">
        <v>198</v>
      </c>
      <c r="G670" s="105" t="s">
        <v>28</v>
      </c>
      <c r="H670" s="106"/>
      <c r="I670" s="129" t="s">
        <v>54</v>
      </c>
      <c r="J670" s="103">
        <f t="shared" si="53"/>
        <v>1400</v>
      </c>
      <c r="K670" s="106"/>
      <c r="L670" s="130">
        <v>43831</v>
      </c>
      <c r="M670" s="130">
        <v>44196</v>
      </c>
      <c r="N670" s="32" t="s">
        <v>186</v>
      </c>
      <c r="O670" s="256"/>
      <c r="P670" s="253">
        <f>Lakhegy!P27</f>
        <v>1400</v>
      </c>
      <c r="Q670" s="253">
        <f>Lakhegy!Q27</f>
        <v>0</v>
      </c>
      <c r="R670" s="253">
        <f>Lakhegy!R27</f>
        <v>0</v>
      </c>
      <c r="S670" s="253">
        <f>Lakhegy!S27</f>
        <v>0</v>
      </c>
      <c r="T670" s="313">
        <f>Lakhegy!T27</f>
        <v>0</v>
      </c>
      <c r="U670" s="313">
        <f>Lakhegy!U27</f>
        <v>0</v>
      </c>
      <c r="V670" s="313">
        <f>Lakhegy!V27</f>
        <v>0</v>
      </c>
      <c r="W670" s="313">
        <f>Lakhegy!W27</f>
        <v>0</v>
      </c>
      <c r="X670" s="313">
        <f>Lakhegy!X27</f>
        <v>0</v>
      </c>
      <c r="Y670" s="313">
        <f>Lakhegy!Y27</f>
        <v>0</v>
      </c>
      <c r="Z670" s="313">
        <f>Lakhegy!Z27</f>
        <v>0</v>
      </c>
      <c r="AA670" s="313">
        <f>Lakhegy!AA27</f>
        <v>0</v>
      </c>
      <c r="AB670" s="313">
        <f>Lakhegy!AB27</f>
        <v>0</v>
      </c>
      <c r="AC670" s="314">
        <f>Lakhegy!AC27</f>
        <v>0</v>
      </c>
      <c r="AE670" s="114"/>
    </row>
    <row r="671" spans="1:31" s="125" customFormat="1" ht="75" x14ac:dyDescent="0.25">
      <c r="A671" s="101">
        <v>914</v>
      </c>
      <c r="B671" s="137"/>
      <c r="C671" s="103" t="s">
        <v>54</v>
      </c>
      <c r="D671" s="136" t="s">
        <v>224</v>
      </c>
      <c r="E671" s="108" t="s">
        <v>30</v>
      </c>
      <c r="F671" s="104" t="s">
        <v>198</v>
      </c>
      <c r="G671" s="105" t="s">
        <v>28</v>
      </c>
      <c r="H671" s="106"/>
      <c r="I671" s="129" t="s">
        <v>54</v>
      </c>
      <c r="J671" s="103">
        <f t="shared" si="53"/>
        <v>9070</v>
      </c>
      <c r="K671" s="106"/>
      <c r="L671" s="130">
        <v>46023</v>
      </c>
      <c r="M671" s="130">
        <v>48944</v>
      </c>
      <c r="N671" s="17" t="s">
        <v>187</v>
      </c>
      <c r="O671" s="256"/>
      <c r="P671" s="253">
        <f>Lakhegy!P28</f>
        <v>0</v>
      </c>
      <c r="Q671" s="253">
        <f>Lakhegy!Q28</f>
        <v>0</v>
      </c>
      <c r="R671" s="253">
        <f>Lakhegy!R28</f>
        <v>0</v>
      </c>
      <c r="S671" s="253">
        <f>Lakhegy!S28</f>
        <v>0</v>
      </c>
      <c r="T671" s="313">
        <f>Lakhegy!T28</f>
        <v>0</v>
      </c>
      <c r="U671" s="313">
        <f>Lakhegy!U28</f>
        <v>0</v>
      </c>
      <c r="V671" s="313">
        <f>Lakhegy!V28</f>
        <v>1410</v>
      </c>
      <c r="W671" s="313">
        <f>Lakhegy!W28</f>
        <v>1760</v>
      </c>
      <c r="X671" s="313">
        <f>Lakhegy!X28</f>
        <v>1960</v>
      </c>
      <c r="Y671" s="313">
        <f>Lakhegy!Y28</f>
        <v>2060</v>
      </c>
      <c r="Z671" s="313">
        <f>Lakhegy!Z28</f>
        <v>470</v>
      </c>
      <c r="AA671" s="313">
        <f>Lakhegy!AA28</f>
        <v>470</v>
      </c>
      <c r="AB671" s="313">
        <f>Lakhegy!AB28</f>
        <v>470</v>
      </c>
      <c r="AC671" s="314">
        <f>Lakhegy!AC28</f>
        <v>470</v>
      </c>
      <c r="AE671" s="114"/>
    </row>
    <row r="672" spans="1:31" s="125" customFormat="1" ht="75" x14ac:dyDescent="0.25">
      <c r="A672" s="101">
        <v>345</v>
      </c>
      <c r="B672" s="137"/>
      <c r="C672" s="103" t="s">
        <v>55</v>
      </c>
      <c r="D672" s="136" t="s">
        <v>224</v>
      </c>
      <c r="E672" s="108" t="s">
        <v>30</v>
      </c>
      <c r="F672" s="104" t="s">
        <v>198</v>
      </c>
      <c r="G672" s="105" t="s">
        <v>28</v>
      </c>
      <c r="H672" s="106"/>
      <c r="I672" s="129" t="s">
        <v>55</v>
      </c>
      <c r="J672" s="103">
        <f t="shared" si="53"/>
        <v>700</v>
      </c>
      <c r="K672" s="106"/>
      <c r="L672" s="130">
        <v>43831</v>
      </c>
      <c r="M672" s="130">
        <v>44196</v>
      </c>
      <c r="N672" s="32" t="s">
        <v>186</v>
      </c>
      <c r="O672" s="256"/>
      <c r="P672" s="253">
        <f>Nagykutas!P27</f>
        <v>700</v>
      </c>
      <c r="Q672" s="253">
        <f>Nagykutas!Q27</f>
        <v>0</v>
      </c>
      <c r="R672" s="253">
        <f>Nagykutas!R27</f>
        <v>0</v>
      </c>
      <c r="S672" s="253">
        <f>Nagykutas!S27</f>
        <v>0</v>
      </c>
      <c r="T672" s="313">
        <f>Nagykutas!T27</f>
        <v>0</v>
      </c>
      <c r="U672" s="313">
        <f>Nagykutas!U27</f>
        <v>0</v>
      </c>
      <c r="V672" s="313">
        <f>Nagykutas!V27</f>
        <v>0</v>
      </c>
      <c r="W672" s="313">
        <f>Nagykutas!W27</f>
        <v>0</v>
      </c>
      <c r="X672" s="313">
        <f>Nagykutas!X27</f>
        <v>0</v>
      </c>
      <c r="Y672" s="313">
        <f>Nagykutas!Y27</f>
        <v>0</v>
      </c>
      <c r="Z672" s="313">
        <f>Nagykutas!Z27</f>
        <v>0</v>
      </c>
      <c r="AA672" s="313">
        <f>Nagykutas!AA27</f>
        <v>0</v>
      </c>
      <c r="AB672" s="313">
        <f>Nagykutas!AB27</f>
        <v>0</v>
      </c>
      <c r="AC672" s="314">
        <f>Nagykutas!AC27</f>
        <v>0</v>
      </c>
      <c r="AE672" s="114"/>
    </row>
    <row r="673" spans="1:31" s="125" customFormat="1" ht="75" x14ac:dyDescent="0.25">
      <c r="A673" s="101">
        <v>860</v>
      </c>
      <c r="B673" s="137"/>
      <c r="C673" s="103" t="s">
        <v>55</v>
      </c>
      <c r="D673" s="136" t="s">
        <v>224</v>
      </c>
      <c r="E673" s="108" t="s">
        <v>30</v>
      </c>
      <c r="F673" s="104" t="s">
        <v>198</v>
      </c>
      <c r="G673" s="105" t="s">
        <v>28</v>
      </c>
      <c r="H673" s="106"/>
      <c r="I673" s="129" t="s">
        <v>55</v>
      </c>
      <c r="J673" s="103">
        <f t="shared" si="53"/>
        <v>5920</v>
      </c>
      <c r="K673" s="106"/>
      <c r="L673" s="130">
        <v>45658</v>
      </c>
      <c r="M673" s="130">
        <v>48579</v>
      </c>
      <c r="N673" s="32" t="s">
        <v>187</v>
      </c>
      <c r="O673" s="256"/>
      <c r="P673" s="253">
        <f>Nagykutas!P28</f>
        <v>0</v>
      </c>
      <c r="Q673" s="253">
        <f>Nagykutas!Q28</f>
        <v>0</v>
      </c>
      <c r="R673" s="253">
        <f>Nagykutas!R28</f>
        <v>0</v>
      </c>
      <c r="S673" s="253">
        <f>Nagykutas!S28</f>
        <v>0</v>
      </c>
      <c r="T673" s="313">
        <f>Nagykutas!T28</f>
        <v>0</v>
      </c>
      <c r="U673" s="313">
        <f>Nagykutas!U28</f>
        <v>1250</v>
      </c>
      <c r="V673" s="313">
        <f>Nagykutas!V28</f>
        <v>1550</v>
      </c>
      <c r="W673" s="313">
        <f>Nagykutas!W28</f>
        <v>120</v>
      </c>
      <c r="X673" s="313">
        <f>Nagykutas!X28</f>
        <v>600</v>
      </c>
      <c r="Y673" s="313">
        <f>Nagykutas!Y28</f>
        <v>900</v>
      </c>
      <c r="Z673" s="313">
        <f>Nagykutas!Z28</f>
        <v>0</v>
      </c>
      <c r="AA673" s="313">
        <f>Nagykutas!AA28</f>
        <v>600</v>
      </c>
      <c r="AB673" s="313">
        <f>Nagykutas!AB28</f>
        <v>900</v>
      </c>
      <c r="AC673" s="314">
        <f>Nagykutas!AC28</f>
        <v>0</v>
      </c>
      <c r="AE673" s="114"/>
    </row>
    <row r="674" spans="1:31" s="125" customFormat="1" ht="75" x14ac:dyDescent="0.25">
      <c r="A674" s="101">
        <v>346</v>
      </c>
      <c r="B674" s="137"/>
      <c r="C674" s="103" t="s">
        <v>56</v>
      </c>
      <c r="D674" s="136" t="s">
        <v>224</v>
      </c>
      <c r="E674" s="108" t="s">
        <v>30</v>
      </c>
      <c r="F674" s="104" t="s">
        <v>198</v>
      </c>
      <c r="G674" s="105" t="s">
        <v>28</v>
      </c>
      <c r="H674" s="106"/>
      <c r="I674" s="129" t="s">
        <v>56</v>
      </c>
      <c r="J674" s="103">
        <f t="shared" ref="J674:J678" si="54">SUM(O674:AC674)</f>
        <v>4300</v>
      </c>
      <c r="K674" s="106"/>
      <c r="L674" s="130">
        <v>43831</v>
      </c>
      <c r="M674" s="130">
        <v>44926</v>
      </c>
      <c r="N674" s="32" t="s">
        <v>186</v>
      </c>
      <c r="O674" s="256"/>
      <c r="P674" s="253">
        <f>Nagypáli!P25</f>
        <v>1300</v>
      </c>
      <c r="Q674" s="253">
        <f>Nagypáli!Q25</f>
        <v>1650</v>
      </c>
      <c r="R674" s="253">
        <f>Nagypáli!R25</f>
        <v>1350</v>
      </c>
      <c r="S674" s="253">
        <f>Nagypáli!S25</f>
        <v>0</v>
      </c>
      <c r="T674" s="313">
        <f>Nagypáli!T25</f>
        <v>0</v>
      </c>
      <c r="U674" s="313">
        <f>Nagypáli!U25</f>
        <v>0</v>
      </c>
      <c r="V674" s="313">
        <f>Nagypáli!V25</f>
        <v>0</v>
      </c>
      <c r="W674" s="313">
        <f>Nagypáli!W25</f>
        <v>0</v>
      </c>
      <c r="X674" s="313">
        <f>Nagypáli!X25</f>
        <v>0</v>
      </c>
      <c r="Y674" s="313">
        <f>Nagypáli!Y25</f>
        <v>0</v>
      </c>
      <c r="Z674" s="313">
        <f>Nagypáli!Z25</f>
        <v>0</v>
      </c>
      <c r="AA674" s="313">
        <f>Nagypáli!AA25</f>
        <v>0</v>
      </c>
      <c r="AB674" s="313">
        <f>Nagypáli!AB25</f>
        <v>0</v>
      </c>
      <c r="AC674" s="314">
        <f>Nagypáli!AC25</f>
        <v>0</v>
      </c>
      <c r="AE674" s="114"/>
    </row>
    <row r="675" spans="1:31" s="125" customFormat="1" ht="75" x14ac:dyDescent="0.25">
      <c r="A675" s="101">
        <v>861</v>
      </c>
      <c r="B675" s="137"/>
      <c r="C675" s="103" t="s">
        <v>56</v>
      </c>
      <c r="D675" s="136" t="s">
        <v>224</v>
      </c>
      <c r="E675" s="108" t="s">
        <v>30</v>
      </c>
      <c r="F675" s="104" t="s">
        <v>198</v>
      </c>
      <c r="G675" s="105" t="s">
        <v>28</v>
      </c>
      <c r="H675" s="106"/>
      <c r="I675" s="129" t="s">
        <v>56</v>
      </c>
      <c r="J675" s="103">
        <f t="shared" si="54"/>
        <v>9850</v>
      </c>
      <c r="K675" s="106"/>
      <c r="L675" s="130">
        <v>45658</v>
      </c>
      <c r="M675" s="130">
        <v>48944</v>
      </c>
      <c r="N675" s="32" t="s">
        <v>187</v>
      </c>
      <c r="O675" s="256"/>
      <c r="P675" s="253">
        <f>Nagypáli!P26</f>
        <v>0</v>
      </c>
      <c r="Q675" s="253">
        <f>Nagypáli!Q26</f>
        <v>0</v>
      </c>
      <c r="R675" s="253">
        <f>Nagypáli!R26</f>
        <v>0</v>
      </c>
      <c r="S675" s="253">
        <f>Nagypáli!S26</f>
        <v>0</v>
      </c>
      <c r="T675" s="313">
        <f>Nagypáli!T26</f>
        <v>0</v>
      </c>
      <c r="U675" s="313">
        <f>Nagypáli!U26</f>
        <v>1550</v>
      </c>
      <c r="V675" s="313">
        <f>Nagypáli!V26</f>
        <v>1310</v>
      </c>
      <c r="W675" s="313">
        <f>Nagypáli!W26</f>
        <v>60</v>
      </c>
      <c r="X675" s="313">
        <f>Nagypáli!X26</f>
        <v>760</v>
      </c>
      <c r="Y675" s="313">
        <f>Nagypáli!Y26</f>
        <v>1950</v>
      </c>
      <c r="Z675" s="313">
        <f>Nagypáli!Z26</f>
        <v>660</v>
      </c>
      <c r="AA675" s="313">
        <f>Nagypáli!AA26</f>
        <v>1450</v>
      </c>
      <c r="AB675" s="313">
        <f>Nagypáli!AB26</f>
        <v>660</v>
      </c>
      <c r="AC675" s="314">
        <f>Nagypáli!AC26</f>
        <v>1450</v>
      </c>
      <c r="AE675" s="114"/>
    </row>
    <row r="676" spans="1:31" s="125" customFormat="1" ht="75" x14ac:dyDescent="0.25">
      <c r="A676" s="101">
        <v>347</v>
      </c>
      <c r="B676" s="137"/>
      <c r="C676" s="103" t="s">
        <v>57</v>
      </c>
      <c r="D676" s="136" t="s">
        <v>224</v>
      </c>
      <c r="E676" s="108" t="s">
        <v>30</v>
      </c>
      <c r="F676" s="104" t="s">
        <v>198</v>
      </c>
      <c r="G676" s="105" t="s">
        <v>28</v>
      </c>
      <c r="H676" s="106"/>
      <c r="I676" s="129" t="s">
        <v>57</v>
      </c>
      <c r="J676" s="103">
        <f t="shared" si="54"/>
        <v>5950</v>
      </c>
      <c r="K676" s="106"/>
      <c r="L676" s="130">
        <v>43831</v>
      </c>
      <c r="M676" s="130">
        <v>45291</v>
      </c>
      <c r="N676" s="17" t="s">
        <v>186</v>
      </c>
      <c r="O676" s="256"/>
      <c r="P676" s="253">
        <f>Nemesapáti!P30</f>
        <v>3500</v>
      </c>
      <c r="Q676" s="253">
        <f>Nemesapáti!Q30</f>
        <v>1750</v>
      </c>
      <c r="R676" s="253">
        <f>Nemesapáti!R30</f>
        <v>450</v>
      </c>
      <c r="S676" s="253">
        <f>Nemesapáti!S30</f>
        <v>250</v>
      </c>
      <c r="T676" s="313">
        <f>Nemesapáti!T30</f>
        <v>0</v>
      </c>
      <c r="U676" s="313">
        <f>Nemesapáti!U30</f>
        <v>0</v>
      </c>
      <c r="V676" s="313">
        <f>Nemesapáti!V30</f>
        <v>0</v>
      </c>
      <c r="W676" s="313">
        <f>Nemesapáti!W30</f>
        <v>0</v>
      </c>
      <c r="X676" s="313">
        <f>Nemesapáti!X30</f>
        <v>0</v>
      </c>
      <c r="Y676" s="313">
        <f>Nemesapáti!Y30</f>
        <v>0</v>
      </c>
      <c r="Z676" s="313">
        <f>Nemesapáti!Z30</f>
        <v>0</v>
      </c>
      <c r="AA676" s="313">
        <f>Nemesapáti!AA30</f>
        <v>0</v>
      </c>
      <c r="AB676" s="313">
        <f>Nemesapáti!AB30</f>
        <v>0</v>
      </c>
      <c r="AC676" s="314">
        <f>Nemesapáti!AC30</f>
        <v>0</v>
      </c>
      <c r="AE676" s="114"/>
    </row>
    <row r="677" spans="1:31" s="125" customFormat="1" ht="75" x14ac:dyDescent="0.25">
      <c r="A677" s="101">
        <v>862</v>
      </c>
      <c r="B677" s="137"/>
      <c r="C677" s="103" t="s">
        <v>57</v>
      </c>
      <c r="D677" s="136" t="s">
        <v>224</v>
      </c>
      <c r="E677" s="108" t="s">
        <v>30</v>
      </c>
      <c r="F677" s="104" t="s">
        <v>198</v>
      </c>
      <c r="G677" s="105" t="s">
        <v>28</v>
      </c>
      <c r="H677" s="106"/>
      <c r="I677" s="129" t="s">
        <v>57</v>
      </c>
      <c r="J677" s="103">
        <f t="shared" si="54"/>
        <v>10100</v>
      </c>
      <c r="K677" s="106"/>
      <c r="L677" s="130">
        <v>45658</v>
      </c>
      <c r="M677" s="130">
        <v>48944</v>
      </c>
      <c r="N677" s="32" t="s">
        <v>187</v>
      </c>
      <c r="O677" s="256"/>
      <c r="P677" s="253">
        <f>Nemesapáti!P31</f>
        <v>0</v>
      </c>
      <c r="Q677" s="253">
        <f>Nemesapáti!Q31</f>
        <v>0</v>
      </c>
      <c r="R677" s="253">
        <f>Nemesapáti!R31</f>
        <v>0</v>
      </c>
      <c r="S677" s="253">
        <f>Nemesapáti!S31</f>
        <v>0</v>
      </c>
      <c r="T677" s="313">
        <f>Nemesapáti!T31</f>
        <v>0</v>
      </c>
      <c r="U677" s="313">
        <f>Nemesapáti!U31</f>
        <v>1200</v>
      </c>
      <c r="V677" s="313">
        <f>Nemesapáti!V31</f>
        <v>1410</v>
      </c>
      <c r="W677" s="313">
        <f>Nemesapáti!W31</f>
        <v>2560</v>
      </c>
      <c r="X677" s="313">
        <f>Nemesapáti!X31</f>
        <v>1920</v>
      </c>
      <c r="Y677" s="313">
        <f>Nemesapáti!Y31</f>
        <v>610</v>
      </c>
      <c r="Z677" s="313">
        <f>Nemesapáti!Z31</f>
        <v>600</v>
      </c>
      <c r="AA677" s="313">
        <f>Nemesapáti!AA31</f>
        <v>600</v>
      </c>
      <c r="AB677" s="313">
        <f>Nemesapáti!AB31</f>
        <v>600</v>
      </c>
      <c r="AC677" s="314">
        <f>Nemesapáti!AC31</f>
        <v>600</v>
      </c>
      <c r="AE677" s="114"/>
    </row>
    <row r="678" spans="1:31" s="125" customFormat="1" ht="45" x14ac:dyDescent="0.25">
      <c r="A678" s="101">
        <v>705</v>
      </c>
      <c r="B678" s="137"/>
      <c r="C678" s="103" t="s">
        <v>57</v>
      </c>
      <c r="D678" s="136" t="s">
        <v>230</v>
      </c>
      <c r="E678" s="105" t="s">
        <v>14</v>
      </c>
      <c r="F678" s="104" t="s">
        <v>29</v>
      </c>
      <c r="G678" s="105" t="s">
        <v>28</v>
      </c>
      <c r="H678" s="106"/>
      <c r="I678" s="129" t="s">
        <v>57</v>
      </c>
      <c r="J678" s="103">
        <f t="shared" si="54"/>
        <v>200</v>
      </c>
      <c r="K678" s="106"/>
      <c r="L678" s="130">
        <v>45292</v>
      </c>
      <c r="M678" s="130">
        <v>47118</v>
      </c>
      <c r="N678" s="32" t="s">
        <v>187</v>
      </c>
      <c r="O678" s="256"/>
      <c r="P678" s="253">
        <f>Nemesapáti!P32</f>
        <v>0</v>
      </c>
      <c r="Q678" s="253">
        <f>Nemesapáti!Q32</f>
        <v>0</v>
      </c>
      <c r="R678" s="253">
        <f>Nemesapáti!R32</f>
        <v>0</v>
      </c>
      <c r="S678" s="253">
        <f>Nemesapáti!S32</f>
        <v>0</v>
      </c>
      <c r="T678" s="313">
        <f>Nemesapáti!T32</f>
        <v>100</v>
      </c>
      <c r="U678" s="313">
        <f>Nemesapáti!U32</f>
        <v>0</v>
      </c>
      <c r="V678" s="313">
        <f>Nemesapáti!V32</f>
        <v>0</v>
      </c>
      <c r="W678" s="313">
        <f>Nemesapáti!W32</f>
        <v>0</v>
      </c>
      <c r="X678" s="313">
        <f>Nemesapáti!X32</f>
        <v>100</v>
      </c>
      <c r="Y678" s="313">
        <f>Nemesapáti!Y32</f>
        <v>0</v>
      </c>
      <c r="Z678" s="313">
        <f>Nemesapáti!Z32</f>
        <v>0</v>
      </c>
      <c r="AA678" s="313">
        <f>Nemesapáti!AA32</f>
        <v>0</v>
      </c>
      <c r="AB678" s="313">
        <f>Nemesapáti!AB32</f>
        <v>0</v>
      </c>
      <c r="AC678" s="314">
        <f>Nemesapáti!AC32</f>
        <v>0</v>
      </c>
      <c r="AE678" s="114"/>
    </row>
    <row r="679" spans="1:31" s="125" customFormat="1" ht="75" x14ac:dyDescent="0.25">
      <c r="A679" s="101">
        <v>348</v>
      </c>
      <c r="B679" s="137"/>
      <c r="C679" s="103" t="s">
        <v>58</v>
      </c>
      <c r="D679" s="136" t="s">
        <v>224</v>
      </c>
      <c r="E679" s="108" t="s">
        <v>30</v>
      </c>
      <c r="F679" s="104" t="s">
        <v>198</v>
      </c>
      <c r="G679" s="105" t="s">
        <v>28</v>
      </c>
      <c r="H679" s="106"/>
      <c r="I679" s="129" t="s">
        <v>58</v>
      </c>
      <c r="J679" s="103">
        <f t="shared" ref="J679:J688" si="55">SUM(O679:AC679)</f>
        <v>2590</v>
      </c>
      <c r="K679" s="106"/>
      <c r="L679" s="130">
        <v>43831</v>
      </c>
      <c r="M679" s="130">
        <v>45291</v>
      </c>
      <c r="N679" s="32" t="s">
        <v>186</v>
      </c>
      <c r="O679" s="256"/>
      <c r="P679" s="253">
        <f>Nemeshetés!P30</f>
        <v>1500</v>
      </c>
      <c r="Q679" s="253">
        <f>Nemeshetés!Q30</f>
        <v>500</v>
      </c>
      <c r="R679" s="253">
        <f>Nemeshetés!R30</f>
        <v>240</v>
      </c>
      <c r="S679" s="253">
        <f>Nemeshetés!S30</f>
        <v>350</v>
      </c>
      <c r="T679" s="313">
        <f>Nemeshetés!T30</f>
        <v>0</v>
      </c>
      <c r="U679" s="313">
        <f>Nemeshetés!U30</f>
        <v>0</v>
      </c>
      <c r="V679" s="313">
        <f>Nemeshetés!V30</f>
        <v>0</v>
      </c>
      <c r="W679" s="313">
        <f>Nemeshetés!W30</f>
        <v>0</v>
      </c>
      <c r="X679" s="313">
        <f>Nemeshetés!X30</f>
        <v>0</v>
      </c>
      <c r="Y679" s="313">
        <f>Nemeshetés!Y30</f>
        <v>0</v>
      </c>
      <c r="Z679" s="313">
        <f>Nemeshetés!Z30</f>
        <v>0</v>
      </c>
      <c r="AA679" s="313">
        <f>Nemeshetés!AA30</f>
        <v>0</v>
      </c>
      <c r="AB679" s="313">
        <f>Nemeshetés!AB30</f>
        <v>0</v>
      </c>
      <c r="AC679" s="314">
        <f>Nemeshetés!AC30</f>
        <v>0</v>
      </c>
      <c r="AE679" s="114"/>
    </row>
    <row r="680" spans="1:31" s="125" customFormat="1" ht="75" x14ac:dyDescent="0.25">
      <c r="A680" s="101">
        <v>863</v>
      </c>
      <c r="B680" s="137"/>
      <c r="C680" s="103" t="s">
        <v>58</v>
      </c>
      <c r="D680" s="136" t="s">
        <v>224</v>
      </c>
      <c r="E680" s="108" t="s">
        <v>30</v>
      </c>
      <c r="F680" s="104" t="s">
        <v>198</v>
      </c>
      <c r="G680" s="105" t="s">
        <v>28</v>
      </c>
      <c r="H680" s="106"/>
      <c r="I680" s="129" t="s">
        <v>58</v>
      </c>
      <c r="J680" s="103">
        <f t="shared" si="55"/>
        <v>4830</v>
      </c>
      <c r="K680" s="106"/>
      <c r="L680" s="130">
        <v>45658</v>
      </c>
      <c r="M680" s="130">
        <v>48944</v>
      </c>
      <c r="N680" s="17" t="s">
        <v>187</v>
      </c>
      <c r="O680" s="256"/>
      <c r="P680" s="253">
        <f>Nemeshetés!P31</f>
        <v>0</v>
      </c>
      <c r="Q680" s="253">
        <f>Nemeshetés!Q31</f>
        <v>0</v>
      </c>
      <c r="R680" s="253">
        <f>Nemeshetés!R31</f>
        <v>0</v>
      </c>
      <c r="S680" s="253">
        <f>Nemeshetés!S31</f>
        <v>0</v>
      </c>
      <c r="T680" s="313">
        <f>Nemeshetés!T31</f>
        <v>0</v>
      </c>
      <c r="U680" s="313">
        <f>Nemeshetés!U31</f>
        <v>1400</v>
      </c>
      <c r="V680" s="313">
        <f>Nemeshetés!V31</f>
        <v>0</v>
      </c>
      <c r="W680" s="313">
        <f>Nemeshetés!W31</f>
        <v>600</v>
      </c>
      <c r="X680" s="313">
        <f>Nemeshetés!X31</f>
        <v>1280</v>
      </c>
      <c r="Y680" s="313">
        <f>Nemeshetés!Y31</f>
        <v>250</v>
      </c>
      <c r="Z680" s="313">
        <f>Nemeshetés!Z31</f>
        <v>400</v>
      </c>
      <c r="AA680" s="313">
        <f>Nemeshetés!AA31</f>
        <v>250</v>
      </c>
      <c r="AB680" s="313">
        <f>Nemeshetés!AB31</f>
        <v>400</v>
      </c>
      <c r="AC680" s="314">
        <f>Nemeshetés!AC31</f>
        <v>250</v>
      </c>
      <c r="AE680" s="114"/>
    </row>
    <row r="681" spans="1:31" s="125" customFormat="1" ht="45" x14ac:dyDescent="0.25">
      <c r="A681" s="101">
        <v>561</v>
      </c>
      <c r="B681" s="137"/>
      <c r="C681" s="103" t="s">
        <v>58</v>
      </c>
      <c r="D681" s="136" t="s">
        <v>230</v>
      </c>
      <c r="E681" s="105" t="s">
        <v>14</v>
      </c>
      <c r="F681" s="104" t="s">
        <v>29</v>
      </c>
      <c r="G681" s="105" t="s">
        <v>28</v>
      </c>
      <c r="H681" s="106"/>
      <c r="I681" s="129" t="s">
        <v>58</v>
      </c>
      <c r="J681" s="103">
        <f t="shared" si="55"/>
        <v>100</v>
      </c>
      <c r="K681" s="106"/>
      <c r="L681" s="130">
        <v>44562</v>
      </c>
      <c r="M681" s="130">
        <v>44926</v>
      </c>
      <c r="N681" s="32" t="s">
        <v>186</v>
      </c>
      <c r="O681" s="256"/>
      <c r="P681" s="253">
        <f>Nemeshetés!P32</f>
        <v>0</v>
      </c>
      <c r="Q681" s="253">
        <f>Nemeshetés!Q32</f>
        <v>0</v>
      </c>
      <c r="R681" s="253">
        <f>Nemeshetés!R32</f>
        <v>100</v>
      </c>
      <c r="S681" s="253">
        <f>Nemeshetés!S32</f>
        <v>0</v>
      </c>
      <c r="T681" s="313">
        <f>Nemeshetés!T32</f>
        <v>0</v>
      </c>
      <c r="U681" s="313">
        <f>Nemeshetés!U32</f>
        <v>0</v>
      </c>
      <c r="V681" s="313">
        <f>Nemeshetés!V32</f>
        <v>0</v>
      </c>
      <c r="W681" s="313">
        <f>Nemeshetés!W32</f>
        <v>0</v>
      </c>
      <c r="X681" s="313">
        <f>Nemeshetés!X32</f>
        <v>0</v>
      </c>
      <c r="Y681" s="313">
        <f>Nemeshetés!Y32</f>
        <v>0</v>
      </c>
      <c r="Z681" s="313">
        <f>Nemeshetés!Z32</f>
        <v>0</v>
      </c>
      <c r="AA681" s="313">
        <f>Nemeshetés!AA32</f>
        <v>0</v>
      </c>
      <c r="AB681" s="313">
        <f>Nemeshetés!AB32</f>
        <v>0</v>
      </c>
      <c r="AC681" s="314">
        <f>Nemeshetés!AC32</f>
        <v>0</v>
      </c>
      <c r="AE681" s="114"/>
    </row>
    <row r="682" spans="1:31" s="125" customFormat="1" ht="45" x14ac:dyDescent="0.25">
      <c r="A682" s="101">
        <v>706</v>
      </c>
      <c r="B682" s="137"/>
      <c r="C682" s="103" t="s">
        <v>58</v>
      </c>
      <c r="D682" s="136" t="s">
        <v>230</v>
      </c>
      <c r="E682" s="105" t="s">
        <v>14</v>
      </c>
      <c r="F682" s="104" t="s">
        <v>29</v>
      </c>
      <c r="G682" s="105" t="s">
        <v>28</v>
      </c>
      <c r="H682" s="106"/>
      <c r="I682" s="129" t="s">
        <v>58</v>
      </c>
      <c r="J682" s="103">
        <f t="shared" si="55"/>
        <v>200</v>
      </c>
      <c r="K682" s="106"/>
      <c r="L682" s="130">
        <v>45292</v>
      </c>
      <c r="M682" s="130">
        <v>47848</v>
      </c>
      <c r="N682" s="32" t="s">
        <v>187</v>
      </c>
      <c r="O682" s="256"/>
      <c r="P682" s="253">
        <f>Nemeshetés!P33</f>
        <v>0</v>
      </c>
      <c r="Q682" s="253">
        <f>Nemeshetés!Q33</f>
        <v>0</v>
      </c>
      <c r="R682" s="253">
        <f>Nemeshetés!R33</f>
        <v>0</v>
      </c>
      <c r="S682" s="253">
        <f>Nemeshetés!S33</f>
        <v>0</v>
      </c>
      <c r="T682" s="313">
        <f>Nemeshetés!T33</f>
        <v>100</v>
      </c>
      <c r="U682" s="313">
        <f>Nemeshetés!U33</f>
        <v>0</v>
      </c>
      <c r="V682" s="313">
        <f>Nemeshetés!V33</f>
        <v>0</v>
      </c>
      <c r="W682" s="313">
        <f>Nemeshetés!W33</f>
        <v>0</v>
      </c>
      <c r="X682" s="313">
        <f>Nemeshetés!X33</f>
        <v>0</v>
      </c>
      <c r="Y682" s="313">
        <f>Nemeshetés!Y33</f>
        <v>0</v>
      </c>
      <c r="Z682" s="313">
        <f>Nemeshetés!Z33</f>
        <v>100</v>
      </c>
      <c r="AA682" s="313">
        <f>Nemeshetés!AA33</f>
        <v>0</v>
      </c>
      <c r="AB682" s="313">
        <f>Nemeshetés!AB33</f>
        <v>0</v>
      </c>
      <c r="AC682" s="314">
        <f>Nemeshetés!AC33</f>
        <v>0</v>
      </c>
      <c r="AE682" s="114"/>
    </row>
    <row r="683" spans="1:31" s="125" customFormat="1" ht="75" x14ac:dyDescent="0.25">
      <c r="A683" s="101">
        <v>349</v>
      </c>
      <c r="B683" s="137"/>
      <c r="C683" s="136" t="s">
        <v>59</v>
      </c>
      <c r="D683" s="136" t="s">
        <v>224</v>
      </c>
      <c r="E683" s="108" t="s">
        <v>30</v>
      </c>
      <c r="F683" s="104" t="s">
        <v>198</v>
      </c>
      <c r="G683" s="105" t="s">
        <v>28</v>
      </c>
      <c r="H683" s="106"/>
      <c r="I683" s="129" t="s">
        <v>59</v>
      </c>
      <c r="J683" s="103">
        <f t="shared" si="55"/>
        <v>6300</v>
      </c>
      <c r="K683" s="106"/>
      <c r="L683" s="130">
        <v>43831</v>
      </c>
      <c r="M683" s="130">
        <v>45291</v>
      </c>
      <c r="N683" s="32" t="s">
        <v>186</v>
      </c>
      <c r="O683" s="256"/>
      <c r="P683" s="253">
        <f>Nemesándorháza!P27</f>
        <v>3200</v>
      </c>
      <c r="Q683" s="253">
        <f>Nemesándorháza!Q27</f>
        <v>0</v>
      </c>
      <c r="R683" s="253">
        <f>Nemesándorháza!R27</f>
        <v>1750</v>
      </c>
      <c r="S683" s="253">
        <f>Nemesándorháza!S27</f>
        <v>1350</v>
      </c>
      <c r="T683" s="313">
        <f>Nemesándorháza!T27</f>
        <v>0</v>
      </c>
      <c r="U683" s="313">
        <f>Nemesándorháza!U27</f>
        <v>0</v>
      </c>
      <c r="V683" s="313">
        <f>Nemesándorháza!V27</f>
        <v>0</v>
      </c>
      <c r="W683" s="313">
        <f>Nemesándorháza!W27</f>
        <v>0</v>
      </c>
      <c r="X683" s="313">
        <f>Nemesándorháza!X27</f>
        <v>0</v>
      </c>
      <c r="Y683" s="313">
        <f>Nemesándorháza!Y27</f>
        <v>0</v>
      </c>
      <c r="Z683" s="313">
        <f>Nemesándorháza!Z27</f>
        <v>0</v>
      </c>
      <c r="AA683" s="313">
        <f>Nemesándorháza!AA27</f>
        <v>0</v>
      </c>
      <c r="AB683" s="313">
        <f>Nemesándorháza!AB27</f>
        <v>0</v>
      </c>
      <c r="AC683" s="314">
        <f>Nemesándorháza!AC27</f>
        <v>0</v>
      </c>
      <c r="AE683" s="114"/>
    </row>
    <row r="684" spans="1:31" s="125" customFormat="1" ht="75" x14ac:dyDescent="0.25">
      <c r="A684" s="101">
        <v>960</v>
      </c>
      <c r="B684" s="137"/>
      <c r="C684" s="136" t="s">
        <v>59</v>
      </c>
      <c r="D684" s="136" t="s">
        <v>224</v>
      </c>
      <c r="E684" s="108" t="s">
        <v>30</v>
      </c>
      <c r="F684" s="104" t="s">
        <v>198</v>
      </c>
      <c r="G684" s="105" t="s">
        <v>28</v>
      </c>
      <c r="H684" s="106"/>
      <c r="I684" s="129" t="s">
        <v>59</v>
      </c>
      <c r="J684" s="103">
        <f t="shared" si="55"/>
        <v>3570</v>
      </c>
      <c r="K684" s="106"/>
      <c r="L684" s="130">
        <v>46388</v>
      </c>
      <c r="M684" s="130">
        <v>48944</v>
      </c>
      <c r="N684" s="32" t="s">
        <v>187</v>
      </c>
      <c r="O684" s="256"/>
      <c r="P684" s="253">
        <f>Nemesándorháza!P28</f>
        <v>0</v>
      </c>
      <c r="Q684" s="253">
        <f>Nemesándorháza!Q28</f>
        <v>0</v>
      </c>
      <c r="R684" s="253">
        <f>Nemesándorháza!R28</f>
        <v>0</v>
      </c>
      <c r="S684" s="253">
        <f>Nemesándorháza!S28</f>
        <v>0</v>
      </c>
      <c r="T684" s="313">
        <f>Nemesándorháza!T28</f>
        <v>0</v>
      </c>
      <c r="U684" s="313">
        <f>Nemesándorháza!U28</f>
        <v>0</v>
      </c>
      <c r="V684" s="313">
        <f>Nemesándorháza!V28</f>
        <v>0</v>
      </c>
      <c r="W684" s="313">
        <f>Nemesándorháza!W28</f>
        <v>120</v>
      </c>
      <c r="X684" s="313">
        <f>Nemesándorháza!X28</f>
        <v>950</v>
      </c>
      <c r="Y684" s="313">
        <f>Nemesándorháza!Y28</f>
        <v>1400</v>
      </c>
      <c r="Z684" s="313">
        <f>Nemesándorháza!Z28</f>
        <v>0</v>
      </c>
      <c r="AA684" s="313">
        <f>Nemesándorháza!AA28</f>
        <v>300</v>
      </c>
      <c r="AB684" s="313">
        <f>Nemesándorháza!AB28</f>
        <v>0</v>
      </c>
      <c r="AC684" s="314">
        <f>Nemesándorháza!AC28</f>
        <v>800</v>
      </c>
      <c r="AE684" s="114"/>
    </row>
    <row r="685" spans="1:31" s="125" customFormat="1" ht="45" x14ac:dyDescent="0.25">
      <c r="A685" s="101">
        <v>562</v>
      </c>
      <c r="B685" s="137"/>
      <c r="C685" s="136" t="s">
        <v>59</v>
      </c>
      <c r="D685" s="136" t="s">
        <v>230</v>
      </c>
      <c r="E685" s="105" t="s">
        <v>14</v>
      </c>
      <c r="F685" s="104" t="s">
        <v>29</v>
      </c>
      <c r="G685" s="105" t="s">
        <v>28</v>
      </c>
      <c r="H685" s="106"/>
      <c r="I685" s="129" t="s">
        <v>59</v>
      </c>
      <c r="J685" s="103">
        <f t="shared" si="55"/>
        <v>100</v>
      </c>
      <c r="K685" s="106"/>
      <c r="L685" s="130">
        <v>44562</v>
      </c>
      <c r="M685" s="130">
        <v>44926</v>
      </c>
      <c r="N685" s="32" t="s">
        <v>186</v>
      </c>
      <c r="O685" s="256"/>
      <c r="P685" s="253">
        <f>Nemesándorháza!P29</f>
        <v>0</v>
      </c>
      <c r="Q685" s="253">
        <f>Nemesándorháza!Q29</f>
        <v>0</v>
      </c>
      <c r="R685" s="253">
        <f>Nemesándorháza!R29</f>
        <v>100</v>
      </c>
      <c r="S685" s="253">
        <f>Nemesándorháza!S29</f>
        <v>0</v>
      </c>
      <c r="T685" s="313">
        <f>Nemesándorháza!T29</f>
        <v>0</v>
      </c>
      <c r="U685" s="313">
        <f>Nemesándorháza!U29</f>
        <v>0</v>
      </c>
      <c r="V685" s="313">
        <f>Nemesándorháza!V29</f>
        <v>0</v>
      </c>
      <c r="W685" s="313">
        <f>Nemesándorháza!W29</f>
        <v>0</v>
      </c>
      <c r="X685" s="313">
        <f>Nemesándorháza!X29</f>
        <v>0</v>
      </c>
      <c r="Y685" s="313">
        <f>Nemesándorháza!Y29</f>
        <v>0</v>
      </c>
      <c r="Z685" s="313">
        <f>Nemesándorháza!Z29</f>
        <v>0</v>
      </c>
      <c r="AA685" s="313">
        <f>Nemesándorháza!AA29</f>
        <v>0</v>
      </c>
      <c r="AB685" s="313">
        <f>Nemesándorháza!AB29</f>
        <v>0</v>
      </c>
      <c r="AC685" s="314">
        <f>Nemesándorháza!AC29</f>
        <v>0</v>
      </c>
      <c r="AE685" s="114"/>
    </row>
    <row r="686" spans="1:31" s="125" customFormat="1" ht="45" x14ac:dyDescent="0.25">
      <c r="A686" s="101">
        <v>864</v>
      </c>
      <c r="B686" s="137"/>
      <c r="C686" s="136" t="s">
        <v>59</v>
      </c>
      <c r="D686" s="136" t="s">
        <v>230</v>
      </c>
      <c r="E686" s="105" t="s">
        <v>14</v>
      </c>
      <c r="F686" s="104" t="s">
        <v>29</v>
      </c>
      <c r="G686" s="105" t="s">
        <v>28</v>
      </c>
      <c r="H686" s="106"/>
      <c r="I686" s="129" t="s">
        <v>59</v>
      </c>
      <c r="J686" s="103">
        <f t="shared" si="55"/>
        <v>300</v>
      </c>
      <c r="K686" s="106"/>
      <c r="L686" s="130">
        <v>45658</v>
      </c>
      <c r="M686" s="130">
        <v>47848</v>
      </c>
      <c r="N686" s="32" t="s">
        <v>187</v>
      </c>
      <c r="O686" s="256"/>
      <c r="P686" s="253">
        <f>Nemesándorháza!P30</f>
        <v>0</v>
      </c>
      <c r="Q686" s="253">
        <f>Nemesándorháza!Q30</f>
        <v>0</v>
      </c>
      <c r="R686" s="253">
        <f>Nemesándorháza!R30</f>
        <v>0</v>
      </c>
      <c r="S686" s="253">
        <f>Nemesándorháza!S30</f>
        <v>0</v>
      </c>
      <c r="T686" s="313">
        <f>Nemesándorháza!T30</f>
        <v>0</v>
      </c>
      <c r="U686" s="313">
        <f>Nemesándorháza!U30</f>
        <v>100</v>
      </c>
      <c r="V686" s="313">
        <f>Nemesándorháza!V30</f>
        <v>0</v>
      </c>
      <c r="W686" s="313">
        <f>Nemesándorháza!W30</f>
        <v>0</v>
      </c>
      <c r="X686" s="313">
        <f>Nemesándorháza!X30</f>
        <v>100</v>
      </c>
      <c r="Y686" s="313">
        <f>Nemesándorháza!Y30</f>
        <v>0</v>
      </c>
      <c r="Z686" s="313">
        <f>Nemesándorháza!Z30</f>
        <v>100</v>
      </c>
      <c r="AA686" s="313">
        <f>Nemesándorháza!AA30</f>
        <v>0</v>
      </c>
      <c r="AB686" s="313">
        <f>Nemesándorháza!AB30</f>
        <v>0</v>
      </c>
      <c r="AC686" s="314">
        <f>Nemesándorháza!AC30</f>
        <v>0</v>
      </c>
      <c r="AE686" s="114"/>
    </row>
    <row r="687" spans="1:31" s="125" customFormat="1" ht="75" x14ac:dyDescent="0.25">
      <c r="A687" s="101">
        <v>350</v>
      </c>
      <c r="B687" s="137"/>
      <c r="C687" s="103" t="s">
        <v>60</v>
      </c>
      <c r="D687" s="136" t="s">
        <v>224</v>
      </c>
      <c r="E687" s="108" t="s">
        <v>30</v>
      </c>
      <c r="F687" s="104" t="s">
        <v>198</v>
      </c>
      <c r="G687" s="105" t="s">
        <v>28</v>
      </c>
      <c r="H687" s="106"/>
      <c r="I687" s="129" t="s">
        <v>60</v>
      </c>
      <c r="J687" s="103">
        <f t="shared" si="55"/>
        <v>5250</v>
      </c>
      <c r="K687" s="106"/>
      <c r="L687" s="130">
        <v>43831</v>
      </c>
      <c r="M687" s="130">
        <v>45291</v>
      </c>
      <c r="N687" s="32" t="s">
        <v>186</v>
      </c>
      <c r="O687" s="256"/>
      <c r="P687" s="253">
        <f>Nemesszentandrás!P26</f>
        <v>1350</v>
      </c>
      <c r="Q687" s="253">
        <f>Nemesszentandrás!Q26</f>
        <v>1150</v>
      </c>
      <c r="R687" s="253">
        <f>Nemesszentandrás!R26</f>
        <v>1550</v>
      </c>
      <c r="S687" s="253">
        <f>Nemesszentandrás!S26</f>
        <v>1200</v>
      </c>
      <c r="T687" s="313">
        <f>Nemesszentandrás!T26</f>
        <v>0</v>
      </c>
      <c r="U687" s="313">
        <f>Nemesszentandrás!U26</f>
        <v>0</v>
      </c>
      <c r="V687" s="313">
        <f>Nemesszentandrás!V26</f>
        <v>0</v>
      </c>
      <c r="W687" s="313">
        <f>Nemesszentandrás!W26</f>
        <v>0</v>
      </c>
      <c r="X687" s="313">
        <f>Nemesszentandrás!X26</f>
        <v>0</v>
      </c>
      <c r="Y687" s="313">
        <f>Nemesszentandrás!Y26</f>
        <v>0</v>
      </c>
      <c r="Z687" s="313">
        <f>Nemesszentandrás!Z26</f>
        <v>0</v>
      </c>
      <c r="AA687" s="313">
        <f>Nemesszentandrás!AA26</f>
        <v>0</v>
      </c>
      <c r="AB687" s="313">
        <f>Nemesszentandrás!AB26</f>
        <v>0</v>
      </c>
      <c r="AC687" s="314">
        <f>Nemesszentandrás!AC26</f>
        <v>0</v>
      </c>
      <c r="AE687" s="114"/>
    </row>
    <row r="688" spans="1:31" s="125" customFormat="1" ht="75" x14ac:dyDescent="0.25">
      <c r="A688" s="101">
        <v>707</v>
      </c>
      <c r="B688" s="137"/>
      <c r="C688" s="103" t="s">
        <v>60</v>
      </c>
      <c r="D688" s="136" t="s">
        <v>224</v>
      </c>
      <c r="E688" s="108" t="s">
        <v>30</v>
      </c>
      <c r="F688" s="104" t="s">
        <v>198</v>
      </c>
      <c r="G688" s="105" t="s">
        <v>28</v>
      </c>
      <c r="H688" s="106"/>
      <c r="I688" s="129" t="s">
        <v>60</v>
      </c>
      <c r="J688" s="103">
        <f t="shared" si="55"/>
        <v>4730</v>
      </c>
      <c r="K688" s="106"/>
      <c r="L688" s="130">
        <v>45292</v>
      </c>
      <c r="M688" s="130">
        <v>48213</v>
      </c>
      <c r="N688" s="32" t="s">
        <v>187</v>
      </c>
      <c r="O688" s="256"/>
      <c r="P688" s="253">
        <f>Nemesszentandrás!P27</f>
        <v>0</v>
      </c>
      <c r="Q688" s="253">
        <f>Nemesszentandrás!Q27</f>
        <v>0</v>
      </c>
      <c r="R688" s="253">
        <f>Nemesszentandrás!R27</f>
        <v>0</v>
      </c>
      <c r="S688" s="253">
        <f>Nemesszentandrás!S27</f>
        <v>0</v>
      </c>
      <c r="T688" s="313">
        <f>Nemesszentandrás!T27</f>
        <v>1200</v>
      </c>
      <c r="U688" s="313">
        <f>Nemesszentandrás!U27</f>
        <v>0</v>
      </c>
      <c r="V688" s="313">
        <f>Nemesszentandrás!V27</f>
        <v>0</v>
      </c>
      <c r="W688" s="313">
        <f>Nemesszentandrás!W27</f>
        <v>1400</v>
      </c>
      <c r="X688" s="313">
        <f>Nemesszentandrás!X27</f>
        <v>270</v>
      </c>
      <c r="Y688" s="313">
        <f>Nemesszentandrás!Y27</f>
        <v>1710</v>
      </c>
      <c r="Z688" s="313">
        <f>Nemesszentandrás!Z27</f>
        <v>0</v>
      </c>
      <c r="AA688" s="313">
        <f>Nemesszentandrás!AA27</f>
        <v>150</v>
      </c>
      <c r="AB688" s="313">
        <f>Nemesszentandrás!AB27</f>
        <v>0</v>
      </c>
      <c r="AC688" s="314">
        <f>Nemesszentandrás!AC27</f>
        <v>0</v>
      </c>
      <c r="AE688" s="114"/>
    </row>
    <row r="689" spans="1:31" s="125" customFormat="1" ht="75" x14ac:dyDescent="0.25">
      <c r="A689" s="101">
        <v>351</v>
      </c>
      <c r="B689" s="137"/>
      <c r="C689" s="103" t="s">
        <v>61</v>
      </c>
      <c r="D689" s="136" t="s">
        <v>224</v>
      </c>
      <c r="E689" s="108" t="s">
        <v>30</v>
      </c>
      <c r="F689" s="104" t="s">
        <v>198</v>
      </c>
      <c r="G689" s="105" t="s">
        <v>28</v>
      </c>
      <c r="H689" s="106"/>
      <c r="I689" s="129" t="s">
        <v>61</v>
      </c>
      <c r="J689" s="103">
        <f t="shared" ref="J689:J698" si="56">SUM(O689:AC689)</f>
        <v>1320</v>
      </c>
      <c r="K689" s="106"/>
      <c r="L689" s="130">
        <v>43831</v>
      </c>
      <c r="M689" s="130">
        <v>45291</v>
      </c>
      <c r="N689" s="32" t="s">
        <v>186</v>
      </c>
      <c r="O689" s="256"/>
      <c r="P689" s="253">
        <f>Németfalu!P25</f>
        <v>610</v>
      </c>
      <c r="Q689" s="253">
        <f>Németfalu!Q25</f>
        <v>500</v>
      </c>
      <c r="R689" s="253">
        <f>Németfalu!R25</f>
        <v>60</v>
      </c>
      <c r="S689" s="253">
        <f>Németfalu!S25</f>
        <v>150</v>
      </c>
      <c r="T689" s="313">
        <f>Németfalu!T25</f>
        <v>0</v>
      </c>
      <c r="U689" s="313">
        <f>Németfalu!U25</f>
        <v>0</v>
      </c>
      <c r="V689" s="313">
        <f>Németfalu!V25</f>
        <v>0</v>
      </c>
      <c r="W689" s="313">
        <f>Németfalu!W25</f>
        <v>0</v>
      </c>
      <c r="X689" s="313">
        <f>Németfalu!X25</f>
        <v>0</v>
      </c>
      <c r="Y689" s="313">
        <f>Németfalu!Y25</f>
        <v>0</v>
      </c>
      <c r="Z689" s="313">
        <f>Németfalu!Z25</f>
        <v>0</v>
      </c>
      <c r="AA689" s="313">
        <f>Németfalu!AA25</f>
        <v>0</v>
      </c>
      <c r="AB689" s="313">
        <f>Németfalu!AB25</f>
        <v>0</v>
      </c>
      <c r="AC689" s="314">
        <f>Németfalu!AC25</f>
        <v>0</v>
      </c>
      <c r="AE689" s="114"/>
    </row>
    <row r="690" spans="1:31" s="125" customFormat="1" ht="75" x14ac:dyDescent="0.25">
      <c r="A690" s="101">
        <v>865</v>
      </c>
      <c r="B690" s="137"/>
      <c r="C690" s="103" t="s">
        <v>61</v>
      </c>
      <c r="D690" s="136" t="s">
        <v>224</v>
      </c>
      <c r="E690" s="108" t="s">
        <v>30</v>
      </c>
      <c r="F690" s="104" t="s">
        <v>198</v>
      </c>
      <c r="G690" s="105" t="s">
        <v>28</v>
      </c>
      <c r="H690" s="102"/>
      <c r="I690" s="129" t="s">
        <v>61</v>
      </c>
      <c r="J690" s="103">
        <f t="shared" si="56"/>
        <v>3770</v>
      </c>
      <c r="K690" s="106"/>
      <c r="L690" s="130">
        <v>45658</v>
      </c>
      <c r="M690" s="130">
        <v>48213</v>
      </c>
      <c r="N690" s="32" t="s">
        <v>187</v>
      </c>
      <c r="O690" s="256"/>
      <c r="P690" s="253">
        <f>Németfalu!P26</f>
        <v>0</v>
      </c>
      <c r="Q690" s="253">
        <f>Németfalu!Q26</f>
        <v>0</v>
      </c>
      <c r="R690" s="253">
        <f>Németfalu!R26</f>
        <v>0</v>
      </c>
      <c r="S690" s="253">
        <f>Németfalu!S26</f>
        <v>0</v>
      </c>
      <c r="T690" s="313">
        <f>Németfalu!T26</f>
        <v>0</v>
      </c>
      <c r="U690" s="313">
        <f>Németfalu!U26</f>
        <v>1400</v>
      </c>
      <c r="V690" s="313">
        <f>Németfalu!V26</f>
        <v>0</v>
      </c>
      <c r="W690" s="313">
        <f>Németfalu!W26</f>
        <v>0</v>
      </c>
      <c r="X690" s="313">
        <f>Németfalu!X26</f>
        <v>0</v>
      </c>
      <c r="Y690" s="313">
        <f>Németfalu!Y26</f>
        <v>210</v>
      </c>
      <c r="Z690" s="313">
        <f>Németfalu!Z26</f>
        <v>860</v>
      </c>
      <c r="AA690" s="313">
        <f>Németfalu!AA26</f>
        <v>1300</v>
      </c>
      <c r="AB690" s="313">
        <f>Németfalu!AB26</f>
        <v>0</v>
      </c>
      <c r="AC690" s="314">
        <f>Németfalu!AC26</f>
        <v>0</v>
      </c>
      <c r="AE690" s="114"/>
    </row>
    <row r="691" spans="1:31" s="125" customFormat="1" ht="45" x14ac:dyDescent="0.25">
      <c r="A691" s="101">
        <v>495</v>
      </c>
      <c r="B691" s="137"/>
      <c r="C691" s="103" t="s">
        <v>61</v>
      </c>
      <c r="D691" s="136" t="s">
        <v>230</v>
      </c>
      <c r="E691" s="105" t="s">
        <v>14</v>
      </c>
      <c r="F691" s="104" t="s">
        <v>29</v>
      </c>
      <c r="G691" s="105" t="s">
        <v>28</v>
      </c>
      <c r="H691" s="106"/>
      <c r="I691" s="129" t="s">
        <v>61</v>
      </c>
      <c r="J691" s="103">
        <f t="shared" si="56"/>
        <v>80</v>
      </c>
      <c r="K691" s="106"/>
      <c r="L691" s="130">
        <v>44197</v>
      </c>
      <c r="M691" s="130">
        <v>44561</v>
      </c>
      <c r="N691" s="32" t="s">
        <v>186</v>
      </c>
      <c r="O691" s="256"/>
      <c r="P691" s="253">
        <f>Németfalu!P27</f>
        <v>0</v>
      </c>
      <c r="Q691" s="253">
        <f>Németfalu!Q27</f>
        <v>80</v>
      </c>
      <c r="R691" s="253">
        <f>Németfalu!R27</f>
        <v>0</v>
      </c>
      <c r="S691" s="253">
        <f>Németfalu!S27</f>
        <v>0</v>
      </c>
      <c r="T691" s="313">
        <f>Németfalu!T27</f>
        <v>0</v>
      </c>
      <c r="U691" s="313">
        <f>Németfalu!U27</f>
        <v>0</v>
      </c>
      <c r="V691" s="313">
        <f>Németfalu!V27</f>
        <v>0</v>
      </c>
      <c r="W691" s="313">
        <f>Németfalu!W27</f>
        <v>0</v>
      </c>
      <c r="X691" s="313">
        <f>Németfalu!X27</f>
        <v>0</v>
      </c>
      <c r="Y691" s="313">
        <f>Németfalu!Y27</f>
        <v>0</v>
      </c>
      <c r="Z691" s="313">
        <f>Németfalu!Z27</f>
        <v>0</v>
      </c>
      <c r="AA691" s="313">
        <f>Németfalu!AA27</f>
        <v>0</v>
      </c>
      <c r="AB691" s="313">
        <f>Németfalu!AB27</f>
        <v>0</v>
      </c>
      <c r="AC691" s="314">
        <f>Németfalu!AC27</f>
        <v>0</v>
      </c>
      <c r="AE691" s="114"/>
    </row>
    <row r="692" spans="1:31" s="125" customFormat="1" ht="45" x14ac:dyDescent="0.25">
      <c r="A692" s="101">
        <v>986</v>
      </c>
      <c r="B692" s="137"/>
      <c r="C692" s="103" t="s">
        <v>61</v>
      </c>
      <c r="D692" s="136" t="s">
        <v>230</v>
      </c>
      <c r="E692" s="105" t="s">
        <v>14</v>
      </c>
      <c r="F692" s="104" t="s">
        <v>29</v>
      </c>
      <c r="G692" s="105" t="s">
        <v>28</v>
      </c>
      <c r="H692" s="106"/>
      <c r="I692" s="129" t="s">
        <v>61</v>
      </c>
      <c r="J692" s="103">
        <f t="shared" si="56"/>
        <v>80</v>
      </c>
      <c r="K692" s="106"/>
      <c r="L692" s="130">
        <v>47119</v>
      </c>
      <c r="M692" s="130">
        <v>47483</v>
      </c>
      <c r="N692" s="32" t="s">
        <v>187</v>
      </c>
      <c r="O692" s="256"/>
      <c r="P692" s="253">
        <f>Németfalu!P28</f>
        <v>0</v>
      </c>
      <c r="Q692" s="253">
        <f>Németfalu!Q28</f>
        <v>0</v>
      </c>
      <c r="R692" s="253">
        <f>Németfalu!R28</f>
        <v>0</v>
      </c>
      <c r="S692" s="253">
        <f>Németfalu!S28</f>
        <v>0</v>
      </c>
      <c r="T692" s="313">
        <f>Németfalu!T28</f>
        <v>0</v>
      </c>
      <c r="U692" s="313">
        <f>Németfalu!U28</f>
        <v>0</v>
      </c>
      <c r="V692" s="313">
        <f>Németfalu!V28</f>
        <v>0</v>
      </c>
      <c r="W692" s="313">
        <f>Németfalu!W28</f>
        <v>0</v>
      </c>
      <c r="X692" s="313">
        <f>Németfalu!X28</f>
        <v>0</v>
      </c>
      <c r="Y692" s="313">
        <f>Németfalu!Y28</f>
        <v>80</v>
      </c>
      <c r="Z692" s="313">
        <f>Németfalu!Z28</f>
        <v>0</v>
      </c>
      <c r="AA692" s="313">
        <f>Németfalu!AA28</f>
        <v>0</v>
      </c>
      <c r="AB692" s="313">
        <f>Németfalu!AB28</f>
        <v>0</v>
      </c>
      <c r="AC692" s="314">
        <f>Németfalu!AC28</f>
        <v>0</v>
      </c>
      <c r="AE692" s="114"/>
    </row>
    <row r="693" spans="1:31" s="125" customFormat="1" ht="75" x14ac:dyDescent="0.25">
      <c r="A693" s="101">
        <v>866</v>
      </c>
      <c r="B693" s="137"/>
      <c r="C693" s="103" t="s">
        <v>62</v>
      </c>
      <c r="D693" s="136" t="s">
        <v>224</v>
      </c>
      <c r="E693" s="108" t="s">
        <v>30</v>
      </c>
      <c r="F693" s="104" t="s">
        <v>198</v>
      </c>
      <c r="G693" s="105" t="s">
        <v>28</v>
      </c>
      <c r="H693" s="106"/>
      <c r="I693" s="129" t="s">
        <v>62</v>
      </c>
      <c r="J693" s="103">
        <f t="shared" si="56"/>
        <v>4820</v>
      </c>
      <c r="K693" s="106"/>
      <c r="L693" s="130">
        <v>45658</v>
      </c>
      <c r="M693" s="130">
        <v>47118</v>
      </c>
      <c r="N693" s="32" t="s">
        <v>187</v>
      </c>
      <c r="O693" s="256"/>
      <c r="P693" s="253">
        <f>Ozmánbük!P24</f>
        <v>0</v>
      </c>
      <c r="Q693" s="253">
        <f>Ozmánbük!Q24</f>
        <v>0</v>
      </c>
      <c r="R693" s="253">
        <f>Ozmánbük!R24</f>
        <v>0</v>
      </c>
      <c r="S693" s="253">
        <f>Ozmánbük!S24</f>
        <v>0</v>
      </c>
      <c r="T693" s="313">
        <f>Ozmánbük!T24</f>
        <v>0</v>
      </c>
      <c r="U693" s="313">
        <f>Ozmánbük!U24</f>
        <v>1610</v>
      </c>
      <c r="V693" s="313">
        <f>Ozmánbük!V24</f>
        <v>1410</v>
      </c>
      <c r="W693" s="313">
        <f>Ozmánbük!W24</f>
        <v>1000</v>
      </c>
      <c r="X693" s="313">
        <f>Ozmánbük!X24</f>
        <v>800</v>
      </c>
      <c r="Y693" s="313">
        <f>Ozmánbük!Y24</f>
        <v>0</v>
      </c>
      <c r="Z693" s="313">
        <f>Ozmánbük!Z24</f>
        <v>0</v>
      </c>
      <c r="AA693" s="313">
        <f>Ozmánbük!AA24</f>
        <v>0</v>
      </c>
      <c r="AB693" s="313">
        <f>Ozmánbük!AB24</f>
        <v>0</v>
      </c>
      <c r="AC693" s="314">
        <f>Ozmánbük!AC24</f>
        <v>0</v>
      </c>
      <c r="AE693" s="114"/>
    </row>
    <row r="694" spans="1:31" s="125" customFormat="1" ht="45" x14ac:dyDescent="0.25">
      <c r="A694" s="101">
        <v>867</v>
      </c>
      <c r="B694" s="137"/>
      <c r="C694" s="103" t="s">
        <v>62</v>
      </c>
      <c r="D694" s="136" t="s">
        <v>230</v>
      </c>
      <c r="E694" s="105" t="s">
        <v>14</v>
      </c>
      <c r="F694" s="104" t="s">
        <v>29</v>
      </c>
      <c r="G694" s="105" t="s">
        <v>28</v>
      </c>
      <c r="H694" s="106"/>
      <c r="I694" s="129" t="s">
        <v>62</v>
      </c>
      <c r="J694" s="103">
        <f t="shared" si="56"/>
        <v>160</v>
      </c>
      <c r="K694" s="106"/>
      <c r="L694" s="130">
        <v>45658</v>
      </c>
      <c r="M694" s="130">
        <v>47483</v>
      </c>
      <c r="N694" s="32" t="s">
        <v>187</v>
      </c>
      <c r="O694" s="256"/>
      <c r="P694" s="253">
        <f>Ozmánbük!P25</f>
        <v>0</v>
      </c>
      <c r="Q694" s="253">
        <f>Ozmánbük!Q25</f>
        <v>0</v>
      </c>
      <c r="R694" s="253">
        <f>Ozmánbük!R25</f>
        <v>0</v>
      </c>
      <c r="S694" s="253">
        <f>Ozmánbük!S25</f>
        <v>0</v>
      </c>
      <c r="T694" s="313">
        <f>Ozmánbük!T25</f>
        <v>0</v>
      </c>
      <c r="U694" s="313">
        <f>Ozmánbük!U25</f>
        <v>80</v>
      </c>
      <c r="V694" s="313">
        <f>Ozmánbük!V25</f>
        <v>0</v>
      </c>
      <c r="W694" s="313">
        <f>Ozmánbük!W25</f>
        <v>0</v>
      </c>
      <c r="X694" s="313">
        <f>Ozmánbük!X25</f>
        <v>0</v>
      </c>
      <c r="Y694" s="313">
        <f>Ozmánbük!Y25</f>
        <v>80</v>
      </c>
      <c r="Z694" s="313">
        <f>Ozmánbük!Z25</f>
        <v>0</v>
      </c>
      <c r="AA694" s="313">
        <f>Ozmánbük!AA25</f>
        <v>0</v>
      </c>
      <c r="AB694" s="313">
        <f>Ozmánbük!AB25</f>
        <v>0</v>
      </c>
      <c r="AC694" s="314">
        <f>Ozmánbük!AC25</f>
        <v>0</v>
      </c>
      <c r="AE694" s="114"/>
    </row>
    <row r="695" spans="1:31" s="125" customFormat="1" ht="75" x14ac:dyDescent="0.25">
      <c r="A695" s="101">
        <v>352</v>
      </c>
      <c r="B695" s="137"/>
      <c r="C695" s="103" t="s">
        <v>63</v>
      </c>
      <c r="D695" s="136" t="s">
        <v>224</v>
      </c>
      <c r="E695" s="108" t="s">
        <v>30</v>
      </c>
      <c r="F695" s="104" t="s">
        <v>198</v>
      </c>
      <c r="G695" s="105" t="s">
        <v>28</v>
      </c>
      <c r="H695" s="106"/>
      <c r="I695" s="129" t="s">
        <v>63</v>
      </c>
      <c r="J695" s="103">
        <f t="shared" si="56"/>
        <v>200</v>
      </c>
      <c r="K695" s="106"/>
      <c r="L695" s="130">
        <v>43831</v>
      </c>
      <c r="M695" s="130">
        <v>44196</v>
      </c>
      <c r="N695" s="32" t="s">
        <v>186</v>
      </c>
      <c r="O695" s="256"/>
      <c r="P695" s="253">
        <f>Pethőhenye!P29</f>
        <v>200</v>
      </c>
      <c r="Q695" s="253">
        <f>Pethőhenye!Q29</f>
        <v>0</v>
      </c>
      <c r="R695" s="253">
        <f>Pethőhenye!R29</f>
        <v>0</v>
      </c>
      <c r="S695" s="253">
        <f>Pethőhenye!S29</f>
        <v>0</v>
      </c>
      <c r="T695" s="313">
        <f>Pethőhenye!T29</f>
        <v>0</v>
      </c>
      <c r="U695" s="313">
        <f>Pethőhenye!U29</f>
        <v>0</v>
      </c>
      <c r="V695" s="313">
        <f>Pethőhenye!V29</f>
        <v>0</v>
      </c>
      <c r="W695" s="313">
        <f>Pethőhenye!W29</f>
        <v>0</v>
      </c>
      <c r="X695" s="313">
        <f>Pethőhenye!X29</f>
        <v>0</v>
      </c>
      <c r="Y695" s="313">
        <f>Pethőhenye!Y29</f>
        <v>0</v>
      </c>
      <c r="Z695" s="313">
        <f>Pethőhenye!Z29</f>
        <v>0</v>
      </c>
      <c r="AA695" s="313">
        <f>Pethőhenye!AA29</f>
        <v>0</v>
      </c>
      <c r="AB695" s="313">
        <f>Pethőhenye!AB29</f>
        <v>0</v>
      </c>
      <c r="AC695" s="314">
        <f>Pethőhenye!AC29</f>
        <v>0</v>
      </c>
      <c r="AE695" s="114"/>
    </row>
    <row r="696" spans="1:31" s="125" customFormat="1" ht="75" x14ac:dyDescent="0.25">
      <c r="A696" s="101">
        <v>708</v>
      </c>
      <c r="B696" s="137"/>
      <c r="C696" s="103" t="s">
        <v>63</v>
      </c>
      <c r="D696" s="136" t="s">
        <v>224</v>
      </c>
      <c r="E696" s="108" t="s">
        <v>30</v>
      </c>
      <c r="F696" s="104" t="s">
        <v>198</v>
      </c>
      <c r="G696" s="105" t="s">
        <v>28</v>
      </c>
      <c r="H696" s="106"/>
      <c r="I696" s="129" t="s">
        <v>63</v>
      </c>
      <c r="J696" s="103">
        <f t="shared" si="56"/>
        <v>2470</v>
      </c>
      <c r="K696" s="106"/>
      <c r="L696" s="130">
        <v>45292</v>
      </c>
      <c r="M696" s="130">
        <v>48579</v>
      </c>
      <c r="N696" s="17" t="s">
        <v>187</v>
      </c>
      <c r="O696" s="256"/>
      <c r="P696" s="253">
        <f>Pethőhenye!P30</f>
        <v>0</v>
      </c>
      <c r="Q696" s="253">
        <f>Pethőhenye!Q30</f>
        <v>0</v>
      </c>
      <c r="R696" s="253">
        <f>Pethőhenye!R30</f>
        <v>0</v>
      </c>
      <c r="S696" s="253">
        <f>Pethőhenye!S30</f>
        <v>0</v>
      </c>
      <c r="T696" s="313">
        <f>Pethőhenye!T30</f>
        <v>210</v>
      </c>
      <c r="U696" s="313">
        <f>Pethőhenye!U30</f>
        <v>550</v>
      </c>
      <c r="V696" s="313">
        <f>Pethőhenye!V30</f>
        <v>750</v>
      </c>
      <c r="W696" s="313">
        <f>Pethőhenye!W30</f>
        <v>0</v>
      </c>
      <c r="X696" s="313">
        <f>Pethőhenye!X30</f>
        <v>0</v>
      </c>
      <c r="Y696" s="313">
        <f>Pethőhenye!Y30</f>
        <v>210</v>
      </c>
      <c r="Z696" s="313">
        <f>Pethőhenye!Z30</f>
        <v>0</v>
      </c>
      <c r="AA696" s="313">
        <f>Pethőhenye!AA30</f>
        <v>0</v>
      </c>
      <c r="AB696" s="313">
        <f>Pethőhenye!AB30</f>
        <v>750</v>
      </c>
      <c r="AC696" s="314">
        <f>Pethőhenye!AC30</f>
        <v>0</v>
      </c>
      <c r="AE696" s="114"/>
    </row>
    <row r="697" spans="1:31" s="125" customFormat="1" ht="45" x14ac:dyDescent="0.25">
      <c r="A697" s="101">
        <v>353</v>
      </c>
      <c r="B697" s="137"/>
      <c r="C697" s="103" t="s">
        <v>63</v>
      </c>
      <c r="D697" s="136" t="s">
        <v>230</v>
      </c>
      <c r="E697" s="105" t="s">
        <v>14</v>
      </c>
      <c r="F697" s="104" t="s">
        <v>29</v>
      </c>
      <c r="G697" s="105" t="s">
        <v>28</v>
      </c>
      <c r="H697" s="106"/>
      <c r="I697" s="129" t="s">
        <v>63</v>
      </c>
      <c r="J697" s="103">
        <f t="shared" si="56"/>
        <v>100</v>
      </c>
      <c r="K697" s="106"/>
      <c r="L697" s="130">
        <v>43831</v>
      </c>
      <c r="M697" s="130">
        <v>44196</v>
      </c>
      <c r="N697" s="32" t="s">
        <v>186</v>
      </c>
      <c r="O697" s="256"/>
      <c r="P697" s="253">
        <f>Pethőhenye!P31</f>
        <v>100</v>
      </c>
      <c r="Q697" s="253">
        <f>Pethőhenye!Q31</f>
        <v>0</v>
      </c>
      <c r="R697" s="253">
        <f>Pethőhenye!R31</f>
        <v>0</v>
      </c>
      <c r="S697" s="253">
        <f>Pethőhenye!S31</f>
        <v>0</v>
      </c>
      <c r="T697" s="313">
        <f>Pethőhenye!T31</f>
        <v>0</v>
      </c>
      <c r="U697" s="313">
        <f>Pethőhenye!U31</f>
        <v>0</v>
      </c>
      <c r="V697" s="313">
        <f>Pethőhenye!V31</f>
        <v>0</v>
      </c>
      <c r="W697" s="313">
        <f>Pethőhenye!W31</f>
        <v>0</v>
      </c>
      <c r="X697" s="313">
        <f>Pethőhenye!X31</f>
        <v>0</v>
      </c>
      <c r="Y697" s="313">
        <f>Pethőhenye!Y31</f>
        <v>0</v>
      </c>
      <c r="Z697" s="313">
        <f>Pethőhenye!Z31</f>
        <v>0</v>
      </c>
      <c r="AA697" s="313">
        <f>Pethőhenye!AA31</f>
        <v>0</v>
      </c>
      <c r="AB697" s="313">
        <f>Pethőhenye!AB31</f>
        <v>0</v>
      </c>
      <c r="AC697" s="314">
        <f>Pethőhenye!AC31</f>
        <v>0</v>
      </c>
      <c r="AE697" s="114"/>
    </row>
    <row r="698" spans="1:31" s="125" customFormat="1" ht="45" x14ac:dyDescent="0.25">
      <c r="A698" s="101">
        <v>868</v>
      </c>
      <c r="B698" s="137"/>
      <c r="C698" s="103" t="s">
        <v>63</v>
      </c>
      <c r="D698" s="136" t="s">
        <v>230</v>
      </c>
      <c r="E698" s="105" t="s">
        <v>14</v>
      </c>
      <c r="F698" s="104" t="s">
        <v>29</v>
      </c>
      <c r="G698" s="105" t="s">
        <v>28</v>
      </c>
      <c r="H698" s="106"/>
      <c r="I698" s="129" t="s">
        <v>63</v>
      </c>
      <c r="J698" s="103">
        <f t="shared" si="56"/>
        <v>100</v>
      </c>
      <c r="K698" s="106"/>
      <c r="L698" s="130">
        <v>45658</v>
      </c>
      <c r="M698" s="130">
        <v>46022</v>
      </c>
      <c r="N698" s="32" t="s">
        <v>187</v>
      </c>
      <c r="O698" s="256"/>
      <c r="P698" s="253">
        <f>Pethőhenye!P32</f>
        <v>0</v>
      </c>
      <c r="Q698" s="253">
        <f>Pethőhenye!Q32</f>
        <v>0</v>
      </c>
      <c r="R698" s="253">
        <f>Pethőhenye!R32</f>
        <v>0</v>
      </c>
      <c r="S698" s="253">
        <f>Pethőhenye!S32</f>
        <v>0</v>
      </c>
      <c r="T698" s="313">
        <f>Pethőhenye!T32</f>
        <v>0</v>
      </c>
      <c r="U698" s="313">
        <f>Pethőhenye!U32</f>
        <v>100</v>
      </c>
      <c r="V698" s="313">
        <f>Pethőhenye!V32</f>
        <v>0</v>
      </c>
      <c r="W698" s="313">
        <f>Pethőhenye!W32</f>
        <v>0</v>
      </c>
      <c r="X698" s="313">
        <f>Pethőhenye!X32</f>
        <v>0</v>
      </c>
      <c r="Y698" s="313">
        <f>Pethőhenye!Y32</f>
        <v>0</v>
      </c>
      <c r="Z698" s="313">
        <f>Pethőhenye!Z32</f>
        <v>0</v>
      </c>
      <c r="AA698" s="313">
        <f>Pethőhenye!AA32</f>
        <v>0</v>
      </c>
      <c r="AB698" s="313">
        <f>Pethőhenye!AB32</f>
        <v>0</v>
      </c>
      <c r="AC698" s="314">
        <f>Pethőhenye!AC32</f>
        <v>0</v>
      </c>
      <c r="AE698" s="114"/>
    </row>
    <row r="699" spans="1:31" s="125" customFormat="1" ht="75" x14ac:dyDescent="0.25">
      <c r="A699" s="101">
        <v>354</v>
      </c>
      <c r="B699" s="137"/>
      <c r="C699" s="103" t="s">
        <v>64</v>
      </c>
      <c r="D699" s="136" t="s">
        <v>224</v>
      </c>
      <c r="E699" s="108" t="s">
        <v>30</v>
      </c>
      <c r="F699" s="104" t="s">
        <v>198</v>
      </c>
      <c r="G699" s="105" t="s">
        <v>28</v>
      </c>
      <c r="H699" s="106"/>
      <c r="I699" s="129" t="s">
        <v>64</v>
      </c>
      <c r="J699" s="103">
        <f>SUM(O699:AC699)</f>
        <v>350</v>
      </c>
      <c r="K699" s="106"/>
      <c r="L699" s="130">
        <v>43831</v>
      </c>
      <c r="M699" s="130">
        <v>44561</v>
      </c>
      <c r="N699" s="32" t="s">
        <v>186</v>
      </c>
      <c r="O699" s="256"/>
      <c r="P699" s="253">
        <f>Pókaszepetk!P28</f>
        <v>150</v>
      </c>
      <c r="Q699" s="253">
        <f>Pókaszepetk!Q28</f>
        <v>200</v>
      </c>
      <c r="R699" s="253">
        <f>Pókaszepetk!R28</f>
        <v>0</v>
      </c>
      <c r="S699" s="253">
        <f>Pókaszepetk!S28</f>
        <v>0</v>
      </c>
      <c r="T699" s="313">
        <f>Pókaszepetk!T28</f>
        <v>0</v>
      </c>
      <c r="U699" s="313">
        <f>Pókaszepetk!U28</f>
        <v>0</v>
      </c>
      <c r="V699" s="313">
        <f>Pókaszepetk!V28</f>
        <v>0</v>
      </c>
      <c r="W699" s="313">
        <f>Pókaszepetk!W28</f>
        <v>0</v>
      </c>
      <c r="X699" s="313">
        <f>Pókaszepetk!X28</f>
        <v>0</v>
      </c>
      <c r="Y699" s="313">
        <f>Pókaszepetk!Y28</f>
        <v>0</v>
      </c>
      <c r="Z699" s="313">
        <f>Pókaszepetk!Z28</f>
        <v>0</v>
      </c>
      <c r="AA699" s="313">
        <f>Pókaszepetk!AA28</f>
        <v>0</v>
      </c>
      <c r="AB699" s="313">
        <f>Pókaszepetk!AB28</f>
        <v>0</v>
      </c>
      <c r="AC699" s="314">
        <f>Pókaszepetk!AC28</f>
        <v>0</v>
      </c>
      <c r="AE699" s="114"/>
    </row>
    <row r="700" spans="1:31" s="125" customFormat="1" ht="75" x14ac:dyDescent="0.25">
      <c r="A700" s="101">
        <v>869</v>
      </c>
      <c r="B700" s="137"/>
      <c r="C700" s="103" t="s">
        <v>64</v>
      </c>
      <c r="D700" s="136" t="s">
        <v>224</v>
      </c>
      <c r="E700" s="108" t="s">
        <v>30</v>
      </c>
      <c r="F700" s="104" t="s">
        <v>198</v>
      </c>
      <c r="G700" s="105" t="s">
        <v>28</v>
      </c>
      <c r="H700" s="106"/>
      <c r="I700" s="129" t="s">
        <v>64</v>
      </c>
      <c r="J700" s="103">
        <f>SUM(O700:AC700)</f>
        <v>7530</v>
      </c>
      <c r="K700" s="106"/>
      <c r="L700" s="130">
        <v>45658</v>
      </c>
      <c r="M700" s="130">
        <v>48944</v>
      </c>
      <c r="N700" s="32" t="s">
        <v>187</v>
      </c>
      <c r="O700" s="256"/>
      <c r="P700" s="253">
        <f>Pókaszepetk!P29</f>
        <v>0</v>
      </c>
      <c r="Q700" s="253">
        <f>Pókaszepetk!Q29</f>
        <v>0</v>
      </c>
      <c r="R700" s="253">
        <f>Pókaszepetk!R29</f>
        <v>0</v>
      </c>
      <c r="S700" s="253">
        <f>Pókaszepetk!S29</f>
        <v>0</v>
      </c>
      <c r="T700" s="313">
        <f>Pókaszepetk!T29</f>
        <v>0</v>
      </c>
      <c r="U700" s="313">
        <f>Pókaszepetk!U29</f>
        <v>800</v>
      </c>
      <c r="V700" s="313">
        <f>Pókaszepetk!V29</f>
        <v>800</v>
      </c>
      <c r="W700" s="313">
        <f>Pókaszepetk!W29</f>
        <v>350</v>
      </c>
      <c r="X700" s="313">
        <f>Pókaszepetk!X29</f>
        <v>350</v>
      </c>
      <c r="Y700" s="313">
        <f>Pókaszepetk!Y29</f>
        <v>1810</v>
      </c>
      <c r="Z700" s="313">
        <f>Pókaszepetk!Z29</f>
        <v>1410</v>
      </c>
      <c r="AA700" s="313">
        <f>Pókaszepetk!AA29</f>
        <v>1310</v>
      </c>
      <c r="AB700" s="313">
        <f>Pókaszepetk!AB29</f>
        <v>350</v>
      </c>
      <c r="AC700" s="314">
        <f>Pókaszepetk!AC29</f>
        <v>350</v>
      </c>
      <c r="AE700" s="114"/>
    </row>
    <row r="701" spans="1:31" s="125" customFormat="1" ht="75" x14ac:dyDescent="0.25">
      <c r="A701" s="101">
        <v>355</v>
      </c>
      <c r="B701" s="137"/>
      <c r="C701" s="103" t="s">
        <v>65</v>
      </c>
      <c r="D701" s="136" t="s">
        <v>224</v>
      </c>
      <c r="E701" s="108" t="s">
        <v>30</v>
      </c>
      <c r="F701" s="104" t="s">
        <v>198</v>
      </c>
      <c r="G701" s="105" t="s">
        <v>28</v>
      </c>
      <c r="H701" s="106"/>
      <c r="I701" s="129" t="s">
        <v>65</v>
      </c>
      <c r="J701" s="103">
        <f t="shared" ref="J701:J702" si="57">SUM(O701:AC701)</f>
        <v>7212</v>
      </c>
      <c r="K701" s="106"/>
      <c r="L701" s="130">
        <v>43831</v>
      </c>
      <c r="M701" s="130">
        <v>45291</v>
      </c>
      <c r="N701" s="32" t="s">
        <v>186</v>
      </c>
      <c r="O701" s="256"/>
      <c r="P701" s="253">
        <f>Pusztaszenlászló!P33</f>
        <v>3250</v>
      </c>
      <c r="Q701" s="253">
        <f>Pusztaszenlászló!Q33</f>
        <v>1700</v>
      </c>
      <c r="R701" s="253">
        <f>Pusztaszenlászló!R33</f>
        <v>852</v>
      </c>
      <c r="S701" s="253">
        <f>Pusztaszenlászló!S33</f>
        <v>1410</v>
      </c>
      <c r="T701" s="313">
        <f>Pusztaszenlászló!T33</f>
        <v>0</v>
      </c>
      <c r="U701" s="313">
        <f>Pusztaszenlászló!U33</f>
        <v>0</v>
      </c>
      <c r="V701" s="313">
        <f>Pusztaszenlászló!V33</f>
        <v>0</v>
      </c>
      <c r="W701" s="313">
        <f>Pusztaszenlászló!W33</f>
        <v>0</v>
      </c>
      <c r="X701" s="313">
        <f>Pusztaszenlászló!X33</f>
        <v>0</v>
      </c>
      <c r="Y701" s="313">
        <f>Pusztaszenlászló!Y33</f>
        <v>0</v>
      </c>
      <c r="Z701" s="313">
        <f>Pusztaszenlászló!Z33</f>
        <v>0</v>
      </c>
      <c r="AA701" s="313">
        <f>Pusztaszenlászló!AA33</f>
        <v>0</v>
      </c>
      <c r="AB701" s="313">
        <f>Pusztaszenlászló!AB33</f>
        <v>0</v>
      </c>
      <c r="AC701" s="314">
        <f>Pusztaszenlászló!AC33</f>
        <v>0</v>
      </c>
      <c r="AE701" s="114"/>
    </row>
    <row r="702" spans="1:31" s="125" customFormat="1" ht="75" x14ac:dyDescent="0.25">
      <c r="A702" s="101">
        <v>709</v>
      </c>
      <c r="B702" s="137"/>
      <c r="C702" s="103" t="s">
        <v>65</v>
      </c>
      <c r="D702" s="136" t="s">
        <v>224</v>
      </c>
      <c r="E702" s="108" t="s">
        <v>30</v>
      </c>
      <c r="F702" s="104" t="s">
        <v>198</v>
      </c>
      <c r="G702" s="105" t="s">
        <v>28</v>
      </c>
      <c r="H702" s="106"/>
      <c r="I702" s="129" t="s">
        <v>65</v>
      </c>
      <c r="J702" s="103">
        <f t="shared" si="57"/>
        <v>7830</v>
      </c>
      <c r="K702" s="106"/>
      <c r="L702" s="130">
        <v>45292</v>
      </c>
      <c r="M702" s="130">
        <v>48213</v>
      </c>
      <c r="N702" s="32" t="s">
        <v>187</v>
      </c>
      <c r="O702" s="256"/>
      <c r="P702" s="253">
        <f>Pusztaszenlászló!P34</f>
        <v>0</v>
      </c>
      <c r="Q702" s="253">
        <f>Pusztaszenlászló!Q34</f>
        <v>0</v>
      </c>
      <c r="R702" s="253">
        <f>Pusztaszenlászló!R34</f>
        <v>0</v>
      </c>
      <c r="S702" s="253">
        <f>Pusztaszenlászló!S34</f>
        <v>0</v>
      </c>
      <c r="T702" s="313">
        <f>Pusztaszenlászló!T34</f>
        <v>1350</v>
      </c>
      <c r="U702" s="313">
        <f>Pusztaszenlászló!U34</f>
        <v>0</v>
      </c>
      <c r="V702" s="313">
        <f>Pusztaszenlászló!V34</f>
        <v>0</v>
      </c>
      <c r="W702" s="313">
        <f>Pusztaszenlászló!W34</f>
        <v>0</v>
      </c>
      <c r="X702" s="313">
        <f>Pusztaszenlászló!X34</f>
        <v>0</v>
      </c>
      <c r="Y702" s="313">
        <f>Pusztaszenlászló!Y34</f>
        <v>0</v>
      </c>
      <c r="Z702" s="313">
        <f>Pusztaszenlászló!Z34</f>
        <v>5850</v>
      </c>
      <c r="AA702" s="313">
        <f>Pusztaszenlászló!AA34</f>
        <v>630</v>
      </c>
      <c r="AB702" s="313">
        <f>Pusztaszenlászló!AB34</f>
        <v>0</v>
      </c>
      <c r="AC702" s="314">
        <f>Pusztaszenlászló!AC34</f>
        <v>0</v>
      </c>
      <c r="AE702" s="114"/>
    </row>
    <row r="703" spans="1:31" s="125" customFormat="1" ht="45" x14ac:dyDescent="0.25">
      <c r="A703" s="101">
        <v>356</v>
      </c>
      <c r="B703" s="137"/>
      <c r="C703" s="103" t="s">
        <v>65</v>
      </c>
      <c r="D703" s="136" t="s">
        <v>230</v>
      </c>
      <c r="E703" s="105" t="s">
        <v>14</v>
      </c>
      <c r="F703" s="104" t="s">
        <v>29</v>
      </c>
      <c r="G703" s="105" t="s">
        <v>28</v>
      </c>
      <c r="H703" s="106"/>
      <c r="I703" s="129" t="s">
        <v>65</v>
      </c>
      <c r="J703" s="103">
        <f t="shared" ref="J703:J704" si="58">SUM(O703:AC703)</f>
        <v>120</v>
      </c>
      <c r="K703" s="106"/>
      <c r="L703" s="130">
        <v>43831</v>
      </c>
      <c r="M703" s="130">
        <v>44926</v>
      </c>
      <c r="N703" s="32" t="s">
        <v>186</v>
      </c>
      <c r="O703" s="256"/>
      <c r="P703" s="253">
        <f>Pusztaszenlászló!P35</f>
        <v>60</v>
      </c>
      <c r="Q703" s="253">
        <f>Pusztaszenlászló!Q35</f>
        <v>0</v>
      </c>
      <c r="R703" s="253">
        <f>Pusztaszenlászló!R35</f>
        <v>60</v>
      </c>
      <c r="S703" s="253">
        <f>Pusztaszenlászló!S35</f>
        <v>0</v>
      </c>
      <c r="T703" s="313">
        <f>Pusztaszenlászló!T35</f>
        <v>0</v>
      </c>
      <c r="U703" s="313">
        <f>Pusztaszenlászló!U35</f>
        <v>0</v>
      </c>
      <c r="V703" s="313">
        <f>Pusztaszenlászló!V35</f>
        <v>0</v>
      </c>
      <c r="W703" s="313">
        <f>Pusztaszenlászló!W35</f>
        <v>0</v>
      </c>
      <c r="X703" s="313">
        <f>Pusztaszenlászló!X35</f>
        <v>0</v>
      </c>
      <c r="Y703" s="313">
        <f>Pusztaszenlászló!Y35</f>
        <v>0</v>
      </c>
      <c r="Z703" s="313">
        <f>Pusztaszenlászló!Z35</f>
        <v>0</v>
      </c>
      <c r="AA703" s="313">
        <f>Pusztaszenlászló!AA35</f>
        <v>0</v>
      </c>
      <c r="AB703" s="313">
        <f>Pusztaszenlászló!AB35</f>
        <v>0</v>
      </c>
      <c r="AC703" s="314">
        <f>Pusztaszenlászló!AC35</f>
        <v>0</v>
      </c>
      <c r="AE703" s="114"/>
    </row>
    <row r="704" spans="1:31" s="125" customFormat="1" ht="45" x14ac:dyDescent="0.25">
      <c r="A704" s="101">
        <v>710</v>
      </c>
      <c r="B704" s="137"/>
      <c r="C704" s="103" t="s">
        <v>65</v>
      </c>
      <c r="D704" s="136" t="s">
        <v>230</v>
      </c>
      <c r="E704" s="105" t="s">
        <v>14</v>
      </c>
      <c r="F704" s="104" t="s">
        <v>29</v>
      </c>
      <c r="G704" s="105" t="s">
        <v>28</v>
      </c>
      <c r="H704" s="106"/>
      <c r="I704" s="129" t="s">
        <v>65</v>
      </c>
      <c r="J704" s="103">
        <f t="shared" si="58"/>
        <v>300</v>
      </c>
      <c r="K704" s="106"/>
      <c r="L704" s="130">
        <v>45292</v>
      </c>
      <c r="M704" s="130">
        <v>48579</v>
      </c>
      <c r="N704" s="32" t="s">
        <v>187</v>
      </c>
      <c r="O704" s="256"/>
      <c r="P704" s="253">
        <f>Pusztaszenlászló!P36</f>
        <v>0</v>
      </c>
      <c r="Q704" s="253">
        <f>Pusztaszenlászló!Q36</f>
        <v>0</v>
      </c>
      <c r="R704" s="253">
        <f>Pusztaszenlászló!R36</f>
        <v>0</v>
      </c>
      <c r="S704" s="253">
        <f>Pusztaszenlászló!S36</f>
        <v>0</v>
      </c>
      <c r="T704" s="313">
        <f>Pusztaszenlászló!T36</f>
        <v>60</v>
      </c>
      <c r="U704" s="313">
        <f>Pusztaszenlászló!U36</f>
        <v>0</v>
      </c>
      <c r="V704" s="313">
        <f>Pusztaszenlászló!V36</f>
        <v>60</v>
      </c>
      <c r="W704" s="313">
        <f>Pusztaszenlászló!W36</f>
        <v>0</v>
      </c>
      <c r="X704" s="313">
        <f>Pusztaszenlászló!X36</f>
        <v>60</v>
      </c>
      <c r="Y704" s="313">
        <f>Pusztaszenlászló!Y36</f>
        <v>0</v>
      </c>
      <c r="Z704" s="313">
        <f>Pusztaszenlászló!Z36</f>
        <v>60</v>
      </c>
      <c r="AA704" s="313">
        <f>Pusztaszenlászló!AA36</f>
        <v>0</v>
      </c>
      <c r="AB704" s="313">
        <f>Pusztaszenlászló!AB36</f>
        <v>60</v>
      </c>
      <c r="AC704" s="314">
        <f>Pusztaszenlászló!AC36</f>
        <v>0</v>
      </c>
      <c r="AE704" s="114"/>
    </row>
    <row r="705" spans="1:31" s="125" customFormat="1" ht="75" x14ac:dyDescent="0.25">
      <c r="A705" s="101">
        <v>357</v>
      </c>
      <c r="B705" s="137"/>
      <c r="C705" s="103" t="s">
        <v>66</v>
      </c>
      <c r="D705" s="136" t="s">
        <v>224</v>
      </c>
      <c r="E705" s="108" t="s">
        <v>30</v>
      </c>
      <c r="F705" s="104" t="s">
        <v>198</v>
      </c>
      <c r="G705" s="105" t="s">
        <v>28</v>
      </c>
      <c r="H705" s="106"/>
      <c r="I705" s="129" t="s">
        <v>66</v>
      </c>
      <c r="J705" s="103">
        <f t="shared" ref="J705:J711" si="59">SUM(O705:AC705)</f>
        <v>1300</v>
      </c>
      <c r="K705" s="106"/>
      <c r="L705" s="130">
        <v>43831</v>
      </c>
      <c r="M705" s="130">
        <v>44561</v>
      </c>
      <c r="N705" s="32" t="s">
        <v>186</v>
      </c>
      <c r="O705" s="256">
        <f>Salomvár!O27</f>
        <v>0</v>
      </c>
      <c r="P705" s="253">
        <f>Salomvár!P27</f>
        <v>700</v>
      </c>
      <c r="Q705" s="253">
        <f>Salomvár!Q27</f>
        <v>600</v>
      </c>
      <c r="R705" s="253">
        <f>Salomvár!R27</f>
        <v>0</v>
      </c>
      <c r="S705" s="253">
        <f>Salomvár!S27</f>
        <v>0</v>
      </c>
      <c r="T705" s="313">
        <f>Salomvár!T27</f>
        <v>0</v>
      </c>
      <c r="U705" s="313">
        <f>Salomvár!U27</f>
        <v>0</v>
      </c>
      <c r="V705" s="313">
        <f>Salomvár!V27</f>
        <v>0</v>
      </c>
      <c r="W705" s="313">
        <f>Salomvár!W27</f>
        <v>0</v>
      </c>
      <c r="X705" s="313">
        <f>Salomvár!X27</f>
        <v>0</v>
      </c>
      <c r="Y705" s="313">
        <f>Salomvár!Y27</f>
        <v>0</v>
      </c>
      <c r="Z705" s="313">
        <f>Salomvár!Z27</f>
        <v>0</v>
      </c>
      <c r="AA705" s="313">
        <f>Salomvár!AA27</f>
        <v>0</v>
      </c>
      <c r="AB705" s="313">
        <f>Salomvár!AB27</f>
        <v>0</v>
      </c>
      <c r="AC705" s="314">
        <f>Salomvár!AC27</f>
        <v>0</v>
      </c>
      <c r="AE705" s="114"/>
    </row>
    <row r="706" spans="1:31" s="125" customFormat="1" ht="75" x14ac:dyDescent="0.25">
      <c r="A706" s="101">
        <v>870</v>
      </c>
      <c r="B706" s="137"/>
      <c r="C706" s="103" t="s">
        <v>66</v>
      </c>
      <c r="D706" s="136" t="s">
        <v>224</v>
      </c>
      <c r="E706" s="108" t="s">
        <v>30</v>
      </c>
      <c r="F706" s="104" t="s">
        <v>198</v>
      </c>
      <c r="G706" s="105" t="s">
        <v>28</v>
      </c>
      <c r="H706" s="106"/>
      <c r="I706" s="129" t="s">
        <v>66</v>
      </c>
      <c r="J706" s="103">
        <f t="shared" si="59"/>
        <v>8280</v>
      </c>
      <c r="K706" s="106"/>
      <c r="L706" s="130">
        <v>45658</v>
      </c>
      <c r="M706" s="130">
        <v>48944</v>
      </c>
      <c r="N706" s="32" t="s">
        <v>187</v>
      </c>
      <c r="O706" s="256">
        <f>Salomvár!O28</f>
        <v>0</v>
      </c>
      <c r="P706" s="253">
        <f>Salomvár!P28</f>
        <v>0</v>
      </c>
      <c r="Q706" s="253">
        <f>Salomvár!Q28</f>
        <v>0</v>
      </c>
      <c r="R706" s="253">
        <f>Salomvár!R28</f>
        <v>0</v>
      </c>
      <c r="S706" s="253">
        <f>Salomvár!S28</f>
        <v>0</v>
      </c>
      <c r="T706" s="313">
        <f>Salomvár!T28</f>
        <v>0</v>
      </c>
      <c r="U706" s="313">
        <f>Salomvár!U28</f>
        <v>1750</v>
      </c>
      <c r="V706" s="313">
        <f>Salomvár!V28</f>
        <v>1350</v>
      </c>
      <c r="W706" s="313">
        <f>Salomvár!W28</f>
        <v>1470</v>
      </c>
      <c r="X706" s="313">
        <f>Salomvár!X28</f>
        <v>760</v>
      </c>
      <c r="Y706" s="313">
        <f>Salomvár!Y28</f>
        <v>1050</v>
      </c>
      <c r="Z706" s="313">
        <f>Salomvár!Z28</f>
        <v>200</v>
      </c>
      <c r="AA706" s="313">
        <f>Salomvár!AA28</f>
        <v>750</v>
      </c>
      <c r="AB706" s="313">
        <f>Salomvár!AB28</f>
        <v>200</v>
      </c>
      <c r="AC706" s="314">
        <f>Salomvár!AC28</f>
        <v>750</v>
      </c>
      <c r="AE706" s="114"/>
    </row>
    <row r="707" spans="1:31" s="125" customFormat="1" ht="45" x14ac:dyDescent="0.25">
      <c r="A707" s="101">
        <v>914</v>
      </c>
      <c r="B707" s="137"/>
      <c r="C707" s="103" t="s">
        <v>66</v>
      </c>
      <c r="D707" s="136" t="s">
        <v>230</v>
      </c>
      <c r="E707" s="105" t="s">
        <v>14</v>
      </c>
      <c r="F707" s="104" t="s">
        <v>29</v>
      </c>
      <c r="G707" s="105" t="s">
        <v>28</v>
      </c>
      <c r="H707" s="106"/>
      <c r="I707" s="129" t="s">
        <v>66</v>
      </c>
      <c r="J707" s="103">
        <f t="shared" si="59"/>
        <v>100</v>
      </c>
      <c r="K707" s="106"/>
      <c r="L707" s="130">
        <v>46023</v>
      </c>
      <c r="M707" s="130">
        <v>46387</v>
      </c>
      <c r="N707" s="32" t="s">
        <v>187</v>
      </c>
      <c r="O707" s="256">
        <f>Salomvár!O29</f>
        <v>0</v>
      </c>
      <c r="P707" s="253">
        <f>Salomvár!P29</f>
        <v>0</v>
      </c>
      <c r="Q707" s="253">
        <f>Salomvár!Q29</f>
        <v>0</v>
      </c>
      <c r="R707" s="253">
        <f>Salomvár!R29</f>
        <v>0</v>
      </c>
      <c r="S707" s="253">
        <f>Salomvár!S29</f>
        <v>0</v>
      </c>
      <c r="T707" s="313">
        <f>Salomvár!T29</f>
        <v>0</v>
      </c>
      <c r="U707" s="313">
        <f>Salomvár!U29</f>
        <v>0</v>
      </c>
      <c r="V707" s="313">
        <f>Salomvár!V29</f>
        <v>100</v>
      </c>
      <c r="W707" s="313">
        <f>Salomvár!W29</f>
        <v>0</v>
      </c>
      <c r="X707" s="313">
        <f>Salomvár!X29</f>
        <v>0</v>
      </c>
      <c r="Y707" s="313">
        <f>Salomvár!Y29</f>
        <v>0</v>
      </c>
      <c r="Z707" s="313">
        <f>Salomvár!Z29</f>
        <v>0</v>
      </c>
      <c r="AA707" s="313">
        <f>Salomvár!AA29</f>
        <v>0</v>
      </c>
      <c r="AB707" s="313">
        <f>Salomvár!AB29</f>
        <v>0</v>
      </c>
      <c r="AC707" s="314">
        <f>Salomvár!AC29</f>
        <v>0</v>
      </c>
      <c r="AE707" s="114"/>
    </row>
    <row r="708" spans="1:31" s="125" customFormat="1" ht="75" x14ac:dyDescent="0.25">
      <c r="A708" s="101">
        <v>358</v>
      </c>
      <c r="B708" s="137"/>
      <c r="C708" s="103" t="s">
        <v>67</v>
      </c>
      <c r="D708" s="136" t="s">
        <v>224</v>
      </c>
      <c r="E708" s="108" t="s">
        <v>30</v>
      </c>
      <c r="F708" s="104" t="s">
        <v>198</v>
      </c>
      <c r="G708" s="105" t="s">
        <v>28</v>
      </c>
      <c r="H708" s="106"/>
      <c r="I708" s="129" t="s">
        <v>67</v>
      </c>
      <c r="J708" s="103">
        <f t="shared" si="59"/>
        <v>750</v>
      </c>
      <c r="K708" s="106"/>
      <c r="L708" s="130">
        <v>43831</v>
      </c>
      <c r="M708" s="130">
        <v>44561</v>
      </c>
      <c r="N708" s="32" t="s">
        <v>186</v>
      </c>
      <c r="O708" s="256"/>
      <c r="P708" s="253">
        <f>Sárhida!P28</f>
        <v>250</v>
      </c>
      <c r="Q708" s="253">
        <f>Sárhida!Q28</f>
        <v>500</v>
      </c>
      <c r="R708" s="253">
        <f>Sárhida!R28</f>
        <v>0</v>
      </c>
      <c r="S708" s="253">
        <f>Sárhida!S28</f>
        <v>0</v>
      </c>
      <c r="T708" s="313">
        <f>Sárhida!T28</f>
        <v>0</v>
      </c>
      <c r="U708" s="313">
        <f>Sárhida!U28</f>
        <v>0</v>
      </c>
      <c r="V708" s="313">
        <f>Sárhida!V28</f>
        <v>0</v>
      </c>
      <c r="W708" s="313">
        <f>Sárhida!W28</f>
        <v>0</v>
      </c>
      <c r="X708" s="313">
        <f>Sárhida!X28</f>
        <v>0</v>
      </c>
      <c r="Y708" s="313">
        <f>Sárhida!Y28</f>
        <v>0</v>
      </c>
      <c r="Z708" s="313">
        <f>Sárhida!Z28</f>
        <v>0</v>
      </c>
      <c r="AA708" s="313">
        <f>Sárhida!AA28</f>
        <v>0</v>
      </c>
      <c r="AB708" s="313">
        <f>Sárhida!AB28</f>
        <v>0</v>
      </c>
      <c r="AC708" s="314">
        <f>Sárhida!AC28</f>
        <v>0</v>
      </c>
      <c r="AE708" s="114"/>
    </row>
    <row r="709" spans="1:31" s="125" customFormat="1" ht="75" x14ac:dyDescent="0.25">
      <c r="A709" s="101">
        <v>711</v>
      </c>
      <c r="B709" s="137"/>
      <c r="C709" s="103" t="s">
        <v>67</v>
      </c>
      <c r="D709" s="136" t="s">
        <v>224</v>
      </c>
      <c r="E709" s="108" t="s">
        <v>30</v>
      </c>
      <c r="F709" s="104" t="s">
        <v>198</v>
      </c>
      <c r="G709" s="105" t="s">
        <v>28</v>
      </c>
      <c r="H709" s="106"/>
      <c r="I709" s="129" t="s">
        <v>67</v>
      </c>
      <c r="J709" s="103">
        <f t="shared" si="59"/>
        <v>2960</v>
      </c>
      <c r="K709" s="106"/>
      <c r="L709" s="130">
        <v>45292</v>
      </c>
      <c r="M709" s="130">
        <v>47848</v>
      </c>
      <c r="N709" s="32" t="s">
        <v>187</v>
      </c>
      <c r="O709" s="256"/>
      <c r="P709" s="253">
        <f>Sárhida!P29</f>
        <v>0</v>
      </c>
      <c r="Q709" s="253">
        <f>Sárhida!Q29</f>
        <v>0</v>
      </c>
      <c r="R709" s="253">
        <f>Sárhida!R29</f>
        <v>0</v>
      </c>
      <c r="S709" s="253">
        <f>Sárhida!S29</f>
        <v>0</v>
      </c>
      <c r="T709" s="313">
        <f>Sárhida!T29</f>
        <v>1400</v>
      </c>
      <c r="U709" s="313">
        <f>Sárhida!U29</f>
        <v>0</v>
      </c>
      <c r="V709" s="313">
        <f>Sárhida!V29</f>
        <v>0</v>
      </c>
      <c r="W709" s="313">
        <f>Sárhida!W29</f>
        <v>0</v>
      </c>
      <c r="X709" s="313">
        <f>Sárhida!X29</f>
        <v>210</v>
      </c>
      <c r="Y709" s="313">
        <f>Sárhida!Y29</f>
        <v>350</v>
      </c>
      <c r="Z709" s="313">
        <f>Sárhida!Z29</f>
        <v>1000</v>
      </c>
      <c r="AA709" s="313">
        <f>Sárhida!AA29</f>
        <v>0</v>
      </c>
      <c r="AB709" s="313">
        <f>Sárhida!AB29</f>
        <v>0</v>
      </c>
      <c r="AC709" s="314">
        <f>Sárhida!AC29</f>
        <v>0</v>
      </c>
      <c r="AE709" s="114"/>
    </row>
    <row r="710" spans="1:31" s="125" customFormat="1" ht="75" x14ac:dyDescent="0.25">
      <c r="A710" s="101">
        <v>359</v>
      </c>
      <c r="B710" s="137"/>
      <c r="C710" s="103" t="s">
        <v>68</v>
      </c>
      <c r="D710" s="136" t="s">
        <v>224</v>
      </c>
      <c r="E710" s="108" t="s">
        <v>30</v>
      </c>
      <c r="F710" s="104" t="s">
        <v>198</v>
      </c>
      <c r="G710" s="105" t="s">
        <v>28</v>
      </c>
      <c r="H710" s="106"/>
      <c r="I710" s="129" t="s">
        <v>68</v>
      </c>
      <c r="J710" s="103">
        <f t="shared" si="59"/>
        <v>9970</v>
      </c>
      <c r="K710" s="106"/>
      <c r="L710" s="130">
        <v>43831</v>
      </c>
      <c r="M710" s="130">
        <v>45291</v>
      </c>
      <c r="N710" s="32" t="s">
        <v>186</v>
      </c>
      <c r="O710" s="256"/>
      <c r="P710" s="253">
        <f>Söjtör!P31</f>
        <v>3590</v>
      </c>
      <c r="Q710" s="253">
        <f>Söjtör!Q31</f>
        <v>730</v>
      </c>
      <c r="R710" s="253">
        <f>Söjtör!R31</f>
        <v>2840</v>
      </c>
      <c r="S710" s="253">
        <f>Söjtör!S31</f>
        <v>2810</v>
      </c>
      <c r="T710" s="313">
        <f>Söjtör!T31</f>
        <v>0</v>
      </c>
      <c r="U710" s="313">
        <f>Söjtör!U31</f>
        <v>0</v>
      </c>
      <c r="V710" s="313">
        <f>Söjtör!V31</f>
        <v>0</v>
      </c>
      <c r="W710" s="313">
        <f>Söjtör!W31</f>
        <v>0</v>
      </c>
      <c r="X710" s="313">
        <f>Söjtör!X31</f>
        <v>0</v>
      </c>
      <c r="Y710" s="313">
        <f>Söjtör!Y31</f>
        <v>0</v>
      </c>
      <c r="Z710" s="313">
        <f>Söjtör!Z31</f>
        <v>0</v>
      </c>
      <c r="AA710" s="313">
        <f>Söjtör!AA31</f>
        <v>0</v>
      </c>
      <c r="AB710" s="313">
        <f>Söjtör!AB31</f>
        <v>0</v>
      </c>
      <c r="AC710" s="314">
        <f>Söjtör!AC31</f>
        <v>0</v>
      </c>
      <c r="AE710" s="114"/>
    </row>
    <row r="711" spans="1:31" s="125" customFormat="1" ht="75" x14ac:dyDescent="0.25">
      <c r="A711" s="101">
        <v>961</v>
      </c>
      <c r="B711" s="137"/>
      <c r="C711" s="103" t="s">
        <v>68</v>
      </c>
      <c r="D711" s="136" t="s">
        <v>224</v>
      </c>
      <c r="E711" s="108" t="s">
        <v>30</v>
      </c>
      <c r="F711" s="104" t="s">
        <v>198</v>
      </c>
      <c r="G711" s="105" t="s">
        <v>28</v>
      </c>
      <c r="H711" s="106"/>
      <c r="I711" s="129" t="s">
        <v>68</v>
      </c>
      <c r="J711" s="103">
        <f t="shared" si="59"/>
        <v>7160</v>
      </c>
      <c r="K711" s="106"/>
      <c r="L711" s="130">
        <v>46388</v>
      </c>
      <c r="M711" s="130">
        <v>47848</v>
      </c>
      <c r="N711" s="32" t="s">
        <v>187</v>
      </c>
      <c r="O711" s="256"/>
      <c r="P711" s="253">
        <f>Söjtör!P32</f>
        <v>0</v>
      </c>
      <c r="Q711" s="253">
        <f>Söjtör!Q32</f>
        <v>0</v>
      </c>
      <c r="R711" s="253">
        <f>Söjtör!R32</f>
        <v>0</v>
      </c>
      <c r="S711" s="253">
        <f>Söjtör!S32</f>
        <v>0</v>
      </c>
      <c r="T711" s="313">
        <f>Söjtör!T32</f>
        <v>0</v>
      </c>
      <c r="U711" s="313">
        <f>Söjtör!U32</f>
        <v>0</v>
      </c>
      <c r="V711" s="313">
        <f>Söjtör!V32</f>
        <v>0</v>
      </c>
      <c r="W711" s="313">
        <f>Söjtör!W32</f>
        <v>480</v>
      </c>
      <c r="X711" s="313">
        <f>Söjtör!X32</f>
        <v>1160</v>
      </c>
      <c r="Y711" s="313">
        <f>Söjtör!Y32</f>
        <v>3910</v>
      </c>
      <c r="Z711" s="313">
        <f>Söjtör!Z32</f>
        <v>1610</v>
      </c>
      <c r="AA711" s="313">
        <f>Söjtör!AA32</f>
        <v>0</v>
      </c>
      <c r="AB711" s="313">
        <f>Söjtör!AB32</f>
        <v>0</v>
      </c>
      <c r="AC711" s="314">
        <f>Söjtör!AC32</f>
        <v>0</v>
      </c>
      <c r="AE711" s="114"/>
    </row>
    <row r="712" spans="1:31" s="125" customFormat="1" ht="45" x14ac:dyDescent="0.25">
      <c r="A712" s="101">
        <v>563</v>
      </c>
      <c r="B712" s="137"/>
      <c r="C712" s="103" t="s">
        <v>68</v>
      </c>
      <c r="D712" s="136" t="s">
        <v>230</v>
      </c>
      <c r="E712" s="105" t="s">
        <v>14</v>
      </c>
      <c r="F712" s="104" t="s">
        <v>29</v>
      </c>
      <c r="G712" s="105" t="s">
        <v>28</v>
      </c>
      <c r="H712" s="106"/>
      <c r="I712" s="129" t="s">
        <v>68</v>
      </c>
      <c r="J712" s="103">
        <f t="shared" ref="J712:J713" si="60">SUM(O712:AC712)</f>
        <v>120</v>
      </c>
      <c r="K712" s="106"/>
      <c r="L712" s="130">
        <v>44562</v>
      </c>
      <c r="M712" s="130">
        <v>44926</v>
      </c>
      <c r="N712" s="32" t="s">
        <v>186</v>
      </c>
      <c r="O712" s="256"/>
      <c r="P712" s="253">
        <f>Söjtör!P33</f>
        <v>0</v>
      </c>
      <c r="Q712" s="253">
        <f>Söjtör!Q33</f>
        <v>0</v>
      </c>
      <c r="R712" s="253">
        <f>Söjtör!R33</f>
        <v>120</v>
      </c>
      <c r="S712" s="253">
        <f>Söjtör!S33</f>
        <v>0</v>
      </c>
      <c r="T712" s="313">
        <f>Söjtör!T33</f>
        <v>0</v>
      </c>
      <c r="U712" s="313">
        <f>Söjtör!U33</f>
        <v>0</v>
      </c>
      <c r="V712" s="313">
        <f>Söjtör!V33</f>
        <v>0</v>
      </c>
      <c r="W712" s="313">
        <f>Söjtör!W33</f>
        <v>0</v>
      </c>
      <c r="X712" s="313">
        <f>Söjtör!X33</f>
        <v>0</v>
      </c>
      <c r="Y712" s="313">
        <f>Söjtör!Y33</f>
        <v>0</v>
      </c>
      <c r="Z712" s="313">
        <f>Söjtör!Z33</f>
        <v>0</v>
      </c>
      <c r="AA712" s="313">
        <f>Söjtör!AA33</f>
        <v>0</v>
      </c>
      <c r="AB712" s="313">
        <f>Söjtör!AB33</f>
        <v>0</v>
      </c>
      <c r="AC712" s="314">
        <f>Söjtör!AC33</f>
        <v>0</v>
      </c>
      <c r="AE712" s="114"/>
    </row>
    <row r="713" spans="1:31" s="125" customFormat="1" ht="45" x14ac:dyDescent="0.25">
      <c r="A713" s="101">
        <v>712</v>
      </c>
      <c r="B713" s="137"/>
      <c r="C713" s="103" t="s">
        <v>68</v>
      </c>
      <c r="D713" s="136" t="s">
        <v>230</v>
      </c>
      <c r="E713" s="105" t="s">
        <v>14</v>
      </c>
      <c r="F713" s="104" t="s">
        <v>29</v>
      </c>
      <c r="G713" s="105" t="s">
        <v>28</v>
      </c>
      <c r="H713" s="106"/>
      <c r="I713" s="129" t="s">
        <v>68</v>
      </c>
      <c r="J713" s="103">
        <f t="shared" si="60"/>
        <v>600</v>
      </c>
      <c r="K713" s="106"/>
      <c r="L713" s="130">
        <v>45292</v>
      </c>
      <c r="M713" s="130">
        <v>48579</v>
      </c>
      <c r="N713" s="32" t="s">
        <v>187</v>
      </c>
      <c r="O713" s="256"/>
      <c r="P713" s="253">
        <f>Söjtör!P34</f>
        <v>0</v>
      </c>
      <c r="Q713" s="253">
        <f>Söjtör!Q34</f>
        <v>0</v>
      </c>
      <c r="R713" s="253">
        <f>Söjtör!R34</f>
        <v>0</v>
      </c>
      <c r="S713" s="253">
        <f>Söjtör!S34</f>
        <v>0</v>
      </c>
      <c r="T713" s="313">
        <f>Söjtör!T34</f>
        <v>120</v>
      </c>
      <c r="U713" s="313">
        <f>Söjtör!U34</f>
        <v>0</v>
      </c>
      <c r="V713" s="313">
        <f>Söjtör!V34</f>
        <v>120</v>
      </c>
      <c r="W713" s="313">
        <f>Söjtör!W34</f>
        <v>0</v>
      </c>
      <c r="X713" s="313">
        <f>Söjtör!X34</f>
        <v>120</v>
      </c>
      <c r="Y713" s="313">
        <f>Söjtör!Y34</f>
        <v>0</v>
      </c>
      <c r="Z713" s="313">
        <f>Söjtör!Z34</f>
        <v>120</v>
      </c>
      <c r="AA713" s="313">
        <f>Söjtör!AA34</f>
        <v>0</v>
      </c>
      <c r="AB713" s="313">
        <f>Söjtör!AB34</f>
        <v>120</v>
      </c>
      <c r="AC713" s="314">
        <f>Söjtör!AC34</f>
        <v>0</v>
      </c>
      <c r="AE713" s="114"/>
    </row>
    <row r="714" spans="1:31" s="125" customFormat="1" ht="75" x14ac:dyDescent="0.25">
      <c r="A714" s="101">
        <v>360</v>
      </c>
      <c r="B714" s="137"/>
      <c r="C714" s="103" t="s">
        <v>69</v>
      </c>
      <c r="D714" s="136" t="s">
        <v>224</v>
      </c>
      <c r="E714" s="108" t="s">
        <v>30</v>
      </c>
      <c r="F714" s="104" t="s">
        <v>198</v>
      </c>
      <c r="G714" s="105" t="s">
        <v>28</v>
      </c>
      <c r="H714" s="106"/>
      <c r="I714" s="129" t="s">
        <v>69</v>
      </c>
      <c r="J714" s="103">
        <f t="shared" ref="J714:J731" si="61">SUM(O714:AC714)</f>
        <v>1950</v>
      </c>
      <c r="K714" s="106"/>
      <c r="L714" s="130">
        <v>43831</v>
      </c>
      <c r="M714" s="130">
        <v>45291</v>
      </c>
      <c r="N714" s="32" t="s">
        <v>186</v>
      </c>
      <c r="O714" s="256"/>
      <c r="P714" s="253">
        <f>Teskánd!P30</f>
        <v>400</v>
      </c>
      <c r="Q714" s="253">
        <f>Teskánd!Q30</f>
        <v>0</v>
      </c>
      <c r="R714" s="253">
        <f>Teskánd!R30</f>
        <v>0</v>
      </c>
      <c r="S714" s="253">
        <f>Teskánd!S30</f>
        <v>1550</v>
      </c>
      <c r="T714" s="313">
        <f>Teskánd!T30</f>
        <v>0</v>
      </c>
      <c r="U714" s="313">
        <f>Teskánd!U30</f>
        <v>0</v>
      </c>
      <c r="V714" s="313">
        <f>Teskánd!V30</f>
        <v>0</v>
      </c>
      <c r="W714" s="313">
        <f>Teskánd!W30</f>
        <v>0</v>
      </c>
      <c r="X714" s="313">
        <f>Teskánd!X30</f>
        <v>0</v>
      </c>
      <c r="Y714" s="313">
        <f>Teskánd!Y30</f>
        <v>0</v>
      </c>
      <c r="Z714" s="313">
        <f>Teskánd!Z30</f>
        <v>0</v>
      </c>
      <c r="AA714" s="313">
        <f>Teskánd!AA30</f>
        <v>0</v>
      </c>
      <c r="AB714" s="313">
        <f>Teskánd!AB30</f>
        <v>0</v>
      </c>
      <c r="AC714" s="314">
        <f>Teskánd!AC30</f>
        <v>0</v>
      </c>
      <c r="AE714" s="114"/>
    </row>
    <row r="715" spans="1:31" s="125" customFormat="1" ht="75" x14ac:dyDescent="0.25">
      <c r="A715" s="101">
        <v>713</v>
      </c>
      <c r="B715" s="137"/>
      <c r="C715" s="103" t="s">
        <v>69</v>
      </c>
      <c r="D715" s="136" t="s">
        <v>224</v>
      </c>
      <c r="E715" s="108" t="s">
        <v>30</v>
      </c>
      <c r="F715" s="104" t="s">
        <v>198</v>
      </c>
      <c r="G715" s="105" t="s">
        <v>28</v>
      </c>
      <c r="H715" s="106"/>
      <c r="I715" s="129" t="s">
        <v>69</v>
      </c>
      <c r="J715" s="103">
        <f t="shared" si="61"/>
        <v>5170</v>
      </c>
      <c r="K715" s="106"/>
      <c r="L715" s="130">
        <v>45292</v>
      </c>
      <c r="M715" s="130">
        <v>48944</v>
      </c>
      <c r="N715" s="32" t="s">
        <v>187</v>
      </c>
      <c r="O715" s="256"/>
      <c r="P715" s="253">
        <f>Teskánd!P31</f>
        <v>0</v>
      </c>
      <c r="Q715" s="253">
        <f>Teskánd!Q31</f>
        <v>0</v>
      </c>
      <c r="R715" s="253">
        <f>Teskánd!R31</f>
        <v>0</v>
      </c>
      <c r="S715" s="253">
        <f>Teskánd!S31</f>
        <v>0</v>
      </c>
      <c r="T715" s="313">
        <f>Teskánd!T31</f>
        <v>1350</v>
      </c>
      <c r="U715" s="313">
        <f>Teskánd!U31</f>
        <v>120</v>
      </c>
      <c r="V715" s="313">
        <f>Teskánd!V31</f>
        <v>0</v>
      </c>
      <c r="W715" s="313">
        <f>Teskánd!W31</f>
        <v>0</v>
      </c>
      <c r="X715" s="313">
        <f>Teskánd!X31</f>
        <v>700</v>
      </c>
      <c r="Y715" s="313">
        <f>Teskánd!Y31</f>
        <v>1500</v>
      </c>
      <c r="Z715" s="313">
        <f>Teskánd!Z31</f>
        <v>600</v>
      </c>
      <c r="AA715" s="313">
        <f>Teskánd!AA31</f>
        <v>150</v>
      </c>
      <c r="AB715" s="313">
        <f>Teskánd!AB31</f>
        <v>600</v>
      </c>
      <c r="AC715" s="314">
        <f>Teskánd!AC31</f>
        <v>150</v>
      </c>
      <c r="AE715" s="114"/>
    </row>
    <row r="716" spans="1:31" s="125" customFormat="1" ht="45" x14ac:dyDescent="0.25">
      <c r="A716" s="101">
        <v>361</v>
      </c>
      <c r="B716" s="137"/>
      <c r="C716" s="103" t="s">
        <v>69</v>
      </c>
      <c r="D716" s="136" t="s">
        <v>230</v>
      </c>
      <c r="E716" s="105" t="s">
        <v>14</v>
      </c>
      <c r="F716" s="104" t="s">
        <v>29</v>
      </c>
      <c r="G716" s="105" t="s">
        <v>28</v>
      </c>
      <c r="H716" s="106"/>
      <c r="I716" s="129" t="s">
        <v>69</v>
      </c>
      <c r="J716" s="103">
        <f t="shared" si="61"/>
        <v>480</v>
      </c>
      <c r="K716" s="106"/>
      <c r="L716" s="130">
        <v>43831</v>
      </c>
      <c r="M716" s="130">
        <v>45291</v>
      </c>
      <c r="N716" s="32" t="s">
        <v>186</v>
      </c>
      <c r="O716" s="256"/>
      <c r="P716" s="253">
        <f>Teskánd!P32</f>
        <v>160</v>
      </c>
      <c r="Q716" s="253">
        <f>Teskánd!Q32</f>
        <v>160</v>
      </c>
      <c r="R716" s="253">
        <f>Teskánd!R32</f>
        <v>0</v>
      </c>
      <c r="S716" s="253">
        <f>Teskánd!S32</f>
        <v>160</v>
      </c>
      <c r="T716" s="313">
        <f>Teskánd!T32</f>
        <v>0</v>
      </c>
      <c r="U716" s="313">
        <f>Teskánd!U32</f>
        <v>0</v>
      </c>
      <c r="V716" s="313">
        <f>Teskánd!V32</f>
        <v>0</v>
      </c>
      <c r="W716" s="313">
        <f>Teskánd!W32</f>
        <v>0</v>
      </c>
      <c r="X716" s="313">
        <f>Teskánd!X32</f>
        <v>0</v>
      </c>
      <c r="Y716" s="313">
        <f>Teskánd!Y32</f>
        <v>0</v>
      </c>
      <c r="Z716" s="313">
        <f>Teskánd!Z32</f>
        <v>0</v>
      </c>
      <c r="AA716" s="313">
        <f>Teskánd!AA32</f>
        <v>0</v>
      </c>
      <c r="AB716" s="313">
        <f>Teskánd!AB32</f>
        <v>0</v>
      </c>
      <c r="AC716" s="314">
        <f>Teskánd!AC32</f>
        <v>0</v>
      </c>
      <c r="AE716" s="114"/>
    </row>
    <row r="717" spans="1:31" s="125" customFormat="1" ht="45" x14ac:dyDescent="0.25">
      <c r="A717" s="101">
        <v>871</v>
      </c>
      <c r="B717" s="137"/>
      <c r="C717" s="103" t="s">
        <v>69</v>
      </c>
      <c r="D717" s="136" t="s">
        <v>230</v>
      </c>
      <c r="E717" s="105" t="s">
        <v>14</v>
      </c>
      <c r="F717" s="104" t="s">
        <v>29</v>
      </c>
      <c r="G717" s="105" t="s">
        <v>28</v>
      </c>
      <c r="H717" s="106"/>
      <c r="I717" s="129" t="s">
        <v>69</v>
      </c>
      <c r="J717" s="103">
        <f t="shared" si="61"/>
        <v>480</v>
      </c>
      <c r="K717" s="106"/>
      <c r="L717" s="130">
        <v>45658</v>
      </c>
      <c r="M717" s="130">
        <v>48213</v>
      </c>
      <c r="N717" s="32" t="s">
        <v>187</v>
      </c>
      <c r="O717" s="256"/>
      <c r="P717" s="253">
        <f>Teskánd!P33</f>
        <v>0</v>
      </c>
      <c r="Q717" s="253">
        <f>Teskánd!Q33</f>
        <v>0</v>
      </c>
      <c r="R717" s="253">
        <f>Teskánd!R33</f>
        <v>0</v>
      </c>
      <c r="S717" s="253">
        <f>Teskánd!S33</f>
        <v>0</v>
      </c>
      <c r="T717" s="313">
        <f>Teskánd!T33</f>
        <v>0</v>
      </c>
      <c r="U717" s="313">
        <f>Teskánd!U33</f>
        <v>160</v>
      </c>
      <c r="V717" s="313">
        <f>Teskánd!V33</f>
        <v>0</v>
      </c>
      <c r="W717" s="313">
        <f>Teskánd!W33</f>
        <v>0</v>
      </c>
      <c r="X717" s="313">
        <f>Teskánd!X33</f>
        <v>160</v>
      </c>
      <c r="Y717" s="313">
        <f>Teskánd!Y33</f>
        <v>0</v>
      </c>
      <c r="Z717" s="313">
        <f>Teskánd!Z33</f>
        <v>0</v>
      </c>
      <c r="AA717" s="313">
        <f>Teskánd!AA33</f>
        <v>160</v>
      </c>
      <c r="AB717" s="313">
        <f>Teskánd!AB33</f>
        <v>0</v>
      </c>
      <c r="AC717" s="314">
        <f>Teskánd!AC33</f>
        <v>0</v>
      </c>
      <c r="AE717" s="114"/>
    </row>
    <row r="718" spans="1:31" s="125" customFormat="1" ht="75" x14ac:dyDescent="0.25">
      <c r="A718" s="101">
        <v>962</v>
      </c>
      <c r="B718" s="137"/>
      <c r="C718" s="103" t="s">
        <v>70</v>
      </c>
      <c r="D718" s="136" t="s">
        <v>224</v>
      </c>
      <c r="E718" s="108" t="s">
        <v>30</v>
      </c>
      <c r="F718" s="104" t="s">
        <v>198</v>
      </c>
      <c r="G718" s="105" t="s">
        <v>28</v>
      </c>
      <c r="H718" s="106"/>
      <c r="I718" s="129" t="s">
        <v>70</v>
      </c>
      <c r="J718" s="103">
        <f t="shared" si="61"/>
        <v>910</v>
      </c>
      <c r="K718" s="106"/>
      <c r="L718" s="130">
        <v>46388</v>
      </c>
      <c r="M718" s="130">
        <v>47118</v>
      </c>
      <c r="N718" s="17" t="s">
        <v>187</v>
      </c>
      <c r="O718" s="256"/>
      <c r="P718" s="253"/>
      <c r="Q718" s="253"/>
      <c r="R718" s="253"/>
      <c r="S718" s="253"/>
      <c r="T718" s="313">
        <f>Vasboldogasszony!T27</f>
        <v>0</v>
      </c>
      <c r="U718" s="313">
        <f>Vasboldogasszony!U27</f>
        <v>0</v>
      </c>
      <c r="V718" s="313">
        <f>Vasboldogasszony!V27</f>
        <v>0</v>
      </c>
      <c r="W718" s="313">
        <f>Vasboldogasszony!W27</f>
        <v>210</v>
      </c>
      <c r="X718" s="313">
        <f>Vasboldogasszony!X27</f>
        <v>700</v>
      </c>
      <c r="Y718" s="313">
        <f>Vasboldogasszony!Y27</f>
        <v>0</v>
      </c>
      <c r="Z718" s="313">
        <f>Vasboldogasszony!Z27</f>
        <v>0</v>
      </c>
      <c r="AA718" s="313">
        <f>Vasboldogasszony!AA27</f>
        <v>0</v>
      </c>
      <c r="AB718" s="313">
        <f>Vasboldogasszony!AB27</f>
        <v>0</v>
      </c>
      <c r="AC718" s="314">
        <f>Vasboldogasszony!AC27</f>
        <v>0</v>
      </c>
      <c r="AE718" s="114"/>
    </row>
    <row r="719" spans="1:31" s="125" customFormat="1" ht="45" x14ac:dyDescent="0.25">
      <c r="A719" s="101">
        <v>985</v>
      </c>
      <c r="B719" s="137"/>
      <c r="C719" s="103" t="s">
        <v>70</v>
      </c>
      <c r="D719" s="136" t="s">
        <v>230</v>
      </c>
      <c r="E719" s="105" t="s">
        <v>14</v>
      </c>
      <c r="F719" s="104" t="s">
        <v>29</v>
      </c>
      <c r="G719" s="105" t="s">
        <v>28</v>
      </c>
      <c r="H719" s="106"/>
      <c r="I719" s="129" t="s">
        <v>70</v>
      </c>
      <c r="J719" s="103">
        <f t="shared" si="61"/>
        <v>100</v>
      </c>
      <c r="K719" s="106"/>
      <c r="L719" s="130">
        <v>47119</v>
      </c>
      <c r="M719" s="130">
        <v>47483</v>
      </c>
      <c r="N719" s="32" t="s">
        <v>187</v>
      </c>
      <c r="O719" s="256"/>
      <c r="P719" s="253"/>
      <c r="Q719" s="253"/>
      <c r="R719" s="253"/>
      <c r="S719" s="253"/>
      <c r="T719" s="313">
        <f>Vasboldogasszony!T28</f>
        <v>0</v>
      </c>
      <c r="U719" s="313">
        <f>Vasboldogasszony!U28</f>
        <v>0</v>
      </c>
      <c r="V719" s="313">
        <f>Vasboldogasszony!V28</f>
        <v>0</v>
      </c>
      <c r="W719" s="313">
        <f>Vasboldogasszony!W28</f>
        <v>0</v>
      </c>
      <c r="X719" s="313">
        <f>Vasboldogasszony!X28</f>
        <v>0</v>
      </c>
      <c r="Y719" s="313">
        <f>Vasboldogasszony!Y28</f>
        <v>100</v>
      </c>
      <c r="Z719" s="313">
        <f>Vasboldogasszony!Z28</f>
        <v>0</v>
      </c>
      <c r="AA719" s="313">
        <f>Vasboldogasszony!AA28</f>
        <v>0</v>
      </c>
      <c r="AB719" s="313">
        <f>Vasboldogasszony!AB28</f>
        <v>0</v>
      </c>
      <c r="AC719" s="314">
        <f>Vasboldogasszony!AC28</f>
        <v>0</v>
      </c>
      <c r="AE719" s="114"/>
    </row>
    <row r="720" spans="1:31" s="125" customFormat="1" ht="75" x14ac:dyDescent="0.25">
      <c r="A720" s="101">
        <v>714</v>
      </c>
      <c r="B720" s="137"/>
      <c r="C720" s="103" t="s">
        <v>71</v>
      </c>
      <c r="D720" s="136" t="s">
        <v>224</v>
      </c>
      <c r="E720" s="108" t="s">
        <v>30</v>
      </c>
      <c r="F720" s="104" t="s">
        <v>198</v>
      </c>
      <c r="G720" s="105" t="s">
        <v>28</v>
      </c>
      <c r="H720" s="136"/>
      <c r="I720" s="129" t="s">
        <v>71</v>
      </c>
      <c r="J720" s="103">
        <f t="shared" si="61"/>
        <v>5780</v>
      </c>
      <c r="K720" s="106"/>
      <c r="L720" s="130">
        <v>45292</v>
      </c>
      <c r="M720" s="130">
        <v>46752</v>
      </c>
      <c r="N720" s="32" t="s">
        <v>187</v>
      </c>
      <c r="O720" s="256"/>
      <c r="P720" s="253"/>
      <c r="Q720" s="253"/>
      <c r="R720" s="253"/>
      <c r="S720" s="253"/>
      <c r="T720" s="313">
        <f>Vaspör!T27</f>
        <v>750</v>
      </c>
      <c r="U720" s="313">
        <f>Vaspör!U27</f>
        <v>1760</v>
      </c>
      <c r="V720" s="313">
        <f>Vaspör!V27</f>
        <v>1860</v>
      </c>
      <c r="W720" s="313">
        <f>Vaspör!W27</f>
        <v>1410</v>
      </c>
      <c r="X720" s="313">
        <f>Vaspör!X27</f>
        <v>0</v>
      </c>
      <c r="Y720" s="313">
        <f>Vaspör!Y27</f>
        <v>0</v>
      </c>
      <c r="Z720" s="313">
        <f>Vaspör!Z27</f>
        <v>0</v>
      </c>
      <c r="AA720" s="313">
        <f>Vaspör!AA27</f>
        <v>0</v>
      </c>
      <c r="AB720" s="313">
        <f>Vaspör!AB27</f>
        <v>0</v>
      </c>
      <c r="AC720" s="314">
        <f>Vaspör!AC27</f>
        <v>0</v>
      </c>
      <c r="AE720" s="114"/>
    </row>
    <row r="721" spans="1:31" s="125" customFormat="1" ht="75" x14ac:dyDescent="0.25">
      <c r="A721" s="101">
        <v>362</v>
      </c>
      <c r="B721" s="137"/>
      <c r="C721" s="103" t="s">
        <v>72</v>
      </c>
      <c r="D721" s="136" t="s">
        <v>224</v>
      </c>
      <c r="E721" s="108" t="s">
        <v>30</v>
      </c>
      <c r="F721" s="104" t="s">
        <v>198</v>
      </c>
      <c r="G721" s="105" t="s">
        <v>28</v>
      </c>
      <c r="H721" s="106"/>
      <c r="I721" s="129" t="s">
        <v>72</v>
      </c>
      <c r="J721" s="103">
        <f t="shared" si="61"/>
        <v>1700</v>
      </c>
      <c r="K721" s="106"/>
      <c r="L721" s="130">
        <v>43831</v>
      </c>
      <c r="M721" s="130">
        <v>44196</v>
      </c>
      <c r="N721" s="32" t="s">
        <v>186</v>
      </c>
      <c r="O721" s="256"/>
      <c r="P721" s="253">
        <f>Vöckönd!P25</f>
        <v>1700</v>
      </c>
      <c r="Q721" s="253">
        <f>Vöckönd!Q25</f>
        <v>0</v>
      </c>
      <c r="R721" s="253">
        <f>Vöckönd!R25</f>
        <v>0</v>
      </c>
      <c r="S721" s="253">
        <f>Vöckönd!S25</f>
        <v>0</v>
      </c>
      <c r="T721" s="313">
        <f>Vöckönd!T25</f>
        <v>0</v>
      </c>
      <c r="U721" s="313">
        <f>Vöckönd!U25</f>
        <v>0</v>
      </c>
      <c r="V721" s="313">
        <f>Vöckönd!V25</f>
        <v>0</v>
      </c>
      <c r="W721" s="313">
        <f>Vöckönd!W25</f>
        <v>0</v>
      </c>
      <c r="X721" s="313">
        <f>Vöckönd!X25</f>
        <v>0</v>
      </c>
      <c r="Y721" s="313">
        <f>Vöckönd!Y25</f>
        <v>0</v>
      </c>
      <c r="Z721" s="313">
        <f>Vöckönd!Z25</f>
        <v>0</v>
      </c>
      <c r="AA721" s="313">
        <f>Vöckönd!AA25</f>
        <v>0</v>
      </c>
      <c r="AB721" s="313">
        <f>Vöckönd!AB25</f>
        <v>0</v>
      </c>
      <c r="AC721" s="314">
        <f>Vöckönd!AC25</f>
        <v>0</v>
      </c>
      <c r="AE721" s="114"/>
    </row>
    <row r="722" spans="1:31" s="125" customFormat="1" ht="75" x14ac:dyDescent="0.25">
      <c r="A722" s="101">
        <v>915</v>
      </c>
      <c r="B722" s="137"/>
      <c r="C722" s="103" t="s">
        <v>72</v>
      </c>
      <c r="D722" s="136" t="s">
        <v>224</v>
      </c>
      <c r="E722" s="108" t="s">
        <v>30</v>
      </c>
      <c r="F722" s="104" t="s">
        <v>198</v>
      </c>
      <c r="G722" s="105" t="s">
        <v>28</v>
      </c>
      <c r="H722" s="106"/>
      <c r="I722" s="129" t="s">
        <v>72</v>
      </c>
      <c r="J722" s="103">
        <f t="shared" si="61"/>
        <v>1120</v>
      </c>
      <c r="K722" s="106"/>
      <c r="L722" s="130">
        <v>46023</v>
      </c>
      <c r="M722" s="130">
        <v>47118</v>
      </c>
      <c r="N722" s="32" t="s">
        <v>187</v>
      </c>
      <c r="O722" s="256"/>
      <c r="P722" s="253">
        <f>Vöckönd!P26</f>
        <v>0</v>
      </c>
      <c r="Q722" s="253">
        <f>Vöckönd!Q26</f>
        <v>0</v>
      </c>
      <c r="R722" s="253">
        <f>Vöckönd!R26</f>
        <v>0</v>
      </c>
      <c r="S722" s="253">
        <f>Vöckönd!S26</f>
        <v>0</v>
      </c>
      <c r="T722" s="313">
        <f>Vöckönd!T26</f>
        <v>0</v>
      </c>
      <c r="U722" s="313">
        <f>Vöckönd!U26</f>
        <v>0</v>
      </c>
      <c r="V722" s="313">
        <f>Vöckönd!V26</f>
        <v>300</v>
      </c>
      <c r="W722" s="313">
        <f>Vöckönd!W26</f>
        <v>400</v>
      </c>
      <c r="X722" s="313">
        <f>Vöckönd!X26</f>
        <v>420</v>
      </c>
      <c r="Y722" s="313">
        <f>Vöckönd!Y26</f>
        <v>0</v>
      </c>
      <c r="Z722" s="313">
        <f>Vöckönd!Z26</f>
        <v>0</v>
      </c>
      <c r="AA722" s="313">
        <f>Vöckönd!AA26</f>
        <v>0</v>
      </c>
      <c r="AB722" s="313">
        <f>Vöckönd!AB26</f>
        <v>0</v>
      </c>
      <c r="AC722" s="314">
        <f>Vöckönd!AC26</f>
        <v>0</v>
      </c>
      <c r="AE722" s="114"/>
    </row>
    <row r="723" spans="1:31" s="125" customFormat="1" ht="45" x14ac:dyDescent="0.25">
      <c r="A723" s="101">
        <v>363</v>
      </c>
      <c r="B723" s="137"/>
      <c r="C723" s="103" t="s">
        <v>72</v>
      </c>
      <c r="D723" s="136" t="s">
        <v>230</v>
      </c>
      <c r="E723" s="105" t="s">
        <v>14</v>
      </c>
      <c r="F723" s="104" t="s">
        <v>29</v>
      </c>
      <c r="G723" s="105" t="s">
        <v>28</v>
      </c>
      <c r="H723" s="106"/>
      <c r="I723" s="129" t="s">
        <v>72</v>
      </c>
      <c r="J723" s="103">
        <f t="shared" si="61"/>
        <v>100</v>
      </c>
      <c r="K723" s="106"/>
      <c r="L723" s="130">
        <v>43831</v>
      </c>
      <c r="M723" s="130">
        <v>44196</v>
      </c>
      <c r="N723" s="32" t="s">
        <v>186</v>
      </c>
      <c r="O723" s="256"/>
      <c r="P723" s="253">
        <f>Vöckönd!P27</f>
        <v>100</v>
      </c>
      <c r="Q723" s="253">
        <f>Vöckönd!Q27</f>
        <v>0</v>
      </c>
      <c r="R723" s="253">
        <f>Vöckönd!R27</f>
        <v>0</v>
      </c>
      <c r="S723" s="253">
        <f>Vöckönd!S27</f>
        <v>0</v>
      </c>
      <c r="T723" s="313">
        <f>Vöckönd!T27</f>
        <v>0</v>
      </c>
      <c r="U723" s="313">
        <f>Vöckönd!U27</f>
        <v>0</v>
      </c>
      <c r="V723" s="313">
        <f>Vöckönd!V27</f>
        <v>0</v>
      </c>
      <c r="W723" s="313">
        <f>Vöckönd!W27</f>
        <v>0</v>
      </c>
      <c r="X723" s="313">
        <f>Vöckönd!X27</f>
        <v>0</v>
      </c>
      <c r="Y723" s="313">
        <f>Vöckönd!Y27</f>
        <v>0</v>
      </c>
      <c r="Z723" s="313">
        <f>Vöckönd!Z27</f>
        <v>0</v>
      </c>
      <c r="AA723" s="313">
        <f>Vöckönd!AA27</f>
        <v>0</v>
      </c>
      <c r="AB723" s="313">
        <f>Vöckönd!AB27</f>
        <v>0</v>
      </c>
      <c r="AC723" s="314">
        <f>Vöckönd!AC27</f>
        <v>0</v>
      </c>
      <c r="AE723" s="114"/>
    </row>
    <row r="724" spans="1:31" s="125" customFormat="1" ht="45" x14ac:dyDescent="0.25">
      <c r="A724" s="101">
        <v>916</v>
      </c>
      <c r="B724" s="137"/>
      <c r="C724" s="103" t="s">
        <v>72</v>
      </c>
      <c r="D724" s="136" t="s">
        <v>230</v>
      </c>
      <c r="E724" s="105" t="s">
        <v>14</v>
      </c>
      <c r="F724" s="104" t="s">
        <v>29</v>
      </c>
      <c r="G724" s="105" t="s">
        <v>28</v>
      </c>
      <c r="H724" s="106"/>
      <c r="I724" s="129" t="s">
        <v>72</v>
      </c>
      <c r="J724" s="103">
        <f t="shared" si="61"/>
        <v>80</v>
      </c>
      <c r="K724" s="106"/>
      <c r="L724" s="130">
        <v>46023</v>
      </c>
      <c r="M724" s="130">
        <v>46387</v>
      </c>
      <c r="N724" s="32" t="s">
        <v>187</v>
      </c>
      <c r="O724" s="256"/>
      <c r="P724" s="253">
        <f>Vöckönd!P28</f>
        <v>0</v>
      </c>
      <c r="Q724" s="253">
        <f>Vöckönd!Q28</f>
        <v>0</v>
      </c>
      <c r="R724" s="253">
        <f>Vöckönd!R28</f>
        <v>0</v>
      </c>
      <c r="S724" s="253">
        <f>Vöckönd!S28</f>
        <v>0</v>
      </c>
      <c r="T724" s="313">
        <f>Vöckönd!T28</f>
        <v>0</v>
      </c>
      <c r="U724" s="313">
        <f>Vöckönd!U28</f>
        <v>0</v>
      </c>
      <c r="V724" s="313">
        <f>Vöckönd!V28</f>
        <v>80</v>
      </c>
      <c r="W724" s="313">
        <f>Vöckönd!W28</f>
        <v>0</v>
      </c>
      <c r="X724" s="313">
        <f>Vöckönd!X28</f>
        <v>0</v>
      </c>
      <c r="Y724" s="313">
        <f>Vöckönd!Y28</f>
        <v>0</v>
      </c>
      <c r="Z724" s="313">
        <f>Vöckönd!Z28</f>
        <v>0</v>
      </c>
      <c r="AA724" s="313">
        <f>Vöckönd!AA28</f>
        <v>0</v>
      </c>
      <c r="AB724" s="313">
        <f>Vöckönd!AB28</f>
        <v>0</v>
      </c>
      <c r="AC724" s="314">
        <f>Vöckönd!AC28</f>
        <v>0</v>
      </c>
      <c r="AE724" s="114"/>
    </row>
    <row r="725" spans="1:31" s="125" customFormat="1" ht="75" x14ac:dyDescent="0.25">
      <c r="A725" s="101">
        <v>364</v>
      </c>
      <c r="B725" s="137"/>
      <c r="C725" s="103" t="s">
        <v>73</v>
      </c>
      <c r="D725" s="136" t="s">
        <v>224</v>
      </c>
      <c r="E725" s="108" t="s">
        <v>30</v>
      </c>
      <c r="F725" s="104" t="s">
        <v>198</v>
      </c>
      <c r="G725" s="105" t="s">
        <v>28</v>
      </c>
      <c r="H725" s="106"/>
      <c r="I725" s="129" t="s">
        <v>73</v>
      </c>
      <c r="J725" s="103">
        <f t="shared" si="61"/>
        <v>1000</v>
      </c>
      <c r="K725" s="106"/>
      <c r="L725" s="130">
        <v>43831</v>
      </c>
      <c r="M725" s="130">
        <v>44196</v>
      </c>
      <c r="N725" s="32" t="s">
        <v>186</v>
      </c>
      <c r="O725" s="256"/>
      <c r="P725" s="253">
        <f>Zalaboldogfa!P27</f>
        <v>1000</v>
      </c>
      <c r="Q725" s="253">
        <f>Zalaboldogfa!Q27</f>
        <v>0</v>
      </c>
      <c r="R725" s="253">
        <f>Zalaboldogfa!R27</f>
        <v>0</v>
      </c>
      <c r="S725" s="253">
        <f>Zalaboldogfa!S27</f>
        <v>0</v>
      </c>
      <c r="T725" s="313">
        <f>Zalaboldogfa!T27</f>
        <v>0</v>
      </c>
      <c r="U725" s="313">
        <f>Zalaboldogfa!U27</f>
        <v>0</v>
      </c>
      <c r="V725" s="313">
        <f>Zalaboldogfa!V27</f>
        <v>0</v>
      </c>
      <c r="W725" s="313">
        <f>Zalaboldogfa!W27</f>
        <v>0</v>
      </c>
      <c r="X725" s="313">
        <f>Zalaboldogfa!X27</f>
        <v>0</v>
      </c>
      <c r="Y725" s="313">
        <f>Zalaboldogfa!Y27</f>
        <v>0</v>
      </c>
      <c r="Z725" s="313">
        <f>Zalaboldogfa!Z27</f>
        <v>0</v>
      </c>
      <c r="AA725" s="313">
        <f>Zalaboldogfa!AA27</f>
        <v>0</v>
      </c>
      <c r="AB725" s="313">
        <f>Zalaboldogfa!AB27</f>
        <v>0</v>
      </c>
      <c r="AC725" s="314">
        <f>Zalaboldogfa!AC27</f>
        <v>0</v>
      </c>
      <c r="AE725" s="114"/>
    </row>
    <row r="726" spans="1:31" s="125" customFormat="1" ht="75" x14ac:dyDescent="0.25">
      <c r="A726" s="101">
        <v>715</v>
      </c>
      <c r="B726" s="137"/>
      <c r="C726" s="103" t="s">
        <v>73</v>
      </c>
      <c r="D726" s="136" t="s">
        <v>224</v>
      </c>
      <c r="E726" s="108" t="s">
        <v>30</v>
      </c>
      <c r="F726" s="104" t="s">
        <v>198</v>
      </c>
      <c r="G726" s="105" t="s">
        <v>28</v>
      </c>
      <c r="H726" s="106"/>
      <c r="I726" s="129" t="s">
        <v>73</v>
      </c>
      <c r="J726" s="103">
        <f t="shared" si="61"/>
        <v>6170</v>
      </c>
      <c r="K726" s="106"/>
      <c r="L726" s="130">
        <v>45292</v>
      </c>
      <c r="M726" s="130">
        <v>48944</v>
      </c>
      <c r="N726" s="17" t="s">
        <v>187</v>
      </c>
      <c r="O726" s="256"/>
      <c r="P726" s="253">
        <f>Zalaboldogfa!P28</f>
        <v>0</v>
      </c>
      <c r="Q726" s="253">
        <f>Zalaboldogfa!Q28</f>
        <v>0</v>
      </c>
      <c r="R726" s="253">
        <f>Zalaboldogfa!R28</f>
        <v>0</v>
      </c>
      <c r="S726" s="253">
        <f>Zalaboldogfa!S28</f>
        <v>0</v>
      </c>
      <c r="T726" s="313">
        <f>Zalaboldogfa!T28</f>
        <v>1350</v>
      </c>
      <c r="U726" s="313">
        <f>Zalaboldogfa!U28</f>
        <v>1270</v>
      </c>
      <c r="V726" s="313">
        <f>Zalaboldogfa!V28</f>
        <v>400</v>
      </c>
      <c r="W726" s="313">
        <f>Zalaboldogfa!W28</f>
        <v>750</v>
      </c>
      <c r="X726" s="313">
        <f>Zalaboldogfa!X28</f>
        <v>400</v>
      </c>
      <c r="Y726" s="313">
        <f>Zalaboldogfa!Y28</f>
        <v>400</v>
      </c>
      <c r="Z726" s="313">
        <f>Zalaboldogfa!Z28</f>
        <v>400</v>
      </c>
      <c r="AA726" s="313">
        <f>Zalaboldogfa!AA28</f>
        <v>400</v>
      </c>
      <c r="AB726" s="313">
        <f>Zalaboldogfa!AB28</f>
        <v>400</v>
      </c>
      <c r="AC726" s="314">
        <f>Zalaboldogfa!AC28</f>
        <v>400</v>
      </c>
      <c r="AE726" s="114"/>
    </row>
    <row r="727" spans="1:31" s="125" customFormat="1" ht="75" x14ac:dyDescent="0.25">
      <c r="A727" s="101">
        <v>365</v>
      </c>
      <c r="B727" s="137"/>
      <c r="C727" s="103" t="s">
        <v>74</v>
      </c>
      <c r="D727" s="136" t="s">
        <v>224</v>
      </c>
      <c r="E727" s="108" t="s">
        <v>30</v>
      </c>
      <c r="F727" s="104" t="s">
        <v>198</v>
      </c>
      <c r="G727" s="105" t="s">
        <v>28</v>
      </c>
      <c r="H727" s="106"/>
      <c r="I727" s="129" t="s">
        <v>74</v>
      </c>
      <c r="J727" s="103">
        <f t="shared" si="61"/>
        <v>350</v>
      </c>
      <c r="K727" s="106"/>
      <c r="L727" s="130">
        <v>43831</v>
      </c>
      <c r="M727" s="130">
        <v>44196</v>
      </c>
      <c r="N727" s="32" t="s">
        <v>186</v>
      </c>
      <c r="O727" s="256"/>
      <c r="P727" s="253">
        <f>Zalacséb!P29</f>
        <v>350</v>
      </c>
      <c r="Q727" s="253">
        <f>Zalacséb!Q29</f>
        <v>0</v>
      </c>
      <c r="R727" s="253">
        <f>Zalacséb!R29</f>
        <v>0</v>
      </c>
      <c r="S727" s="253">
        <f>Zalacséb!S29</f>
        <v>0</v>
      </c>
      <c r="T727" s="313">
        <f>Zalacséb!T29</f>
        <v>0</v>
      </c>
      <c r="U727" s="313">
        <f>Zalacséb!U29</f>
        <v>0</v>
      </c>
      <c r="V727" s="313">
        <f>Zalacséb!V29</f>
        <v>0</v>
      </c>
      <c r="W727" s="313">
        <f>Zalacséb!W29</f>
        <v>0</v>
      </c>
      <c r="X727" s="313">
        <f>Zalacséb!X29</f>
        <v>0</v>
      </c>
      <c r="Y727" s="313">
        <f>Zalacséb!Y29</f>
        <v>0</v>
      </c>
      <c r="Z727" s="313">
        <f>Zalacséb!Z29</f>
        <v>0</v>
      </c>
      <c r="AA727" s="313">
        <f>Zalacséb!AA29</f>
        <v>0</v>
      </c>
      <c r="AB727" s="313">
        <f>Zalacséb!AB29</f>
        <v>0</v>
      </c>
      <c r="AC727" s="314">
        <f>Zalacséb!AC29</f>
        <v>0</v>
      </c>
      <c r="AE727" s="114"/>
    </row>
    <row r="728" spans="1:31" s="125" customFormat="1" ht="75" x14ac:dyDescent="0.25">
      <c r="A728" s="101">
        <v>872</v>
      </c>
      <c r="B728" s="137"/>
      <c r="C728" s="103" t="s">
        <v>74</v>
      </c>
      <c r="D728" s="136" t="s">
        <v>224</v>
      </c>
      <c r="E728" s="108" t="s">
        <v>30</v>
      </c>
      <c r="F728" s="104" t="s">
        <v>198</v>
      </c>
      <c r="G728" s="105" t="s">
        <v>28</v>
      </c>
      <c r="H728" s="106"/>
      <c r="I728" s="129" t="s">
        <v>74</v>
      </c>
      <c r="J728" s="103">
        <f t="shared" si="61"/>
        <v>4110</v>
      </c>
      <c r="K728" s="106"/>
      <c r="L728" s="130">
        <v>45658</v>
      </c>
      <c r="M728" s="130">
        <v>48579</v>
      </c>
      <c r="N728" s="32" t="s">
        <v>187</v>
      </c>
      <c r="O728" s="256"/>
      <c r="P728" s="253">
        <f>Zalacséb!P30</f>
        <v>0</v>
      </c>
      <c r="Q728" s="253">
        <f>Zalacséb!Q30</f>
        <v>0</v>
      </c>
      <c r="R728" s="253">
        <f>Zalacséb!R30</f>
        <v>0</v>
      </c>
      <c r="S728" s="253">
        <f>Zalacséb!S30</f>
        <v>0</v>
      </c>
      <c r="T728" s="313">
        <f>Zalacséb!T30</f>
        <v>0</v>
      </c>
      <c r="U728" s="313">
        <f>Zalacséb!U30</f>
        <v>1550</v>
      </c>
      <c r="V728" s="313">
        <f>Zalacséb!V30</f>
        <v>60</v>
      </c>
      <c r="W728" s="313">
        <f>Zalacséb!W30</f>
        <v>500</v>
      </c>
      <c r="X728" s="313">
        <f>Zalacséb!X30</f>
        <v>400</v>
      </c>
      <c r="Y728" s="313">
        <f>Zalacséb!Y30</f>
        <v>400</v>
      </c>
      <c r="Z728" s="313">
        <f>Zalacséb!Z30</f>
        <v>400</v>
      </c>
      <c r="AA728" s="313">
        <f>Zalacséb!AA30</f>
        <v>400</v>
      </c>
      <c r="AB728" s="313">
        <f>Zalacséb!AB30</f>
        <v>400</v>
      </c>
      <c r="AC728" s="314">
        <f>Zalacséb!AC30</f>
        <v>0</v>
      </c>
      <c r="AE728" s="114"/>
    </row>
    <row r="729" spans="1:31" s="125" customFormat="1" ht="75" x14ac:dyDescent="0.25">
      <c r="A729" s="101">
        <v>366</v>
      </c>
      <c r="B729" s="137"/>
      <c r="C729" s="103" t="s">
        <v>76</v>
      </c>
      <c r="D729" s="136" t="s">
        <v>224</v>
      </c>
      <c r="E729" s="108" t="s">
        <v>30</v>
      </c>
      <c r="F729" s="104" t="s">
        <v>198</v>
      </c>
      <c r="G729" s="105" t="s">
        <v>28</v>
      </c>
      <c r="H729" s="106"/>
      <c r="I729" s="129" t="s">
        <v>76</v>
      </c>
      <c r="J729" s="103">
        <f t="shared" si="61"/>
        <v>900</v>
      </c>
      <c r="K729" s="106"/>
      <c r="L729" s="130">
        <v>43831</v>
      </c>
      <c r="M729" s="130">
        <v>44561</v>
      </c>
      <c r="N729" s="32" t="s">
        <v>186</v>
      </c>
      <c r="O729" s="256"/>
      <c r="P729" s="253">
        <f>Zalaistvánd!P28</f>
        <v>450</v>
      </c>
      <c r="Q729" s="253">
        <f>Zalaistvánd!Q28</f>
        <v>450</v>
      </c>
      <c r="R729" s="253">
        <f>Zalaistvánd!R28</f>
        <v>0</v>
      </c>
      <c r="S729" s="253">
        <f>Zalaistvánd!S28</f>
        <v>0</v>
      </c>
      <c r="T729" s="313">
        <f>Zalaistvánd!T28</f>
        <v>0</v>
      </c>
      <c r="U729" s="313">
        <f>Zalaistvánd!U28</f>
        <v>0</v>
      </c>
      <c r="V729" s="313">
        <f>Zalaistvánd!V28</f>
        <v>0</v>
      </c>
      <c r="W729" s="313">
        <f>Zalaistvánd!W28</f>
        <v>0</v>
      </c>
      <c r="X729" s="313">
        <f>Zalaistvánd!X28</f>
        <v>0</v>
      </c>
      <c r="Y729" s="313">
        <f>Zalaistvánd!Y28</f>
        <v>0</v>
      </c>
      <c r="Z729" s="313">
        <f>Zalaistvánd!Z28</f>
        <v>0</v>
      </c>
      <c r="AA729" s="313">
        <f>Zalaistvánd!AA28</f>
        <v>0</v>
      </c>
      <c r="AB729" s="313">
        <f>Zalaistvánd!AB28</f>
        <v>0</v>
      </c>
      <c r="AC729" s="314">
        <f>Zalaistvánd!AC28</f>
        <v>0</v>
      </c>
      <c r="AE729" s="114"/>
    </row>
    <row r="730" spans="1:31" s="125" customFormat="1" ht="75" x14ac:dyDescent="0.25">
      <c r="A730" s="101">
        <v>873</v>
      </c>
      <c r="B730" s="137"/>
      <c r="C730" s="103" t="s">
        <v>76</v>
      </c>
      <c r="D730" s="136" t="s">
        <v>224</v>
      </c>
      <c r="E730" s="108" t="s">
        <v>30</v>
      </c>
      <c r="F730" s="104" t="s">
        <v>198</v>
      </c>
      <c r="G730" s="105" t="s">
        <v>28</v>
      </c>
      <c r="H730" s="106"/>
      <c r="I730" s="129" t="s">
        <v>76</v>
      </c>
      <c r="J730" s="103">
        <f t="shared" si="61"/>
        <v>2370</v>
      </c>
      <c r="K730" s="106"/>
      <c r="L730" s="130">
        <v>45658</v>
      </c>
      <c r="M730" s="130" t="s">
        <v>252</v>
      </c>
      <c r="N730" s="32" t="s">
        <v>187</v>
      </c>
      <c r="O730" s="256"/>
      <c r="P730" s="253">
        <f>Zalaistvánd!P29</f>
        <v>0</v>
      </c>
      <c r="Q730" s="253">
        <f>Zalaistvánd!Q29</f>
        <v>0</v>
      </c>
      <c r="R730" s="253">
        <f>Zalaistvánd!R29</f>
        <v>0</v>
      </c>
      <c r="S730" s="253">
        <f>Zalaistvánd!S29</f>
        <v>0</v>
      </c>
      <c r="T730" s="313">
        <f>Zalaistvánd!T29</f>
        <v>0</v>
      </c>
      <c r="U730" s="313">
        <f>Zalaistvánd!U29</f>
        <v>1350</v>
      </c>
      <c r="V730" s="313">
        <f>Zalaistvánd!V29</f>
        <v>60</v>
      </c>
      <c r="W730" s="313">
        <f>Zalaistvánd!W29</f>
        <v>360</v>
      </c>
      <c r="X730" s="313">
        <f>Zalaistvánd!X29</f>
        <v>300</v>
      </c>
      <c r="Y730" s="313">
        <f>Zalaistvánd!Y29</f>
        <v>300</v>
      </c>
      <c r="Z730" s="313">
        <f>Zalaistvánd!Z29</f>
        <v>0</v>
      </c>
      <c r="AA730" s="313">
        <f>Zalaistvánd!AA29</f>
        <v>0</v>
      </c>
      <c r="AB730" s="313">
        <f>Zalaistvánd!AB29</f>
        <v>0</v>
      </c>
      <c r="AC730" s="314">
        <f>Zalaistvánd!AC29</f>
        <v>0</v>
      </c>
      <c r="AE730" s="114"/>
    </row>
    <row r="731" spans="1:31" s="125" customFormat="1" ht="45" x14ac:dyDescent="0.25">
      <c r="A731" s="101">
        <v>917</v>
      </c>
      <c r="B731" s="137"/>
      <c r="C731" s="103" t="s">
        <v>76</v>
      </c>
      <c r="D731" s="136" t="s">
        <v>230</v>
      </c>
      <c r="E731" s="105" t="s">
        <v>14</v>
      </c>
      <c r="F731" s="104" t="s">
        <v>29</v>
      </c>
      <c r="G731" s="105" t="s">
        <v>28</v>
      </c>
      <c r="H731" s="106"/>
      <c r="I731" s="129" t="s">
        <v>76</v>
      </c>
      <c r="J731" s="103">
        <f t="shared" si="61"/>
        <v>100</v>
      </c>
      <c r="K731" s="106"/>
      <c r="L731" s="130">
        <v>46023</v>
      </c>
      <c r="M731" s="130">
        <v>46387</v>
      </c>
      <c r="N731" s="32" t="s">
        <v>187</v>
      </c>
      <c r="O731" s="256"/>
      <c r="P731" s="253">
        <f>Zalaistvánd!P30</f>
        <v>0</v>
      </c>
      <c r="Q731" s="253">
        <f>Zalaistvánd!Q30</f>
        <v>0</v>
      </c>
      <c r="R731" s="253">
        <f>Zalaistvánd!R30</f>
        <v>0</v>
      </c>
      <c r="S731" s="253">
        <f>Zalaistvánd!S30</f>
        <v>0</v>
      </c>
      <c r="T731" s="313">
        <f>Zalaistvánd!T30</f>
        <v>0</v>
      </c>
      <c r="U731" s="313">
        <f>Zalaistvánd!U30</f>
        <v>0</v>
      </c>
      <c r="V731" s="313">
        <f>Zalaistvánd!V30</f>
        <v>100</v>
      </c>
      <c r="W731" s="313">
        <f>Zalaistvánd!W30</f>
        <v>0</v>
      </c>
      <c r="X731" s="313">
        <f>Zalaistvánd!X30</f>
        <v>0</v>
      </c>
      <c r="Y731" s="313">
        <f>Zalaistvánd!Y30</f>
        <v>0</v>
      </c>
      <c r="Z731" s="313">
        <f>Zalaistvánd!Z30</f>
        <v>0</v>
      </c>
      <c r="AA731" s="313">
        <f>Zalaistvánd!AA30</f>
        <v>0</v>
      </c>
      <c r="AB731" s="313">
        <f>Zalaistvánd!AB30</f>
        <v>0</v>
      </c>
      <c r="AC731" s="314">
        <f>Zalaistvánd!AC30</f>
        <v>0</v>
      </c>
      <c r="AE731" s="114"/>
    </row>
    <row r="732" spans="1:31" s="125" customFormat="1" ht="75" x14ac:dyDescent="0.25">
      <c r="A732" s="101">
        <v>367</v>
      </c>
      <c r="B732" s="137"/>
      <c r="C732" s="103" t="s">
        <v>77</v>
      </c>
      <c r="D732" s="136" t="s">
        <v>224</v>
      </c>
      <c r="E732" s="108" t="s">
        <v>30</v>
      </c>
      <c r="F732" s="104" t="s">
        <v>198</v>
      </c>
      <c r="G732" s="105" t="s">
        <v>28</v>
      </c>
      <c r="H732" s="106"/>
      <c r="I732" s="129" t="s">
        <v>77</v>
      </c>
      <c r="J732" s="103">
        <f t="shared" ref="J732:J737" si="62">SUM(O732:AC732)</f>
        <v>1200</v>
      </c>
      <c r="K732" s="106"/>
      <c r="L732" s="130">
        <v>43831</v>
      </c>
      <c r="M732" s="130">
        <v>44926</v>
      </c>
      <c r="N732" s="32" t="s">
        <v>186</v>
      </c>
      <c r="O732" s="256"/>
      <c r="P732" s="253">
        <f>Zalaszentgyörgy!P30</f>
        <v>800</v>
      </c>
      <c r="Q732" s="253">
        <f>Zalaszentgyörgy!Q30</f>
        <v>250</v>
      </c>
      <c r="R732" s="253">
        <f>Zalaszentgyörgy!R30</f>
        <v>150</v>
      </c>
      <c r="S732" s="253">
        <f>Zalaszentgyörgy!S30</f>
        <v>0</v>
      </c>
      <c r="T732" s="313">
        <f>Zalaszentgyörgy!S30</f>
        <v>0</v>
      </c>
      <c r="U732" s="313">
        <f>Zalaszentgyörgy!T30</f>
        <v>0</v>
      </c>
      <c r="V732" s="313">
        <f>Zalaszentgyörgy!U30</f>
        <v>0</v>
      </c>
      <c r="W732" s="313">
        <f>Zalaszentgyörgy!V30</f>
        <v>0</v>
      </c>
      <c r="X732" s="313">
        <f>Zalaszentgyörgy!W30</f>
        <v>0</v>
      </c>
      <c r="Y732" s="313">
        <f>Zalaszentgyörgy!X30</f>
        <v>0</v>
      </c>
      <c r="Z732" s="313">
        <f>Zalaszentgyörgy!Y30</f>
        <v>0</v>
      </c>
      <c r="AA732" s="313">
        <f>Zalaszentgyörgy!Z30</f>
        <v>0</v>
      </c>
      <c r="AB732" s="313">
        <f>Zalaszentgyörgy!AA30</f>
        <v>0</v>
      </c>
      <c r="AC732" s="314">
        <f>Zalaszentgyörgy!AB30</f>
        <v>0</v>
      </c>
      <c r="AE732" s="114"/>
    </row>
    <row r="733" spans="1:31" s="125" customFormat="1" ht="75" x14ac:dyDescent="0.25">
      <c r="A733" s="101">
        <v>874</v>
      </c>
      <c r="B733" s="137"/>
      <c r="C733" s="103" t="s">
        <v>77</v>
      </c>
      <c r="D733" s="136" t="s">
        <v>224</v>
      </c>
      <c r="E733" s="108" t="s">
        <v>30</v>
      </c>
      <c r="F733" s="104" t="s">
        <v>198</v>
      </c>
      <c r="G733" s="105" t="s">
        <v>28</v>
      </c>
      <c r="H733" s="106"/>
      <c r="I733" s="129" t="s">
        <v>77</v>
      </c>
      <c r="J733" s="103">
        <f t="shared" si="62"/>
        <v>7050</v>
      </c>
      <c r="K733" s="106"/>
      <c r="L733" s="130">
        <v>45658</v>
      </c>
      <c r="M733" s="130">
        <v>48944</v>
      </c>
      <c r="N733" s="17" t="s">
        <v>187</v>
      </c>
      <c r="O733" s="256"/>
      <c r="P733" s="253">
        <f>Zalaszentgyörgy!P31</f>
        <v>0</v>
      </c>
      <c r="Q733" s="253">
        <f>Zalaszentgyörgy!Q31</f>
        <v>0</v>
      </c>
      <c r="R733" s="253">
        <f>Zalaszentgyörgy!R31</f>
        <v>0</v>
      </c>
      <c r="S733" s="253">
        <f>Zalaszentgyörgy!S31</f>
        <v>0</v>
      </c>
      <c r="T733" s="313">
        <f>Zalaszentgyörgy!S31</f>
        <v>0</v>
      </c>
      <c r="U733" s="313">
        <f>Zalaszentgyörgy!T31</f>
        <v>1350</v>
      </c>
      <c r="V733" s="313">
        <f>Zalaszentgyörgy!U31</f>
        <v>1550</v>
      </c>
      <c r="W733" s="313">
        <f>Zalaszentgyörgy!V31</f>
        <v>1410</v>
      </c>
      <c r="X733" s="313">
        <f>Zalaszentgyörgy!W31</f>
        <v>450</v>
      </c>
      <c r="Y733" s="313">
        <f>Zalaszentgyörgy!X31</f>
        <v>120</v>
      </c>
      <c r="Z733" s="313">
        <f>Zalaszentgyörgy!Y31</f>
        <v>1400</v>
      </c>
      <c r="AA733" s="313">
        <f>Zalaszentgyörgy!Z31</f>
        <v>200</v>
      </c>
      <c r="AB733" s="313">
        <f>Zalaszentgyörgy!AA31</f>
        <v>450</v>
      </c>
      <c r="AC733" s="314">
        <f>Zalaszentgyörgy!AB31</f>
        <v>120</v>
      </c>
      <c r="AE733" s="114"/>
    </row>
    <row r="734" spans="1:31" s="125" customFormat="1" ht="45" x14ac:dyDescent="0.25">
      <c r="A734" s="101">
        <v>368</v>
      </c>
      <c r="B734" s="137"/>
      <c r="C734" s="103" t="s">
        <v>77</v>
      </c>
      <c r="D734" s="136" t="s">
        <v>230</v>
      </c>
      <c r="E734" s="105" t="s">
        <v>14</v>
      </c>
      <c r="F734" s="104" t="s">
        <v>29</v>
      </c>
      <c r="G734" s="105" t="s">
        <v>28</v>
      </c>
      <c r="H734" s="106"/>
      <c r="I734" s="129" t="s">
        <v>77</v>
      </c>
      <c r="J734" s="103">
        <f t="shared" si="62"/>
        <v>100</v>
      </c>
      <c r="K734" s="106"/>
      <c r="L734" s="130">
        <v>43831</v>
      </c>
      <c r="M734" s="130">
        <v>44196</v>
      </c>
      <c r="N734" s="32" t="s">
        <v>186</v>
      </c>
      <c r="O734" s="256"/>
      <c r="P734" s="253">
        <f>Zalaszentgyörgy!P32</f>
        <v>100</v>
      </c>
      <c r="Q734" s="253">
        <f>Zalaszentgyörgy!Q32</f>
        <v>0</v>
      </c>
      <c r="R734" s="253">
        <f>Zalaszentgyörgy!R32</f>
        <v>0</v>
      </c>
      <c r="S734" s="253">
        <f>Zalaszentgyörgy!S32</f>
        <v>0</v>
      </c>
      <c r="T734" s="313">
        <f>Zalaszentgyörgy!S32</f>
        <v>0</v>
      </c>
      <c r="U734" s="313">
        <f>Zalaszentgyörgy!T32</f>
        <v>0</v>
      </c>
      <c r="V734" s="313">
        <f>Zalaszentgyörgy!U32</f>
        <v>0</v>
      </c>
      <c r="W734" s="313">
        <f>Zalaszentgyörgy!V32</f>
        <v>0</v>
      </c>
      <c r="X734" s="313">
        <f>Zalaszentgyörgy!W32</f>
        <v>0</v>
      </c>
      <c r="Y734" s="313">
        <f>Zalaszentgyörgy!X32</f>
        <v>0</v>
      </c>
      <c r="Z734" s="313">
        <f>Zalaszentgyörgy!Y32</f>
        <v>0</v>
      </c>
      <c r="AA734" s="313">
        <f>Zalaszentgyörgy!Z32</f>
        <v>0</v>
      </c>
      <c r="AB734" s="313">
        <f>Zalaszentgyörgy!AA32</f>
        <v>0</v>
      </c>
      <c r="AC734" s="314">
        <f>Zalaszentgyörgy!AB32</f>
        <v>0</v>
      </c>
      <c r="AE734" s="114"/>
    </row>
    <row r="735" spans="1:31" s="125" customFormat="1" ht="45" x14ac:dyDescent="0.25">
      <c r="A735" s="101">
        <v>974</v>
      </c>
      <c r="B735" s="137"/>
      <c r="C735" s="103" t="s">
        <v>77</v>
      </c>
      <c r="D735" s="136" t="s">
        <v>230</v>
      </c>
      <c r="E735" s="105" t="s">
        <v>14</v>
      </c>
      <c r="F735" s="104" t="s">
        <v>29</v>
      </c>
      <c r="G735" s="105" t="s">
        <v>28</v>
      </c>
      <c r="H735" s="106"/>
      <c r="I735" s="129" t="s">
        <v>77</v>
      </c>
      <c r="J735" s="103">
        <f t="shared" si="62"/>
        <v>100</v>
      </c>
      <c r="K735" s="106"/>
      <c r="L735" s="130">
        <v>46388</v>
      </c>
      <c r="M735" s="130">
        <v>46752</v>
      </c>
      <c r="N735" s="32" t="s">
        <v>187</v>
      </c>
      <c r="O735" s="256"/>
      <c r="P735" s="253">
        <f>Zalaszentgyörgy!P33</f>
        <v>0</v>
      </c>
      <c r="Q735" s="253">
        <f>Zalaszentgyörgy!Q33</f>
        <v>0</v>
      </c>
      <c r="R735" s="253">
        <f>Zalaszentgyörgy!R33</f>
        <v>0</v>
      </c>
      <c r="S735" s="253">
        <f>Zalaszentgyörgy!S33</f>
        <v>0</v>
      </c>
      <c r="T735" s="313">
        <f>Zalaszentgyörgy!S33</f>
        <v>0</v>
      </c>
      <c r="U735" s="313">
        <f>Zalaszentgyörgy!T33</f>
        <v>0</v>
      </c>
      <c r="V735" s="313">
        <f>Zalaszentgyörgy!U33</f>
        <v>0</v>
      </c>
      <c r="W735" s="313">
        <f>Zalaszentgyörgy!V33</f>
        <v>0</v>
      </c>
      <c r="X735" s="313">
        <f>Zalaszentgyörgy!W33</f>
        <v>100</v>
      </c>
      <c r="Y735" s="313">
        <f>Zalaszentgyörgy!X33</f>
        <v>0</v>
      </c>
      <c r="Z735" s="313">
        <f>Zalaszentgyörgy!Y33</f>
        <v>0</v>
      </c>
      <c r="AA735" s="313">
        <f>Zalaszentgyörgy!Z33</f>
        <v>0</v>
      </c>
      <c r="AB735" s="313">
        <f>Zalaszentgyörgy!AA33</f>
        <v>0</v>
      </c>
      <c r="AC735" s="314">
        <f>Zalaszentgyörgy!AB33</f>
        <v>0</v>
      </c>
      <c r="AE735" s="114"/>
    </row>
    <row r="736" spans="1:31" s="125" customFormat="1" ht="75" x14ac:dyDescent="0.25">
      <c r="A736" s="101">
        <v>369</v>
      </c>
      <c r="B736" s="137"/>
      <c r="C736" s="103" t="s">
        <v>78</v>
      </c>
      <c r="D736" s="136" t="s">
        <v>224</v>
      </c>
      <c r="E736" s="108" t="s">
        <v>30</v>
      </c>
      <c r="F736" s="104" t="s">
        <v>198</v>
      </c>
      <c r="G736" s="105" t="s">
        <v>28</v>
      </c>
      <c r="H736" s="106"/>
      <c r="I736" s="129" t="s">
        <v>78</v>
      </c>
      <c r="J736" s="103">
        <f t="shared" si="62"/>
        <v>2150</v>
      </c>
      <c r="K736" s="106"/>
      <c r="L736" s="130">
        <v>43831</v>
      </c>
      <c r="M736" s="130">
        <v>44561</v>
      </c>
      <c r="N736" s="32" t="s">
        <v>186</v>
      </c>
      <c r="O736" s="256"/>
      <c r="P736" s="253">
        <f>Zalaszentiván!P30</f>
        <v>1850</v>
      </c>
      <c r="Q736" s="253">
        <f>Zalaszentiván!Q30</f>
        <v>300</v>
      </c>
      <c r="R736" s="253">
        <f>Zalaszentiván!R30</f>
        <v>0</v>
      </c>
      <c r="S736" s="253">
        <f>Zalaszentiván!S30</f>
        <v>0</v>
      </c>
      <c r="T736" s="313">
        <f>Zalaszentiván!T30</f>
        <v>0</v>
      </c>
      <c r="U736" s="313">
        <f>Zalaszentiván!U30</f>
        <v>0</v>
      </c>
      <c r="V736" s="313">
        <f>Zalaszentiván!V30</f>
        <v>0</v>
      </c>
      <c r="W736" s="313">
        <f>Zalaszentiván!W30</f>
        <v>0</v>
      </c>
      <c r="X736" s="313">
        <f>Zalaszentiván!X30</f>
        <v>0</v>
      </c>
      <c r="Y736" s="313">
        <f>Zalaszentiván!Y30</f>
        <v>0</v>
      </c>
      <c r="Z736" s="313">
        <f>Zalaszentiván!Z30</f>
        <v>0</v>
      </c>
      <c r="AA736" s="313">
        <f>Zalaszentiván!AA30</f>
        <v>0</v>
      </c>
      <c r="AB736" s="313">
        <f>Zalaszentiván!AB30</f>
        <v>0</v>
      </c>
      <c r="AC736" s="314">
        <f>Zalaszentiván!AC30</f>
        <v>0</v>
      </c>
      <c r="AE736" s="114"/>
    </row>
    <row r="737" spans="1:31" s="125" customFormat="1" ht="75" x14ac:dyDescent="0.25">
      <c r="A737" s="101">
        <v>918</v>
      </c>
      <c r="B737" s="137"/>
      <c r="C737" s="103" t="s">
        <v>78</v>
      </c>
      <c r="D737" s="136" t="s">
        <v>224</v>
      </c>
      <c r="E737" s="108" t="s">
        <v>30</v>
      </c>
      <c r="F737" s="104" t="s">
        <v>198</v>
      </c>
      <c r="G737" s="105" t="s">
        <v>28</v>
      </c>
      <c r="H737" s="106"/>
      <c r="I737" s="129" t="s">
        <v>78</v>
      </c>
      <c r="J737" s="103">
        <f t="shared" si="62"/>
        <v>10550</v>
      </c>
      <c r="K737" s="106"/>
      <c r="L737" s="130">
        <v>46023</v>
      </c>
      <c r="M737" s="130">
        <v>47848</v>
      </c>
      <c r="N737" s="32" t="s">
        <v>187</v>
      </c>
      <c r="O737" s="256"/>
      <c r="P737" s="253">
        <f>Zalaszentiván!P31</f>
        <v>0</v>
      </c>
      <c r="Q737" s="253">
        <f>Zalaszentiván!Q31</f>
        <v>0</v>
      </c>
      <c r="R737" s="253">
        <f>Zalaszentiván!R31</f>
        <v>0</v>
      </c>
      <c r="S737" s="253">
        <f>Zalaszentiván!S31</f>
        <v>0</v>
      </c>
      <c r="T737" s="313">
        <f>Zalaszentiván!T31</f>
        <v>0</v>
      </c>
      <c r="U737" s="313">
        <f>Zalaszentiván!U31</f>
        <v>0</v>
      </c>
      <c r="V737" s="313">
        <f>Zalaszentiván!V31</f>
        <v>1550</v>
      </c>
      <c r="W737" s="313">
        <f>Zalaszentiván!W31</f>
        <v>3170</v>
      </c>
      <c r="X737" s="313">
        <f>Zalaszentiván!X31</f>
        <v>2910</v>
      </c>
      <c r="Y737" s="313">
        <f>Zalaszentiván!Y31</f>
        <v>1420</v>
      </c>
      <c r="Z737" s="313">
        <f>Zalaszentiván!Z31</f>
        <v>1500</v>
      </c>
      <c r="AA737" s="313">
        <f>Zalaszentiván!AA31</f>
        <v>0</v>
      </c>
      <c r="AB737" s="313">
        <f>Zalaszentiván!AB31</f>
        <v>0</v>
      </c>
      <c r="AC737" s="314">
        <f>Zalaszentiván!AC31</f>
        <v>0</v>
      </c>
      <c r="AE737" s="114"/>
    </row>
    <row r="738" spans="1:31" s="125" customFormat="1" ht="45" x14ac:dyDescent="0.25">
      <c r="A738" s="101">
        <v>564</v>
      </c>
      <c r="B738" s="137"/>
      <c r="C738" s="103" t="s">
        <v>78</v>
      </c>
      <c r="D738" s="136" t="s">
        <v>230</v>
      </c>
      <c r="E738" s="105" t="s">
        <v>14</v>
      </c>
      <c r="F738" s="104" t="s">
        <v>29</v>
      </c>
      <c r="G738" s="105" t="s">
        <v>28</v>
      </c>
      <c r="H738" s="106"/>
      <c r="I738" s="129" t="s">
        <v>78</v>
      </c>
      <c r="J738" s="103">
        <f t="shared" ref="J738:J739" si="63">SUM(O738:AC738)</f>
        <v>100</v>
      </c>
      <c r="K738" s="106"/>
      <c r="L738" s="130">
        <v>44562</v>
      </c>
      <c r="M738" s="130">
        <v>44926</v>
      </c>
      <c r="N738" s="17" t="s">
        <v>186</v>
      </c>
      <c r="O738" s="256"/>
      <c r="P738" s="253">
        <f>Zalaszentiván!P32</f>
        <v>0</v>
      </c>
      <c r="Q738" s="253">
        <f>Zalaszentiván!Q32</f>
        <v>0</v>
      </c>
      <c r="R738" s="253">
        <f>Zalaszentiván!R32</f>
        <v>100</v>
      </c>
      <c r="S738" s="253">
        <f>Zalaszentiván!S32</f>
        <v>0</v>
      </c>
      <c r="T738" s="313">
        <f>Zalaszentiván!T32</f>
        <v>0</v>
      </c>
      <c r="U738" s="313">
        <f>Zalaszentiván!U32</f>
        <v>0</v>
      </c>
      <c r="V738" s="313">
        <f>Zalaszentiván!V32</f>
        <v>0</v>
      </c>
      <c r="W738" s="313">
        <f>Zalaszentiván!W32</f>
        <v>0</v>
      </c>
      <c r="X738" s="313">
        <f>Zalaszentiván!X32</f>
        <v>0</v>
      </c>
      <c r="Y738" s="313">
        <f>Zalaszentiván!Y32</f>
        <v>0</v>
      </c>
      <c r="Z738" s="313">
        <f>Zalaszentiván!Z32</f>
        <v>0</v>
      </c>
      <c r="AA738" s="313">
        <f>Zalaszentiván!AA32</f>
        <v>0</v>
      </c>
      <c r="AB738" s="313">
        <f>Zalaszentiván!AB32</f>
        <v>0</v>
      </c>
      <c r="AC738" s="314">
        <f>Zalaszentiván!AC32</f>
        <v>0</v>
      </c>
      <c r="AE738" s="114"/>
    </row>
    <row r="739" spans="1:31" s="125" customFormat="1" ht="45" x14ac:dyDescent="0.25">
      <c r="A739" s="101">
        <v>963</v>
      </c>
      <c r="B739" s="137"/>
      <c r="C739" s="103" t="s">
        <v>78</v>
      </c>
      <c r="D739" s="136" t="s">
        <v>230</v>
      </c>
      <c r="E739" s="105" t="s">
        <v>14</v>
      </c>
      <c r="F739" s="104" t="s">
        <v>29</v>
      </c>
      <c r="G739" s="105" t="s">
        <v>28</v>
      </c>
      <c r="H739" s="106"/>
      <c r="I739" s="129" t="s">
        <v>78</v>
      </c>
      <c r="J739" s="103">
        <f t="shared" si="63"/>
        <v>200</v>
      </c>
      <c r="K739" s="106"/>
      <c r="L739" s="130">
        <v>46388</v>
      </c>
      <c r="M739" s="130">
        <v>48579</v>
      </c>
      <c r="N739" s="32" t="s">
        <v>187</v>
      </c>
      <c r="O739" s="256"/>
      <c r="P739" s="253">
        <f>Zalaszentiván!P33</f>
        <v>0</v>
      </c>
      <c r="Q739" s="253">
        <f>Zalaszentiván!Q33</f>
        <v>0</v>
      </c>
      <c r="R739" s="253">
        <f>Zalaszentiván!R33</f>
        <v>0</v>
      </c>
      <c r="S739" s="253">
        <f>Zalaszentiván!S33</f>
        <v>0</v>
      </c>
      <c r="T739" s="313">
        <f>Zalaszentiván!T33</f>
        <v>0</v>
      </c>
      <c r="U739" s="313">
        <f>Zalaszentiván!U33</f>
        <v>0</v>
      </c>
      <c r="V739" s="313">
        <f>Zalaszentiván!V33</f>
        <v>0</v>
      </c>
      <c r="W739" s="313">
        <f>Zalaszentiván!W33</f>
        <v>100</v>
      </c>
      <c r="X739" s="313">
        <f>Zalaszentiván!X33</f>
        <v>0</v>
      </c>
      <c r="Y739" s="313">
        <f>Zalaszentiván!Y33</f>
        <v>0</v>
      </c>
      <c r="Z739" s="313">
        <f>Zalaszentiván!Z33</f>
        <v>0</v>
      </c>
      <c r="AA739" s="313">
        <f>Zalaszentiván!AA33</f>
        <v>0</v>
      </c>
      <c r="AB739" s="313">
        <f>Zalaszentiván!AB33</f>
        <v>100</v>
      </c>
      <c r="AC739" s="314">
        <f>Zalaszentiván!AC33</f>
        <v>0</v>
      </c>
      <c r="AE739" s="114"/>
    </row>
    <row r="740" spans="1:31" s="125" customFormat="1" ht="75" x14ac:dyDescent="0.25">
      <c r="A740" s="101">
        <v>370</v>
      </c>
      <c r="B740" s="137"/>
      <c r="C740" s="103" t="s">
        <v>79</v>
      </c>
      <c r="D740" s="136" t="s">
        <v>224</v>
      </c>
      <c r="E740" s="108" t="s">
        <v>30</v>
      </c>
      <c r="F740" s="104" t="s">
        <v>198</v>
      </c>
      <c r="G740" s="105" t="s">
        <v>28</v>
      </c>
      <c r="H740" s="106"/>
      <c r="I740" s="129" t="s">
        <v>79</v>
      </c>
      <c r="J740" s="103">
        <f t="shared" ref="J740:J743" si="64">SUM(O740:AC740)</f>
        <v>3600</v>
      </c>
      <c r="K740" s="106"/>
      <c r="L740" s="130">
        <v>43831</v>
      </c>
      <c r="M740" s="130">
        <v>44561</v>
      </c>
      <c r="N740" s="32" t="s">
        <v>186</v>
      </c>
      <c r="O740" s="256"/>
      <c r="P740" s="253">
        <f>Zalaszentlőrinc!P29</f>
        <v>2900</v>
      </c>
      <c r="Q740" s="253">
        <f>Zalaszentlőrinc!Q29</f>
        <v>700</v>
      </c>
      <c r="R740" s="253">
        <f>Zalaszentlőrinc!R29</f>
        <v>0</v>
      </c>
      <c r="S740" s="253">
        <f>Zalaszentlőrinc!S29</f>
        <v>0</v>
      </c>
      <c r="T740" s="313">
        <f>Zalaszentlőrinc!T29</f>
        <v>0</v>
      </c>
      <c r="U740" s="313">
        <f>Zalaszentlőrinc!U29</f>
        <v>0</v>
      </c>
      <c r="V740" s="313">
        <f>Zalaszentlőrinc!V29</f>
        <v>0</v>
      </c>
      <c r="W740" s="313">
        <f>Zalaszentlőrinc!W29</f>
        <v>0</v>
      </c>
      <c r="X740" s="313">
        <f>Zalaszentlőrinc!X29</f>
        <v>0</v>
      </c>
      <c r="Y740" s="313">
        <f>Zalaszentlőrinc!Y29</f>
        <v>0</v>
      </c>
      <c r="Z740" s="313">
        <f>Zalaszentlőrinc!Z29</f>
        <v>0</v>
      </c>
      <c r="AA740" s="313">
        <f>Zalaszentlőrinc!AA29</f>
        <v>0</v>
      </c>
      <c r="AB740" s="313">
        <f>Zalaszentlőrinc!AB29</f>
        <v>0</v>
      </c>
      <c r="AC740" s="314">
        <f>Zalaszentlőrinc!AC29</f>
        <v>0</v>
      </c>
      <c r="AE740" s="114"/>
    </row>
    <row r="741" spans="1:31" s="125" customFormat="1" ht="75" x14ac:dyDescent="0.25">
      <c r="A741" s="101">
        <v>919</v>
      </c>
      <c r="B741" s="137"/>
      <c r="C741" s="103" t="s">
        <v>79</v>
      </c>
      <c r="D741" s="136" t="s">
        <v>224</v>
      </c>
      <c r="E741" s="108" t="s">
        <v>30</v>
      </c>
      <c r="F741" s="104" t="s">
        <v>198</v>
      </c>
      <c r="G741" s="105" t="s">
        <v>28</v>
      </c>
      <c r="H741" s="106"/>
      <c r="I741" s="129" t="s">
        <v>79</v>
      </c>
      <c r="J741" s="103">
        <f t="shared" si="64"/>
        <v>5780</v>
      </c>
      <c r="K741" s="106"/>
      <c r="L741" s="130">
        <v>46023</v>
      </c>
      <c r="M741" s="130">
        <v>47483</v>
      </c>
      <c r="N741" s="32" t="s">
        <v>187</v>
      </c>
      <c r="O741" s="256"/>
      <c r="P741" s="253">
        <f>Zalaszentlőrinc!P30</f>
        <v>0</v>
      </c>
      <c r="Q741" s="253">
        <f>Zalaszentlőrinc!Q30</f>
        <v>0</v>
      </c>
      <c r="R741" s="253">
        <f>Zalaszentlőrinc!R30</f>
        <v>0</v>
      </c>
      <c r="S741" s="253">
        <f>Zalaszentlőrinc!S30</f>
        <v>0</v>
      </c>
      <c r="T741" s="313">
        <f>Zalaszentlőrinc!T30</f>
        <v>0</v>
      </c>
      <c r="U741" s="313">
        <f>Zalaszentlőrinc!U30</f>
        <v>0</v>
      </c>
      <c r="V741" s="313">
        <f>Zalaszentlőrinc!V30</f>
        <v>180</v>
      </c>
      <c r="W741" s="313">
        <f>Zalaszentlőrinc!W30</f>
        <v>1550</v>
      </c>
      <c r="X741" s="313">
        <f>Zalaszentlőrinc!X30</f>
        <v>2600</v>
      </c>
      <c r="Y741" s="313">
        <f>Zalaszentlőrinc!Y30</f>
        <v>1450</v>
      </c>
      <c r="Z741" s="313">
        <f>Zalaszentlőrinc!Z30</f>
        <v>0</v>
      </c>
      <c r="AA741" s="313">
        <f>Zalaszentlőrinc!AA30</f>
        <v>0</v>
      </c>
      <c r="AB741" s="313">
        <f>Zalaszentlőrinc!AB30</f>
        <v>0</v>
      </c>
      <c r="AC741" s="314">
        <f>Zalaszentlőrinc!AC30</f>
        <v>0</v>
      </c>
      <c r="AE741" s="114"/>
    </row>
    <row r="742" spans="1:31" s="125" customFormat="1" ht="45" x14ac:dyDescent="0.25">
      <c r="A742" s="101">
        <v>371</v>
      </c>
      <c r="B742" s="137"/>
      <c r="C742" s="103" t="s">
        <v>79</v>
      </c>
      <c r="D742" s="136" t="s">
        <v>230</v>
      </c>
      <c r="E742" s="105" t="s">
        <v>14</v>
      </c>
      <c r="F742" s="104" t="s">
        <v>29</v>
      </c>
      <c r="G742" s="105" t="s">
        <v>28</v>
      </c>
      <c r="H742" s="106"/>
      <c r="I742" s="129" t="s">
        <v>79</v>
      </c>
      <c r="J742" s="103">
        <f t="shared" si="64"/>
        <v>200</v>
      </c>
      <c r="K742" s="106"/>
      <c r="L742" s="130">
        <v>43831</v>
      </c>
      <c r="M742" s="130">
        <v>45291</v>
      </c>
      <c r="N742" s="32" t="s">
        <v>186</v>
      </c>
      <c r="O742" s="256"/>
      <c r="P742" s="253">
        <f>Zalaszentlőrinc!P31</f>
        <v>100</v>
      </c>
      <c r="Q742" s="253">
        <f>Zalaszentlőrinc!Q31</f>
        <v>0</v>
      </c>
      <c r="R742" s="253">
        <f>Zalaszentlőrinc!R31</f>
        <v>0</v>
      </c>
      <c r="S742" s="253">
        <f>Zalaszentlőrinc!S31</f>
        <v>100</v>
      </c>
      <c r="T742" s="313">
        <f>Zalaszentlőrinc!T31</f>
        <v>0</v>
      </c>
      <c r="U742" s="313">
        <f>Zalaszentlőrinc!U31</f>
        <v>0</v>
      </c>
      <c r="V742" s="313">
        <f>Zalaszentlőrinc!V31</f>
        <v>0</v>
      </c>
      <c r="W742" s="313">
        <f>Zalaszentlőrinc!W31</f>
        <v>0</v>
      </c>
      <c r="X742" s="313">
        <f>Zalaszentlőrinc!X31</f>
        <v>0</v>
      </c>
      <c r="Y742" s="313">
        <f>Zalaszentlőrinc!Y31</f>
        <v>0</v>
      </c>
      <c r="Z742" s="313">
        <f>Zalaszentlőrinc!Z31</f>
        <v>0</v>
      </c>
      <c r="AA742" s="313">
        <f>Zalaszentlőrinc!AA31</f>
        <v>0</v>
      </c>
      <c r="AB742" s="313">
        <f>Zalaszentlőrinc!AB31</f>
        <v>0</v>
      </c>
      <c r="AC742" s="314">
        <f>Zalaszentlőrinc!AC31</f>
        <v>0</v>
      </c>
      <c r="AE742" s="114"/>
    </row>
    <row r="743" spans="1:31" s="125" customFormat="1" ht="45" x14ac:dyDescent="0.25">
      <c r="A743" s="101">
        <v>920</v>
      </c>
      <c r="B743" s="137"/>
      <c r="C743" s="103" t="s">
        <v>79</v>
      </c>
      <c r="D743" s="136" t="s">
        <v>230</v>
      </c>
      <c r="E743" s="105" t="s">
        <v>14</v>
      </c>
      <c r="F743" s="104" t="s">
        <v>29</v>
      </c>
      <c r="G743" s="105" t="s">
        <v>28</v>
      </c>
      <c r="H743" s="106"/>
      <c r="I743" s="129" t="s">
        <v>79</v>
      </c>
      <c r="J743" s="103">
        <f t="shared" si="64"/>
        <v>300</v>
      </c>
      <c r="K743" s="106"/>
      <c r="L743" s="130">
        <v>46023</v>
      </c>
      <c r="M743" s="130">
        <v>47848</v>
      </c>
      <c r="N743" s="32" t="s">
        <v>187</v>
      </c>
      <c r="O743" s="256"/>
      <c r="P743" s="253">
        <f>Zalaszentlőrinc!P32</f>
        <v>0</v>
      </c>
      <c r="Q743" s="253">
        <f>Zalaszentlőrinc!Q32</f>
        <v>0</v>
      </c>
      <c r="R743" s="253">
        <f>Zalaszentlőrinc!R32</f>
        <v>0</v>
      </c>
      <c r="S743" s="253">
        <f>Zalaszentlőrinc!S32</f>
        <v>0</v>
      </c>
      <c r="T743" s="313">
        <f>Zalaszentlőrinc!T32</f>
        <v>0</v>
      </c>
      <c r="U743" s="313">
        <f>Zalaszentlőrinc!U32</f>
        <v>0</v>
      </c>
      <c r="V743" s="313">
        <f>Zalaszentlőrinc!V32</f>
        <v>100</v>
      </c>
      <c r="W743" s="313">
        <f>Zalaszentlőrinc!W32</f>
        <v>0</v>
      </c>
      <c r="X743" s="313">
        <f>Zalaszentlőrinc!X32</f>
        <v>100</v>
      </c>
      <c r="Y743" s="313">
        <f>Zalaszentlőrinc!Y32</f>
        <v>0</v>
      </c>
      <c r="Z743" s="313">
        <f>Zalaszentlőrinc!Z32</f>
        <v>100</v>
      </c>
      <c r="AA743" s="313">
        <f>Zalaszentlőrinc!AA32</f>
        <v>0</v>
      </c>
      <c r="AB743" s="313">
        <f>Zalaszentlőrinc!AB32</f>
        <v>0</v>
      </c>
      <c r="AC743" s="314">
        <f>Zalaszentlőrinc!AC32</f>
        <v>0</v>
      </c>
      <c r="AE743" s="114"/>
    </row>
    <row r="744" spans="1:31" s="6" customFormat="1" x14ac:dyDescent="0.25">
      <c r="A744" s="8"/>
      <c r="B744" s="14" t="s">
        <v>88</v>
      </c>
      <c r="C744" s="7"/>
      <c r="D744" s="7"/>
      <c r="E744" s="61"/>
      <c r="F744" s="61"/>
      <c r="G744" s="61"/>
      <c r="H744" s="61"/>
      <c r="I744" s="151"/>
      <c r="J744" s="11"/>
      <c r="K744" s="15"/>
      <c r="L744" s="86"/>
      <c r="M744" s="87"/>
      <c r="N744" s="13"/>
      <c r="O744" s="265"/>
      <c r="P744" s="265"/>
      <c r="Q744" s="265"/>
      <c r="R744" s="265"/>
      <c r="S744" s="265"/>
      <c r="T744" s="265"/>
      <c r="U744" s="265"/>
      <c r="V744" s="265"/>
      <c r="W744" s="265"/>
      <c r="X744" s="265"/>
      <c r="Y744" s="265"/>
      <c r="Z744" s="265"/>
      <c r="AA744" s="265"/>
      <c r="AB744" s="265"/>
      <c r="AC744" s="265"/>
      <c r="AE744" s="114"/>
    </row>
    <row r="745" spans="1:31" s="189" customFormat="1" ht="75" x14ac:dyDescent="0.25">
      <c r="A745" s="184">
        <v>5</v>
      </c>
      <c r="B745" s="185"/>
      <c r="C745" s="186" t="s">
        <v>474</v>
      </c>
      <c r="D745" s="191" t="s">
        <v>475</v>
      </c>
      <c r="E745" s="108" t="s">
        <v>30</v>
      </c>
      <c r="F745" s="104" t="s">
        <v>29</v>
      </c>
      <c r="G745" s="105" t="s">
        <v>28</v>
      </c>
      <c r="H745" s="191"/>
      <c r="I745" s="181" t="s">
        <v>75</v>
      </c>
      <c r="J745" s="52">
        <f t="shared" ref="J745" si="65">SUM(O745:AC745)</f>
        <v>13661</v>
      </c>
      <c r="K745" s="188"/>
      <c r="L745" s="130">
        <v>43466</v>
      </c>
      <c r="M745" s="130">
        <v>43830</v>
      </c>
      <c r="N745" s="55" t="s">
        <v>185</v>
      </c>
      <c r="O745" s="256">
        <f>Zalaegerszeg!O71</f>
        <v>13661</v>
      </c>
      <c r="P745" s="253"/>
      <c r="Q745" s="253"/>
      <c r="R745" s="253"/>
      <c r="S745" s="253"/>
      <c r="T745" s="313"/>
      <c r="U745" s="313"/>
      <c r="V745" s="313"/>
      <c r="W745" s="313"/>
      <c r="X745" s="313"/>
      <c r="Y745" s="313"/>
      <c r="Z745" s="313"/>
      <c r="AA745" s="313"/>
      <c r="AB745" s="313"/>
      <c r="AC745" s="314"/>
      <c r="AE745" s="114"/>
    </row>
    <row r="746" spans="1:31" s="189" customFormat="1" ht="75" x14ac:dyDescent="0.25">
      <c r="A746" s="184">
        <v>24</v>
      </c>
      <c r="B746" s="185"/>
      <c r="C746" s="186" t="s">
        <v>403</v>
      </c>
      <c r="D746" s="191" t="s">
        <v>268</v>
      </c>
      <c r="E746" s="108" t="s">
        <v>30</v>
      </c>
      <c r="F746" s="104" t="s">
        <v>29</v>
      </c>
      <c r="G746" s="105" t="s">
        <v>28</v>
      </c>
      <c r="H746" s="191"/>
      <c r="I746" s="181" t="s">
        <v>75</v>
      </c>
      <c r="J746" s="52">
        <f t="shared" ref="J746:J792" si="66">SUM(O746:AC746)</f>
        <v>6932</v>
      </c>
      <c r="K746" s="188"/>
      <c r="L746" s="130">
        <v>43466</v>
      </c>
      <c r="M746" s="130">
        <v>43830</v>
      </c>
      <c r="N746" s="55" t="s">
        <v>185</v>
      </c>
      <c r="O746" s="256">
        <f>Zalaegerszeg!O72</f>
        <v>6932</v>
      </c>
      <c r="P746" s="253"/>
      <c r="Q746" s="253"/>
      <c r="R746" s="253"/>
      <c r="S746" s="253"/>
      <c r="T746" s="313"/>
      <c r="U746" s="313"/>
      <c r="V746" s="313"/>
      <c r="W746" s="313"/>
      <c r="X746" s="313"/>
      <c r="Y746" s="313"/>
      <c r="Z746" s="313"/>
      <c r="AA746" s="313"/>
      <c r="AB746" s="313"/>
      <c r="AC746" s="314"/>
      <c r="AE746" s="114"/>
    </row>
    <row r="747" spans="1:31" s="34" customFormat="1" ht="75" x14ac:dyDescent="0.25">
      <c r="A747" s="229">
        <v>80</v>
      </c>
      <c r="B747" s="185"/>
      <c r="C747" s="236" t="s">
        <v>32</v>
      </c>
      <c r="D747" s="138" t="s">
        <v>339</v>
      </c>
      <c r="E747" s="108" t="s">
        <v>324</v>
      </c>
      <c r="F747" s="104" t="s">
        <v>325</v>
      </c>
      <c r="G747" s="105" t="s">
        <v>326</v>
      </c>
      <c r="H747" s="19"/>
      <c r="I747" s="129" t="s">
        <v>32</v>
      </c>
      <c r="J747" s="137">
        <f>SUM(O747:AC747)</f>
        <v>1100</v>
      </c>
      <c r="K747" s="19"/>
      <c r="L747" s="237">
        <v>43466</v>
      </c>
      <c r="M747" s="237">
        <v>43830</v>
      </c>
      <c r="N747" s="238" t="s">
        <v>185</v>
      </c>
      <c r="O747" s="256">
        <f>Alibánfa!O31</f>
        <v>1100</v>
      </c>
      <c r="P747" s="253"/>
      <c r="Q747" s="253"/>
      <c r="R747" s="253"/>
      <c r="S747" s="253"/>
      <c r="T747" s="313"/>
      <c r="U747" s="313"/>
      <c r="V747" s="313"/>
      <c r="W747" s="313"/>
      <c r="X747" s="313"/>
      <c r="Y747" s="313"/>
      <c r="Z747" s="313"/>
      <c r="AA747" s="313"/>
      <c r="AB747" s="313"/>
      <c r="AC747" s="313"/>
      <c r="AE747" s="114"/>
    </row>
    <row r="748" spans="1:31" s="125" customFormat="1" ht="60" x14ac:dyDescent="0.25">
      <c r="A748" s="101">
        <v>81</v>
      </c>
      <c r="B748" s="185"/>
      <c r="C748" s="136" t="s">
        <v>33</v>
      </c>
      <c r="D748" s="75" t="s">
        <v>339</v>
      </c>
      <c r="E748" s="105" t="s">
        <v>25</v>
      </c>
      <c r="F748" s="62" t="s">
        <v>26</v>
      </c>
      <c r="G748" s="105" t="s">
        <v>27</v>
      </c>
      <c r="H748" s="103"/>
      <c r="I748" s="106" t="s">
        <v>33</v>
      </c>
      <c r="J748" s="103">
        <f t="shared" ref="J748" si="67">SUM(O748:AC748)</f>
        <v>900</v>
      </c>
      <c r="K748" s="103"/>
      <c r="L748" s="130">
        <v>43466</v>
      </c>
      <c r="M748" s="130">
        <v>43830</v>
      </c>
      <c r="N748" s="32" t="s">
        <v>185</v>
      </c>
      <c r="O748" s="256">
        <f>Alsónemesapáti!O36</f>
        <v>900</v>
      </c>
      <c r="P748" s="253">
        <f>Alsónemesapáti!P36</f>
        <v>0</v>
      </c>
      <c r="Q748" s="253">
        <f>Alsónemesapáti!Q36</f>
        <v>0</v>
      </c>
      <c r="R748" s="253">
        <f>Alsónemesapáti!R36</f>
        <v>0</v>
      </c>
      <c r="S748" s="253">
        <f>Alsónemesapáti!S36</f>
        <v>0</v>
      </c>
      <c r="T748" s="313">
        <f>Alsónemesapáti!T36</f>
        <v>0</v>
      </c>
      <c r="U748" s="313">
        <f>Alsónemesapáti!U36</f>
        <v>0</v>
      </c>
      <c r="V748" s="313">
        <f>Alsónemesapáti!V36</f>
        <v>0</v>
      </c>
      <c r="W748" s="313">
        <f>Alsónemesapáti!W36</f>
        <v>0</v>
      </c>
      <c r="X748" s="313">
        <f>Alsónemesapáti!X36</f>
        <v>0</v>
      </c>
      <c r="Y748" s="313">
        <f>Alsónemesapáti!Y36</f>
        <v>0</v>
      </c>
      <c r="Z748" s="313">
        <f>Alsónemesapáti!Z36</f>
        <v>0</v>
      </c>
      <c r="AA748" s="313">
        <f>Alsónemesapáti!AA36</f>
        <v>0</v>
      </c>
      <c r="AB748" s="313">
        <f>Alsónemesapáti!AB36</f>
        <v>0</v>
      </c>
      <c r="AC748" s="314">
        <f>Alsónemesapáti!AC36</f>
        <v>0</v>
      </c>
      <c r="AE748" s="114"/>
    </row>
    <row r="749" spans="1:31" s="125" customFormat="1" ht="60" x14ac:dyDescent="0.25">
      <c r="A749" s="101">
        <v>82</v>
      </c>
      <c r="B749" s="185"/>
      <c r="C749" s="136" t="s">
        <v>34</v>
      </c>
      <c r="D749" s="138" t="s">
        <v>339</v>
      </c>
      <c r="E749" s="105" t="s">
        <v>25</v>
      </c>
      <c r="F749" s="62" t="s">
        <v>26</v>
      </c>
      <c r="G749" s="105" t="s">
        <v>27</v>
      </c>
      <c r="H749" s="103"/>
      <c r="I749" s="129" t="s">
        <v>34</v>
      </c>
      <c r="J749" s="103">
        <f>SUM(O749:AC749)</f>
        <v>700</v>
      </c>
      <c r="K749" s="103"/>
      <c r="L749" s="130">
        <v>43466</v>
      </c>
      <c r="M749" s="130">
        <v>43830</v>
      </c>
      <c r="N749" s="17" t="s">
        <v>185</v>
      </c>
      <c r="O749" s="256">
        <f>Babosdöbréte!O39</f>
        <v>700</v>
      </c>
      <c r="P749" s="253"/>
      <c r="Q749" s="253"/>
      <c r="R749" s="253"/>
      <c r="S749" s="253"/>
      <c r="T749" s="313"/>
      <c r="U749" s="313"/>
      <c r="V749" s="313"/>
      <c r="W749" s="313"/>
      <c r="X749" s="313"/>
      <c r="Y749" s="313"/>
      <c r="Z749" s="313"/>
      <c r="AA749" s="313"/>
      <c r="AB749" s="313"/>
      <c r="AC749" s="314"/>
      <c r="AE749" s="114"/>
    </row>
    <row r="750" spans="1:31" s="125" customFormat="1" ht="60" x14ac:dyDescent="0.25">
      <c r="A750" s="101">
        <v>83</v>
      </c>
      <c r="B750" s="185"/>
      <c r="C750" s="103" t="s">
        <v>35</v>
      </c>
      <c r="D750" s="138" t="s">
        <v>342</v>
      </c>
      <c r="E750" s="104" t="s">
        <v>15</v>
      </c>
      <c r="F750" s="104" t="s">
        <v>29</v>
      </c>
      <c r="G750" s="105" t="s">
        <v>27</v>
      </c>
      <c r="H750" s="103"/>
      <c r="I750" s="129" t="s">
        <v>35</v>
      </c>
      <c r="J750" s="103">
        <f>SUM(O750:AC750)</f>
        <v>3000</v>
      </c>
      <c r="K750" s="103"/>
      <c r="L750" s="130">
        <v>43466</v>
      </c>
      <c r="M750" s="130">
        <v>43830</v>
      </c>
      <c r="N750" s="32" t="s">
        <v>185</v>
      </c>
      <c r="O750" s="256">
        <f>Bagod!O35</f>
        <v>3000</v>
      </c>
      <c r="P750" s="253"/>
      <c r="Q750" s="253"/>
      <c r="R750" s="253"/>
      <c r="S750" s="253"/>
      <c r="T750" s="313"/>
      <c r="U750" s="313"/>
      <c r="V750" s="313"/>
      <c r="W750" s="313"/>
      <c r="X750" s="313"/>
      <c r="Y750" s="313"/>
      <c r="Z750" s="313"/>
      <c r="AA750" s="313"/>
      <c r="AB750" s="313"/>
      <c r="AC750" s="314"/>
      <c r="AE750" s="114"/>
    </row>
    <row r="751" spans="1:31" s="125" customFormat="1" ht="60" x14ac:dyDescent="0.25">
      <c r="A751" s="101">
        <v>84</v>
      </c>
      <c r="B751" s="185"/>
      <c r="C751" s="103" t="s">
        <v>35</v>
      </c>
      <c r="D751" s="138" t="s">
        <v>339</v>
      </c>
      <c r="E751" s="104" t="s">
        <v>15</v>
      </c>
      <c r="F751" s="104" t="s">
        <v>29</v>
      </c>
      <c r="G751" s="105" t="s">
        <v>27</v>
      </c>
      <c r="H751" s="103"/>
      <c r="I751" s="129" t="s">
        <v>35</v>
      </c>
      <c r="J751" s="103">
        <f>SUM(O751:AC751)</f>
        <v>2500</v>
      </c>
      <c r="K751" s="103"/>
      <c r="L751" s="130">
        <v>43466</v>
      </c>
      <c r="M751" s="130">
        <v>43830</v>
      </c>
      <c r="N751" s="17" t="s">
        <v>185</v>
      </c>
      <c r="O751" s="256">
        <f>Bagod!O36</f>
        <v>2500</v>
      </c>
      <c r="P751" s="253"/>
      <c r="Q751" s="253"/>
      <c r="R751" s="253"/>
      <c r="S751" s="253"/>
      <c r="T751" s="313"/>
      <c r="U751" s="313"/>
      <c r="V751" s="313"/>
      <c r="W751" s="313"/>
      <c r="X751" s="313"/>
      <c r="Y751" s="313"/>
      <c r="Z751" s="313"/>
      <c r="AA751" s="313"/>
      <c r="AB751" s="313"/>
      <c r="AC751" s="314"/>
      <c r="AE751" s="114"/>
    </row>
    <row r="752" spans="1:31" s="125" customFormat="1" ht="60" x14ac:dyDescent="0.25">
      <c r="A752" s="101">
        <v>85</v>
      </c>
      <c r="B752" s="185"/>
      <c r="C752" s="148" t="s">
        <v>36</v>
      </c>
      <c r="D752" s="75" t="s">
        <v>339</v>
      </c>
      <c r="E752" s="104" t="s">
        <v>15</v>
      </c>
      <c r="F752" s="104" t="s">
        <v>29</v>
      </c>
      <c r="G752" s="105" t="s">
        <v>27</v>
      </c>
      <c r="H752" s="106"/>
      <c r="I752" s="129" t="s">
        <v>36</v>
      </c>
      <c r="J752" s="103">
        <f t="shared" ref="J752" si="68">SUM(O752:AC752)</f>
        <v>1800</v>
      </c>
      <c r="K752" s="106"/>
      <c r="L752" s="130">
        <v>43466</v>
      </c>
      <c r="M752" s="130">
        <v>43830</v>
      </c>
      <c r="N752" s="17" t="s">
        <v>185</v>
      </c>
      <c r="O752" s="256">
        <f>Bak!O35</f>
        <v>1800</v>
      </c>
      <c r="P752" s="253"/>
      <c r="Q752" s="253"/>
      <c r="R752" s="253"/>
      <c r="S752" s="253"/>
      <c r="T752" s="313"/>
      <c r="U752" s="313"/>
      <c r="V752" s="313"/>
      <c r="W752" s="313"/>
      <c r="X752" s="313"/>
      <c r="Y752" s="313"/>
      <c r="Z752" s="313"/>
      <c r="AA752" s="313"/>
      <c r="AB752" s="313"/>
      <c r="AC752" s="314"/>
    </row>
    <row r="753" spans="1:31" s="34" customFormat="1" ht="75" x14ac:dyDescent="0.25">
      <c r="A753" s="229">
        <v>86</v>
      </c>
      <c r="B753" s="185"/>
      <c r="C753" s="236" t="s">
        <v>37</v>
      </c>
      <c r="D753" s="138" t="s">
        <v>339</v>
      </c>
      <c r="E753" s="108" t="s">
        <v>324</v>
      </c>
      <c r="F753" s="104" t="s">
        <v>325</v>
      </c>
      <c r="G753" s="105" t="s">
        <v>326</v>
      </c>
      <c r="H753" s="19"/>
      <c r="I753" s="129" t="s">
        <v>37</v>
      </c>
      <c r="J753" s="137">
        <f>SUM(O753:AC753)</f>
        <v>1000</v>
      </c>
      <c r="K753" s="19"/>
      <c r="L753" s="88">
        <v>43101</v>
      </c>
      <c r="M753" s="88">
        <v>43465</v>
      </c>
      <c r="N753" s="238" t="s">
        <v>185</v>
      </c>
      <c r="O753" s="256">
        <f>Bocfölde!O34</f>
        <v>1000</v>
      </c>
      <c r="P753" s="253"/>
      <c r="Q753" s="253"/>
      <c r="R753" s="253"/>
      <c r="S753" s="253"/>
      <c r="T753" s="313"/>
      <c r="U753" s="313"/>
      <c r="V753" s="313"/>
      <c r="W753" s="313"/>
      <c r="X753" s="313"/>
      <c r="Y753" s="313"/>
      <c r="Z753" s="313"/>
      <c r="AA753" s="313"/>
      <c r="AB753" s="313"/>
      <c r="AC753" s="313"/>
      <c r="AE753" s="114"/>
    </row>
    <row r="754" spans="1:31" s="125" customFormat="1" ht="60" x14ac:dyDescent="0.25">
      <c r="A754" s="101">
        <v>87</v>
      </c>
      <c r="B754" s="185"/>
      <c r="C754" s="103" t="s">
        <v>38</v>
      </c>
      <c r="D754" s="75" t="s">
        <v>339</v>
      </c>
      <c r="E754" s="104" t="s">
        <v>15</v>
      </c>
      <c r="F754" s="104" t="s">
        <v>29</v>
      </c>
      <c r="G754" s="105" t="s">
        <v>27</v>
      </c>
      <c r="H754" s="106"/>
      <c r="I754" s="129" t="s">
        <v>38</v>
      </c>
      <c r="J754" s="103">
        <f t="shared" ref="J754:J755" si="69">SUM(O754:AC754)</f>
        <v>300</v>
      </c>
      <c r="K754" s="106"/>
      <c r="L754" s="130">
        <v>43466</v>
      </c>
      <c r="M754" s="130">
        <v>43830</v>
      </c>
      <c r="N754" s="32" t="s">
        <v>185</v>
      </c>
      <c r="O754" s="256">
        <f>Boncodfölde!O33</f>
        <v>300</v>
      </c>
      <c r="P754" s="253"/>
      <c r="Q754" s="253"/>
      <c r="R754" s="253"/>
      <c r="S754" s="253"/>
      <c r="T754" s="313"/>
      <c r="U754" s="313"/>
      <c r="V754" s="313"/>
      <c r="W754" s="313"/>
      <c r="X754" s="313"/>
      <c r="Y754" s="313"/>
      <c r="Z754" s="313"/>
      <c r="AA754" s="313"/>
      <c r="AB754" s="313"/>
      <c r="AC754" s="314"/>
    </row>
    <row r="755" spans="1:31" s="125" customFormat="1" ht="60" x14ac:dyDescent="0.25">
      <c r="A755" s="101">
        <v>88</v>
      </c>
      <c r="B755" s="185"/>
      <c r="C755" s="103" t="s">
        <v>429</v>
      </c>
      <c r="D755" s="75" t="s">
        <v>430</v>
      </c>
      <c r="E755" s="104" t="s">
        <v>15</v>
      </c>
      <c r="F755" s="104" t="s">
        <v>29</v>
      </c>
      <c r="G755" s="105" t="s">
        <v>27</v>
      </c>
      <c r="H755" s="106"/>
      <c r="I755" s="129" t="s">
        <v>38</v>
      </c>
      <c r="J755" s="103">
        <f t="shared" si="69"/>
        <v>767</v>
      </c>
      <c r="K755" s="106"/>
      <c r="L755" s="130">
        <v>43466</v>
      </c>
      <c r="M755" s="130">
        <v>43830</v>
      </c>
      <c r="N755" s="32" t="s">
        <v>185</v>
      </c>
      <c r="O755" s="256">
        <f>Boncodfölde!O34</f>
        <v>767</v>
      </c>
      <c r="P755" s="253"/>
      <c r="Q755" s="253"/>
      <c r="R755" s="253"/>
      <c r="S755" s="253"/>
      <c r="T755" s="313"/>
      <c r="U755" s="313"/>
      <c r="V755" s="313"/>
      <c r="W755" s="313"/>
      <c r="X755" s="313"/>
      <c r="Y755" s="313"/>
      <c r="Z755" s="313"/>
      <c r="AA755" s="313"/>
      <c r="AB755" s="313"/>
      <c r="AC755" s="314"/>
    </row>
    <row r="756" spans="1:31" s="125" customFormat="1" ht="60" x14ac:dyDescent="0.25">
      <c r="A756" s="101">
        <v>89</v>
      </c>
      <c r="B756" s="185"/>
      <c r="C756" s="103" t="s">
        <v>39</v>
      </c>
      <c r="D756" s="75" t="s">
        <v>339</v>
      </c>
      <c r="E756" s="104" t="s">
        <v>15</v>
      </c>
      <c r="F756" s="104" t="s">
        <v>29</v>
      </c>
      <c r="G756" s="105" t="s">
        <v>27</v>
      </c>
      <c r="H756" s="106"/>
      <c r="I756" s="129" t="s">
        <v>39</v>
      </c>
      <c r="J756" s="103">
        <f t="shared" ref="J756" si="70">SUM(O756:AC756)</f>
        <v>635</v>
      </c>
      <c r="K756" s="106"/>
      <c r="L756" s="130">
        <v>43466</v>
      </c>
      <c r="M756" s="130">
        <v>43830</v>
      </c>
      <c r="N756" s="17" t="s">
        <v>185</v>
      </c>
      <c r="O756" s="256">
        <f>Böde!O31</f>
        <v>635</v>
      </c>
      <c r="P756" s="253"/>
      <c r="Q756" s="253"/>
      <c r="R756" s="253"/>
      <c r="S756" s="253"/>
      <c r="T756" s="313"/>
      <c r="U756" s="313"/>
      <c r="V756" s="313"/>
      <c r="W756" s="313"/>
      <c r="X756" s="313"/>
      <c r="Y756" s="313"/>
      <c r="Z756" s="313"/>
      <c r="AA756" s="313"/>
      <c r="AB756" s="313"/>
      <c r="AC756" s="314"/>
    </row>
    <row r="757" spans="1:31" s="125" customFormat="1" ht="60" x14ac:dyDescent="0.25">
      <c r="A757" s="101">
        <v>90</v>
      </c>
      <c r="B757" s="185"/>
      <c r="C757" s="136" t="s">
        <v>40</v>
      </c>
      <c r="D757" s="75" t="s">
        <v>339</v>
      </c>
      <c r="E757" s="104" t="s">
        <v>15</v>
      </c>
      <c r="F757" s="104" t="s">
        <v>29</v>
      </c>
      <c r="G757" s="105" t="s">
        <v>27</v>
      </c>
      <c r="H757" s="106"/>
      <c r="I757" s="129" t="s">
        <v>40</v>
      </c>
      <c r="J757" s="103">
        <f>SUM(O757:AC757)</f>
        <v>950</v>
      </c>
      <c r="K757" s="106"/>
      <c r="L757" s="130">
        <v>43466</v>
      </c>
      <c r="M757" s="130">
        <v>43830</v>
      </c>
      <c r="N757" s="32" t="s">
        <v>185</v>
      </c>
      <c r="O757" s="256">
        <f>Búcsúszentlászló!O35</f>
        <v>950</v>
      </c>
      <c r="P757" s="253"/>
      <c r="Q757" s="253"/>
      <c r="R757" s="253"/>
      <c r="S757" s="253"/>
      <c r="T757" s="313"/>
      <c r="U757" s="313"/>
      <c r="V757" s="313"/>
      <c r="W757" s="313"/>
      <c r="X757" s="313"/>
      <c r="Y757" s="313"/>
      <c r="Z757" s="313"/>
      <c r="AA757" s="313"/>
      <c r="AB757" s="313"/>
      <c r="AC757" s="314"/>
    </row>
    <row r="758" spans="1:31" s="125" customFormat="1" ht="60" x14ac:dyDescent="0.25">
      <c r="A758" s="101">
        <v>91</v>
      </c>
      <c r="B758" s="185"/>
      <c r="C758" s="136" t="s">
        <v>432</v>
      </c>
      <c r="D758" s="75" t="s">
        <v>433</v>
      </c>
      <c r="E758" s="104" t="s">
        <v>15</v>
      </c>
      <c r="F758" s="104" t="s">
        <v>29</v>
      </c>
      <c r="G758" s="105" t="s">
        <v>27</v>
      </c>
      <c r="H758" s="106"/>
      <c r="I758" s="129" t="s">
        <v>40</v>
      </c>
      <c r="J758" s="103">
        <f t="shared" ref="J758" si="71">SUM(O758:AC758)</f>
        <v>377</v>
      </c>
      <c r="K758" s="106"/>
      <c r="L758" s="130">
        <v>43466</v>
      </c>
      <c r="M758" s="130">
        <v>43830</v>
      </c>
      <c r="N758" s="32" t="s">
        <v>185</v>
      </c>
      <c r="O758" s="256">
        <f>Búcsúszentlászló!O36</f>
        <v>377</v>
      </c>
      <c r="P758" s="253"/>
      <c r="Q758" s="253"/>
      <c r="R758" s="253"/>
      <c r="S758" s="253"/>
      <c r="T758" s="313"/>
      <c r="U758" s="313"/>
      <c r="V758" s="313"/>
      <c r="W758" s="313"/>
      <c r="X758" s="313"/>
      <c r="Y758" s="313"/>
      <c r="Z758" s="313"/>
      <c r="AA758" s="313"/>
      <c r="AB758" s="313"/>
      <c r="AC758" s="314"/>
    </row>
    <row r="759" spans="1:31" s="125" customFormat="1" ht="60" x14ac:dyDescent="0.25">
      <c r="A759" s="101">
        <v>92</v>
      </c>
      <c r="B759" s="185"/>
      <c r="C759" s="165" t="s">
        <v>41</v>
      </c>
      <c r="D759" s="138" t="s">
        <v>339</v>
      </c>
      <c r="E759" s="104" t="s">
        <v>15</v>
      </c>
      <c r="F759" s="104" t="s">
        <v>29</v>
      </c>
      <c r="G759" s="105" t="s">
        <v>27</v>
      </c>
      <c r="H759" s="106"/>
      <c r="I759" s="129" t="s">
        <v>41</v>
      </c>
      <c r="J759" s="103">
        <f>SUM(O759:AC759)</f>
        <v>620</v>
      </c>
      <c r="K759" s="106"/>
      <c r="L759" s="130">
        <v>43466</v>
      </c>
      <c r="M759" s="130">
        <v>43830</v>
      </c>
      <c r="N759" s="17" t="s">
        <v>185</v>
      </c>
      <c r="O759" s="256">
        <f>Csatár!O34</f>
        <v>620</v>
      </c>
      <c r="P759" s="253">
        <f>Csatár!P34</f>
        <v>0</v>
      </c>
      <c r="Q759" s="253">
        <f>Csatár!Q34</f>
        <v>0</v>
      </c>
      <c r="R759" s="253">
        <f>Csatár!R34</f>
        <v>0</v>
      </c>
      <c r="S759" s="253">
        <f>Csatár!S34</f>
        <v>0</v>
      </c>
      <c r="T759" s="313">
        <f>Csatár!T34</f>
        <v>0</v>
      </c>
      <c r="U759" s="313">
        <f>Csatár!U34</f>
        <v>0</v>
      </c>
      <c r="V759" s="313">
        <f>Csatár!V34</f>
        <v>0</v>
      </c>
      <c r="W759" s="313">
        <f>Csatár!W34</f>
        <v>0</v>
      </c>
      <c r="X759" s="313">
        <f>Csatár!X34</f>
        <v>0</v>
      </c>
      <c r="Y759" s="313">
        <f>Csatár!Y34</f>
        <v>0</v>
      </c>
      <c r="Z759" s="313">
        <f>Csatár!Z34</f>
        <v>0</v>
      </c>
      <c r="AA759" s="313">
        <f>Csatár!AA34</f>
        <v>0</v>
      </c>
      <c r="AB759" s="313">
        <f>Csatár!AB34</f>
        <v>0</v>
      </c>
      <c r="AC759" s="314">
        <f>Csatár!AC34</f>
        <v>0</v>
      </c>
      <c r="AE759" s="114"/>
    </row>
    <row r="760" spans="1:31" s="125" customFormat="1" ht="60" x14ac:dyDescent="0.25">
      <c r="A760" s="101">
        <v>93</v>
      </c>
      <c r="B760" s="185"/>
      <c r="C760" s="103" t="s">
        <v>353</v>
      </c>
      <c r="D760" s="75" t="s">
        <v>354</v>
      </c>
      <c r="E760" s="104" t="s">
        <v>15</v>
      </c>
      <c r="F760" s="104" t="s">
        <v>29</v>
      </c>
      <c r="G760" s="105" t="s">
        <v>27</v>
      </c>
      <c r="H760" s="106"/>
      <c r="I760" s="129" t="s">
        <v>45</v>
      </c>
      <c r="J760" s="103">
        <f t="shared" ref="J760" si="72">SUM(O760:AC760)</f>
        <v>816</v>
      </c>
      <c r="K760" s="106"/>
      <c r="L760" s="130">
        <v>43466</v>
      </c>
      <c r="M760" s="282">
        <v>43830</v>
      </c>
      <c r="N760" s="17" t="s">
        <v>185</v>
      </c>
      <c r="O760" s="256">
        <f>Gősfa!O31</f>
        <v>816</v>
      </c>
      <c r="P760" s="253"/>
      <c r="Q760" s="253"/>
      <c r="R760" s="253"/>
      <c r="S760" s="253"/>
      <c r="T760" s="313"/>
      <c r="U760" s="313"/>
      <c r="V760" s="313"/>
      <c r="W760" s="313"/>
      <c r="X760" s="313"/>
      <c r="Y760" s="313"/>
      <c r="Z760" s="313"/>
      <c r="AA760" s="313"/>
      <c r="AB760" s="313"/>
      <c r="AC760" s="314"/>
    </row>
    <row r="761" spans="1:31" s="125" customFormat="1" ht="60" x14ac:dyDescent="0.25">
      <c r="A761" s="101">
        <v>94</v>
      </c>
      <c r="B761" s="185"/>
      <c r="C761" s="103" t="s">
        <v>46</v>
      </c>
      <c r="D761" s="75" t="s">
        <v>339</v>
      </c>
      <c r="E761" s="104" t="s">
        <v>15</v>
      </c>
      <c r="F761" s="104" t="s">
        <v>29</v>
      </c>
      <c r="G761" s="105" t="s">
        <v>27</v>
      </c>
      <c r="H761" s="106"/>
      <c r="I761" s="129" t="s">
        <v>46</v>
      </c>
      <c r="J761" s="103">
        <f t="shared" ref="J761" si="73">SUM(O761:AC761)</f>
        <v>1700</v>
      </c>
      <c r="K761" s="106"/>
      <c r="L761" s="130">
        <v>43466</v>
      </c>
      <c r="M761" s="130">
        <v>43830</v>
      </c>
      <c r="N761" s="17" t="s">
        <v>185</v>
      </c>
      <c r="O761" s="256">
        <f>Hagyárosbörönd!O30</f>
        <v>1700</v>
      </c>
      <c r="P761" s="253"/>
      <c r="Q761" s="253"/>
      <c r="R761" s="253"/>
      <c r="S761" s="253"/>
      <c r="T761" s="313"/>
      <c r="U761" s="313"/>
      <c r="V761" s="313"/>
      <c r="W761" s="313"/>
      <c r="X761" s="313"/>
      <c r="Y761" s="313"/>
      <c r="Z761" s="313"/>
      <c r="AA761" s="313"/>
      <c r="AB761" s="313"/>
      <c r="AC761" s="314"/>
    </row>
    <row r="762" spans="1:31" s="125" customFormat="1" ht="60" x14ac:dyDescent="0.25">
      <c r="A762" s="101">
        <v>95</v>
      </c>
      <c r="B762" s="185"/>
      <c r="C762" s="103" t="s">
        <v>47</v>
      </c>
      <c r="D762" s="138" t="s">
        <v>339</v>
      </c>
      <c r="E762" s="104" t="s">
        <v>15</v>
      </c>
      <c r="F762" s="104" t="s">
        <v>29</v>
      </c>
      <c r="G762" s="105" t="s">
        <v>27</v>
      </c>
      <c r="H762" s="106"/>
      <c r="I762" s="129" t="s">
        <v>47</v>
      </c>
      <c r="J762" s="103">
        <f>SUM(O762:AC762)</f>
        <v>680</v>
      </c>
      <c r="K762" s="106"/>
      <c r="L762" s="130">
        <v>43466</v>
      </c>
      <c r="M762" s="130">
        <v>43830</v>
      </c>
      <c r="N762" s="17" t="s">
        <v>185</v>
      </c>
      <c r="O762" s="256">
        <f>Hottó!O34</f>
        <v>680</v>
      </c>
      <c r="P762" s="253"/>
      <c r="Q762" s="253"/>
      <c r="R762" s="253"/>
      <c r="S762" s="253"/>
      <c r="T762" s="313"/>
      <c r="U762" s="313"/>
      <c r="V762" s="313"/>
      <c r="W762" s="313"/>
      <c r="X762" s="313"/>
      <c r="Y762" s="313"/>
      <c r="Z762" s="313"/>
      <c r="AA762" s="313"/>
      <c r="AB762" s="313"/>
      <c r="AC762" s="314"/>
      <c r="AE762" s="114"/>
    </row>
    <row r="763" spans="1:31" s="125" customFormat="1" ht="60" x14ac:dyDescent="0.25">
      <c r="A763" s="101">
        <v>96</v>
      </c>
      <c r="B763" s="185"/>
      <c r="C763" s="103" t="s">
        <v>50</v>
      </c>
      <c r="D763" s="75" t="s">
        <v>339</v>
      </c>
      <c r="E763" s="104" t="s">
        <v>15</v>
      </c>
      <c r="F763" s="104" t="s">
        <v>29</v>
      </c>
      <c r="G763" s="105" t="s">
        <v>27</v>
      </c>
      <c r="H763" s="106"/>
      <c r="I763" s="129" t="s">
        <v>50</v>
      </c>
      <c r="J763" s="103">
        <f t="shared" ref="J763" si="74">SUM(O763:AC763)</f>
        <v>381</v>
      </c>
      <c r="K763" s="106"/>
      <c r="L763" s="130">
        <v>43466</v>
      </c>
      <c r="M763" s="130">
        <v>43830</v>
      </c>
      <c r="N763" s="32" t="s">
        <v>185</v>
      </c>
      <c r="O763" s="256">
        <f>Keménfa!O28</f>
        <v>381</v>
      </c>
      <c r="P763" s="253"/>
      <c r="Q763" s="253"/>
      <c r="R763" s="253"/>
      <c r="S763" s="253"/>
      <c r="T763" s="313"/>
      <c r="U763" s="313"/>
      <c r="V763" s="313"/>
      <c r="W763" s="313"/>
      <c r="X763" s="313"/>
      <c r="Y763" s="313"/>
      <c r="Z763" s="313"/>
      <c r="AA763" s="313"/>
      <c r="AB763" s="313"/>
      <c r="AC763" s="314"/>
    </row>
    <row r="764" spans="1:31" s="125" customFormat="1" ht="60" x14ac:dyDescent="0.25">
      <c r="A764" s="101">
        <v>97</v>
      </c>
      <c r="B764" s="185"/>
      <c r="C764" s="103" t="s">
        <v>359</v>
      </c>
      <c r="D764" s="75" t="s">
        <v>436</v>
      </c>
      <c r="E764" s="104" t="s">
        <v>15</v>
      </c>
      <c r="F764" s="104" t="s">
        <v>29</v>
      </c>
      <c r="G764" s="105" t="s">
        <v>27</v>
      </c>
      <c r="H764" s="106"/>
      <c r="I764" s="129" t="s">
        <v>51</v>
      </c>
      <c r="J764" s="103">
        <f t="shared" ref="J764" si="75">SUM(O764:AC764)</f>
        <v>4869</v>
      </c>
      <c r="K764" s="106"/>
      <c r="L764" s="130">
        <v>43466</v>
      </c>
      <c r="M764" s="130">
        <v>43830</v>
      </c>
      <c r="N764" s="17" t="s">
        <v>185</v>
      </c>
      <c r="O764" s="256">
        <f>Kisbucsa!O35</f>
        <v>4869</v>
      </c>
      <c r="P764" s="253"/>
      <c r="Q764" s="253"/>
      <c r="R764" s="253"/>
      <c r="S764" s="253"/>
      <c r="T764" s="313"/>
      <c r="U764" s="313"/>
      <c r="V764" s="313"/>
      <c r="W764" s="313"/>
      <c r="X764" s="313"/>
      <c r="Y764" s="313"/>
      <c r="Z764" s="313"/>
      <c r="AA764" s="313"/>
      <c r="AB764" s="313"/>
      <c r="AC764" s="314"/>
    </row>
    <row r="765" spans="1:31" s="125" customFormat="1" ht="60" x14ac:dyDescent="0.25">
      <c r="A765" s="101">
        <v>98</v>
      </c>
      <c r="B765" s="185"/>
      <c r="C765" s="103" t="s">
        <v>52</v>
      </c>
      <c r="D765" s="75" t="s">
        <v>339</v>
      </c>
      <c r="E765" s="104" t="s">
        <v>15</v>
      </c>
      <c r="F765" s="104" t="s">
        <v>29</v>
      </c>
      <c r="G765" s="105" t="s">
        <v>27</v>
      </c>
      <c r="H765" s="106"/>
      <c r="I765" s="129" t="s">
        <v>52</v>
      </c>
      <c r="J765" s="103">
        <f t="shared" ref="J765" si="76">SUM(O765:AC765)</f>
        <v>350</v>
      </c>
      <c r="K765" s="106"/>
      <c r="L765" s="130">
        <v>43466</v>
      </c>
      <c r="M765" s="130">
        <v>43830</v>
      </c>
      <c r="N765" s="17" t="s">
        <v>185</v>
      </c>
      <c r="O765" s="256">
        <f>Kiskutas!O31</f>
        <v>350</v>
      </c>
      <c r="P765" s="253"/>
      <c r="Q765" s="253"/>
      <c r="R765" s="253"/>
      <c r="S765" s="253"/>
      <c r="T765" s="313"/>
      <c r="U765" s="313"/>
      <c r="V765" s="313"/>
      <c r="W765" s="313"/>
      <c r="X765" s="313"/>
      <c r="Y765" s="313"/>
      <c r="Z765" s="313"/>
      <c r="AA765" s="313"/>
      <c r="AB765" s="313"/>
      <c r="AC765" s="314"/>
    </row>
    <row r="766" spans="1:31" s="34" customFormat="1" ht="54.75" customHeight="1" x14ac:dyDescent="0.25">
      <c r="A766" s="229">
        <v>99</v>
      </c>
      <c r="B766" s="185"/>
      <c r="C766" s="236" t="s">
        <v>54</v>
      </c>
      <c r="D766" s="138" t="s">
        <v>339</v>
      </c>
      <c r="E766" s="104" t="s">
        <v>15</v>
      </c>
      <c r="F766" s="104" t="s">
        <v>325</v>
      </c>
      <c r="G766" s="105" t="s">
        <v>326</v>
      </c>
      <c r="H766" s="19"/>
      <c r="I766" s="129" t="s">
        <v>54</v>
      </c>
      <c r="J766" s="137">
        <f>SUM(O766:AC766)</f>
        <v>1200</v>
      </c>
      <c r="K766" s="19"/>
      <c r="L766" s="237">
        <v>43466</v>
      </c>
      <c r="M766" s="237">
        <v>43830</v>
      </c>
      <c r="N766" s="238" t="s">
        <v>185</v>
      </c>
      <c r="O766" s="256">
        <f>Lakhegy!O30</f>
        <v>1200</v>
      </c>
      <c r="P766" s="253"/>
      <c r="Q766" s="253"/>
      <c r="R766" s="253"/>
      <c r="S766" s="253"/>
      <c r="T766" s="313"/>
      <c r="U766" s="313"/>
      <c r="V766" s="313"/>
      <c r="W766" s="313"/>
      <c r="X766" s="313"/>
      <c r="Y766" s="313"/>
      <c r="Z766" s="313"/>
      <c r="AA766" s="313"/>
      <c r="AB766" s="313"/>
      <c r="AC766" s="313"/>
      <c r="AE766" s="114"/>
    </row>
    <row r="767" spans="1:31" s="125" customFormat="1" ht="60" x14ac:dyDescent="0.25">
      <c r="A767" s="101">
        <v>100</v>
      </c>
      <c r="B767" s="185"/>
      <c r="C767" s="103" t="s">
        <v>53</v>
      </c>
      <c r="D767" s="75" t="s">
        <v>339</v>
      </c>
      <c r="E767" s="104" t="s">
        <v>15</v>
      </c>
      <c r="F767" s="104" t="s">
        <v>29</v>
      </c>
      <c r="G767" s="105" t="s">
        <v>27</v>
      </c>
      <c r="H767" s="106"/>
      <c r="I767" s="129" t="s">
        <v>53</v>
      </c>
      <c r="J767" s="103">
        <f t="shared" ref="J767" si="77">SUM(O767:AC767)</f>
        <v>1000</v>
      </c>
      <c r="K767" s="106"/>
      <c r="L767" s="130">
        <v>43466</v>
      </c>
      <c r="M767" s="130">
        <v>43830</v>
      </c>
      <c r="N767" s="17" t="s">
        <v>185</v>
      </c>
      <c r="O767" s="256">
        <f>Kispáli!O33</f>
        <v>1000</v>
      </c>
      <c r="P767" s="253"/>
      <c r="Q767" s="253"/>
      <c r="R767" s="253"/>
      <c r="S767" s="253"/>
      <c r="T767" s="313"/>
      <c r="U767" s="313"/>
      <c r="V767" s="313"/>
      <c r="W767" s="313"/>
      <c r="X767" s="313"/>
      <c r="Y767" s="313"/>
      <c r="Z767" s="313"/>
      <c r="AA767" s="313"/>
      <c r="AB767" s="313"/>
      <c r="AC767" s="314"/>
    </row>
    <row r="768" spans="1:31" s="125" customFormat="1" ht="60" x14ac:dyDescent="0.25">
      <c r="A768" s="101">
        <v>101</v>
      </c>
      <c r="B768" s="185"/>
      <c r="C768" s="103" t="s">
        <v>55</v>
      </c>
      <c r="D768" s="75" t="s">
        <v>339</v>
      </c>
      <c r="E768" s="104" t="s">
        <v>15</v>
      </c>
      <c r="F768" s="104" t="s">
        <v>29</v>
      </c>
      <c r="G768" s="105" t="s">
        <v>27</v>
      </c>
      <c r="H768" s="106"/>
      <c r="I768" s="129" t="s">
        <v>55</v>
      </c>
      <c r="J768" s="103">
        <f t="shared" ref="J768" si="78">SUM(O768:AC768)</f>
        <v>800</v>
      </c>
      <c r="K768" s="106"/>
      <c r="L768" s="130">
        <v>43466</v>
      </c>
      <c r="M768" s="130">
        <v>43830</v>
      </c>
      <c r="N768" s="32" t="s">
        <v>185</v>
      </c>
      <c r="O768" s="256">
        <f>Nagykutas!O30</f>
        <v>800</v>
      </c>
      <c r="P768" s="253"/>
      <c r="Q768" s="253"/>
      <c r="R768" s="253"/>
      <c r="S768" s="253"/>
      <c r="T768" s="313"/>
      <c r="U768" s="313"/>
      <c r="V768" s="313"/>
      <c r="W768" s="313"/>
      <c r="X768" s="313"/>
      <c r="Y768" s="313"/>
      <c r="Z768" s="313"/>
      <c r="AA768" s="313"/>
      <c r="AB768" s="313"/>
      <c r="AC768" s="314"/>
    </row>
    <row r="769" spans="1:31" s="34" customFormat="1" ht="75" x14ac:dyDescent="0.25">
      <c r="A769" s="229">
        <v>102</v>
      </c>
      <c r="B769" s="185"/>
      <c r="C769" s="236" t="s">
        <v>327</v>
      </c>
      <c r="D769" s="138" t="s">
        <v>354</v>
      </c>
      <c r="E769" s="108" t="s">
        <v>324</v>
      </c>
      <c r="F769" s="104" t="s">
        <v>325</v>
      </c>
      <c r="G769" s="105" t="s">
        <v>326</v>
      </c>
      <c r="H769" s="19"/>
      <c r="I769" s="129" t="s">
        <v>56</v>
      </c>
      <c r="J769" s="137">
        <f>SUM(O769:AC769)</f>
        <v>2591</v>
      </c>
      <c r="K769" s="19"/>
      <c r="L769" s="237">
        <v>43466</v>
      </c>
      <c r="M769" s="237">
        <v>43830</v>
      </c>
      <c r="N769" s="238" t="s">
        <v>185</v>
      </c>
      <c r="O769" s="256">
        <f>Nagypáli!O28</f>
        <v>2591</v>
      </c>
      <c r="P769" s="253"/>
      <c r="Q769" s="253"/>
      <c r="R769" s="253"/>
      <c r="S769" s="253"/>
      <c r="T769" s="313"/>
      <c r="U769" s="313"/>
      <c r="V769" s="313"/>
      <c r="W769" s="313"/>
      <c r="X769" s="313"/>
      <c r="Y769" s="313"/>
      <c r="Z769" s="313"/>
      <c r="AA769" s="313"/>
      <c r="AB769" s="313"/>
      <c r="AC769" s="313"/>
      <c r="AE769" s="114"/>
    </row>
    <row r="770" spans="1:31" s="125" customFormat="1" ht="60" x14ac:dyDescent="0.25">
      <c r="A770" s="101">
        <v>103</v>
      </c>
      <c r="B770" s="185"/>
      <c r="C770" s="103" t="s">
        <v>57</v>
      </c>
      <c r="D770" s="75" t="s">
        <v>339</v>
      </c>
      <c r="E770" s="104" t="s">
        <v>15</v>
      </c>
      <c r="F770" s="104" t="s">
        <v>29</v>
      </c>
      <c r="G770" s="105" t="s">
        <v>27</v>
      </c>
      <c r="H770" s="106"/>
      <c r="I770" s="129" t="s">
        <v>57</v>
      </c>
      <c r="J770" s="103">
        <f>SUM(O770:AC770)</f>
        <v>953</v>
      </c>
      <c r="K770" s="106"/>
      <c r="L770" s="130">
        <v>43466</v>
      </c>
      <c r="M770" s="130">
        <v>43830</v>
      </c>
      <c r="N770" s="17" t="s">
        <v>185</v>
      </c>
      <c r="O770" s="256">
        <f>Nemesapáti!O34</f>
        <v>953</v>
      </c>
      <c r="P770" s="253"/>
      <c r="Q770" s="253"/>
      <c r="R770" s="253"/>
      <c r="S770" s="253"/>
      <c r="T770" s="313"/>
      <c r="U770" s="313"/>
      <c r="V770" s="313"/>
      <c r="W770" s="313"/>
      <c r="X770" s="313"/>
      <c r="Y770" s="313"/>
      <c r="Z770" s="313"/>
      <c r="AA770" s="313"/>
      <c r="AB770" s="313"/>
      <c r="AC770" s="314"/>
    </row>
    <row r="771" spans="1:31" s="125" customFormat="1" ht="60" x14ac:dyDescent="0.25">
      <c r="A771" s="101">
        <v>104</v>
      </c>
      <c r="B771" s="185"/>
      <c r="C771" s="103" t="s">
        <v>58</v>
      </c>
      <c r="D771" s="75" t="s">
        <v>339</v>
      </c>
      <c r="E771" s="104" t="s">
        <v>15</v>
      </c>
      <c r="F771" s="104" t="s">
        <v>29</v>
      </c>
      <c r="G771" s="105" t="s">
        <v>27</v>
      </c>
      <c r="H771" s="106"/>
      <c r="I771" s="129" t="s">
        <v>58</v>
      </c>
      <c r="J771" s="103">
        <f t="shared" ref="J771:J772" si="79">SUM(O771:AC771)</f>
        <v>381</v>
      </c>
      <c r="K771" s="106"/>
      <c r="L771" s="130">
        <v>43466</v>
      </c>
      <c r="M771" s="130">
        <v>43830</v>
      </c>
      <c r="N771" s="17" t="s">
        <v>185</v>
      </c>
      <c r="O771" s="256">
        <f>Nemeshetés!O35</f>
        <v>381</v>
      </c>
      <c r="P771" s="253"/>
      <c r="Q771" s="253"/>
      <c r="R771" s="253"/>
      <c r="S771" s="253"/>
      <c r="T771" s="313"/>
      <c r="U771" s="313"/>
      <c r="V771" s="313"/>
      <c r="W771" s="313"/>
      <c r="X771" s="313"/>
      <c r="Y771" s="313"/>
      <c r="Z771" s="313"/>
      <c r="AA771" s="313"/>
      <c r="AB771" s="313"/>
      <c r="AC771" s="314"/>
    </row>
    <row r="772" spans="1:31" s="125" customFormat="1" ht="60" x14ac:dyDescent="0.25">
      <c r="A772" s="101">
        <v>105</v>
      </c>
      <c r="B772" s="185"/>
      <c r="C772" s="103" t="s">
        <v>439</v>
      </c>
      <c r="D772" s="75" t="s">
        <v>440</v>
      </c>
      <c r="E772" s="104" t="s">
        <v>15</v>
      </c>
      <c r="F772" s="104" t="s">
        <v>29</v>
      </c>
      <c r="G772" s="105" t="s">
        <v>27</v>
      </c>
      <c r="H772" s="106"/>
      <c r="I772" s="129" t="s">
        <v>58</v>
      </c>
      <c r="J772" s="103">
        <f t="shared" si="79"/>
        <v>4572</v>
      </c>
      <c r="K772" s="106"/>
      <c r="L772" s="130">
        <v>43466</v>
      </c>
      <c r="M772" s="130">
        <v>43830</v>
      </c>
      <c r="N772" s="17" t="s">
        <v>185</v>
      </c>
      <c r="O772" s="256">
        <f>Nemeshetés!O36</f>
        <v>4572</v>
      </c>
      <c r="P772" s="253"/>
      <c r="Q772" s="253"/>
      <c r="R772" s="253"/>
      <c r="S772" s="253"/>
      <c r="T772" s="313"/>
      <c r="U772" s="313"/>
      <c r="V772" s="313"/>
      <c r="W772" s="313"/>
      <c r="X772" s="313"/>
      <c r="Y772" s="313"/>
      <c r="Z772" s="313"/>
      <c r="AA772" s="313"/>
      <c r="AB772" s="313"/>
      <c r="AC772" s="314"/>
    </row>
    <row r="773" spans="1:31" s="125" customFormat="1" ht="60" x14ac:dyDescent="0.25">
      <c r="A773" s="101">
        <v>106</v>
      </c>
      <c r="B773" s="185"/>
      <c r="C773" s="136" t="s">
        <v>59</v>
      </c>
      <c r="D773" s="75" t="s">
        <v>339</v>
      </c>
      <c r="E773" s="104" t="s">
        <v>15</v>
      </c>
      <c r="F773" s="104" t="s">
        <v>29</v>
      </c>
      <c r="G773" s="105" t="s">
        <v>27</v>
      </c>
      <c r="H773" s="106"/>
      <c r="I773" s="129" t="s">
        <v>59</v>
      </c>
      <c r="J773" s="103">
        <f t="shared" ref="J773" si="80">SUM(O773:AC773)</f>
        <v>1016</v>
      </c>
      <c r="K773" s="106"/>
      <c r="L773" s="130">
        <v>43466</v>
      </c>
      <c r="M773" s="130">
        <v>43830</v>
      </c>
      <c r="N773" s="17" t="s">
        <v>185</v>
      </c>
      <c r="O773" s="256">
        <f>Nemesándorháza!O32</f>
        <v>1016</v>
      </c>
      <c r="P773" s="253"/>
      <c r="Q773" s="253"/>
      <c r="R773" s="253"/>
      <c r="S773" s="253"/>
      <c r="T773" s="313"/>
      <c r="U773" s="313"/>
      <c r="V773" s="313"/>
      <c r="W773" s="313"/>
      <c r="X773" s="313"/>
      <c r="Y773" s="313"/>
      <c r="Z773" s="313"/>
      <c r="AA773" s="313"/>
      <c r="AB773" s="313"/>
      <c r="AC773" s="314"/>
    </row>
    <row r="774" spans="1:31" s="125" customFormat="1" ht="60" x14ac:dyDescent="0.25">
      <c r="A774" s="101">
        <v>107</v>
      </c>
      <c r="B774" s="185"/>
      <c r="C774" s="103" t="s">
        <v>60</v>
      </c>
      <c r="D774" s="75" t="s">
        <v>339</v>
      </c>
      <c r="E774" s="104" t="s">
        <v>15</v>
      </c>
      <c r="F774" s="104" t="s">
        <v>29</v>
      </c>
      <c r="G774" s="105" t="s">
        <v>27</v>
      </c>
      <c r="H774" s="106"/>
      <c r="I774" s="129" t="s">
        <v>60</v>
      </c>
      <c r="J774" s="103">
        <f t="shared" ref="J774" si="81">SUM(O774:AC774)</f>
        <v>889</v>
      </c>
      <c r="K774" s="106"/>
      <c r="L774" s="130">
        <v>43466</v>
      </c>
      <c r="M774" s="130">
        <v>43830</v>
      </c>
      <c r="N774" s="17" t="s">
        <v>185</v>
      </c>
      <c r="O774" s="256">
        <f>Nemesszentandrás!O29</f>
        <v>889</v>
      </c>
      <c r="P774" s="253"/>
      <c r="Q774" s="253"/>
      <c r="R774" s="253"/>
      <c r="S774" s="253"/>
      <c r="T774" s="313"/>
      <c r="U774" s="313"/>
      <c r="V774" s="313"/>
      <c r="W774" s="313"/>
      <c r="X774" s="313"/>
      <c r="Y774" s="313"/>
      <c r="Z774" s="313"/>
      <c r="AA774" s="313"/>
      <c r="AB774" s="313"/>
      <c r="AC774" s="314"/>
    </row>
    <row r="775" spans="1:31" s="125" customFormat="1" ht="60" x14ac:dyDescent="0.25">
      <c r="A775" s="101">
        <v>108</v>
      </c>
      <c r="B775" s="185"/>
      <c r="C775" s="103" t="s">
        <v>61</v>
      </c>
      <c r="D775" s="75" t="s">
        <v>339</v>
      </c>
      <c r="E775" s="104" t="s">
        <v>15</v>
      </c>
      <c r="F775" s="104" t="s">
        <v>29</v>
      </c>
      <c r="G775" s="105" t="s">
        <v>27</v>
      </c>
      <c r="H775" s="106"/>
      <c r="I775" s="129" t="s">
        <v>61</v>
      </c>
      <c r="J775" s="103">
        <f t="shared" ref="J775" si="82">SUM(O775:AC775)</f>
        <v>300</v>
      </c>
      <c r="K775" s="106"/>
      <c r="L775" s="130">
        <v>43466</v>
      </c>
      <c r="M775" s="130">
        <v>43830</v>
      </c>
      <c r="N775" s="17" t="s">
        <v>185</v>
      </c>
      <c r="O775" s="256">
        <f>Németfalu!O30</f>
        <v>300</v>
      </c>
      <c r="P775" s="253"/>
      <c r="Q775" s="253"/>
      <c r="R775" s="253"/>
      <c r="S775" s="253"/>
      <c r="T775" s="313"/>
      <c r="U775" s="313"/>
      <c r="V775" s="313"/>
      <c r="W775" s="313"/>
      <c r="X775" s="313"/>
      <c r="Y775" s="313"/>
      <c r="Z775" s="313"/>
      <c r="AA775" s="313"/>
      <c r="AB775" s="313"/>
      <c r="AC775" s="314"/>
    </row>
    <row r="776" spans="1:31" s="125" customFormat="1" ht="60" x14ac:dyDescent="0.25">
      <c r="A776" s="101">
        <v>109</v>
      </c>
      <c r="B776" s="185"/>
      <c r="C776" s="103" t="s">
        <v>62</v>
      </c>
      <c r="D776" s="75" t="s">
        <v>339</v>
      </c>
      <c r="E776" s="104" t="s">
        <v>15</v>
      </c>
      <c r="F776" s="104" t="s">
        <v>29</v>
      </c>
      <c r="G776" s="105" t="s">
        <v>27</v>
      </c>
      <c r="H776" s="106"/>
      <c r="I776" s="129" t="s">
        <v>62</v>
      </c>
      <c r="J776" s="103">
        <f t="shared" ref="J776" si="83">SUM(O776:AC776)</f>
        <v>1000</v>
      </c>
      <c r="K776" s="106"/>
      <c r="L776" s="130">
        <v>43466</v>
      </c>
      <c r="M776" s="130">
        <v>43830</v>
      </c>
      <c r="N776" s="17" t="s">
        <v>185</v>
      </c>
      <c r="O776" s="256">
        <f>Ozmánbük!O27</f>
        <v>1000</v>
      </c>
      <c r="P776" s="253"/>
      <c r="Q776" s="253"/>
      <c r="R776" s="253"/>
      <c r="S776" s="253"/>
      <c r="T776" s="313"/>
      <c r="U776" s="313"/>
      <c r="V776" s="313"/>
      <c r="W776" s="313"/>
      <c r="X776" s="313"/>
      <c r="Y776" s="313"/>
      <c r="Z776" s="313"/>
      <c r="AA776" s="313"/>
      <c r="AB776" s="313"/>
      <c r="AC776" s="314"/>
    </row>
    <row r="777" spans="1:31" s="125" customFormat="1" ht="60" x14ac:dyDescent="0.25">
      <c r="A777" s="101">
        <v>110</v>
      </c>
      <c r="B777" s="185"/>
      <c r="C777" s="103" t="s">
        <v>63</v>
      </c>
      <c r="D777" s="75" t="s">
        <v>339</v>
      </c>
      <c r="E777" s="104" t="s">
        <v>15</v>
      </c>
      <c r="F777" s="104" t="s">
        <v>29</v>
      </c>
      <c r="G777" s="105" t="s">
        <v>27</v>
      </c>
      <c r="H777" s="106"/>
      <c r="I777" s="129" t="s">
        <v>63</v>
      </c>
      <c r="J777" s="103">
        <f t="shared" ref="J777" si="84">SUM(O777:AC777)</f>
        <v>1100</v>
      </c>
      <c r="K777" s="106"/>
      <c r="L777" s="130">
        <v>43466</v>
      </c>
      <c r="M777" s="282">
        <v>43830</v>
      </c>
      <c r="N777" s="17" t="s">
        <v>185</v>
      </c>
      <c r="O777" s="256">
        <f>Pethőhenye!O34</f>
        <v>1100</v>
      </c>
      <c r="P777" s="253"/>
      <c r="Q777" s="253"/>
      <c r="R777" s="253"/>
      <c r="S777" s="253"/>
      <c r="T777" s="313"/>
      <c r="U777" s="313"/>
      <c r="V777" s="313"/>
      <c r="W777" s="313"/>
      <c r="X777" s="313"/>
      <c r="Y777" s="313"/>
      <c r="Z777" s="313"/>
      <c r="AA777" s="313"/>
      <c r="AB777" s="313"/>
      <c r="AC777" s="314"/>
    </row>
    <row r="778" spans="1:31" s="125" customFormat="1" ht="60" x14ac:dyDescent="0.25">
      <c r="A778" s="101">
        <v>111</v>
      </c>
      <c r="B778" s="185"/>
      <c r="C778" s="103" t="s">
        <v>248</v>
      </c>
      <c r="D778" s="75" t="s">
        <v>361</v>
      </c>
      <c r="E778" s="104" t="s">
        <v>15</v>
      </c>
      <c r="F778" s="104" t="s">
        <v>29</v>
      </c>
      <c r="G778" s="105" t="s">
        <v>27</v>
      </c>
      <c r="H778" s="106"/>
      <c r="I778" s="129" t="s">
        <v>64</v>
      </c>
      <c r="J778" s="103">
        <f t="shared" ref="J778" si="85">SUM(O778:AC778)</f>
        <v>2889</v>
      </c>
      <c r="K778" s="106"/>
      <c r="L778" s="130">
        <v>43466</v>
      </c>
      <c r="M778" s="282">
        <v>43830</v>
      </c>
      <c r="N778" s="17" t="s">
        <v>185</v>
      </c>
      <c r="O778" s="256">
        <f>Pókaszepetk!O31</f>
        <v>2889</v>
      </c>
      <c r="P778" s="253"/>
      <c r="Q778" s="253"/>
      <c r="R778" s="253"/>
      <c r="S778" s="253"/>
      <c r="T778" s="313"/>
      <c r="U778" s="313"/>
      <c r="V778" s="313"/>
      <c r="W778" s="313"/>
      <c r="X778" s="313"/>
      <c r="Y778" s="313"/>
      <c r="Z778" s="313"/>
      <c r="AA778" s="313"/>
      <c r="AB778" s="313"/>
      <c r="AC778" s="314"/>
    </row>
    <row r="779" spans="1:31" s="125" customFormat="1" ht="60" x14ac:dyDescent="0.25">
      <c r="A779" s="101">
        <v>112</v>
      </c>
      <c r="B779" s="185"/>
      <c r="C779" s="103" t="s">
        <v>65</v>
      </c>
      <c r="D779" s="138" t="s">
        <v>339</v>
      </c>
      <c r="E779" s="104" t="s">
        <v>15</v>
      </c>
      <c r="F779" s="104" t="s">
        <v>31</v>
      </c>
      <c r="G779" s="105" t="s">
        <v>27</v>
      </c>
      <c r="H779" s="106"/>
      <c r="I779" s="129" t="s">
        <v>65</v>
      </c>
      <c r="J779" s="103">
        <f>SUM(O779:AC779)</f>
        <v>1100</v>
      </c>
      <c r="K779" s="106"/>
      <c r="L779" s="130">
        <v>43466</v>
      </c>
      <c r="M779" s="130">
        <v>43830</v>
      </c>
      <c r="N779" s="17" t="s">
        <v>185</v>
      </c>
      <c r="O779" s="256">
        <f>Pusztaszenlászló!O38</f>
        <v>1100</v>
      </c>
      <c r="P779" s="253"/>
      <c r="Q779" s="253"/>
      <c r="R779" s="253"/>
      <c r="S779" s="253"/>
      <c r="T779" s="313"/>
      <c r="U779" s="313"/>
      <c r="V779" s="313"/>
      <c r="W779" s="313"/>
      <c r="X779" s="313"/>
      <c r="Y779" s="313"/>
      <c r="Z779" s="313"/>
      <c r="AA779" s="313"/>
      <c r="AB779" s="313"/>
      <c r="AC779" s="314"/>
      <c r="AE779" s="114"/>
    </row>
    <row r="780" spans="1:31" s="125" customFormat="1" ht="60" x14ac:dyDescent="0.25">
      <c r="A780" s="101">
        <v>113</v>
      </c>
      <c r="B780" s="185"/>
      <c r="C780" s="103" t="s">
        <v>65</v>
      </c>
      <c r="D780" s="108" t="s">
        <v>447</v>
      </c>
      <c r="E780" s="104" t="s">
        <v>15</v>
      </c>
      <c r="F780" s="104" t="s">
        <v>31</v>
      </c>
      <c r="G780" s="105" t="s">
        <v>27</v>
      </c>
      <c r="H780" s="106"/>
      <c r="I780" s="129" t="s">
        <v>65</v>
      </c>
      <c r="J780" s="103">
        <f t="shared" ref="J780" si="86">SUM(O780:AC780)</f>
        <v>1800</v>
      </c>
      <c r="K780" s="106"/>
      <c r="L780" s="130">
        <v>43466</v>
      </c>
      <c r="M780" s="130">
        <v>43830</v>
      </c>
      <c r="N780" s="17" t="s">
        <v>185</v>
      </c>
      <c r="O780" s="256">
        <f>Pusztaszenlászló!O39</f>
        <v>1800</v>
      </c>
      <c r="P780" s="253"/>
      <c r="Q780" s="253"/>
      <c r="R780" s="253"/>
      <c r="S780" s="253"/>
      <c r="T780" s="313"/>
      <c r="U780" s="313"/>
      <c r="V780" s="313"/>
      <c r="W780" s="313"/>
      <c r="X780" s="313"/>
      <c r="Y780" s="313"/>
      <c r="Z780" s="313"/>
      <c r="AA780" s="313"/>
      <c r="AB780" s="313"/>
      <c r="AC780" s="314"/>
    </row>
    <row r="781" spans="1:31" s="125" customFormat="1" ht="60" x14ac:dyDescent="0.25">
      <c r="A781" s="101">
        <v>114</v>
      </c>
      <c r="B781" s="185"/>
      <c r="C781" s="103" t="s">
        <v>66</v>
      </c>
      <c r="D781" s="75" t="s">
        <v>339</v>
      </c>
      <c r="E781" s="104" t="s">
        <v>15</v>
      </c>
      <c r="F781" s="104" t="s">
        <v>29</v>
      </c>
      <c r="G781" s="105" t="s">
        <v>27</v>
      </c>
      <c r="H781" s="106"/>
      <c r="I781" s="129" t="s">
        <v>66</v>
      </c>
      <c r="J781" s="103">
        <f t="shared" ref="J781" si="87">SUM(O781:AC781)</f>
        <v>1016</v>
      </c>
      <c r="K781" s="106"/>
      <c r="L781" s="130">
        <v>43466</v>
      </c>
      <c r="M781" s="130">
        <v>43830</v>
      </c>
      <c r="N781" s="17" t="s">
        <v>185</v>
      </c>
      <c r="O781" s="256">
        <f>Salomvár!O31</f>
        <v>1016</v>
      </c>
      <c r="P781" s="253"/>
      <c r="Q781" s="253"/>
      <c r="R781" s="253"/>
      <c r="S781" s="253"/>
      <c r="T781" s="313"/>
      <c r="U781" s="313"/>
      <c r="V781" s="313"/>
      <c r="W781" s="313"/>
      <c r="X781" s="313"/>
      <c r="Y781" s="313"/>
      <c r="Z781" s="313"/>
      <c r="AA781" s="313"/>
      <c r="AB781" s="313"/>
      <c r="AC781" s="314"/>
    </row>
    <row r="782" spans="1:31" s="125" customFormat="1" ht="60" x14ac:dyDescent="0.25">
      <c r="A782" s="101">
        <v>115</v>
      </c>
      <c r="B782" s="185"/>
      <c r="C782" s="103" t="s">
        <v>250</v>
      </c>
      <c r="D782" s="75" t="s">
        <v>362</v>
      </c>
      <c r="E782" s="104" t="s">
        <v>15</v>
      </c>
      <c r="F782" s="104" t="s">
        <v>29</v>
      </c>
      <c r="G782" s="105" t="s">
        <v>27</v>
      </c>
      <c r="H782" s="106"/>
      <c r="I782" s="129" t="s">
        <v>67</v>
      </c>
      <c r="J782" s="103">
        <f t="shared" ref="J782" si="88">SUM(O782:AC782)</f>
        <v>1565</v>
      </c>
      <c r="K782" s="106"/>
      <c r="L782" s="130">
        <v>43466</v>
      </c>
      <c r="M782" s="130">
        <v>43830</v>
      </c>
      <c r="N782" s="17" t="s">
        <v>185</v>
      </c>
      <c r="O782" s="256">
        <f>Sárhida!O31</f>
        <v>1565</v>
      </c>
      <c r="P782" s="253"/>
      <c r="Q782" s="253"/>
      <c r="R782" s="253"/>
      <c r="S782" s="253"/>
      <c r="T782" s="313"/>
      <c r="U782" s="313"/>
      <c r="V782" s="313"/>
      <c r="W782" s="313"/>
      <c r="X782" s="313"/>
      <c r="Y782" s="313"/>
      <c r="Z782" s="313"/>
      <c r="AA782" s="313"/>
      <c r="AB782" s="313"/>
      <c r="AC782" s="314"/>
    </row>
    <row r="783" spans="1:31" s="125" customFormat="1" ht="60" x14ac:dyDescent="0.25">
      <c r="A783" s="101">
        <v>116</v>
      </c>
      <c r="B783" s="185"/>
      <c r="C783" s="103" t="s">
        <v>68</v>
      </c>
      <c r="D783" s="138" t="s">
        <v>339</v>
      </c>
      <c r="E783" s="104" t="s">
        <v>15</v>
      </c>
      <c r="F783" s="104" t="s">
        <v>31</v>
      </c>
      <c r="G783" s="105" t="s">
        <v>27</v>
      </c>
      <c r="H783" s="106"/>
      <c r="I783" s="129" t="s">
        <v>68</v>
      </c>
      <c r="J783" s="103">
        <f>SUM(O783:AC783)</f>
        <v>2000</v>
      </c>
      <c r="K783" s="106"/>
      <c r="L783" s="130">
        <v>43466</v>
      </c>
      <c r="M783" s="130">
        <v>43830</v>
      </c>
      <c r="N783" s="17" t="s">
        <v>185</v>
      </c>
      <c r="O783" s="256">
        <f>Söjtör!O36</f>
        <v>2000</v>
      </c>
      <c r="P783" s="253"/>
      <c r="Q783" s="253"/>
      <c r="R783" s="253"/>
      <c r="S783" s="253"/>
      <c r="T783" s="313"/>
      <c r="U783" s="313"/>
      <c r="V783" s="313"/>
      <c r="W783" s="313"/>
      <c r="X783" s="313"/>
      <c r="Y783" s="313"/>
      <c r="Z783" s="313"/>
      <c r="AA783" s="313"/>
      <c r="AB783" s="313"/>
      <c r="AC783" s="314"/>
      <c r="AE783" s="114"/>
    </row>
    <row r="784" spans="1:31" s="34" customFormat="1" ht="75" x14ac:dyDescent="0.25">
      <c r="A784" s="229">
        <v>117</v>
      </c>
      <c r="B784" s="185"/>
      <c r="C784" s="103" t="s">
        <v>69</v>
      </c>
      <c r="D784" s="138" t="s">
        <v>339</v>
      </c>
      <c r="E784" s="108" t="s">
        <v>324</v>
      </c>
      <c r="F784" s="104" t="s">
        <v>325</v>
      </c>
      <c r="G784" s="105" t="s">
        <v>326</v>
      </c>
      <c r="H784" s="19"/>
      <c r="I784" s="129" t="s">
        <v>69</v>
      </c>
      <c r="J784" s="137">
        <f>SUM(O784:AC784)</f>
        <v>2500</v>
      </c>
      <c r="K784" s="19"/>
      <c r="L784" s="237">
        <v>43466</v>
      </c>
      <c r="M784" s="237">
        <v>43830</v>
      </c>
      <c r="N784" s="238" t="s">
        <v>185</v>
      </c>
      <c r="O784" s="256">
        <f>Teskánd!O35</f>
        <v>2500</v>
      </c>
      <c r="P784" s="253"/>
      <c r="Q784" s="253"/>
      <c r="R784" s="253"/>
      <c r="S784" s="253"/>
      <c r="T784" s="313"/>
      <c r="U784" s="313"/>
      <c r="V784" s="313"/>
      <c r="W784" s="313"/>
      <c r="X784" s="313"/>
      <c r="Y784" s="313"/>
      <c r="Z784" s="313"/>
      <c r="AA784" s="313"/>
      <c r="AB784" s="313"/>
      <c r="AC784" s="313"/>
      <c r="AE784" s="114"/>
    </row>
    <row r="785" spans="1:31" s="125" customFormat="1" ht="60" x14ac:dyDescent="0.25">
      <c r="A785" s="101">
        <v>118</v>
      </c>
      <c r="B785" s="185"/>
      <c r="C785" s="103" t="s">
        <v>70</v>
      </c>
      <c r="D785" s="75" t="s">
        <v>339</v>
      </c>
      <c r="E785" s="104" t="s">
        <v>15</v>
      </c>
      <c r="F785" s="104" t="s">
        <v>29</v>
      </c>
      <c r="G785" s="105" t="s">
        <v>27</v>
      </c>
      <c r="H785" s="106"/>
      <c r="I785" s="129" t="s">
        <v>70</v>
      </c>
      <c r="J785" s="103">
        <f t="shared" ref="J785" si="89">SUM(O785:AC785)</f>
        <v>800</v>
      </c>
      <c r="K785" s="106"/>
      <c r="L785" s="130">
        <v>43466</v>
      </c>
      <c r="M785" s="282">
        <v>43830</v>
      </c>
      <c r="N785" s="17" t="s">
        <v>185</v>
      </c>
      <c r="O785" s="256">
        <f>Vasboldogasszony!O30</f>
        <v>800</v>
      </c>
      <c r="P785" s="253"/>
      <c r="Q785" s="253"/>
      <c r="R785" s="253"/>
      <c r="S785" s="253"/>
      <c r="T785" s="313"/>
      <c r="U785" s="313"/>
      <c r="V785" s="313"/>
      <c r="W785" s="313"/>
      <c r="X785" s="313"/>
      <c r="Y785" s="313"/>
      <c r="Z785" s="313"/>
      <c r="AA785" s="313"/>
      <c r="AB785" s="313"/>
      <c r="AC785" s="314"/>
    </row>
    <row r="786" spans="1:31" s="125" customFormat="1" ht="60" x14ac:dyDescent="0.25">
      <c r="A786" s="101">
        <v>119</v>
      </c>
      <c r="B786" s="185"/>
      <c r="C786" s="103" t="s">
        <v>72</v>
      </c>
      <c r="D786" s="75" t="s">
        <v>339</v>
      </c>
      <c r="E786" s="104" t="s">
        <v>15</v>
      </c>
      <c r="F786" s="104" t="s">
        <v>29</v>
      </c>
      <c r="G786" s="105" t="s">
        <v>27</v>
      </c>
      <c r="H786" s="106"/>
      <c r="I786" s="129" t="s">
        <v>72</v>
      </c>
      <c r="J786" s="103">
        <f t="shared" ref="J786" si="90">SUM(O786:AC786)</f>
        <v>100</v>
      </c>
      <c r="K786" s="106"/>
      <c r="L786" s="130">
        <v>43466</v>
      </c>
      <c r="M786" s="282">
        <v>43830</v>
      </c>
      <c r="N786" s="17" t="s">
        <v>185</v>
      </c>
      <c r="O786" s="256">
        <f>Vöckönd!O30</f>
        <v>100</v>
      </c>
      <c r="P786" s="253"/>
      <c r="Q786" s="253"/>
      <c r="R786" s="253"/>
      <c r="S786" s="253"/>
      <c r="T786" s="313"/>
      <c r="U786" s="313"/>
      <c r="V786" s="313"/>
      <c r="W786" s="313"/>
      <c r="X786" s="313"/>
      <c r="Y786" s="313"/>
      <c r="Z786" s="313"/>
      <c r="AA786" s="313"/>
      <c r="AB786" s="313"/>
      <c r="AC786" s="314"/>
    </row>
    <row r="787" spans="1:31" s="125" customFormat="1" ht="60" x14ac:dyDescent="0.25">
      <c r="A787" s="101">
        <v>120</v>
      </c>
      <c r="B787" s="185"/>
      <c r="C787" s="103" t="s">
        <v>73</v>
      </c>
      <c r="D787" s="75" t="s">
        <v>339</v>
      </c>
      <c r="E787" s="104" t="s">
        <v>15</v>
      </c>
      <c r="F787" s="104" t="s">
        <v>29</v>
      </c>
      <c r="G787" s="105" t="s">
        <v>27</v>
      </c>
      <c r="H787" s="106"/>
      <c r="I787" s="129" t="s">
        <v>73</v>
      </c>
      <c r="J787" s="103">
        <f t="shared" ref="J787" si="91">SUM(O787:AC787)</f>
        <v>400</v>
      </c>
      <c r="K787" s="106"/>
      <c r="L787" s="130">
        <v>43466</v>
      </c>
      <c r="M787" s="130">
        <v>43830</v>
      </c>
      <c r="N787" s="17" t="s">
        <v>185</v>
      </c>
      <c r="O787" s="256">
        <f>Zalaboldogfa!O30</f>
        <v>400</v>
      </c>
      <c r="P787" s="253"/>
      <c r="Q787" s="253"/>
      <c r="R787" s="253"/>
      <c r="S787" s="253"/>
      <c r="T787" s="313"/>
      <c r="U787" s="313"/>
      <c r="V787" s="313"/>
      <c r="W787" s="313"/>
      <c r="X787" s="313"/>
      <c r="Y787" s="313"/>
      <c r="Z787" s="313"/>
      <c r="AA787" s="313"/>
      <c r="AB787" s="313"/>
      <c r="AC787" s="314"/>
    </row>
    <row r="788" spans="1:31" s="125" customFormat="1" ht="60" x14ac:dyDescent="0.25">
      <c r="A788" s="101">
        <v>121</v>
      </c>
      <c r="B788" s="185"/>
      <c r="C788" s="103" t="s">
        <v>76</v>
      </c>
      <c r="D788" s="136" t="s">
        <v>339</v>
      </c>
      <c r="E788" s="105" t="s">
        <v>24</v>
      </c>
      <c r="F788" s="104" t="s">
        <v>29</v>
      </c>
      <c r="G788" s="75" t="s">
        <v>27</v>
      </c>
      <c r="H788" s="106"/>
      <c r="I788" s="129" t="s">
        <v>76</v>
      </c>
      <c r="J788" s="103">
        <f>SUM(O788:AC788)</f>
        <v>600</v>
      </c>
      <c r="K788" s="106"/>
      <c r="L788" s="130">
        <v>43466</v>
      </c>
      <c r="M788" s="130">
        <v>43830</v>
      </c>
      <c r="N788" s="32" t="s">
        <v>186</v>
      </c>
      <c r="O788" s="256">
        <f>Zalaistvánd!O27</f>
        <v>600</v>
      </c>
      <c r="P788" s="253">
        <f>Zalaistvánd!P27</f>
        <v>0</v>
      </c>
      <c r="Q788" s="253">
        <f>Zalaistvánd!Q27</f>
        <v>0</v>
      </c>
      <c r="R788" s="253">
        <f>Zalaistvánd!R27</f>
        <v>0</v>
      </c>
      <c r="S788" s="253">
        <f>Zalaistvánd!S27</f>
        <v>0</v>
      </c>
      <c r="T788" s="313">
        <f>Zalaistvánd!T27</f>
        <v>0</v>
      </c>
      <c r="U788" s="313">
        <f>Zalaistvánd!U27</f>
        <v>0</v>
      </c>
      <c r="V788" s="313">
        <f>Zalaistvánd!V27</f>
        <v>0</v>
      </c>
      <c r="W788" s="313">
        <f>Zalaistvánd!W27</f>
        <v>0</v>
      </c>
      <c r="X788" s="313">
        <f>Zalaistvánd!X27</f>
        <v>0</v>
      </c>
      <c r="Y788" s="313">
        <f>Zalaistvánd!Y27</f>
        <v>0</v>
      </c>
      <c r="Z788" s="313">
        <f>Zalaistvánd!Z27</f>
        <v>0</v>
      </c>
      <c r="AA788" s="313">
        <f>Zalaistvánd!AA27</f>
        <v>0</v>
      </c>
      <c r="AB788" s="313">
        <f>Zalaistvánd!AB27</f>
        <v>0</v>
      </c>
      <c r="AC788" s="314">
        <f>Zalaistvánd!AC27</f>
        <v>0</v>
      </c>
      <c r="AE788" s="114"/>
    </row>
    <row r="789" spans="1:31" s="125" customFormat="1" ht="60" x14ac:dyDescent="0.25">
      <c r="A789" s="101">
        <v>122</v>
      </c>
      <c r="B789" s="185"/>
      <c r="C789" s="103" t="s">
        <v>77</v>
      </c>
      <c r="D789" s="75" t="s">
        <v>369</v>
      </c>
      <c r="E789" s="104" t="s">
        <v>15</v>
      </c>
      <c r="F789" s="104" t="s">
        <v>29</v>
      </c>
      <c r="G789" s="105" t="s">
        <v>27</v>
      </c>
      <c r="H789" s="106"/>
      <c r="I789" s="129" t="s">
        <v>77</v>
      </c>
      <c r="J789" s="103">
        <f t="shared" ref="J789" si="92">SUM(O789:AC789)</f>
        <v>500</v>
      </c>
      <c r="K789" s="106"/>
      <c r="L789" s="130">
        <v>43466</v>
      </c>
      <c r="M789" s="130">
        <v>43830</v>
      </c>
      <c r="N789" s="17" t="s">
        <v>185</v>
      </c>
      <c r="O789" s="256">
        <f>Zalaszentgyörgy!O35</f>
        <v>500</v>
      </c>
      <c r="P789" s="253"/>
      <c r="Q789" s="253"/>
      <c r="R789" s="253"/>
      <c r="S789" s="253"/>
      <c r="T789" s="313"/>
      <c r="U789" s="313"/>
      <c r="V789" s="313"/>
      <c r="W789" s="313"/>
      <c r="X789" s="313"/>
      <c r="Y789" s="313"/>
      <c r="Z789" s="313"/>
      <c r="AA789" s="313"/>
      <c r="AB789" s="313"/>
      <c r="AC789" s="314"/>
    </row>
    <row r="790" spans="1:31" s="34" customFormat="1" ht="75" x14ac:dyDescent="0.25">
      <c r="A790" s="229">
        <v>123</v>
      </c>
      <c r="B790" s="185"/>
      <c r="C790" s="103" t="s">
        <v>78</v>
      </c>
      <c r="D790" s="138" t="s">
        <v>339</v>
      </c>
      <c r="E790" s="108" t="s">
        <v>324</v>
      </c>
      <c r="F790" s="104" t="s">
        <v>325</v>
      </c>
      <c r="G790" s="105" t="s">
        <v>326</v>
      </c>
      <c r="H790" s="19"/>
      <c r="I790" s="129" t="s">
        <v>78</v>
      </c>
      <c r="J790" s="137">
        <f>SUM(O790:AC790)</f>
        <v>3000</v>
      </c>
      <c r="K790" s="19"/>
      <c r="L790" s="88">
        <v>43466</v>
      </c>
      <c r="M790" s="88">
        <v>43830</v>
      </c>
      <c r="N790" s="238" t="s">
        <v>185</v>
      </c>
      <c r="O790" s="256">
        <f>Zalaszentiván!O35</f>
        <v>3000</v>
      </c>
      <c r="P790" s="253"/>
      <c r="Q790" s="253"/>
      <c r="R790" s="253"/>
      <c r="S790" s="253"/>
      <c r="T790" s="313"/>
      <c r="U790" s="313"/>
      <c r="V790" s="313"/>
      <c r="W790" s="313"/>
      <c r="X790" s="313"/>
      <c r="Y790" s="313"/>
      <c r="Z790" s="313"/>
      <c r="AA790" s="313"/>
      <c r="AB790" s="313"/>
      <c r="AC790" s="313"/>
      <c r="AE790" s="114"/>
    </row>
    <row r="791" spans="1:31" s="189" customFormat="1" ht="60" x14ac:dyDescent="0.25">
      <c r="A791" s="184">
        <v>165</v>
      </c>
      <c r="B791" s="185"/>
      <c r="C791" s="186" t="s">
        <v>75</v>
      </c>
      <c r="D791" s="75" t="s">
        <v>225</v>
      </c>
      <c r="E791" s="105" t="s">
        <v>25</v>
      </c>
      <c r="F791" s="62" t="s">
        <v>26</v>
      </c>
      <c r="G791" s="105" t="s">
        <v>27</v>
      </c>
      <c r="H791" s="191"/>
      <c r="I791" s="181" t="s">
        <v>75</v>
      </c>
      <c r="J791" s="52">
        <f t="shared" si="66"/>
        <v>228850</v>
      </c>
      <c r="K791" s="188"/>
      <c r="L791" s="130">
        <v>43831</v>
      </c>
      <c r="M791" s="130">
        <v>45291</v>
      </c>
      <c r="N791" s="55" t="s">
        <v>186</v>
      </c>
      <c r="O791" s="256"/>
      <c r="P791" s="253">
        <f>Zalaegerszeg!P73</f>
        <v>42200</v>
      </c>
      <c r="Q791" s="253">
        <f>Zalaegerszeg!Q73</f>
        <v>174800</v>
      </c>
      <c r="R791" s="253">
        <f>Zalaegerszeg!R73</f>
        <v>8350</v>
      </c>
      <c r="S791" s="253">
        <f>Zalaegerszeg!S73</f>
        <v>3500</v>
      </c>
      <c r="T791" s="313">
        <f>Zalaegerszeg!T73</f>
        <v>0</v>
      </c>
      <c r="U791" s="313">
        <f>Zalaegerszeg!U73</f>
        <v>0</v>
      </c>
      <c r="V791" s="313">
        <f>Zalaegerszeg!V73</f>
        <v>0</v>
      </c>
      <c r="W791" s="313">
        <f>Zalaegerszeg!W73</f>
        <v>0</v>
      </c>
      <c r="X791" s="313">
        <f>Zalaegerszeg!X73</f>
        <v>0</v>
      </c>
      <c r="Y791" s="313">
        <f>Zalaegerszeg!Y73</f>
        <v>0</v>
      </c>
      <c r="Z791" s="313">
        <f>Zalaegerszeg!Z73</f>
        <v>0</v>
      </c>
      <c r="AA791" s="313">
        <f>Zalaegerszeg!AA73</f>
        <v>0</v>
      </c>
      <c r="AB791" s="313">
        <f>Zalaegerszeg!AB73</f>
        <v>0</v>
      </c>
      <c r="AC791" s="314">
        <f>Zalaegerszeg!AC73</f>
        <v>0</v>
      </c>
      <c r="AE791" s="114"/>
    </row>
    <row r="792" spans="1:31" s="189" customFormat="1" ht="60" x14ac:dyDescent="0.25">
      <c r="A792" s="184">
        <v>716</v>
      </c>
      <c r="B792" s="185"/>
      <c r="C792" s="186" t="s">
        <v>75</v>
      </c>
      <c r="D792" s="75" t="s">
        <v>225</v>
      </c>
      <c r="E792" s="104" t="s">
        <v>15</v>
      </c>
      <c r="F792" s="62" t="s">
        <v>26</v>
      </c>
      <c r="G792" s="105" t="s">
        <v>27</v>
      </c>
      <c r="H792" s="191"/>
      <c r="I792" s="181" t="s">
        <v>75</v>
      </c>
      <c r="J792" s="52">
        <f t="shared" si="66"/>
        <v>453888</v>
      </c>
      <c r="K792" s="188"/>
      <c r="L792" s="130">
        <v>45292</v>
      </c>
      <c r="M792" s="130">
        <v>48944</v>
      </c>
      <c r="N792" s="55" t="s">
        <v>187</v>
      </c>
      <c r="O792" s="256"/>
      <c r="P792" s="253">
        <f>Zalaegerszeg!P74</f>
        <v>0</v>
      </c>
      <c r="Q792" s="253">
        <f>Zalaegerszeg!Q74</f>
        <v>0</v>
      </c>
      <c r="R792" s="253">
        <f>Zalaegerszeg!R74</f>
        <v>0</v>
      </c>
      <c r="S792" s="253">
        <f>Zalaegerszeg!S74</f>
        <v>0</v>
      </c>
      <c r="T792" s="313">
        <f>Zalaegerszeg!T74</f>
        <v>131250</v>
      </c>
      <c r="U792" s="313">
        <f>Zalaegerszeg!U74</f>
        <v>59450</v>
      </c>
      <c r="V792" s="313">
        <f>Zalaegerszeg!V74</f>
        <v>35350</v>
      </c>
      <c r="W792" s="313">
        <f>Zalaegerszeg!W74</f>
        <v>3950</v>
      </c>
      <c r="X792" s="313">
        <f>Zalaegerszeg!X74</f>
        <v>182438</v>
      </c>
      <c r="Y792" s="313">
        <f>Zalaegerszeg!Y74</f>
        <v>14250</v>
      </c>
      <c r="Z792" s="313">
        <f>Zalaegerszeg!Z74</f>
        <v>7100</v>
      </c>
      <c r="AA792" s="313">
        <f>Zalaegerszeg!AA74</f>
        <v>6700</v>
      </c>
      <c r="AB792" s="313">
        <f>Zalaegerszeg!AB74</f>
        <v>6700</v>
      </c>
      <c r="AC792" s="314">
        <f>Zalaegerszeg!AC74</f>
        <v>6700</v>
      </c>
      <c r="AE792" s="114"/>
    </row>
    <row r="793" spans="1:31" s="125" customFormat="1" ht="60" x14ac:dyDescent="0.25">
      <c r="A793" s="101">
        <v>372</v>
      </c>
      <c r="B793" s="185"/>
      <c r="C793" s="136" t="s">
        <v>32</v>
      </c>
      <c r="D793" s="75" t="s">
        <v>225</v>
      </c>
      <c r="E793" s="105" t="s">
        <v>25</v>
      </c>
      <c r="F793" s="62" t="s">
        <v>26</v>
      </c>
      <c r="G793" s="105" t="s">
        <v>27</v>
      </c>
      <c r="H793" s="103"/>
      <c r="I793" s="129" t="s">
        <v>32</v>
      </c>
      <c r="J793" s="103">
        <f t="shared" ref="J793:J796" si="93">SUM(O793:AC793)</f>
        <v>1600</v>
      </c>
      <c r="K793" s="103"/>
      <c r="L793" s="130">
        <v>43831</v>
      </c>
      <c r="M793" s="130">
        <v>44926</v>
      </c>
      <c r="N793" s="17" t="s">
        <v>186</v>
      </c>
      <c r="O793" s="256"/>
      <c r="P793" s="253">
        <f>Alibánfa!P32</f>
        <v>800</v>
      </c>
      <c r="Q793" s="253">
        <f>Alibánfa!Q32</f>
        <v>0</v>
      </c>
      <c r="R793" s="253">
        <f>Alibánfa!R32</f>
        <v>800</v>
      </c>
      <c r="S793" s="253">
        <f>Alibánfa!S32</f>
        <v>0</v>
      </c>
      <c r="T793" s="313"/>
      <c r="U793" s="313"/>
      <c r="V793" s="313"/>
      <c r="W793" s="313"/>
      <c r="X793" s="313"/>
      <c r="Y793" s="313"/>
      <c r="Z793" s="313"/>
      <c r="AA793" s="313"/>
      <c r="AB793" s="313"/>
      <c r="AC793" s="314"/>
      <c r="AE793" s="114"/>
    </row>
    <row r="794" spans="1:31" s="125" customFormat="1" ht="60" x14ac:dyDescent="0.25">
      <c r="A794" s="101">
        <v>717</v>
      </c>
      <c r="B794" s="185"/>
      <c r="C794" s="136" t="s">
        <v>32</v>
      </c>
      <c r="D794" s="75" t="s">
        <v>225</v>
      </c>
      <c r="E794" s="104" t="s">
        <v>15</v>
      </c>
      <c r="F794" s="62" t="s">
        <v>26</v>
      </c>
      <c r="G794" s="105" t="s">
        <v>27</v>
      </c>
      <c r="H794" s="103"/>
      <c r="I794" s="129" t="s">
        <v>32</v>
      </c>
      <c r="J794" s="103">
        <f t="shared" si="93"/>
        <v>7700</v>
      </c>
      <c r="K794" s="103"/>
      <c r="L794" s="130">
        <v>45292</v>
      </c>
      <c r="M794" s="130">
        <v>47848</v>
      </c>
      <c r="N794" s="32" t="s">
        <v>187</v>
      </c>
      <c r="O794" s="256"/>
      <c r="P794" s="253"/>
      <c r="Q794" s="253"/>
      <c r="R794" s="253"/>
      <c r="S794" s="253"/>
      <c r="T794" s="313">
        <f>Alibánfa!T33</f>
        <v>800</v>
      </c>
      <c r="U794" s="313">
        <f>Alibánfa!U33</f>
        <v>800</v>
      </c>
      <c r="V794" s="313">
        <f>Alibánfa!V33</f>
        <v>0</v>
      </c>
      <c r="W794" s="313">
        <f>Alibánfa!W33</f>
        <v>4500</v>
      </c>
      <c r="X794" s="313">
        <f>Alibánfa!X33</f>
        <v>0</v>
      </c>
      <c r="Y794" s="313">
        <f>Alibánfa!Y33</f>
        <v>800</v>
      </c>
      <c r="Z794" s="313">
        <f>Alibánfa!Z33</f>
        <v>800</v>
      </c>
      <c r="AA794" s="313">
        <f>Alibánfa!AA33</f>
        <v>0</v>
      </c>
      <c r="AB794" s="313">
        <f>Alibánfa!AB33</f>
        <v>0</v>
      </c>
      <c r="AC794" s="314">
        <f>Alibánfa!AC33</f>
        <v>0</v>
      </c>
      <c r="AE794" s="114"/>
    </row>
    <row r="795" spans="1:31" s="125" customFormat="1" ht="60" x14ac:dyDescent="0.25">
      <c r="A795" s="101">
        <v>373</v>
      </c>
      <c r="B795" s="185"/>
      <c r="C795" s="136" t="s">
        <v>33</v>
      </c>
      <c r="D795" s="75" t="s">
        <v>225</v>
      </c>
      <c r="E795" s="105" t="s">
        <v>25</v>
      </c>
      <c r="F795" s="62" t="s">
        <v>26</v>
      </c>
      <c r="G795" s="105" t="s">
        <v>27</v>
      </c>
      <c r="H795" s="103"/>
      <c r="I795" s="106" t="s">
        <v>33</v>
      </c>
      <c r="J795" s="103">
        <f t="shared" si="93"/>
        <v>10800</v>
      </c>
      <c r="K795" s="103"/>
      <c r="L795" s="130">
        <v>43831</v>
      </c>
      <c r="M795" s="130">
        <v>45291</v>
      </c>
      <c r="N795" s="32" t="s">
        <v>186</v>
      </c>
      <c r="O795" s="256"/>
      <c r="P795" s="253">
        <f>Alsónemesapáti!P37</f>
        <v>2500</v>
      </c>
      <c r="Q795" s="253">
        <f>Alsónemesapáti!Q37</f>
        <v>7550</v>
      </c>
      <c r="R795" s="253">
        <f>Alsónemesapáti!R37</f>
        <v>450</v>
      </c>
      <c r="S795" s="253">
        <f>Alsónemesapáti!S37</f>
        <v>300</v>
      </c>
      <c r="T795" s="313">
        <f>Alsónemesapáti!T37</f>
        <v>0</v>
      </c>
      <c r="U795" s="313">
        <f>Alsónemesapáti!U37</f>
        <v>0</v>
      </c>
      <c r="V795" s="313">
        <f>Alsónemesapáti!V37</f>
        <v>0</v>
      </c>
      <c r="W795" s="313">
        <f>Alsónemesapáti!W37</f>
        <v>0</v>
      </c>
      <c r="X795" s="313">
        <f>Alsónemesapáti!X37</f>
        <v>0</v>
      </c>
      <c r="Y795" s="313">
        <f>Alsónemesapáti!Y37</f>
        <v>0</v>
      </c>
      <c r="Z795" s="313">
        <f>Alsónemesapáti!Z37</f>
        <v>0</v>
      </c>
      <c r="AA795" s="313">
        <f>Alsónemesapáti!AA37</f>
        <v>0</v>
      </c>
      <c r="AB795" s="313">
        <f>Alsónemesapáti!AB37</f>
        <v>0</v>
      </c>
      <c r="AC795" s="314">
        <f>Alsónemesapáti!AC37</f>
        <v>0</v>
      </c>
      <c r="AE795" s="114"/>
    </row>
    <row r="796" spans="1:31" s="125" customFormat="1" ht="60" x14ac:dyDescent="0.25">
      <c r="A796" s="101">
        <v>718</v>
      </c>
      <c r="B796" s="185"/>
      <c r="C796" s="136" t="s">
        <v>33</v>
      </c>
      <c r="D796" s="75" t="s">
        <v>225</v>
      </c>
      <c r="E796" s="104" t="s">
        <v>15</v>
      </c>
      <c r="F796" s="104" t="s">
        <v>29</v>
      </c>
      <c r="G796" s="105" t="s">
        <v>27</v>
      </c>
      <c r="H796" s="103"/>
      <c r="I796" s="106" t="s">
        <v>33</v>
      </c>
      <c r="J796" s="103">
        <f t="shared" si="93"/>
        <v>19950</v>
      </c>
      <c r="K796" s="103"/>
      <c r="L796" s="130">
        <v>45292</v>
      </c>
      <c r="M796" s="130">
        <v>48944</v>
      </c>
      <c r="N796" s="32" t="s">
        <v>187</v>
      </c>
      <c r="O796" s="256"/>
      <c r="P796" s="253">
        <f>Alsónemesapáti!P38</f>
        <v>0</v>
      </c>
      <c r="Q796" s="253">
        <f>Alsónemesapáti!Q38</f>
        <v>0</v>
      </c>
      <c r="R796" s="253">
        <f>Alsónemesapáti!R38</f>
        <v>0</v>
      </c>
      <c r="S796" s="253">
        <f>Alsónemesapáti!S38</f>
        <v>0</v>
      </c>
      <c r="T796" s="313">
        <f>Alsónemesapáti!T38</f>
        <v>550</v>
      </c>
      <c r="U796" s="313">
        <f>Alsónemesapáti!U38</f>
        <v>250</v>
      </c>
      <c r="V796" s="313">
        <f>Alsónemesapáti!V38</f>
        <v>3750</v>
      </c>
      <c r="W796" s="313">
        <f>Alsónemesapáti!W38</f>
        <v>850</v>
      </c>
      <c r="X796" s="313">
        <f>Alsónemesapáti!X38</f>
        <v>550</v>
      </c>
      <c r="Y796" s="313">
        <f>Alsónemesapáti!Y38</f>
        <v>1500</v>
      </c>
      <c r="Z796" s="313">
        <f>Alsónemesapáti!Z38</f>
        <v>7100</v>
      </c>
      <c r="AA796" s="313">
        <f>Alsónemesapáti!AA38</f>
        <v>1800</v>
      </c>
      <c r="AB796" s="313">
        <f>Alsónemesapáti!AB38</f>
        <v>1800</v>
      </c>
      <c r="AC796" s="314">
        <f>Alsónemesapáti!AC38</f>
        <v>1800</v>
      </c>
      <c r="AE796" s="114"/>
    </row>
    <row r="797" spans="1:31" s="125" customFormat="1" ht="60" x14ac:dyDescent="0.25">
      <c r="A797" s="101">
        <v>374</v>
      </c>
      <c r="B797" s="185"/>
      <c r="C797" s="136" t="s">
        <v>33</v>
      </c>
      <c r="D797" s="75" t="s">
        <v>231</v>
      </c>
      <c r="E797" s="105" t="s">
        <v>25</v>
      </c>
      <c r="F797" s="62" t="s">
        <v>26</v>
      </c>
      <c r="G797" s="105" t="s">
        <v>27</v>
      </c>
      <c r="H797" s="106"/>
      <c r="I797" s="106" t="s">
        <v>33</v>
      </c>
      <c r="J797" s="103">
        <f t="shared" ref="J797:J806" si="94">SUM(O797:AC797)</f>
        <v>310</v>
      </c>
      <c r="K797" s="106"/>
      <c r="L797" s="130">
        <v>43831</v>
      </c>
      <c r="M797" s="130">
        <v>45291</v>
      </c>
      <c r="N797" s="32" t="s">
        <v>186</v>
      </c>
      <c r="O797" s="256"/>
      <c r="P797" s="253">
        <f>Alsónemesapáti!P39</f>
        <v>65</v>
      </c>
      <c r="Q797" s="253">
        <f>Alsónemesapáti!Q39</f>
        <v>0</v>
      </c>
      <c r="R797" s="253">
        <f>Alsónemesapáti!R39</f>
        <v>170</v>
      </c>
      <c r="S797" s="253">
        <f>Alsónemesapáti!S39</f>
        <v>75</v>
      </c>
      <c r="T797" s="313">
        <f>Alsónemesapáti!T39</f>
        <v>0</v>
      </c>
      <c r="U797" s="313">
        <f>Alsónemesapáti!U39</f>
        <v>0</v>
      </c>
      <c r="V797" s="313">
        <f>Alsónemesapáti!V39</f>
        <v>0</v>
      </c>
      <c r="W797" s="313">
        <f>Alsónemesapáti!W39</f>
        <v>0</v>
      </c>
      <c r="X797" s="313">
        <f>Alsónemesapáti!X39</f>
        <v>0</v>
      </c>
      <c r="Y797" s="313">
        <f>Alsónemesapáti!Y39</f>
        <v>0</v>
      </c>
      <c r="Z797" s="313">
        <f>Alsónemesapáti!Z39</f>
        <v>0</v>
      </c>
      <c r="AA797" s="313">
        <f>Alsónemesapáti!AA39</f>
        <v>0</v>
      </c>
      <c r="AB797" s="313">
        <f>Alsónemesapáti!AB39</f>
        <v>0</v>
      </c>
      <c r="AC797" s="314">
        <f>Alsónemesapáti!AC39</f>
        <v>0</v>
      </c>
      <c r="AE797" s="114"/>
    </row>
    <row r="798" spans="1:31" s="125" customFormat="1" ht="60" x14ac:dyDescent="0.25">
      <c r="A798" s="101">
        <v>719</v>
      </c>
      <c r="B798" s="185"/>
      <c r="C798" s="136" t="s">
        <v>33</v>
      </c>
      <c r="D798" s="75" t="s">
        <v>231</v>
      </c>
      <c r="E798" s="104" t="s">
        <v>15</v>
      </c>
      <c r="F798" s="104" t="s">
        <v>29</v>
      </c>
      <c r="G798" s="105" t="s">
        <v>27</v>
      </c>
      <c r="H798" s="106"/>
      <c r="I798" s="106" t="s">
        <v>33</v>
      </c>
      <c r="J798" s="103">
        <f t="shared" si="94"/>
        <v>805</v>
      </c>
      <c r="K798" s="106"/>
      <c r="L798" s="130">
        <v>45292</v>
      </c>
      <c r="M798" s="130">
        <v>48579</v>
      </c>
      <c r="N798" s="32" t="s">
        <v>187</v>
      </c>
      <c r="O798" s="256"/>
      <c r="P798" s="253">
        <f>Alsónemesapáti!P40</f>
        <v>0</v>
      </c>
      <c r="Q798" s="253">
        <f>Alsónemesapáti!Q40</f>
        <v>0</v>
      </c>
      <c r="R798" s="253">
        <f>Alsónemesapáti!R40</f>
        <v>0</v>
      </c>
      <c r="S798" s="253">
        <f>Alsónemesapáti!S40</f>
        <v>0</v>
      </c>
      <c r="T798" s="313">
        <f>Alsónemesapáti!T40</f>
        <v>70</v>
      </c>
      <c r="U798" s="313">
        <f>Alsónemesapáti!U40</f>
        <v>100</v>
      </c>
      <c r="V798" s="313">
        <f>Alsónemesapáti!V40</f>
        <v>0</v>
      </c>
      <c r="W798" s="313">
        <f>Alsónemesapáti!W40</f>
        <v>70</v>
      </c>
      <c r="X798" s="313">
        <f>Alsónemesapáti!X40</f>
        <v>75</v>
      </c>
      <c r="Y798" s="313">
        <f>Alsónemesapáti!Y40</f>
        <v>170</v>
      </c>
      <c r="Z798" s="313">
        <f>Alsónemesapáti!Z40</f>
        <v>75</v>
      </c>
      <c r="AA798" s="313">
        <f>Alsónemesapáti!AA40</f>
        <v>75</v>
      </c>
      <c r="AB798" s="313">
        <f>Alsónemesapáti!AB40</f>
        <v>170</v>
      </c>
      <c r="AC798" s="314">
        <f>Alsónemesapáti!AC40</f>
        <v>0</v>
      </c>
      <c r="AE798" s="114"/>
    </row>
    <row r="799" spans="1:31" s="125" customFormat="1" ht="60" x14ac:dyDescent="0.25">
      <c r="A799" s="101">
        <v>375</v>
      </c>
      <c r="B799" s="185"/>
      <c r="C799" s="136" t="s">
        <v>34</v>
      </c>
      <c r="D799" s="75" t="s">
        <v>225</v>
      </c>
      <c r="E799" s="104" t="s">
        <v>15</v>
      </c>
      <c r="F799" s="104" t="s">
        <v>29</v>
      </c>
      <c r="G799" s="105" t="s">
        <v>27</v>
      </c>
      <c r="H799" s="103"/>
      <c r="I799" s="129" t="s">
        <v>34</v>
      </c>
      <c r="J799" s="103">
        <f t="shared" si="94"/>
        <v>10350</v>
      </c>
      <c r="K799" s="103"/>
      <c r="L799" s="130">
        <v>43831</v>
      </c>
      <c r="M799" s="130">
        <v>45291</v>
      </c>
      <c r="N799" s="32" t="s">
        <v>186</v>
      </c>
      <c r="O799" s="256"/>
      <c r="P799" s="253">
        <f>Babosdöbréte!P40</f>
        <v>3650</v>
      </c>
      <c r="Q799" s="253">
        <f>Babosdöbréte!Q40</f>
        <v>3400</v>
      </c>
      <c r="R799" s="253">
        <f>Babosdöbréte!R40</f>
        <v>3050</v>
      </c>
      <c r="S799" s="253">
        <f>Babosdöbréte!S40</f>
        <v>250</v>
      </c>
      <c r="T799" s="313">
        <f>Babosdöbréte!T40</f>
        <v>0</v>
      </c>
      <c r="U799" s="313">
        <f>Babosdöbréte!U40</f>
        <v>0</v>
      </c>
      <c r="V799" s="313">
        <f>Babosdöbréte!V40</f>
        <v>0</v>
      </c>
      <c r="W799" s="313">
        <f>Babosdöbréte!W40</f>
        <v>0</v>
      </c>
      <c r="X799" s="313">
        <f>Babosdöbréte!X40</f>
        <v>0</v>
      </c>
      <c r="Y799" s="313">
        <f>Babosdöbréte!Y40</f>
        <v>0</v>
      </c>
      <c r="Z799" s="313">
        <f>Babosdöbréte!Z40</f>
        <v>0</v>
      </c>
      <c r="AA799" s="313">
        <f>Babosdöbréte!AA40</f>
        <v>0</v>
      </c>
      <c r="AB799" s="313">
        <f>Babosdöbréte!AB40</f>
        <v>0</v>
      </c>
      <c r="AC799" s="314">
        <f>Babosdöbréte!AC40</f>
        <v>0</v>
      </c>
      <c r="AE799" s="114"/>
    </row>
    <row r="800" spans="1:31" s="125" customFormat="1" ht="60" x14ac:dyDescent="0.25">
      <c r="A800" s="101">
        <v>720</v>
      </c>
      <c r="B800" s="185"/>
      <c r="C800" s="136" t="s">
        <v>34</v>
      </c>
      <c r="D800" s="75" t="s">
        <v>225</v>
      </c>
      <c r="E800" s="104" t="s">
        <v>15</v>
      </c>
      <c r="F800" s="104" t="s">
        <v>29</v>
      </c>
      <c r="G800" s="105" t="s">
        <v>27</v>
      </c>
      <c r="H800" s="103"/>
      <c r="I800" s="129" t="s">
        <v>34</v>
      </c>
      <c r="J800" s="103">
        <f t="shared" si="94"/>
        <v>24450</v>
      </c>
      <c r="K800" s="103"/>
      <c r="L800" s="130">
        <v>45292</v>
      </c>
      <c r="M800" s="130">
        <v>48944</v>
      </c>
      <c r="N800" s="32" t="s">
        <v>187</v>
      </c>
      <c r="O800" s="256"/>
      <c r="P800" s="253">
        <f>Babosdöbréte!P41</f>
        <v>0</v>
      </c>
      <c r="Q800" s="253">
        <f>Babosdöbréte!Q41</f>
        <v>0</v>
      </c>
      <c r="R800" s="253">
        <f>Babosdöbréte!R41</f>
        <v>0</v>
      </c>
      <c r="S800" s="253">
        <f>Babosdöbréte!S41</f>
        <v>0</v>
      </c>
      <c r="T800" s="313">
        <f>Babosdöbréte!T41</f>
        <v>600</v>
      </c>
      <c r="U800" s="313">
        <f>Babosdöbréte!U41</f>
        <v>3450</v>
      </c>
      <c r="V800" s="313">
        <f>Babosdöbréte!V41</f>
        <v>1250</v>
      </c>
      <c r="W800" s="313">
        <f>Babosdöbréte!W41</f>
        <v>250</v>
      </c>
      <c r="X800" s="313">
        <f>Babosdöbréte!X41</f>
        <v>8200</v>
      </c>
      <c r="Y800" s="313">
        <f>Babosdöbréte!Y41</f>
        <v>2050</v>
      </c>
      <c r="Z800" s="313">
        <f>Babosdöbréte!Z41</f>
        <v>2150</v>
      </c>
      <c r="AA800" s="313">
        <f>Babosdöbréte!AA41</f>
        <v>2500</v>
      </c>
      <c r="AB800" s="313">
        <f>Babosdöbréte!AB41</f>
        <v>2000</v>
      </c>
      <c r="AC800" s="314">
        <f>Babosdöbréte!AC41</f>
        <v>2000</v>
      </c>
      <c r="AE800" s="114"/>
    </row>
    <row r="801" spans="1:31" s="125" customFormat="1" ht="60" x14ac:dyDescent="0.25">
      <c r="A801" s="101">
        <v>376</v>
      </c>
      <c r="B801" s="185"/>
      <c r="C801" s="136" t="s">
        <v>34</v>
      </c>
      <c r="D801" s="75" t="s">
        <v>231</v>
      </c>
      <c r="E801" s="104" t="s">
        <v>15</v>
      </c>
      <c r="F801" s="104" t="s">
        <v>29</v>
      </c>
      <c r="G801" s="105" t="s">
        <v>27</v>
      </c>
      <c r="H801" s="103"/>
      <c r="I801" s="129" t="s">
        <v>34</v>
      </c>
      <c r="J801" s="103">
        <f t="shared" si="94"/>
        <v>940</v>
      </c>
      <c r="K801" s="103"/>
      <c r="L801" s="130">
        <v>43831</v>
      </c>
      <c r="M801" s="130">
        <v>45291</v>
      </c>
      <c r="N801" s="32" t="s">
        <v>186</v>
      </c>
      <c r="O801" s="256"/>
      <c r="P801" s="253">
        <f>Babosdöbréte!P42</f>
        <v>405</v>
      </c>
      <c r="Q801" s="253">
        <f>Babosdöbréte!Q42</f>
        <v>65</v>
      </c>
      <c r="R801" s="253">
        <f>Babosdöbréte!R42</f>
        <v>315</v>
      </c>
      <c r="S801" s="253">
        <f>Babosdöbréte!S42</f>
        <v>155</v>
      </c>
      <c r="T801" s="313">
        <f>Babosdöbréte!T42</f>
        <v>0</v>
      </c>
      <c r="U801" s="313">
        <f>Babosdöbréte!U42</f>
        <v>0</v>
      </c>
      <c r="V801" s="313">
        <f>Babosdöbréte!V42</f>
        <v>0</v>
      </c>
      <c r="W801" s="313">
        <f>Babosdöbréte!W42</f>
        <v>0</v>
      </c>
      <c r="X801" s="313">
        <f>Babosdöbréte!X42</f>
        <v>0</v>
      </c>
      <c r="Y801" s="313">
        <f>Babosdöbréte!Y42</f>
        <v>0</v>
      </c>
      <c r="Z801" s="313">
        <f>Babosdöbréte!Z42</f>
        <v>0</v>
      </c>
      <c r="AA801" s="313">
        <f>Babosdöbréte!AA42</f>
        <v>0</v>
      </c>
      <c r="AB801" s="313">
        <f>Babosdöbréte!AB42</f>
        <v>0</v>
      </c>
      <c r="AC801" s="314">
        <f>Babosdöbréte!AC42</f>
        <v>0</v>
      </c>
      <c r="AE801" s="114"/>
    </row>
    <row r="802" spans="1:31" s="125" customFormat="1" ht="60" x14ac:dyDescent="0.25">
      <c r="A802" s="101">
        <v>721</v>
      </c>
      <c r="B802" s="185"/>
      <c r="C802" s="136" t="s">
        <v>34</v>
      </c>
      <c r="D802" s="75" t="s">
        <v>231</v>
      </c>
      <c r="E802" s="104" t="s">
        <v>15</v>
      </c>
      <c r="F802" s="104" t="s">
        <v>29</v>
      </c>
      <c r="G802" s="105" t="s">
        <v>27</v>
      </c>
      <c r="H802" s="103"/>
      <c r="I802" s="129" t="s">
        <v>34</v>
      </c>
      <c r="J802" s="103">
        <f t="shared" si="94"/>
        <v>2420</v>
      </c>
      <c r="K802" s="103"/>
      <c r="L802" s="130">
        <v>45292</v>
      </c>
      <c r="M802" s="130">
        <v>48944</v>
      </c>
      <c r="N802" s="32" t="s">
        <v>187</v>
      </c>
      <c r="O802" s="256"/>
      <c r="P802" s="253">
        <f>Babosdöbréte!P43</f>
        <v>0</v>
      </c>
      <c r="Q802" s="253">
        <f>Babosdöbréte!Q43</f>
        <v>0</v>
      </c>
      <c r="R802" s="253">
        <f>Babosdöbréte!R43</f>
        <v>0</v>
      </c>
      <c r="S802" s="253">
        <f>Babosdöbréte!S43</f>
        <v>0</v>
      </c>
      <c r="T802" s="313">
        <f>Babosdöbréte!T43</f>
        <v>315</v>
      </c>
      <c r="U802" s="313">
        <f>Babosdöbréte!U43</f>
        <v>65</v>
      </c>
      <c r="V802" s="313">
        <f>Babosdöbréte!V43</f>
        <v>405</v>
      </c>
      <c r="W802" s="313">
        <f>Babosdöbréte!W43</f>
        <v>65</v>
      </c>
      <c r="X802" s="313">
        <f>Babosdöbréte!X43</f>
        <v>405</v>
      </c>
      <c r="Y802" s="313">
        <f>Babosdöbréte!Y43</f>
        <v>65</v>
      </c>
      <c r="Z802" s="313">
        <f>Babosdöbréte!Z43</f>
        <v>315</v>
      </c>
      <c r="AA802" s="313">
        <f>Babosdöbréte!AA43</f>
        <v>405</v>
      </c>
      <c r="AB802" s="313">
        <f>Babosdöbréte!AB43</f>
        <v>65</v>
      </c>
      <c r="AC802" s="314">
        <f>Babosdöbréte!AC43</f>
        <v>315</v>
      </c>
      <c r="AE802" s="114"/>
    </row>
    <row r="803" spans="1:31" s="125" customFormat="1" ht="60" x14ac:dyDescent="0.25">
      <c r="A803" s="101">
        <v>377</v>
      </c>
      <c r="B803" s="185"/>
      <c r="C803" s="103" t="s">
        <v>35</v>
      </c>
      <c r="D803" s="75" t="s">
        <v>225</v>
      </c>
      <c r="E803" s="105" t="s">
        <v>25</v>
      </c>
      <c r="F803" s="62" t="s">
        <v>26</v>
      </c>
      <c r="G803" s="105" t="s">
        <v>27</v>
      </c>
      <c r="H803" s="103"/>
      <c r="I803" s="129" t="s">
        <v>35</v>
      </c>
      <c r="J803" s="103">
        <f t="shared" si="94"/>
        <v>10000</v>
      </c>
      <c r="K803" s="103"/>
      <c r="L803" s="130">
        <v>43831</v>
      </c>
      <c r="M803" s="130">
        <v>45291</v>
      </c>
      <c r="N803" s="32" t="s">
        <v>186</v>
      </c>
      <c r="O803" s="256"/>
      <c r="P803" s="253">
        <f>Bagod!P37</f>
        <v>2200</v>
      </c>
      <c r="Q803" s="253">
        <f>Bagod!Q37</f>
        <v>200</v>
      </c>
      <c r="R803" s="253">
        <f>Bagod!R37</f>
        <v>0</v>
      </c>
      <c r="S803" s="253">
        <f>Bagod!S37</f>
        <v>7600</v>
      </c>
      <c r="T803" s="313"/>
      <c r="U803" s="313"/>
      <c r="V803" s="313"/>
      <c r="W803" s="313"/>
      <c r="X803" s="313"/>
      <c r="Y803" s="313"/>
      <c r="Z803" s="313"/>
      <c r="AA803" s="313"/>
      <c r="AB803" s="313"/>
      <c r="AC803" s="314"/>
      <c r="AE803" s="114"/>
    </row>
    <row r="804" spans="1:31" s="125" customFormat="1" ht="60" x14ac:dyDescent="0.25">
      <c r="A804" s="101">
        <v>722</v>
      </c>
      <c r="B804" s="185"/>
      <c r="C804" s="103" t="s">
        <v>35</v>
      </c>
      <c r="D804" s="75" t="s">
        <v>225</v>
      </c>
      <c r="E804" s="104" t="s">
        <v>15</v>
      </c>
      <c r="F804" s="104" t="s">
        <v>29</v>
      </c>
      <c r="G804" s="105" t="s">
        <v>27</v>
      </c>
      <c r="H804" s="103"/>
      <c r="I804" s="129" t="s">
        <v>35</v>
      </c>
      <c r="J804" s="103">
        <f t="shared" si="94"/>
        <v>3300</v>
      </c>
      <c r="K804" s="103"/>
      <c r="L804" s="130">
        <v>45292</v>
      </c>
      <c r="M804" s="130">
        <v>48213</v>
      </c>
      <c r="N804" s="32" t="s">
        <v>187</v>
      </c>
      <c r="O804" s="256"/>
      <c r="P804" s="253"/>
      <c r="Q804" s="253"/>
      <c r="R804" s="253"/>
      <c r="S804" s="253"/>
      <c r="T804" s="313">
        <f>Bagod!T38</f>
        <v>2500</v>
      </c>
      <c r="U804" s="313">
        <f>Bagod!U38</f>
        <v>200</v>
      </c>
      <c r="V804" s="313">
        <f>Bagod!V38</f>
        <v>0</v>
      </c>
      <c r="W804" s="313">
        <f>Bagod!W38</f>
        <v>200</v>
      </c>
      <c r="X804" s="313">
        <f>Bagod!X38</f>
        <v>0</v>
      </c>
      <c r="Y804" s="313">
        <f>Bagod!Y38</f>
        <v>200</v>
      </c>
      <c r="Z804" s="313">
        <f>Bagod!Z38</f>
        <v>0</v>
      </c>
      <c r="AA804" s="313">
        <f>Bagod!AA38</f>
        <v>200</v>
      </c>
      <c r="AB804" s="313">
        <f>Bagod!AB38</f>
        <v>0</v>
      </c>
      <c r="AC804" s="314">
        <f>Bagod!AC38</f>
        <v>0</v>
      </c>
      <c r="AE804" s="114"/>
    </row>
    <row r="805" spans="1:31" s="125" customFormat="1" ht="60" x14ac:dyDescent="0.25">
      <c r="A805" s="101">
        <v>378</v>
      </c>
      <c r="B805" s="185"/>
      <c r="C805" s="103" t="s">
        <v>35</v>
      </c>
      <c r="D805" s="75" t="s">
        <v>231</v>
      </c>
      <c r="E805" s="104" t="s">
        <v>15</v>
      </c>
      <c r="F805" s="104" t="s">
        <v>29</v>
      </c>
      <c r="G805" s="105" t="s">
        <v>27</v>
      </c>
      <c r="H805" s="103"/>
      <c r="I805" s="129" t="s">
        <v>35</v>
      </c>
      <c r="J805" s="103">
        <f t="shared" si="94"/>
        <v>5600</v>
      </c>
      <c r="K805" s="103"/>
      <c r="L805" s="130">
        <v>43831</v>
      </c>
      <c r="M805" s="130">
        <v>45291</v>
      </c>
      <c r="N805" s="32" t="s">
        <v>186</v>
      </c>
      <c r="O805" s="256"/>
      <c r="P805" s="253">
        <f>Bagod!P39</f>
        <v>1400</v>
      </c>
      <c r="Q805" s="253">
        <f>Bagod!Q39</f>
        <v>1400</v>
      </c>
      <c r="R805" s="253">
        <f>Bagod!R39</f>
        <v>1400</v>
      </c>
      <c r="S805" s="253">
        <f>Bagod!S39</f>
        <v>1400</v>
      </c>
      <c r="T805" s="313"/>
      <c r="U805" s="313"/>
      <c r="V805" s="313"/>
      <c r="W805" s="313"/>
      <c r="X805" s="313"/>
      <c r="Y805" s="313"/>
      <c r="Z805" s="313"/>
      <c r="AA805" s="313"/>
      <c r="AB805" s="313"/>
      <c r="AC805" s="314"/>
      <c r="AE805" s="114"/>
    </row>
    <row r="806" spans="1:31" s="125" customFormat="1" ht="45" x14ac:dyDescent="0.25">
      <c r="A806" s="101">
        <v>723</v>
      </c>
      <c r="B806" s="185"/>
      <c r="C806" s="103" t="s">
        <v>35</v>
      </c>
      <c r="D806" s="75" t="s">
        <v>231</v>
      </c>
      <c r="E806" s="105" t="s">
        <v>25</v>
      </c>
      <c r="F806" s="62" t="s">
        <v>26</v>
      </c>
      <c r="G806" s="105" t="s">
        <v>28</v>
      </c>
      <c r="H806" s="103"/>
      <c r="I806" s="129" t="s">
        <v>35</v>
      </c>
      <c r="J806" s="103">
        <f t="shared" si="94"/>
        <v>14000</v>
      </c>
      <c r="K806" s="103"/>
      <c r="L806" s="130">
        <v>45292</v>
      </c>
      <c r="M806" s="130">
        <v>48944</v>
      </c>
      <c r="N806" s="17" t="s">
        <v>187</v>
      </c>
      <c r="O806" s="256"/>
      <c r="P806" s="253"/>
      <c r="Q806" s="253"/>
      <c r="R806" s="253"/>
      <c r="S806" s="253"/>
      <c r="T806" s="313">
        <f>Bagod!T40</f>
        <v>1400</v>
      </c>
      <c r="U806" s="313">
        <f>Bagod!U40</f>
        <v>1400</v>
      </c>
      <c r="V806" s="313">
        <f>Bagod!V40</f>
        <v>1400</v>
      </c>
      <c r="W806" s="313">
        <f>Bagod!W40</f>
        <v>1400</v>
      </c>
      <c r="X806" s="313">
        <f>Bagod!X40</f>
        <v>1400</v>
      </c>
      <c r="Y806" s="313">
        <f>Bagod!Y40</f>
        <v>1400</v>
      </c>
      <c r="Z806" s="313">
        <f>Bagod!Z40</f>
        <v>1400</v>
      </c>
      <c r="AA806" s="313">
        <f>Bagod!AA40</f>
        <v>1400</v>
      </c>
      <c r="AB806" s="313">
        <f>Bagod!AB40</f>
        <v>1400</v>
      </c>
      <c r="AC806" s="314">
        <f>Bagod!AC40</f>
        <v>1400</v>
      </c>
      <c r="AE806" s="114"/>
    </row>
    <row r="807" spans="1:31" s="125" customFormat="1" ht="60" x14ac:dyDescent="0.25">
      <c r="A807" s="101">
        <v>379</v>
      </c>
      <c r="B807" s="185"/>
      <c r="C807" s="148" t="s">
        <v>36</v>
      </c>
      <c r="D807" s="75" t="s">
        <v>225</v>
      </c>
      <c r="E807" s="104" t="s">
        <v>15</v>
      </c>
      <c r="F807" s="104" t="s">
        <v>29</v>
      </c>
      <c r="G807" s="105" t="s">
        <v>27</v>
      </c>
      <c r="H807" s="106"/>
      <c r="I807" s="129" t="s">
        <v>36</v>
      </c>
      <c r="J807" s="103">
        <f t="shared" ref="J807" si="95">SUM(O807:AC807)</f>
        <v>15900</v>
      </c>
      <c r="K807" s="106"/>
      <c r="L807" s="130">
        <v>43831</v>
      </c>
      <c r="M807" s="130">
        <v>45291</v>
      </c>
      <c r="N807" s="17" t="s">
        <v>186</v>
      </c>
      <c r="O807" s="256"/>
      <c r="P807" s="253">
        <f>Bak!P36</f>
        <v>400</v>
      </c>
      <c r="Q807" s="253">
        <f>Bak!Q36</f>
        <v>4800</v>
      </c>
      <c r="R807" s="253">
        <f>Bak!R36</f>
        <v>7100</v>
      </c>
      <c r="S807" s="253">
        <f>Bak!S36</f>
        <v>3600</v>
      </c>
      <c r="T807" s="313">
        <f>Bak!T36</f>
        <v>0</v>
      </c>
      <c r="U807" s="313">
        <f>Bak!U36</f>
        <v>0</v>
      </c>
      <c r="V807" s="313">
        <f>Bak!V36</f>
        <v>0</v>
      </c>
      <c r="W807" s="313">
        <f>Bak!W36</f>
        <v>0</v>
      </c>
      <c r="X807" s="313">
        <f>Bak!X36</f>
        <v>0</v>
      </c>
      <c r="Y807" s="313">
        <f>Bak!Y36</f>
        <v>0</v>
      </c>
      <c r="Z807" s="313">
        <f>Bak!Z36</f>
        <v>0</v>
      </c>
      <c r="AA807" s="313">
        <f>Bak!AA36</f>
        <v>0</v>
      </c>
      <c r="AB807" s="313">
        <f>Bak!AB36</f>
        <v>0</v>
      </c>
      <c r="AC807" s="314">
        <f>Bak!AC36</f>
        <v>0</v>
      </c>
      <c r="AE807" s="114"/>
    </row>
    <row r="808" spans="1:31" s="125" customFormat="1" ht="60" x14ac:dyDescent="0.25">
      <c r="A808" s="101">
        <v>724</v>
      </c>
      <c r="B808" s="185"/>
      <c r="C808" s="148" t="s">
        <v>36</v>
      </c>
      <c r="D808" s="75" t="s">
        <v>225</v>
      </c>
      <c r="E808" s="104" t="s">
        <v>15</v>
      </c>
      <c r="F808" s="104" t="s">
        <v>29</v>
      </c>
      <c r="G808" s="105" t="s">
        <v>27</v>
      </c>
      <c r="H808" s="106"/>
      <c r="I808" s="129" t="s">
        <v>36</v>
      </c>
      <c r="J808" s="103">
        <f t="shared" ref="J808:J810" si="96">SUM(O808:AC808)</f>
        <v>21700</v>
      </c>
      <c r="K808" s="106"/>
      <c r="L808" s="130">
        <v>45292</v>
      </c>
      <c r="M808" s="130">
        <v>48944</v>
      </c>
      <c r="N808" s="32" t="s">
        <v>187</v>
      </c>
      <c r="O808" s="256"/>
      <c r="P808" s="253">
        <f>Bak!P37</f>
        <v>0</v>
      </c>
      <c r="Q808" s="253">
        <f>Bak!Q37</f>
        <v>0</v>
      </c>
      <c r="R808" s="253">
        <f>Bak!R37</f>
        <v>0</v>
      </c>
      <c r="S808" s="253">
        <f>Bak!S37</f>
        <v>0</v>
      </c>
      <c r="T808" s="313">
        <f>Bak!T37</f>
        <v>1000</v>
      </c>
      <c r="U808" s="313">
        <f>Bak!U37</f>
        <v>1100</v>
      </c>
      <c r="V808" s="313">
        <f>Bak!V37</f>
        <v>2800</v>
      </c>
      <c r="W808" s="313">
        <f>Bak!W37</f>
        <v>400</v>
      </c>
      <c r="X808" s="313">
        <f>Bak!X37</f>
        <v>300</v>
      </c>
      <c r="Y808" s="313">
        <f>Bak!Y37</f>
        <v>400</v>
      </c>
      <c r="Z808" s="313">
        <f>Bak!Z37</f>
        <v>4400</v>
      </c>
      <c r="AA808" s="313">
        <f>Bak!AA37</f>
        <v>7300</v>
      </c>
      <c r="AB808" s="313">
        <f>Bak!AB37</f>
        <v>2000</v>
      </c>
      <c r="AC808" s="314">
        <f>Bak!AC37</f>
        <v>2000</v>
      </c>
      <c r="AE808" s="114"/>
    </row>
    <row r="809" spans="1:31" s="125" customFormat="1" ht="60" x14ac:dyDescent="0.25">
      <c r="A809" s="101">
        <v>380</v>
      </c>
      <c r="B809" s="185"/>
      <c r="C809" s="31" t="s">
        <v>36</v>
      </c>
      <c r="D809" s="75" t="s">
        <v>231</v>
      </c>
      <c r="E809" s="104" t="s">
        <v>15</v>
      </c>
      <c r="F809" s="104" t="s">
        <v>29</v>
      </c>
      <c r="G809" s="105" t="s">
        <v>27</v>
      </c>
      <c r="H809" s="106"/>
      <c r="I809" s="129" t="s">
        <v>36</v>
      </c>
      <c r="J809" s="103">
        <f t="shared" si="96"/>
        <v>430</v>
      </c>
      <c r="K809" s="106"/>
      <c r="L809" s="130">
        <v>43831</v>
      </c>
      <c r="M809" s="130">
        <v>44926</v>
      </c>
      <c r="N809" s="17" t="s">
        <v>186</v>
      </c>
      <c r="O809" s="256"/>
      <c r="P809" s="253">
        <f>Bak!P38</f>
        <v>65</v>
      </c>
      <c r="Q809" s="253">
        <f>Bak!Q38</f>
        <v>300</v>
      </c>
      <c r="R809" s="253">
        <f>Bak!R38</f>
        <v>65</v>
      </c>
      <c r="S809" s="253">
        <f>Bak!S38</f>
        <v>0</v>
      </c>
      <c r="T809" s="313">
        <f>Bak!T38</f>
        <v>0</v>
      </c>
      <c r="U809" s="313">
        <f>Bak!U38</f>
        <v>0</v>
      </c>
      <c r="V809" s="313">
        <f>Bak!V38</f>
        <v>0</v>
      </c>
      <c r="W809" s="313">
        <f>Bak!W38</f>
        <v>0</v>
      </c>
      <c r="X809" s="313">
        <f>Bak!X38</f>
        <v>0</v>
      </c>
      <c r="Y809" s="313">
        <f>Bak!Y38</f>
        <v>0</v>
      </c>
      <c r="Z809" s="313">
        <f>Bak!Z38</f>
        <v>0</v>
      </c>
      <c r="AA809" s="313">
        <f>Bak!AA38</f>
        <v>0</v>
      </c>
      <c r="AB809" s="313">
        <f>Bak!AB38</f>
        <v>0</v>
      </c>
      <c r="AC809" s="314">
        <f>Bak!AC38</f>
        <v>0</v>
      </c>
      <c r="AE809" s="114"/>
    </row>
    <row r="810" spans="1:31" s="125" customFormat="1" ht="60" x14ac:dyDescent="0.25">
      <c r="A810" s="101">
        <v>725</v>
      </c>
      <c r="B810" s="185"/>
      <c r="C810" s="31" t="s">
        <v>36</v>
      </c>
      <c r="D810" s="75" t="s">
        <v>231</v>
      </c>
      <c r="E810" s="104" t="s">
        <v>15</v>
      </c>
      <c r="F810" s="104" t="s">
        <v>29</v>
      </c>
      <c r="G810" s="105" t="s">
        <v>27</v>
      </c>
      <c r="H810" s="106"/>
      <c r="I810" s="129" t="s">
        <v>36</v>
      </c>
      <c r="J810" s="103">
        <f t="shared" si="96"/>
        <v>1275</v>
      </c>
      <c r="K810" s="106"/>
      <c r="L810" s="130">
        <v>45292</v>
      </c>
      <c r="M810" s="130">
        <v>48579</v>
      </c>
      <c r="N810" s="32" t="s">
        <v>186</v>
      </c>
      <c r="O810" s="256"/>
      <c r="P810" s="253">
        <f>Bak!P39</f>
        <v>0</v>
      </c>
      <c r="Q810" s="253">
        <f>Bak!Q39</f>
        <v>0</v>
      </c>
      <c r="R810" s="253">
        <f>Bak!R39</f>
        <v>0</v>
      </c>
      <c r="S810" s="253">
        <f>Bak!S39</f>
        <v>0</v>
      </c>
      <c r="T810" s="313">
        <f>Bak!T39</f>
        <v>65</v>
      </c>
      <c r="U810" s="313">
        <f>Bak!U39</f>
        <v>0</v>
      </c>
      <c r="V810" s="313">
        <f>Bak!V39</f>
        <v>0</v>
      </c>
      <c r="W810" s="313">
        <f>Bak!W39</f>
        <v>185</v>
      </c>
      <c r="X810" s="313">
        <f>Bak!X39</f>
        <v>300</v>
      </c>
      <c r="Y810" s="313">
        <f>Bak!Y39</f>
        <v>65</v>
      </c>
      <c r="Z810" s="313">
        <f>Bak!Z39</f>
        <v>420</v>
      </c>
      <c r="AA810" s="313">
        <f>Bak!AA39</f>
        <v>120</v>
      </c>
      <c r="AB810" s="313">
        <f>Bak!AB39</f>
        <v>120</v>
      </c>
      <c r="AC810" s="314">
        <f>Bak!AC39</f>
        <v>0</v>
      </c>
      <c r="AE810" s="114"/>
    </row>
    <row r="811" spans="1:31" s="125" customFormat="1" ht="60" x14ac:dyDescent="0.25">
      <c r="A811" s="101">
        <v>381</v>
      </c>
      <c r="B811" s="185"/>
      <c r="C811" s="103" t="s">
        <v>37</v>
      </c>
      <c r="D811" s="75" t="s">
        <v>225</v>
      </c>
      <c r="E811" s="104" t="s">
        <v>15</v>
      </c>
      <c r="F811" s="104" t="s">
        <v>29</v>
      </c>
      <c r="G811" s="105" t="s">
        <v>27</v>
      </c>
      <c r="H811" s="106"/>
      <c r="I811" s="129" t="s">
        <v>37</v>
      </c>
      <c r="J811" s="103">
        <f t="shared" ref="J811:J816" si="97">SUM(O811:AC811)</f>
        <v>8350</v>
      </c>
      <c r="K811" s="159"/>
      <c r="L811" s="130">
        <v>43831</v>
      </c>
      <c r="M811" s="130">
        <v>45291</v>
      </c>
      <c r="N811" s="17" t="s">
        <v>186</v>
      </c>
      <c r="O811" s="256"/>
      <c r="P811" s="253">
        <f>Bocfölde!P35</f>
        <v>350</v>
      </c>
      <c r="Q811" s="253">
        <f>Bocfölde!Q35</f>
        <v>2000</v>
      </c>
      <c r="R811" s="253">
        <f>Bocfölde!R35</f>
        <v>5200</v>
      </c>
      <c r="S811" s="253">
        <f>Bocfölde!S35</f>
        <v>800</v>
      </c>
      <c r="T811" s="313">
        <f>Bocfölde!T35</f>
        <v>0</v>
      </c>
      <c r="U811" s="313">
        <f>Bocfölde!U35</f>
        <v>0</v>
      </c>
      <c r="V811" s="313">
        <f>Bocfölde!V35</f>
        <v>0</v>
      </c>
      <c r="W811" s="313">
        <f>Bocfölde!W35</f>
        <v>0</v>
      </c>
      <c r="X811" s="313">
        <f>Bocfölde!X35</f>
        <v>0</v>
      </c>
      <c r="Y811" s="313">
        <f>Bocfölde!Y35</f>
        <v>0</v>
      </c>
      <c r="Z811" s="313">
        <f>Bocfölde!Z35</f>
        <v>0</v>
      </c>
      <c r="AA811" s="313">
        <f>Bocfölde!AA35</f>
        <v>0</v>
      </c>
      <c r="AB811" s="313">
        <f>Bocfölde!AB35</f>
        <v>0</v>
      </c>
      <c r="AC811" s="314">
        <f>Bocfölde!AC35</f>
        <v>0</v>
      </c>
      <c r="AE811" s="114"/>
    </row>
    <row r="812" spans="1:31" s="125" customFormat="1" ht="60" x14ac:dyDescent="0.25">
      <c r="A812" s="101">
        <v>726</v>
      </c>
      <c r="B812" s="185"/>
      <c r="C812" s="103" t="s">
        <v>37</v>
      </c>
      <c r="D812" s="75" t="s">
        <v>225</v>
      </c>
      <c r="E812" s="104" t="s">
        <v>15</v>
      </c>
      <c r="F812" s="104" t="s">
        <v>29</v>
      </c>
      <c r="G812" s="105" t="s">
        <v>27</v>
      </c>
      <c r="H812" s="106"/>
      <c r="I812" s="129" t="s">
        <v>37</v>
      </c>
      <c r="J812" s="103">
        <f t="shared" si="97"/>
        <v>13550</v>
      </c>
      <c r="K812" s="159"/>
      <c r="L812" s="130">
        <v>45292</v>
      </c>
      <c r="M812" s="130">
        <v>48944</v>
      </c>
      <c r="N812" s="32" t="s">
        <v>187</v>
      </c>
      <c r="O812" s="256"/>
      <c r="P812" s="253">
        <f>Bocfölde!P36</f>
        <v>0</v>
      </c>
      <c r="Q812" s="253">
        <f>Bocfölde!Q36</f>
        <v>0</v>
      </c>
      <c r="R812" s="253">
        <f>Bocfölde!R36</f>
        <v>0</v>
      </c>
      <c r="S812" s="253">
        <f>Bocfölde!S36</f>
        <v>0</v>
      </c>
      <c r="T812" s="313">
        <f>Bocfölde!T36</f>
        <v>1000</v>
      </c>
      <c r="U812" s="313">
        <f>Bocfölde!U36</f>
        <v>150</v>
      </c>
      <c r="V812" s="313">
        <f>Bocfölde!V36</f>
        <v>200</v>
      </c>
      <c r="W812" s="313">
        <f>Bocfölde!W36</f>
        <v>150</v>
      </c>
      <c r="X812" s="313">
        <f>Bocfölde!X36</f>
        <v>6200</v>
      </c>
      <c r="Y812" s="313">
        <f>Bocfölde!Y36</f>
        <v>150</v>
      </c>
      <c r="Z812" s="313">
        <f>Bocfölde!Z36</f>
        <v>200</v>
      </c>
      <c r="AA812" s="313">
        <f>Bocfölde!AA36</f>
        <v>5150</v>
      </c>
      <c r="AB812" s="313">
        <f>Bocfölde!AB36</f>
        <v>150</v>
      </c>
      <c r="AC812" s="314">
        <f>Bocfölde!AC36</f>
        <v>200</v>
      </c>
      <c r="AE812" s="114"/>
    </row>
    <row r="813" spans="1:31" s="125" customFormat="1" ht="60" x14ac:dyDescent="0.25">
      <c r="A813" s="101">
        <v>382</v>
      </c>
      <c r="B813" s="185"/>
      <c r="C813" s="103" t="s">
        <v>37</v>
      </c>
      <c r="D813" s="75" t="s">
        <v>231</v>
      </c>
      <c r="E813" s="104" t="s">
        <v>15</v>
      </c>
      <c r="F813" s="104" t="s">
        <v>29</v>
      </c>
      <c r="G813" s="105" t="s">
        <v>27</v>
      </c>
      <c r="H813" s="106"/>
      <c r="I813" s="129" t="s">
        <v>37</v>
      </c>
      <c r="J813" s="103">
        <f t="shared" si="97"/>
        <v>500</v>
      </c>
      <c r="K813" s="159"/>
      <c r="L813" s="130">
        <v>43831</v>
      </c>
      <c r="M813" s="130">
        <v>44926</v>
      </c>
      <c r="N813" s="32" t="s">
        <v>186</v>
      </c>
      <c r="O813" s="256"/>
      <c r="P813" s="253">
        <f>Bocfölde!P37</f>
        <v>250</v>
      </c>
      <c r="Q813" s="253">
        <f>Bocfölde!Q37</f>
        <v>185</v>
      </c>
      <c r="R813" s="253">
        <f>Bocfölde!R37</f>
        <v>65</v>
      </c>
      <c r="S813" s="253">
        <f>Bocfölde!S37</f>
        <v>0</v>
      </c>
      <c r="T813" s="313">
        <f>Bocfölde!T37</f>
        <v>0</v>
      </c>
      <c r="U813" s="313">
        <f>Bocfölde!U37</f>
        <v>0</v>
      </c>
      <c r="V813" s="313">
        <f>Bocfölde!V37</f>
        <v>0</v>
      </c>
      <c r="W813" s="313">
        <f>Bocfölde!W37</f>
        <v>0</v>
      </c>
      <c r="X813" s="313">
        <f>Bocfölde!X37</f>
        <v>0</v>
      </c>
      <c r="Y813" s="313">
        <f>Bocfölde!Y37</f>
        <v>0</v>
      </c>
      <c r="Z813" s="313">
        <f>Bocfölde!Z37</f>
        <v>0</v>
      </c>
      <c r="AA813" s="313">
        <f>Bocfölde!AA37</f>
        <v>0</v>
      </c>
      <c r="AB813" s="313">
        <f>Bocfölde!AB37</f>
        <v>0</v>
      </c>
      <c r="AC813" s="314">
        <f>Bocfölde!AC37</f>
        <v>0</v>
      </c>
      <c r="AE813" s="114"/>
    </row>
    <row r="814" spans="1:31" s="125" customFormat="1" ht="60" x14ac:dyDescent="0.25">
      <c r="A814" s="101">
        <v>727</v>
      </c>
      <c r="B814" s="185"/>
      <c r="C814" s="103" t="s">
        <v>37</v>
      </c>
      <c r="D814" s="75" t="s">
        <v>231</v>
      </c>
      <c r="E814" s="104" t="s">
        <v>15</v>
      </c>
      <c r="F814" s="104" t="s">
        <v>29</v>
      </c>
      <c r="G814" s="105" t="s">
        <v>27</v>
      </c>
      <c r="H814" s="106"/>
      <c r="I814" s="129" t="s">
        <v>37</v>
      </c>
      <c r="J814" s="103">
        <f t="shared" si="97"/>
        <v>1315</v>
      </c>
      <c r="K814" s="159"/>
      <c r="L814" s="130">
        <v>45292</v>
      </c>
      <c r="M814" s="130">
        <v>48579</v>
      </c>
      <c r="N814" s="32" t="s">
        <v>187</v>
      </c>
      <c r="O814" s="256"/>
      <c r="P814" s="253">
        <f>Bocfölde!P38</f>
        <v>0</v>
      </c>
      <c r="Q814" s="253">
        <f>Bocfölde!Q38</f>
        <v>0</v>
      </c>
      <c r="R814" s="253">
        <f>Bocfölde!R38</f>
        <v>0</v>
      </c>
      <c r="S814" s="253">
        <f>Bocfölde!S38</f>
        <v>0</v>
      </c>
      <c r="T814" s="313">
        <f>Bocfölde!T38</f>
        <v>65</v>
      </c>
      <c r="U814" s="313">
        <f>Bocfölde!U38</f>
        <v>250</v>
      </c>
      <c r="V814" s="313">
        <f>Bocfölde!V38</f>
        <v>185</v>
      </c>
      <c r="W814" s="313">
        <f>Bocfölde!W38</f>
        <v>250</v>
      </c>
      <c r="X814" s="313">
        <f>Bocfölde!X38</f>
        <v>65</v>
      </c>
      <c r="Y814" s="313">
        <f>Bocfölde!Y38</f>
        <v>0</v>
      </c>
      <c r="Z814" s="313">
        <f>Bocfölde!Z38</f>
        <v>185</v>
      </c>
      <c r="AA814" s="313">
        <f>Bocfölde!AA38</f>
        <v>65</v>
      </c>
      <c r="AB814" s="313">
        <f>Bocfölde!AB38</f>
        <v>250</v>
      </c>
      <c r="AC814" s="314">
        <f>Bocfölde!AC38</f>
        <v>0</v>
      </c>
      <c r="AE814" s="114"/>
    </row>
    <row r="815" spans="1:31" s="125" customFormat="1" ht="60" x14ac:dyDescent="0.25">
      <c r="A815" s="101">
        <v>383</v>
      </c>
      <c r="B815" s="185"/>
      <c r="C815" s="103" t="s">
        <v>38</v>
      </c>
      <c r="D815" s="75" t="s">
        <v>225</v>
      </c>
      <c r="E815" s="104" t="s">
        <v>15</v>
      </c>
      <c r="F815" s="104" t="s">
        <v>29</v>
      </c>
      <c r="G815" s="105" t="s">
        <v>27</v>
      </c>
      <c r="H815" s="106"/>
      <c r="I815" s="129" t="s">
        <v>38</v>
      </c>
      <c r="J815" s="103">
        <f t="shared" si="97"/>
        <v>5700</v>
      </c>
      <c r="K815" s="106"/>
      <c r="L815" s="130">
        <v>43831</v>
      </c>
      <c r="M815" s="130">
        <v>45291</v>
      </c>
      <c r="N815" s="32" t="s">
        <v>186</v>
      </c>
      <c r="O815" s="256"/>
      <c r="P815" s="253">
        <f>Boncodfölde!P35</f>
        <v>2000</v>
      </c>
      <c r="Q815" s="253">
        <f>Boncodfölde!Q35</f>
        <v>3250</v>
      </c>
      <c r="R815" s="253">
        <f>Boncodfölde!R35</f>
        <v>300</v>
      </c>
      <c r="S815" s="253">
        <f>Boncodfölde!S35</f>
        <v>150</v>
      </c>
      <c r="T815" s="313">
        <f>Boncodfölde!T35</f>
        <v>0</v>
      </c>
      <c r="U815" s="313">
        <f>Boncodfölde!U35</f>
        <v>0</v>
      </c>
      <c r="V815" s="313">
        <f>Boncodfölde!V35</f>
        <v>0</v>
      </c>
      <c r="W815" s="313">
        <f>Boncodfölde!W35</f>
        <v>0</v>
      </c>
      <c r="X815" s="313">
        <f>Boncodfölde!X35</f>
        <v>0</v>
      </c>
      <c r="Y815" s="313">
        <f>Boncodfölde!Y35</f>
        <v>0</v>
      </c>
      <c r="Z815" s="313">
        <f>Boncodfölde!Z35</f>
        <v>0</v>
      </c>
      <c r="AA815" s="313">
        <f>Boncodfölde!AA35</f>
        <v>0</v>
      </c>
      <c r="AB815" s="313">
        <f>Boncodfölde!AB35</f>
        <v>0</v>
      </c>
      <c r="AC815" s="314">
        <f>Boncodfölde!AC35</f>
        <v>0</v>
      </c>
      <c r="AE815" s="114"/>
    </row>
    <row r="816" spans="1:31" s="125" customFormat="1" ht="60" x14ac:dyDescent="0.25">
      <c r="A816" s="101">
        <v>728</v>
      </c>
      <c r="B816" s="185"/>
      <c r="C816" s="103" t="s">
        <v>38</v>
      </c>
      <c r="D816" s="75" t="s">
        <v>225</v>
      </c>
      <c r="E816" s="104" t="s">
        <v>15</v>
      </c>
      <c r="F816" s="104" t="s">
        <v>29</v>
      </c>
      <c r="G816" s="105" t="s">
        <v>27</v>
      </c>
      <c r="H816" s="106"/>
      <c r="I816" s="129" t="s">
        <v>38</v>
      </c>
      <c r="J816" s="103">
        <f t="shared" si="97"/>
        <v>11000</v>
      </c>
      <c r="K816" s="106"/>
      <c r="L816" s="130">
        <v>45292</v>
      </c>
      <c r="M816" s="130">
        <v>48944</v>
      </c>
      <c r="N816" s="32" t="s">
        <v>187</v>
      </c>
      <c r="O816" s="256"/>
      <c r="P816" s="253">
        <f>Boncodfölde!P36</f>
        <v>0</v>
      </c>
      <c r="Q816" s="253">
        <f>Boncodfölde!Q36</f>
        <v>0</v>
      </c>
      <c r="R816" s="253">
        <f>Boncodfölde!R36</f>
        <v>0</v>
      </c>
      <c r="S816" s="253">
        <f>Boncodfölde!S36</f>
        <v>0</v>
      </c>
      <c r="T816" s="313">
        <f>Boncodfölde!T36</f>
        <v>1100</v>
      </c>
      <c r="U816" s="313">
        <f>Boncodfölde!U36</f>
        <v>850</v>
      </c>
      <c r="V816" s="313">
        <f>Boncodfölde!V36</f>
        <v>300</v>
      </c>
      <c r="W816" s="313">
        <f>Boncodfölde!W36</f>
        <v>150</v>
      </c>
      <c r="X816" s="313">
        <f>Boncodfölde!X36</f>
        <v>1400</v>
      </c>
      <c r="Y816" s="313">
        <f>Boncodfölde!Y36</f>
        <v>2050</v>
      </c>
      <c r="Z816" s="313">
        <f>Boncodfölde!Z36</f>
        <v>2600</v>
      </c>
      <c r="AA816" s="313">
        <f>Boncodfölde!AA36</f>
        <v>850</v>
      </c>
      <c r="AB816" s="313">
        <f>Boncodfölde!AB36</f>
        <v>850</v>
      </c>
      <c r="AC816" s="314">
        <f>Boncodfölde!AC36</f>
        <v>850</v>
      </c>
      <c r="AE816" s="114"/>
    </row>
    <row r="817" spans="1:31" s="125" customFormat="1" ht="60" x14ac:dyDescent="0.25">
      <c r="A817" s="101">
        <v>384</v>
      </c>
      <c r="B817" s="185"/>
      <c r="C817" s="103" t="s">
        <v>38</v>
      </c>
      <c r="D817" s="75" t="s">
        <v>231</v>
      </c>
      <c r="E817" s="104" t="s">
        <v>15</v>
      </c>
      <c r="F817" s="104" t="s">
        <v>29</v>
      </c>
      <c r="G817" s="105" t="s">
        <v>27</v>
      </c>
      <c r="H817" s="106"/>
      <c r="I817" s="129" t="s">
        <v>38</v>
      </c>
      <c r="J817" s="103">
        <f t="shared" ref="J817:J818" si="98">SUM(O817:AC817)</f>
        <v>750</v>
      </c>
      <c r="K817" s="106"/>
      <c r="L817" s="130">
        <v>43831</v>
      </c>
      <c r="M817" s="130">
        <v>45291</v>
      </c>
      <c r="N817" s="32" t="s">
        <v>186</v>
      </c>
      <c r="O817" s="256"/>
      <c r="P817" s="253">
        <f>Boncodfölde!P37</f>
        <v>250</v>
      </c>
      <c r="Q817" s="253">
        <f>Boncodfölde!Q37</f>
        <v>125</v>
      </c>
      <c r="R817" s="253">
        <f>Boncodfölde!R37</f>
        <v>250</v>
      </c>
      <c r="S817" s="253">
        <f>Boncodfölde!S37</f>
        <v>125</v>
      </c>
      <c r="T817" s="313">
        <f>Boncodfölde!T37</f>
        <v>0</v>
      </c>
      <c r="U817" s="313">
        <f>Boncodfölde!U37</f>
        <v>0</v>
      </c>
      <c r="V817" s="313">
        <f>Boncodfölde!V37</f>
        <v>0</v>
      </c>
      <c r="W817" s="313">
        <f>Boncodfölde!W37</f>
        <v>0</v>
      </c>
      <c r="X817" s="313">
        <f>Boncodfölde!X37</f>
        <v>0</v>
      </c>
      <c r="Y817" s="313">
        <f>Boncodfölde!Y37</f>
        <v>0</v>
      </c>
      <c r="Z817" s="313">
        <f>Boncodfölde!Z37</f>
        <v>0</v>
      </c>
      <c r="AA817" s="313">
        <f>Boncodfölde!AA37</f>
        <v>0</v>
      </c>
      <c r="AB817" s="313">
        <f>Boncodfölde!AB37</f>
        <v>0</v>
      </c>
      <c r="AC817" s="314">
        <f>Boncodfölde!AC37</f>
        <v>0</v>
      </c>
      <c r="AE817" s="114"/>
    </row>
    <row r="818" spans="1:31" s="125" customFormat="1" ht="60" x14ac:dyDescent="0.25">
      <c r="A818" s="101">
        <v>729</v>
      </c>
      <c r="B818" s="185"/>
      <c r="C818" s="103" t="s">
        <v>38</v>
      </c>
      <c r="D818" s="75" t="s">
        <v>231</v>
      </c>
      <c r="E818" s="104" t="s">
        <v>15</v>
      </c>
      <c r="F818" s="104" t="s">
        <v>29</v>
      </c>
      <c r="G818" s="105" t="s">
        <v>27</v>
      </c>
      <c r="H818" s="106"/>
      <c r="I818" s="129" t="s">
        <v>38</v>
      </c>
      <c r="J818" s="103">
        <f t="shared" si="98"/>
        <v>1875</v>
      </c>
      <c r="K818" s="106"/>
      <c r="L818" s="130">
        <v>45292</v>
      </c>
      <c r="M818" s="130">
        <v>48944</v>
      </c>
      <c r="N818" s="32" t="s">
        <v>187</v>
      </c>
      <c r="O818" s="256"/>
      <c r="P818" s="253">
        <f>Boncodfölde!P38</f>
        <v>0</v>
      </c>
      <c r="Q818" s="253">
        <f>Boncodfölde!Q38</f>
        <v>0</v>
      </c>
      <c r="R818" s="253">
        <f>Boncodfölde!R38</f>
        <v>0</v>
      </c>
      <c r="S818" s="253">
        <f>Boncodfölde!S38</f>
        <v>0</v>
      </c>
      <c r="T818" s="313">
        <f>Boncodfölde!T38</f>
        <v>250</v>
      </c>
      <c r="U818" s="313">
        <f>Boncodfölde!U38</f>
        <v>125</v>
      </c>
      <c r="V818" s="313">
        <f>Boncodfölde!V38</f>
        <v>250</v>
      </c>
      <c r="W818" s="313">
        <f>Boncodfölde!W38</f>
        <v>125</v>
      </c>
      <c r="X818" s="313">
        <f>Boncodfölde!X38</f>
        <v>250</v>
      </c>
      <c r="Y818" s="313">
        <f>Boncodfölde!Y38</f>
        <v>125</v>
      </c>
      <c r="Z818" s="313">
        <f>Boncodfölde!Z38</f>
        <v>250</v>
      </c>
      <c r="AA818" s="313">
        <f>Boncodfölde!AA38</f>
        <v>125</v>
      </c>
      <c r="AB818" s="313">
        <f>Boncodfölde!AB38</f>
        <v>250</v>
      </c>
      <c r="AC818" s="314">
        <f>Boncodfölde!AC38</f>
        <v>125</v>
      </c>
      <c r="AE818" s="114"/>
    </row>
    <row r="819" spans="1:31" s="125" customFormat="1" ht="60" x14ac:dyDescent="0.25">
      <c r="A819" s="101">
        <v>385</v>
      </c>
      <c r="B819" s="185"/>
      <c r="C819" s="103" t="s">
        <v>39</v>
      </c>
      <c r="D819" s="75" t="s">
        <v>225</v>
      </c>
      <c r="E819" s="104" t="s">
        <v>15</v>
      </c>
      <c r="F819" s="104" t="s">
        <v>29</v>
      </c>
      <c r="G819" s="105" t="s">
        <v>27</v>
      </c>
      <c r="H819" s="106"/>
      <c r="I819" s="129" t="s">
        <v>39</v>
      </c>
      <c r="J819" s="103">
        <f t="shared" ref="J819:J822" si="99">SUM(O819:AC819)</f>
        <v>6600</v>
      </c>
      <c r="K819" s="106"/>
      <c r="L819" s="130">
        <v>43831</v>
      </c>
      <c r="M819" s="130">
        <v>44926</v>
      </c>
      <c r="N819" s="17" t="s">
        <v>186</v>
      </c>
      <c r="O819" s="256"/>
      <c r="P819" s="253">
        <f>Böde!P32</f>
        <v>2150</v>
      </c>
      <c r="Q819" s="253">
        <f>Böde!Q32</f>
        <v>2150</v>
      </c>
      <c r="R819" s="253">
        <f>Böde!R32</f>
        <v>2300</v>
      </c>
      <c r="S819" s="253">
        <f>Böde!S32</f>
        <v>0</v>
      </c>
      <c r="T819" s="313">
        <f>Böde!T32</f>
        <v>0</v>
      </c>
      <c r="U819" s="313">
        <f>Böde!U32</f>
        <v>0</v>
      </c>
      <c r="V819" s="313">
        <f>Böde!V32</f>
        <v>0</v>
      </c>
      <c r="W819" s="313">
        <f>Böde!W32</f>
        <v>0</v>
      </c>
      <c r="X819" s="313">
        <f>Böde!X32</f>
        <v>0</v>
      </c>
      <c r="Y819" s="313">
        <f>Böde!Y32</f>
        <v>0</v>
      </c>
      <c r="Z819" s="313">
        <f>Böde!Z32</f>
        <v>0</v>
      </c>
      <c r="AA819" s="313">
        <f>Böde!AA32</f>
        <v>0</v>
      </c>
      <c r="AB819" s="313">
        <f>Böde!AB32</f>
        <v>0</v>
      </c>
      <c r="AC819" s="314">
        <f>Böde!AC32</f>
        <v>0</v>
      </c>
      <c r="AE819" s="114"/>
    </row>
    <row r="820" spans="1:31" s="125" customFormat="1" ht="60" x14ac:dyDescent="0.25">
      <c r="A820" s="101">
        <v>730</v>
      </c>
      <c r="B820" s="185"/>
      <c r="C820" s="103" t="s">
        <v>39</v>
      </c>
      <c r="D820" s="75" t="s">
        <v>225</v>
      </c>
      <c r="E820" s="104" t="s">
        <v>15</v>
      </c>
      <c r="F820" s="104" t="s">
        <v>29</v>
      </c>
      <c r="G820" s="105" t="s">
        <v>27</v>
      </c>
      <c r="H820" s="106"/>
      <c r="I820" s="129" t="s">
        <v>39</v>
      </c>
      <c r="J820" s="103">
        <f t="shared" si="99"/>
        <v>13300</v>
      </c>
      <c r="K820" s="106"/>
      <c r="L820" s="130">
        <v>45292</v>
      </c>
      <c r="M820" s="130">
        <v>48944</v>
      </c>
      <c r="N820" s="32" t="s">
        <v>187</v>
      </c>
      <c r="O820" s="256"/>
      <c r="P820" s="253">
        <f>Böde!P33</f>
        <v>0</v>
      </c>
      <c r="Q820" s="253">
        <f>Böde!Q33</f>
        <v>0</v>
      </c>
      <c r="R820" s="253">
        <f>Böde!R33</f>
        <v>0</v>
      </c>
      <c r="S820" s="253">
        <f>Böde!S33</f>
        <v>0</v>
      </c>
      <c r="T820" s="313">
        <f>Böde!T33</f>
        <v>1050</v>
      </c>
      <c r="U820" s="313">
        <f>Böde!U33</f>
        <v>700</v>
      </c>
      <c r="V820" s="313">
        <f>Böde!V33</f>
        <v>350</v>
      </c>
      <c r="W820" s="313">
        <f>Böde!W33</f>
        <v>0</v>
      </c>
      <c r="X820" s="313">
        <f>Böde!X33</f>
        <v>350</v>
      </c>
      <c r="Y820" s="313">
        <f>Böde!Y33</f>
        <v>2500</v>
      </c>
      <c r="Z820" s="313">
        <f>Böde!Z33</f>
        <v>2150</v>
      </c>
      <c r="AA820" s="313">
        <f>Böde!AA33</f>
        <v>2200</v>
      </c>
      <c r="AB820" s="313">
        <f>Böde!AB33</f>
        <v>2000</v>
      </c>
      <c r="AC820" s="314">
        <f>Böde!AC33</f>
        <v>2000</v>
      </c>
      <c r="AE820" s="114"/>
    </row>
    <row r="821" spans="1:31" s="125" customFormat="1" ht="60" x14ac:dyDescent="0.25">
      <c r="A821" s="101">
        <v>386</v>
      </c>
      <c r="B821" s="185"/>
      <c r="C821" s="103" t="s">
        <v>39</v>
      </c>
      <c r="D821" s="75" t="s">
        <v>231</v>
      </c>
      <c r="E821" s="104" t="s">
        <v>15</v>
      </c>
      <c r="F821" s="104" t="s">
        <v>29</v>
      </c>
      <c r="G821" s="105" t="s">
        <v>27</v>
      </c>
      <c r="H821" s="106"/>
      <c r="I821" s="129" t="s">
        <v>39</v>
      </c>
      <c r="J821" s="103">
        <f t="shared" si="99"/>
        <v>450</v>
      </c>
      <c r="K821" s="106"/>
      <c r="L821" s="130">
        <v>43831</v>
      </c>
      <c r="M821" s="130">
        <v>45291</v>
      </c>
      <c r="N821" s="17" t="s">
        <v>186</v>
      </c>
      <c r="O821" s="256"/>
      <c r="P821" s="253">
        <f>Böde!P34</f>
        <v>70</v>
      </c>
      <c r="Q821" s="253">
        <f>Böde!Q34</f>
        <v>65</v>
      </c>
      <c r="R821" s="253">
        <f>Böde!R34</f>
        <v>250</v>
      </c>
      <c r="S821" s="253">
        <f>Böde!S34</f>
        <v>65</v>
      </c>
      <c r="T821" s="313">
        <f>Böde!T34</f>
        <v>0</v>
      </c>
      <c r="U821" s="313">
        <f>Böde!U34</f>
        <v>0</v>
      </c>
      <c r="V821" s="313">
        <f>Böde!V34</f>
        <v>0</v>
      </c>
      <c r="W821" s="313">
        <f>Böde!W34</f>
        <v>0</v>
      </c>
      <c r="X821" s="313">
        <f>Böde!X34</f>
        <v>0</v>
      </c>
      <c r="Y821" s="313">
        <f>Böde!Y34</f>
        <v>0</v>
      </c>
      <c r="Z821" s="313">
        <f>Böde!Z34</f>
        <v>0</v>
      </c>
      <c r="AA821" s="313">
        <f>Böde!AA34</f>
        <v>0</v>
      </c>
      <c r="AB821" s="313">
        <f>Böde!AB34</f>
        <v>0</v>
      </c>
      <c r="AC821" s="314">
        <f>Böde!AC34</f>
        <v>0</v>
      </c>
      <c r="AE821" s="114"/>
    </row>
    <row r="822" spans="1:31" s="125" customFormat="1" ht="60" x14ac:dyDescent="0.25">
      <c r="A822" s="101">
        <v>731</v>
      </c>
      <c r="B822" s="185"/>
      <c r="C822" s="103" t="s">
        <v>39</v>
      </c>
      <c r="D822" s="75" t="s">
        <v>231</v>
      </c>
      <c r="E822" s="104" t="s">
        <v>15</v>
      </c>
      <c r="F822" s="104" t="s">
        <v>29</v>
      </c>
      <c r="G822" s="105" t="s">
        <v>27</v>
      </c>
      <c r="H822" s="106"/>
      <c r="I822" s="129" t="s">
        <v>39</v>
      </c>
      <c r="J822" s="103">
        <f t="shared" si="99"/>
        <v>850</v>
      </c>
      <c r="K822" s="106"/>
      <c r="L822" s="130">
        <v>45292</v>
      </c>
      <c r="M822" s="130">
        <v>48944</v>
      </c>
      <c r="N822" s="32" t="s">
        <v>187</v>
      </c>
      <c r="O822" s="256"/>
      <c r="P822" s="253">
        <f>Böde!P35</f>
        <v>0</v>
      </c>
      <c r="Q822" s="253">
        <f>Böde!Q35</f>
        <v>0</v>
      </c>
      <c r="R822" s="253">
        <f>Böde!R35</f>
        <v>0</v>
      </c>
      <c r="S822" s="253">
        <f>Böde!S35</f>
        <v>0</v>
      </c>
      <c r="T822" s="313">
        <f>Böde!T35</f>
        <v>250</v>
      </c>
      <c r="U822" s="313">
        <f>Böde!U35</f>
        <v>135</v>
      </c>
      <c r="V822" s="313">
        <f>Böde!V35</f>
        <v>0</v>
      </c>
      <c r="W822" s="313">
        <f>Böde!W35</f>
        <v>65</v>
      </c>
      <c r="X822" s="313">
        <f>Böde!X35</f>
        <v>135</v>
      </c>
      <c r="Y822" s="313">
        <f>Böde!Y35</f>
        <v>0</v>
      </c>
      <c r="Z822" s="313">
        <f>Böde!Z35</f>
        <v>65</v>
      </c>
      <c r="AA822" s="313">
        <f>Böde!AA35</f>
        <v>65</v>
      </c>
      <c r="AB822" s="313">
        <f>Böde!AB35</f>
        <v>0</v>
      </c>
      <c r="AC822" s="314">
        <f>Böde!AC35</f>
        <v>135</v>
      </c>
      <c r="AE822" s="114"/>
    </row>
    <row r="823" spans="1:31" s="125" customFormat="1" ht="60" x14ac:dyDescent="0.25">
      <c r="A823" s="101">
        <v>387</v>
      </c>
      <c r="B823" s="185"/>
      <c r="C823" s="136" t="s">
        <v>40</v>
      </c>
      <c r="D823" s="75" t="s">
        <v>225</v>
      </c>
      <c r="E823" s="104" t="s">
        <v>15</v>
      </c>
      <c r="F823" s="104" t="s">
        <v>29</v>
      </c>
      <c r="G823" s="105" t="s">
        <v>27</v>
      </c>
      <c r="H823" s="106"/>
      <c r="I823" s="129" t="s">
        <v>40</v>
      </c>
      <c r="J823" s="103">
        <f t="shared" ref="J823:J826" si="100">SUM(O823:AC823)</f>
        <v>13850</v>
      </c>
      <c r="K823" s="106"/>
      <c r="L823" s="130">
        <v>43831</v>
      </c>
      <c r="M823" s="130">
        <v>45291</v>
      </c>
      <c r="N823" s="32" t="s">
        <v>186</v>
      </c>
      <c r="O823" s="256"/>
      <c r="P823" s="253">
        <f>Búcsúszentlászló!P37</f>
        <v>2700</v>
      </c>
      <c r="Q823" s="253">
        <f>Búcsúszentlászló!Q37</f>
        <v>3100</v>
      </c>
      <c r="R823" s="253">
        <f>Búcsúszentlászló!R37</f>
        <v>6300</v>
      </c>
      <c r="S823" s="253">
        <f>Búcsúszentlászló!S37</f>
        <v>1750</v>
      </c>
      <c r="T823" s="313">
        <f>Búcsúszentlászló!T37</f>
        <v>0</v>
      </c>
      <c r="U823" s="313">
        <f>Búcsúszentlászló!U37</f>
        <v>0</v>
      </c>
      <c r="V823" s="313">
        <f>Búcsúszentlászló!V37</f>
        <v>0</v>
      </c>
      <c r="W823" s="313">
        <f>Búcsúszentlászló!W37</f>
        <v>0</v>
      </c>
      <c r="X823" s="313">
        <f>Búcsúszentlászló!X37</f>
        <v>0</v>
      </c>
      <c r="Y823" s="313">
        <f>Búcsúszentlászló!Y37</f>
        <v>0</v>
      </c>
      <c r="Z823" s="313">
        <f>Búcsúszentlászló!Z37</f>
        <v>0</v>
      </c>
      <c r="AA823" s="313">
        <f>Búcsúszentlászló!AA37</f>
        <v>0</v>
      </c>
      <c r="AB823" s="313">
        <f>Búcsúszentlászló!AB37</f>
        <v>0</v>
      </c>
      <c r="AC823" s="314">
        <f>Búcsúszentlászló!AC37</f>
        <v>0</v>
      </c>
      <c r="AE823" s="114"/>
    </row>
    <row r="824" spans="1:31" s="125" customFormat="1" ht="60" x14ac:dyDescent="0.25">
      <c r="A824" s="101">
        <v>732</v>
      </c>
      <c r="B824" s="185"/>
      <c r="C824" s="136" t="s">
        <v>40</v>
      </c>
      <c r="D824" s="75" t="s">
        <v>225</v>
      </c>
      <c r="E824" s="104" t="s">
        <v>15</v>
      </c>
      <c r="F824" s="104" t="s">
        <v>29</v>
      </c>
      <c r="G824" s="105" t="s">
        <v>27</v>
      </c>
      <c r="H824" s="106"/>
      <c r="I824" s="129" t="s">
        <v>40</v>
      </c>
      <c r="J824" s="103">
        <f t="shared" si="100"/>
        <v>22100</v>
      </c>
      <c r="K824" s="106"/>
      <c r="L824" s="130">
        <v>45292</v>
      </c>
      <c r="M824" s="130">
        <v>48944</v>
      </c>
      <c r="N824" s="32" t="s">
        <v>187</v>
      </c>
      <c r="O824" s="256"/>
      <c r="P824" s="253">
        <f>Búcsúszentlászló!P38</f>
        <v>0</v>
      </c>
      <c r="Q824" s="253">
        <f>Búcsúszentlászló!Q38</f>
        <v>0</v>
      </c>
      <c r="R824" s="253">
        <f>Búcsúszentlászló!R38</f>
        <v>0</v>
      </c>
      <c r="S824" s="253">
        <f>Búcsúszentlászló!S38</f>
        <v>0</v>
      </c>
      <c r="T824" s="313">
        <f>Búcsúszentlászló!T38</f>
        <v>700</v>
      </c>
      <c r="U824" s="313">
        <f>Búcsúszentlászló!U38</f>
        <v>1750</v>
      </c>
      <c r="V824" s="313">
        <f>Búcsúszentlászló!V38</f>
        <v>650</v>
      </c>
      <c r="W824" s="313">
        <f>Búcsúszentlászló!W38</f>
        <v>1000</v>
      </c>
      <c r="X824" s="313">
        <f>Búcsúszentlászló!X38</f>
        <v>0</v>
      </c>
      <c r="Y824" s="313">
        <f>Búcsúszentlászló!Y38</f>
        <v>3500</v>
      </c>
      <c r="Z824" s="313">
        <f>Búcsúszentlászló!Z38</f>
        <v>2500</v>
      </c>
      <c r="AA824" s="313">
        <f>Búcsúszentlászló!AA38</f>
        <v>7000</v>
      </c>
      <c r="AB824" s="313">
        <f>Búcsúszentlászló!AB38</f>
        <v>2500</v>
      </c>
      <c r="AC824" s="314">
        <f>Búcsúszentlászló!AC38</f>
        <v>2500</v>
      </c>
      <c r="AE824" s="114"/>
    </row>
    <row r="825" spans="1:31" s="125" customFormat="1" ht="60" x14ac:dyDescent="0.25">
      <c r="A825" s="101">
        <v>388</v>
      </c>
      <c r="B825" s="185"/>
      <c r="C825" s="136" t="s">
        <v>40</v>
      </c>
      <c r="D825" s="75" t="s">
        <v>231</v>
      </c>
      <c r="E825" s="104" t="s">
        <v>15</v>
      </c>
      <c r="F825" s="104" t="s">
        <v>29</v>
      </c>
      <c r="G825" s="105" t="s">
        <v>27</v>
      </c>
      <c r="H825" s="106"/>
      <c r="I825" s="129" t="s">
        <v>40</v>
      </c>
      <c r="J825" s="103">
        <f t="shared" si="100"/>
        <v>455</v>
      </c>
      <c r="K825" s="106"/>
      <c r="L825" s="130">
        <v>43831</v>
      </c>
      <c r="M825" s="130">
        <v>45291</v>
      </c>
      <c r="N825" s="17" t="s">
        <v>186</v>
      </c>
      <c r="O825" s="256"/>
      <c r="P825" s="253">
        <f>Búcsúszentlászló!P39</f>
        <v>250</v>
      </c>
      <c r="Q825" s="253">
        <f>Búcsúszentlászló!Q39</f>
        <v>65</v>
      </c>
      <c r="R825" s="253">
        <f>Búcsúszentlászló!R39</f>
        <v>0</v>
      </c>
      <c r="S825" s="253">
        <f>Búcsúszentlászló!S39</f>
        <v>140</v>
      </c>
      <c r="T825" s="313">
        <f>Búcsúszentlászló!T39</f>
        <v>0</v>
      </c>
      <c r="U825" s="313">
        <f>Búcsúszentlászló!U39</f>
        <v>0</v>
      </c>
      <c r="V825" s="313">
        <f>Búcsúszentlászló!V39</f>
        <v>0</v>
      </c>
      <c r="W825" s="313">
        <f>Búcsúszentlászló!W39</f>
        <v>0</v>
      </c>
      <c r="X825" s="313">
        <f>Búcsúszentlászló!X39</f>
        <v>0</v>
      </c>
      <c r="Y825" s="313">
        <f>Búcsúszentlászló!Y39</f>
        <v>0</v>
      </c>
      <c r="Z825" s="313">
        <f>Búcsúszentlászló!Z39</f>
        <v>0</v>
      </c>
      <c r="AA825" s="313">
        <f>Búcsúszentlászló!AA39</f>
        <v>0</v>
      </c>
      <c r="AB825" s="313">
        <f>Búcsúszentlászló!AB39</f>
        <v>0</v>
      </c>
      <c r="AC825" s="314">
        <f>Búcsúszentlászló!AC39</f>
        <v>0</v>
      </c>
      <c r="AE825" s="114"/>
    </row>
    <row r="826" spans="1:31" s="125" customFormat="1" ht="60" x14ac:dyDescent="0.25">
      <c r="A826" s="101">
        <v>733</v>
      </c>
      <c r="B826" s="185"/>
      <c r="C826" s="136" t="s">
        <v>40</v>
      </c>
      <c r="D826" s="75" t="s">
        <v>231</v>
      </c>
      <c r="E826" s="104" t="s">
        <v>15</v>
      </c>
      <c r="F826" s="104" t="s">
        <v>29</v>
      </c>
      <c r="G826" s="105" t="s">
        <v>27</v>
      </c>
      <c r="H826" s="106"/>
      <c r="I826" s="129" t="s">
        <v>40</v>
      </c>
      <c r="J826" s="103">
        <f t="shared" si="100"/>
        <v>1020</v>
      </c>
      <c r="K826" s="106"/>
      <c r="L826" s="130">
        <v>45292</v>
      </c>
      <c r="M826" s="130">
        <v>48944</v>
      </c>
      <c r="N826" s="32" t="s">
        <v>187</v>
      </c>
      <c r="O826" s="256"/>
      <c r="P826" s="253">
        <f>Búcsúszentlászló!P40</f>
        <v>0</v>
      </c>
      <c r="Q826" s="253">
        <f>Búcsúszentlászló!Q40</f>
        <v>0</v>
      </c>
      <c r="R826" s="253">
        <f>Búcsúszentlászló!R40</f>
        <v>0</v>
      </c>
      <c r="S826" s="253">
        <f>Búcsúszentlászló!S40</f>
        <v>0</v>
      </c>
      <c r="T826" s="313">
        <f>Búcsúszentlászló!T40</f>
        <v>250</v>
      </c>
      <c r="U826" s="313">
        <f>Búcsúszentlászló!U40</f>
        <v>65</v>
      </c>
      <c r="V826" s="313">
        <f>Búcsúszentlászló!V40</f>
        <v>75</v>
      </c>
      <c r="W826" s="313">
        <f>Búcsúszentlászló!W40</f>
        <v>25</v>
      </c>
      <c r="X826" s="313">
        <f>Búcsúszentlászló!X40</f>
        <v>65</v>
      </c>
      <c r="Y826" s="313">
        <f>Búcsúszentlászló!Y40</f>
        <v>95</v>
      </c>
      <c r="Z826" s="313">
        <f>Búcsúszentlászló!Z40</f>
        <v>65</v>
      </c>
      <c r="AA826" s="313">
        <f>Búcsúszentlászló!AA40</f>
        <v>250</v>
      </c>
      <c r="AB826" s="313">
        <f>Búcsúszentlászló!AB40</f>
        <v>65</v>
      </c>
      <c r="AC826" s="314">
        <f>Búcsúszentlászló!AC40</f>
        <v>65</v>
      </c>
      <c r="AE826" s="114"/>
    </row>
    <row r="827" spans="1:31" s="125" customFormat="1" ht="60" x14ac:dyDescent="0.25">
      <c r="A827" s="101">
        <v>389</v>
      </c>
      <c r="B827" s="185"/>
      <c r="C827" s="165" t="s">
        <v>41</v>
      </c>
      <c r="D827" s="75" t="s">
        <v>225</v>
      </c>
      <c r="E827" s="104" t="s">
        <v>15</v>
      </c>
      <c r="F827" s="104" t="s">
        <v>29</v>
      </c>
      <c r="G827" s="105" t="s">
        <v>27</v>
      </c>
      <c r="H827" s="106"/>
      <c r="I827" s="129" t="s">
        <v>41</v>
      </c>
      <c r="J827" s="103">
        <f t="shared" ref="J827:J828" si="101">SUM(O827:AC827)</f>
        <v>9200</v>
      </c>
      <c r="K827" s="106"/>
      <c r="L827" s="130">
        <v>43831</v>
      </c>
      <c r="M827" s="130">
        <v>45291</v>
      </c>
      <c r="N827" s="17" t="s">
        <v>186</v>
      </c>
      <c r="O827" s="256"/>
      <c r="P827" s="253">
        <f>Csatár!P35</f>
        <v>1900</v>
      </c>
      <c r="Q827" s="253">
        <f>Csatár!Q35</f>
        <v>1800</v>
      </c>
      <c r="R827" s="253">
        <f>Csatár!R35</f>
        <v>4400</v>
      </c>
      <c r="S827" s="253">
        <f>Csatár!S35</f>
        <v>1100</v>
      </c>
      <c r="T827" s="313">
        <f>Csatár!T35</f>
        <v>0</v>
      </c>
      <c r="U827" s="313">
        <f>Csatár!U35</f>
        <v>0</v>
      </c>
      <c r="V827" s="313">
        <f>Csatár!V35</f>
        <v>0</v>
      </c>
      <c r="W827" s="313">
        <f>Csatár!W35</f>
        <v>0</v>
      </c>
      <c r="X827" s="313">
        <f>Csatár!X35</f>
        <v>0</v>
      </c>
      <c r="Y827" s="313">
        <f>Csatár!Y35</f>
        <v>0</v>
      </c>
      <c r="Z827" s="313">
        <f>Csatár!Z35</f>
        <v>0</v>
      </c>
      <c r="AA827" s="313">
        <f>Csatár!AA35</f>
        <v>0</v>
      </c>
      <c r="AB827" s="313">
        <f>Csatár!AB35</f>
        <v>0</v>
      </c>
      <c r="AC827" s="314">
        <f>Csatár!AC35</f>
        <v>0</v>
      </c>
      <c r="AE827" s="114"/>
    </row>
    <row r="828" spans="1:31" s="125" customFormat="1" ht="60" x14ac:dyDescent="0.25">
      <c r="A828" s="101">
        <v>734</v>
      </c>
      <c r="B828" s="185"/>
      <c r="C828" s="165" t="s">
        <v>41</v>
      </c>
      <c r="D828" s="75" t="s">
        <v>225</v>
      </c>
      <c r="E828" s="104" t="s">
        <v>15</v>
      </c>
      <c r="F828" s="104" t="s">
        <v>29</v>
      </c>
      <c r="G828" s="105" t="s">
        <v>27</v>
      </c>
      <c r="H828" s="106"/>
      <c r="I828" s="129" t="s">
        <v>41</v>
      </c>
      <c r="J828" s="103">
        <f t="shared" si="101"/>
        <v>11700</v>
      </c>
      <c r="K828" s="106"/>
      <c r="L828" s="130">
        <v>45292</v>
      </c>
      <c r="M828" s="130">
        <v>48944</v>
      </c>
      <c r="N828" s="32" t="s">
        <v>187</v>
      </c>
      <c r="O828" s="256"/>
      <c r="P828" s="253">
        <f>Csatár!P36</f>
        <v>0</v>
      </c>
      <c r="Q828" s="253">
        <f>Csatár!Q36</f>
        <v>0</v>
      </c>
      <c r="R828" s="253">
        <f>Csatár!R36</f>
        <v>0</v>
      </c>
      <c r="S828" s="253">
        <f>Csatár!S36</f>
        <v>0</v>
      </c>
      <c r="T828" s="313">
        <f>Csatár!T36</f>
        <v>700</v>
      </c>
      <c r="U828" s="313">
        <f>Csatár!U36</f>
        <v>1200</v>
      </c>
      <c r="V828" s="313">
        <f>Csatár!V36</f>
        <v>0</v>
      </c>
      <c r="W828" s="313">
        <f>Csatár!W36</f>
        <v>400</v>
      </c>
      <c r="X828" s="313">
        <f>Csatár!X36</f>
        <v>0</v>
      </c>
      <c r="Y828" s="313">
        <f>Csatár!Y36</f>
        <v>400</v>
      </c>
      <c r="Z828" s="313">
        <f>Csatár!Z36</f>
        <v>1500</v>
      </c>
      <c r="AA828" s="313">
        <f>Csatár!AA36</f>
        <v>4500</v>
      </c>
      <c r="AB828" s="313">
        <f>Csatár!AB36</f>
        <v>1500</v>
      </c>
      <c r="AC828" s="314">
        <f>Csatár!AC36</f>
        <v>1500</v>
      </c>
      <c r="AE828" s="114"/>
    </row>
    <row r="829" spans="1:31" s="125" customFormat="1" ht="60" x14ac:dyDescent="0.25">
      <c r="A829" s="101">
        <v>390</v>
      </c>
      <c r="B829" s="185"/>
      <c r="C829" s="165" t="s">
        <v>41</v>
      </c>
      <c r="D829" s="75" t="s">
        <v>231</v>
      </c>
      <c r="E829" s="104" t="s">
        <v>15</v>
      </c>
      <c r="F829" s="104" t="s">
        <v>29</v>
      </c>
      <c r="G829" s="105" t="s">
        <v>27</v>
      </c>
      <c r="H829" s="106"/>
      <c r="I829" s="129" t="s">
        <v>41</v>
      </c>
      <c r="J829" s="103">
        <f t="shared" ref="J829:J834" si="102">SUM(O829:AC829)</f>
        <v>340</v>
      </c>
      <c r="K829" s="106"/>
      <c r="L829" s="130">
        <v>43831</v>
      </c>
      <c r="M829" s="130">
        <v>44926</v>
      </c>
      <c r="N829" s="32" t="s">
        <v>186</v>
      </c>
      <c r="O829" s="256"/>
      <c r="P829" s="253">
        <f>Csatár!P37</f>
        <v>185</v>
      </c>
      <c r="Q829" s="253">
        <f>Csatár!Q37</f>
        <v>90</v>
      </c>
      <c r="R829" s="253">
        <f>Csatár!R37</f>
        <v>65</v>
      </c>
      <c r="S829" s="253">
        <f>Csatár!S37</f>
        <v>0</v>
      </c>
      <c r="T829" s="313">
        <f>Csatár!T37</f>
        <v>0</v>
      </c>
      <c r="U829" s="313">
        <f>Csatár!U37</f>
        <v>0</v>
      </c>
      <c r="V829" s="313">
        <f>Csatár!V37</f>
        <v>0</v>
      </c>
      <c r="W829" s="313">
        <f>Csatár!W37</f>
        <v>0</v>
      </c>
      <c r="X829" s="313">
        <f>Csatár!X37</f>
        <v>0</v>
      </c>
      <c r="Y829" s="313">
        <f>Csatár!Y37</f>
        <v>0</v>
      </c>
      <c r="Z829" s="313">
        <f>Csatár!Z37</f>
        <v>0</v>
      </c>
      <c r="AA829" s="313">
        <f>Csatár!AA37</f>
        <v>0</v>
      </c>
      <c r="AB829" s="313">
        <f>Csatár!AB37</f>
        <v>0</v>
      </c>
      <c r="AC829" s="314">
        <f>Csatár!AC37</f>
        <v>0</v>
      </c>
      <c r="AE829" s="114"/>
    </row>
    <row r="830" spans="1:31" s="125" customFormat="1" ht="60" x14ac:dyDescent="0.25">
      <c r="A830" s="101">
        <v>735</v>
      </c>
      <c r="B830" s="185"/>
      <c r="C830" s="165" t="s">
        <v>41</v>
      </c>
      <c r="D830" s="75" t="s">
        <v>231</v>
      </c>
      <c r="E830" s="104" t="s">
        <v>15</v>
      </c>
      <c r="F830" s="104" t="s">
        <v>29</v>
      </c>
      <c r="G830" s="105" t="s">
        <v>27</v>
      </c>
      <c r="H830" s="106"/>
      <c r="I830" s="129" t="s">
        <v>41</v>
      </c>
      <c r="J830" s="103">
        <f t="shared" si="102"/>
        <v>2065</v>
      </c>
      <c r="K830" s="106"/>
      <c r="L830" s="130">
        <v>45292</v>
      </c>
      <c r="M830" s="130">
        <v>48579</v>
      </c>
      <c r="N830" s="32" t="s">
        <v>187</v>
      </c>
      <c r="O830" s="256"/>
      <c r="P830" s="253">
        <f>Csatár!P38</f>
        <v>0</v>
      </c>
      <c r="Q830" s="253">
        <f>Csatár!Q38</f>
        <v>0</v>
      </c>
      <c r="R830" s="253">
        <f>Csatár!R38</f>
        <v>0</v>
      </c>
      <c r="S830" s="253">
        <f>Csatár!S38</f>
        <v>0</v>
      </c>
      <c r="T830" s="313">
        <f>Csatár!T38</f>
        <v>65</v>
      </c>
      <c r="U830" s="313">
        <f>Csatár!U38</f>
        <v>0</v>
      </c>
      <c r="V830" s="313">
        <f>Csatár!V38</f>
        <v>275</v>
      </c>
      <c r="W830" s="313">
        <f>Csatár!W38</f>
        <v>0</v>
      </c>
      <c r="X830" s="313">
        <f>Csatár!X38</f>
        <v>275</v>
      </c>
      <c r="Y830" s="313">
        <f>Csatár!Y38</f>
        <v>0</v>
      </c>
      <c r="Z830" s="313">
        <f>Csatár!Z38</f>
        <v>1175</v>
      </c>
      <c r="AA830" s="313">
        <f>Csatár!AA38</f>
        <v>0</v>
      </c>
      <c r="AB830" s="313">
        <f>Csatár!AB38</f>
        <v>275</v>
      </c>
      <c r="AC830" s="314">
        <f>Csatár!AC38</f>
        <v>0</v>
      </c>
      <c r="AE830" s="114"/>
    </row>
    <row r="831" spans="1:31" s="125" customFormat="1" ht="60" x14ac:dyDescent="0.25">
      <c r="A831" s="101">
        <v>391</v>
      </c>
      <c r="B831" s="185"/>
      <c r="C831" s="75" t="s">
        <v>42</v>
      </c>
      <c r="D831" s="75" t="s">
        <v>225</v>
      </c>
      <c r="E831" s="104" t="s">
        <v>15</v>
      </c>
      <c r="F831" s="104" t="s">
        <v>29</v>
      </c>
      <c r="G831" s="105" t="s">
        <v>27</v>
      </c>
      <c r="H831" s="106"/>
      <c r="I831" s="129" t="s">
        <v>42</v>
      </c>
      <c r="J831" s="103">
        <f t="shared" si="102"/>
        <v>13200</v>
      </c>
      <c r="K831" s="106"/>
      <c r="L831" s="130">
        <v>43831</v>
      </c>
      <c r="M831" s="130">
        <v>45291</v>
      </c>
      <c r="N831" s="32" t="s">
        <v>186</v>
      </c>
      <c r="O831" s="256"/>
      <c r="P831" s="253">
        <f>Csonkahegyhát!P33</f>
        <v>200</v>
      </c>
      <c r="Q831" s="253">
        <f>Csonkahegyhát!Q33</f>
        <v>550</v>
      </c>
      <c r="R831" s="253">
        <f>Csonkahegyhát!R33</f>
        <v>11700</v>
      </c>
      <c r="S831" s="253">
        <f>Csonkahegyhát!S33</f>
        <v>750</v>
      </c>
      <c r="T831" s="313">
        <f>Csonkahegyhát!T33</f>
        <v>0</v>
      </c>
      <c r="U831" s="313">
        <f>Csonkahegyhát!U33</f>
        <v>0</v>
      </c>
      <c r="V831" s="313">
        <f>Csonkahegyhát!V33</f>
        <v>0</v>
      </c>
      <c r="W831" s="313">
        <f>Csonkahegyhát!W33</f>
        <v>0</v>
      </c>
      <c r="X831" s="313">
        <f>Csonkahegyhát!X33</f>
        <v>0</v>
      </c>
      <c r="Y831" s="313">
        <f>Csonkahegyhát!Y33</f>
        <v>0</v>
      </c>
      <c r="Z831" s="313">
        <f>Csonkahegyhát!Z33</f>
        <v>0</v>
      </c>
      <c r="AA831" s="313">
        <f>Csonkahegyhát!AA33</f>
        <v>0</v>
      </c>
      <c r="AB831" s="313">
        <f>Csonkahegyhát!AB33</f>
        <v>0</v>
      </c>
      <c r="AC831" s="314">
        <f>Csonkahegyhát!AC33</f>
        <v>0</v>
      </c>
      <c r="AE831" s="114"/>
    </row>
    <row r="832" spans="1:31" s="125" customFormat="1" ht="60" x14ac:dyDescent="0.25">
      <c r="A832" s="101">
        <v>736</v>
      </c>
      <c r="B832" s="185"/>
      <c r="C832" s="75" t="s">
        <v>42</v>
      </c>
      <c r="D832" s="75" t="s">
        <v>225</v>
      </c>
      <c r="E832" s="104" t="s">
        <v>15</v>
      </c>
      <c r="F832" s="104" t="s">
        <v>29</v>
      </c>
      <c r="G832" s="105" t="s">
        <v>27</v>
      </c>
      <c r="H832" s="106"/>
      <c r="I832" s="129" t="s">
        <v>42</v>
      </c>
      <c r="J832" s="103">
        <f t="shared" si="102"/>
        <v>20700</v>
      </c>
      <c r="K832" s="106"/>
      <c r="L832" s="130">
        <v>45292</v>
      </c>
      <c r="M832" s="130">
        <v>48944</v>
      </c>
      <c r="N832" s="32" t="s">
        <v>187</v>
      </c>
      <c r="O832" s="256"/>
      <c r="P832" s="253">
        <f>Csonkahegyhát!P34</f>
        <v>0</v>
      </c>
      <c r="Q832" s="253">
        <f>Csonkahegyhát!Q34</f>
        <v>0</v>
      </c>
      <c r="R832" s="253">
        <f>Csonkahegyhát!R34</f>
        <v>0</v>
      </c>
      <c r="S832" s="253">
        <f>Csonkahegyhát!S34</f>
        <v>0</v>
      </c>
      <c r="T832" s="313">
        <f>Csonkahegyhát!T34</f>
        <v>1000</v>
      </c>
      <c r="U832" s="313">
        <f>Csonkahegyhát!U34</f>
        <v>2550</v>
      </c>
      <c r="V832" s="313">
        <f>Csonkahegyhát!V34</f>
        <v>1200</v>
      </c>
      <c r="W832" s="313">
        <f>Csonkahegyhát!W34</f>
        <v>1250</v>
      </c>
      <c r="X832" s="313">
        <f>Csonkahegyhát!X34</f>
        <v>0</v>
      </c>
      <c r="Y832" s="313">
        <f>Csonkahegyhát!Y34</f>
        <v>750</v>
      </c>
      <c r="Z832" s="313">
        <f>Csonkahegyhát!Z34</f>
        <v>0</v>
      </c>
      <c r="AA832" s="313">
        <f>Csonkahegyhát!AA34</f>
        <v>12450</v>
      </c>
      <c r="AB832" s="313">
        <f>Csonkahegyhát!AB34</f>
        <v>750</v>
      </c>
      <c r="AC832" s="314">
        <f>Csonkahegyhát!AC34</f>
        <v>750</v>
      </c>
      <c r="AE832" s="114"/>
    </row>
    <row r="833" spans="1:31" s="125" customFormat="1" ht="60" x14ac:dyDescent="0.25">
      <c r="A833" s="101">
        <v>496</v>
      </c>
      <c r="B833" s="185"/>
      <c r="C833" s="75" t="s">
        <v>42</v>
      </c>
      <c r="D833" s="75" t="s">
        <v>231</v>
      </c>
      <c r="E833" s="104" t="s">
        <v>15</v>
      </c>
      <c r="F833" s="104" t="s">
        <v>29</v>
      </c>
      <c r="G833" s="105" t="s">
        <v>27</v>
      </c>
      <c r="H833" s="106"/>
      <c r="I833" s="129" t="s">
        <v>42</v>
      </c>
      <c r="J833" s="103">
        <f t="shared" si="102"/>
        <v>379</v>
      </c>
      <c r="K833" s="106"/>
      <c r="L833" s="130">
        <v>43831</v>
      </c>
      <c r="M833" s="130">
        <v>45291</v>
      </c>
      <c r="N833" s="17" t="s">
        <v>186</v>
      </c>
      <c r="O833" s="256"/>
      <c r="P833" s="253">
        <f>Csonkahegyhát!P35</f>
        <v>0</v>
      </c>
      <c r="Q833" s="253">
        <f>Csonkahegyhát!Q35</f>
        <v>64</v>
      </c>
      <c r="R833" s="253">
        <f>Csonkahegyhát!R35</f>
        <v>250</v>
      </c>
      <c r="S833" s="253">
        <f>Csonkahegyhát!S35</f>
        <v>65</v>
      </c>
      <c r="T833" s="313">
        <f>Csonkahegyhát!T35</f>
        <v>0</v>
      </c>
      <c r="U833" s="313">
        <f>Csonkahegyhát!U35</f>
        <v>0</v>
      </c>
      <c r="V833" s="313">
        <f>Csonkahegyhát!V35</f>
        <v>0</v>
      </c>
      <c r="W833" s="313">
        <f>Csonkahegyhát!W35</f>
        <v>0</v>
      </c>
      <c r="X833" s="313">
        <f>Csonkahegyhát!X35</f>
        <v>0</v>
      </c>
      <c r="Y833" s="313">
        <f>Csonkahegyhát!Y35</f>
        <v>0</v>
      </c>
      <c r="Z833" s="313">
        <f>Csonkahegyhát!Z35</f>
        <v>0</v>
      </c>
      <c r="AA833" s="313">
        <f>Csonkahegyhát!AA35</f>
        <v>0</v>
      </c>
      <c r="AB833" s="313">
        <f>Csonkahegyhát!AB35</f>
        <v>0</v>
      </c>
      <c r="AC833" s="314">
        <f>Csonkahegyhát!AC35</f>
        <v>0</v>
      </c>
      <c r="AE833" s="114"/>
    </row>
    <row r="834" spans="1:31" s="125" customFormat="1" ht="60" x14ac:dyDescent="0.25">
      <c r="A834" s="101">
        <v>737</v>
      </c>
      <c r="B834" s="185"/>
      <c r="C834" s="75" t="s">
        <v>42</v>
      </c>
      <c r="D834" s="75" t="s">
        <v>231</v>
      </c>
      <c r="E834" s="104" t="s">
        <v>15</v>
      </c>
      <c r="F834" s="104" t="s">
        <v>29</v>
      </c>
      <c r="G834" s="105" t="s">
        <v>27</v>
      </c>
      <c r="H834" s="106"/>
      <c r="I834" s="129" t="s">
        <v>42</v>
      </c>
      <c r="J834" s="103">
        <f t="shared" si="102"/>
        <v>1145</v>
      </c>
      <c r="K834" s="106"/>
      <c r="L834" s="130">
        <v>45292</v>
      </c>
      <c r="M834" s="130">
        <v>48944</v>
      </c>
      <c r="N834" s="32" t="s">
        <v>187</v>
      </c>
      <c r="O834" s="256"/>
      <c r="P834" s="253">
        <f>Csonkahegyhát!P36</f>
        <v>0</v>
      </c>
      <c r="Q834" s="253">
        <f>Csonkahegyhát!Q36</f>
        <v>0</v>
      </c>
      <c r="R834" s="253">
        <f>Csonkahegyhát!R36</f>
        <v>0</v>
      </c>
      <c r="S834" s="253">
        <f>Csonkahegyhát!S36</f>
        <v>0</v>
      </c>
      <c r="T834" s="313">
        <f>Csonkahegyhát!T36</f>
        <v>80</v>
      </c>
      <c r="U834" s="313">
        <f>Csonkahegyhát!U36</f>
        <v>65</v>
      </c>
      <c r="V834" s="313">
        <f>Csonkahegyhát!V36</f>
        <v>250</v>
      </c>
      <c r="W834" s="313">
        <f>Csonkahegyhát!W36</f>
        <v>145</v>
      </c>
      <c r="X834" s="313">
        <f>Csonkahegyhát!X36</f>
        <v>250</v>
      </c>
      <c r="Y834" s="313">
        <f>Csonkahegyhát!Y36</f>
        <v>65</v>
      </c>
      <c r="Z834" s="313">
        <f>Csonkahegyhát!Z36</f>
        <v>80</v>
      </c>
      <c r="AA834" s="313">
        <f>Csonkahegyhát!AA36</f>
        <v>65</v>
      </c>
      <c r="AB834" s="313">
        <f>Csonkahegyhát!AB36</f>
        <v>80</v>
      </c>
      <c r="AC834" s="314">
        <f>Csonkahegyhát!AC36</f>
        <v>65</v>
      </c>
      <c r="AE834" s="114"/>
    </row>
    <row r="835" spans="1:31" s="125" customFormat="1" ht="60" x14ac:dyDescent="0.25">
      <c r="A835" s="101">
        <v>392</v>
      </c>
      <c r="B835" s="185"/>
      <c r="C835" s="136" t="s">
        <v>44</v>
      </c>
      <c r="D835" s="75" t="s">
        <v>225</v>
      </c>
      <c r="E835" s="104" t="s">
        <v>15</v>
      </c>
      <c r="F835" s="104" t="s">
        <v>29</v>
      </c>
      <c r="G835" s="105" t="s">
        <v>27</v>
      </c>
      <c r="H835" s="106"/>
      <c r="I835" s="129" t="s">
        <v>44</v>
      </c>
      <c r="J835" s="103">
        <f t="shared" ref="J835:J836" si="103">SUM(O835:AC835)</f>
        <v>11520</v>
      </c>
      <c r="K835" s="106"/>
      <c r="L835" s="130">
        <v>43831</v>
      </c>
      <c r="M835" s="130">
        <v>45291</v>
      </c>
      <c r="N835" s="17" t="s">
        <v>186</v>
      </c>
      <c r="O835" s="256"/>
      <c r="P835" s="253">
        <f>Egervár!P39</f>
        <v>2160</v>
      </c>
      <c r="Q835" s="253">
        <f>Egervár!Q39</f>
        <v>8450</v>
      </c>
      <c r="R835" s="253">
        <f>Egervár!R39</f>
        <v>0</v>
      </c>
      <c r="S835" s="253">
        <f>Egervár!S39</f>
        <v>910</v>
      </c>
      <c r="T835" s="313">
        <f>Egervár!T39</f>
        <v>0</v>
      </c>
      <c r="U835" s="313">
        <f>Egervár!U39</f>
        <v>0</v>
      </c>
      <c r="V835" s="313">
        <f>Egervár!V39</f>
        <v>0</v>
      </c>
      <c r="W835" s="313">
        <f>Egervár!W39</f>
        <v>0</v>
      </c>
      <c r="X835" s="313">
        <f>Egervár!X39</f>
        <v>0</v>
      </c>
      <c r="Y835" s="313">
        <f>Egervár!Y39</f>
        <v>0</v>
      </c>
      <c r="Z835" s="313">
        <f>Egervár!Z39</f>
        <v>0</v>
      </c>
      <c r="AA835" s="313">
        <f>Egervár!AA39</f>
        <v>0</v>
      </c>
      <c r="AB835" s="313">
        <f>Egervár!AB39</f>
        <v>0</v>
      </c>
      <c r="AC835" s="314">
        <f>Egervár!AC39</f>
        <v>0</v>
      </c>
      <c r="AE835" s="114"/>
    </row>
    <row r="836" spans="1:31" s="125" customFormat="1" ht="60" x14ac:dyDescent="0.25">
      <c r="A836" s="101">
        <v>875</v>
      </c>
      <c r="B836" s="185"/>
      <c r="C836" s="136" t="s">
        <v>44</v>
      </c>
      <c r="D836" s="75" t="s">
        <v>225</v>
      </c>
      <c r="E836" s="104" t="s">
        <v>15</v>
      </c>
      <c r="F836" s="104" t="s">
        <v>29</v>
      </c>
      <c r="G836" s="105" t="s">
        <v>27</v>
      </c>
      <c r="H836" s="106"/>
      <c r="I836" s="129" t="s">
        <v>44</v>
      </c>
      <c r="J836" s="103">
        <f t="shared" si="103"/>
        <v>16650</v>
      </c>
      <c r="K836" s="106"/>
      <c r="L836" s="130">
        <v>45658</v>
      </c>
      <c r="M836" s="130">
        <v>48944</v>
      </c>
      <c r="N836" s="32" t="s">
        <v>187</v>
      </c>
      <c r="O836" s="256"/>
      <c r="P836" s="253">
        <f>Egervár!P40</f>
        <v>0</v>
      </c>
      <c r="Q836" s="253">
        <f>Egervár!Q40</f>
        <v>0</v>
      </c>
      <c r="R836" s="253">
        <f>Egervár!R40</f>
        <v>0</v>
      </c>
      <c r="S836" s="253">
        <f>Egervár!S40</f>
        <v>0</v>
      </c>
      <c r="T836" s="313">
        <f>Egervár!T40</f>
        <v>0</v>
      </c>
      <c r="U836" s="313">
        <f>Egervár!U40</f>
        <v>910</v>
      </c>
      <c r="V836" s="313">
        <f>Egervár!V40</f>
        <v>0</v>
      </c>
      <c r="W836" s="313">
        <f>Egervár!W40</f>
        <v>910</v>
      </c>
      <c r="X836" s="313">
        <f>Egervár!X40</f>
        <v>4400</v>
      </c>
      <c r="Y836" s="313">
        <f>Egervár!Y40</f>
        <v>7700</v>
      </c>
      <c r="Z836" s="313">
        <f>Egervár!Z40</f>
        <v>910</v>
      </c>
      <c r="AA836" s="313">
        <f>Egervár!AA40</f>
        <v>0</v>
      </c>
      <c r="AB836" s="313">
        <f>Egervár!AB40</f>
        <v>910</v>
      </c>
      <c r="AC836" s="314">
        <f>Egervár!AC40</f>
        <v>910</v>
      </c>
      <c r="AE836" s="114"/>
    </row>
    <row r="837" spans="1:31" s="125" customFormat="1" ht="60" x14ac:dyDescent="0.25">
      <c r="A837" s="101">
        <v>393</v>
      </c>
      <c r="B837" s="185"/>
      <c r="C837" s="136" t="s">
        <v>44</v>
      </c>
      <c r="D837" s="75" t="s">
        <v>231</v>
      </c>
      <c r="E837" s="104" t="s">
        <v>15</v>
      </c>
      <c r="F837" s="104" t="s">
        <v>29</v>
      </c>
      <c r="G837" s="105" t="s">
        <v>27</v>
      </c>
      <c r="H837" s="106"/>
      <c r="I837" s="129" t="s">
        <v>44</v>
      </c>
      <c r="J837" s="103">
        <f>SUM(O837:S837)</f>
        <v>440</v>
      </c>
      <c r="K837" s="106"/>
      <c r="L837" s="130">
        <v>43831</v>
      </c>
      <c r="M837" s="130">
        <v>45291</v>
      </c>
      <c r="N837" s="17" t="s">
        <v>186</v>
      </c>
      <c r="O837" s="256"/>
      <c r="P837" s="253">
        <f>Egervár!P41</f>
        <v>130</v>
      </c>
      <c r="Q837" s="253">
        <f>Egervár!Q41</f>
        <v>250</v>
      </c>
      <c r="R837" s="253">
        <f>Egervár!R41</f>
        <v>0</v>
      </c>
      <c r="S837" s="253">
        <f>Egervár!S41</f>
        <v>60</v>
      </c>
      <c r="T837" s="313">
        <f>Egervár!T41</f>
        <v>0</v>
      </c>
      <c r="U837" s="313">
        <f>Egervár!U41</f>
        <v>0</v>
      </c>
      <c r="V837" s="313">
        <f>Egervár!V41</f>
        <v>0</v>
      </c>
      <c r="W837" s="313">
        <f>Egervár!W41</f>
        <v>0</v>
      </c>
      <c r="X837" s="313">
        <f>Egervár!X41</f>
        <v>0</v>
      </c>
      <c r="Y837" s="313">
        <f>Egervár!Y41</f>
        <v>0</v>
      </c>
      <c r="Z837" s="313">
        <f>Egervár!Z41</f>
        <v>0</v>
      </c>
      <c r="AA837" s="313">
        <f>Egervár!AA41</f>
        <v>0</v>
      </c>
      <c r="AB837" s="313">
        <f>Egervár!AB41</f>
        <v>0</v>
      </c>
      <c r="AC837" s="314">
        <f>Egervár!AC41</f>
        <v>0</v>
      </c>
      <c r="AE837" s="114"/>
    </row>
    <row r="838" spans="1:31" s="125" customFormat="1" ht="60" x14ac:dyDescent="0.25">
      <c r="A838" s="101">
        <v>738</v>
      </c>
      <c r="B838" s="185"/>
      <c r="C838" s="136" t="s">
        <v>44</v>
      </c>
      <c r="D838" s="75" t="s">
        <v>231</v>
      </c>
      <c r="E838" s="104" t="s">
        <v>15</v>
      </c>
      <c r="F838" s="104" t="s">
        <v>29</v>
      </c>
      <c r="G838" s="105" t="s">
        <v>27</v>
      </c>
      <c r="H838" s="106"/>
      <c r="I838" s="129" t="s">
        <v>44</v>
      </c>
      <c r="J838" s="103">
        <f t="shared" ref="J838" si="104">SUM(O838:AC838)</f>
        <v>1900</v>
      </c>
      <c r="K838" s="106"/>
      <c r="L838" s="130">
        <v>45292</v>
      </c>
      <c r="M838" s="130">
        <v>48944</v>
      </c>
      <c r="N838" s="32" t="s">
        <v>187</v>
      </c>
      <c r="O838" s="256"/>
      <c r="P838" s="253">
        <f>Egervár!P42</f>
        <v>0</v>
      </c>
      <c r="Q838" s="253">
        <f>Egervár!Q42</f>
        <v>0</v>
      </c>
      <c r="R838" s="253">
        <f>Egervár!R42</f>
        <v>0</v>
      </c>
      <c r="S838" s="253">
        <f>Egervár!S42</f>
        <v>0</v>
      </c>
      <c r="T838" s="313">
        <f>Egervár!T42</f>
        <v>130</v>
      </c>
      <c r="U838" s="313">
        <f>Egervár!U42</f>
        <v>250</v>
      </c>
      <c r="V838" s="313">
        <f>Egervár!V42</f>
        <v>130</v>
      </c>
      <c r="W838" s="313">
        <f>Egervár!W42</f>
        <v>250</v>
      </c>
      <c r="X838" s="313">
        <f>Egervár!X42</f>
        <v>130</v>
      </c>
      <c r="Y838" s="313">
        <f>Egervár!Y42</f>
        <v>250</v>
      </c>
      <c r="Z838" s="313">
        <f>Egervár!Z42</f>
        <v>130</v>
      </c>
      <c r="AA838" s="313">
        <f>Egervár!AA42</f>
        <v>250</v>
      </c>
      <c r="AB838" s="313">
        <f>Egervár!AB42</f>
        <v>130</v>
      </c>
      <c r="AC838" s="314">
        <f>Egervár!AC42</f>
        <v>250</v>
      </c>
      <c r="AE838" s="114"/>
    </row>
    <row r="839" spans="1:31" s="125" customFormat="1" ht="60" x14ac:dyDescent="0.25">
      <c r="A839" s="101">
        <v>394</v>
      </c>
      <c r="B839" s="185"/>
      <c r="C839" s="103" t="s">
        <v>45</v>
      </c>
      <c r="D839" s="75" t="s">
        <v>225</v>
      </c>
      <c r="E839" s="104" t="s">
        <v>15</v>
      </c>
      <c r="F839" s="104" t="s">
        <v>29</v>
      </c>
      <c r="G839" s="105" t="s">
        <v>27</v>
      </c>
      <c r="H839" s="106"/>
      <c r="I839" s="129" t="s">
        <v>45</v>
      </c>
      <c r="J839" s="103">
        <f t="shared" ref="J839:J840" si="105">SUM(O839:AC839)</f>
        <v>3750</v>
      </c>
      <c r="K839" s="106"/>
      <c r="L839" s="130">
        <v>43831</v>
      </c>
      <c r="M839" s="282">
        <v>45291</v>
      </c>
      <c r="N839" s="17" t="s">
        <v>186</v>
      </c>
      <c r="O839" s="256"/>
      <c r="P839" s="253">
        <f>Gősfa!P32</f>
        <v>2650</v>
      </c>
      <c r="Q839" s="253">
        <f>Gősfa!Q32</f>
        <v>400</v>
      </c>
      <c r="R839" s="253">
        <f>Gősfa!R32</f>
        <v>150</v>
      </c>
      <c r="S839" s="253">
        <f>Gősfa!S32</f>
        <v>550</v>
      </c>
      <c r="T839" s="313">
        <f>Gősfa!T32</f>
        <v>0</v>
      </c>
      <c r="U839" s="313">
        <f>Gősfa!U32</f>
        <v>0</v>
      </c>
      <c r="V839" s="313">
        <f>Gősfa!V32</f>
        <v>0</v>
      </c>
      <c r="W839" s="313">
        <f>Gősfa!W32</f>
        <v>0</v>
      </c>
      <c r="X839" s="313">
        <f>Gősfa!X32</f>
        <v>0</v>
      </c>
      <c r="Y839" s="313">
        <f>Gősfa!Y32</f>
        <v>0</v>
      </c>
      <c r="Z839" s="313">
        <f>Gősfa!Z32</f>
        <v>0</v>
      </c>
      <c r="AA839" s="313">
        <f>Gősfa!AA32</f>
        <v>0</v>
      </c>
      <c r="AB839" s="313">
        <f>Gősfa!AB32</f>
        <v>0</v>
      </c>
      <c r="AC839" s="314">
        <f>Gősfa!AC32</f>
        <v>0</v>
      </c>
      <c r="AE839" s="114"/>
    </row>
    <row r="840" spans="1:31" s="125" customFormat="1" ht="60" x14ac:dyDescent="0.25">
      <c r="A840" s="101">
        <v>739</v>
      </c>
      <c r="B840" s="185"/>
      <c r="C840" s="103" t="s">
        <v>45</v>
      </c>
      <c r="D840" s="75" t="s">
        <v>225</v>
      </c>
      <c r="E840" s="104" t="s">
        <v>15</v>
      </c>
      <c r="F840" s="104" t="s">
        <v>29</v>
      </c>
      <c r="G840" s="105" t="s">
        <v>27</v>
      </c>
      <c r="H840" s="106"/>
      <c r="I840" s="129" t="s">
        <v>45</v>
      </c>
      <c r="J840" s="103">
        <f t="shared" si="105"/>
        <v>14150</v>
      </c>
      <c r="K840" s="106"/>
      <c r="L840" s="130">
        <v>45292</v>
      </c>
      <c r="M840" s="282">
        <v>48944</v>
      </c>
      <c r="N840" s="32" t="s">
        <v>187</v>
      </c>
      <c r="O840" s="256"/>
      <c r="P840" s="253">
        <f>Gősfa!P33</f>
        <v>0</v>
      </c>
      <c r="Q840" s="253">
        <f>Gősfa!Q33</f>
        <v>0</v>
      </c>
      <c r="R840" s="253">
        <f>Gősfa!R33</f>
        <v>0</v>
      </c>
      <c r="S840" s="253">
        <f>Gősfa!S33</f>
        <v>0</v>
      </c>
      <c r="T840" s="313">
        <f>Gősfa!T33</f>
        <v>250</v>
      </c>
      <c r="U840" s="313">
        <f>Gősfa!U33</f>
        <v>550</v>
      </c>
      <c r="V840" s="313">
        <f>Gősfa!V33</f>
        <v>250</v>
      </c>
      <c r="W840" s="313">
        <f>Gősfa!W33</f>
        <v>550</v>
      </c>
      <c r="X840" s="313">
        <f>Gősfa!X33</f>
        <v>250</v>
      </c>
      <c r="Y840" s="313">
        <f>Gősfa!Y33</f>
        <v>2750</v>
      </c>
      <c r="Z840" s="313">
        <f>Gősfa!Z33</f>
        <v>2350</v>
      </c>
      <c r="AA840" s="313">
        <f>Gősfa!AA33</f>
        <v>2400</v>
      </c>
      <c r="AB840" s="313">
        <f>Gősfa!AB33</f>
        <v>2400</v>
      </c>
      <c r="AC840" s="314">
        <f>Gősfa!AC33</f>
        <v>2400</v>
      </c>
      <c r="AE840" s="114"/>
    </row>
    <row r="841" spans="1:31" s="125" customFormat="1" ht="60" x14ac:dyDescent="0.25">
      <c r="A841" s="101">
        <v>395</v>
      </c>
      <c r="B841" s="185"/>
      <c r="C841" s="103" t="s">
        <v>45</v>
      </c>
      <c r="D841" s="75" t="s">
        <v>231</v>
      </c>
      <c r="E841" s="104" t="s">
        <v>15</v>
      </c>
      <c r="F841" s="104" t="s">
        <v>29</v>
      </c>
      <c r="G841" s="105" t="s">
        <v>27</v>
      </c>
      <c r="H841" s="106"/>
      <c r="I841" s="129" t="s">
        <v>45</v>
      </c>
      <c r="J841" s="103">
        <f t="shared" ref="J841:J842" si="106">SUM(O841:AC841)</f>
        <v>400</v>
      </c>
      <c r="K841" s="106"/>
      <c r="L841" s="130">
        <v>43831</v>
      </c>
      <c r="M841" s="282">
        <v>45291</v>
      </c>
      <c r="N841" s="17" t="s">
        <v>186</v>
      </c>
      <c r="O841" s="256"/>
      <c r="P841" s="253">
        <f>Gősfa!P34</f>
        <v>60</v>
      </c>
      <c r="Q841" s="253">
        <f>Gősfa!Q34</f>
        <v>60</v>
      </c>
      <c r="R841" s="253">
        <f>Gősfa!R34</f>
        <v>60</v>
      </c>
      <c r="S841" s="253">
        <f>Gősfa!S34</f>
        <v>220</v>
      </c>
      <c r="T841" s="313">
        <f>Gősfa!T34</f>
        <v>0</v>
      </c>
      <c r="U841" s="313">
        <f>Gősfa!U34</f>
        <v>0</v>
      </c>
      <c r="V841" s="313">
        <f>Gősfa!V34</f>
        <v>0</v>
      </c>
      <c r="W841" s="313">
        <f>Gősfa!W34</f>
        <v>0</v>
      </c>
      <c r="X841" s="313">
        <f>Gősfa!X34</f>
        <v>0</v>
      </c>
      <c r="Y841" s="313">
        <f>Gősfa!Y34</f>
        <v>0</v>
      </c>
      <c r="Z841" s="313">
        <f>Gősfa!Z34</f>
        <v>0</v>
      </c>
      <c r="AA841" s="313">
        <f>Gősfa!AA34</f>
        <v>0</v>
      </c>
      <c r="AB841" s="313">
        <f>Gősfa!AB34</f>
        <v>0</v>
      </c>
      <c r="AC841" s="314">
        <f>Gősfa!AC34</f>
        <v>0</v>
      </c>
      <c r="AE841" s="114"/>
    </row>
    <row r="842" spans="1:31" s="125" customFormat="1" ht="60" x14ac:dyDescent="0.25">
      <c r="A842" s="101">
        <v>740</v>
      </c>
      <c r="B842" s="185"/>
      <c r="C842" s="103" t="s">
        <v>45</v>
      </c>
      <c r="D842" s="75" t="s">
        <v>231</v>
      </c>
      <c r="E842" s="104" t="s">
        <v>15</v>
      </c>
      <c r="F842" s="104" t="s">
        <v>29</v>
      </c>
      <c r="G842" s="105" t="s">
        <v>27</v>
      </c>
      <c r="H842" s="106"/>
      <c r="I842" s="129" t="s">
        <v>45</v>
      </c>
      <c r="J842" s="103">
        <f t="shared" si="106"/>
        <v>740</v>
      </c>
      <c r="K842" s="106"/>
      <c r="L842" s="130">
        <v>45292</v>
      </c>
      <c r="M842" s="130">
        <v>48579</v>
      </c>
      <c r="N842" s="32" t="s">
        <v>187</v>
      </c>
      <c r="O842" s="256"/>
      <c r="P842" s="253">
        <f>Gősfa!P35</f>
        <v>0</v>
      </c>
      <c r="Q842" s="253">
        <f>Gősfa!Q35</f>
        <v>0</v>
      </c>
      <c r="R842" s="253">
        <f>Gősfa!R35</f>
        <v>0</v>
      </c>
      <c r="S842" s="253">
        <f>Gősfa!S35</f>
        <v>0</v>
      </c>
      <c r="T842" s="313">
        <f>Gősfa!T35</f>
        <v>60</v>
      </c>
      <c r="U842" s="313">
        <f>Gősfa!U35</f>
        <v>0</v>
      </c>
      <c r="V842" s="313">
        <f>Gősfa!V35</f>
        <v>60</v>
      </c>
      <c r="W842" s="313">
        <f>Gősfa!W35</f>
        <v>220</v>
      </c>
      <c r="X842" s="313">
        <f>Gősfa!X35</f>
        <v>60</v>
      </c>
      <c r="Y842" s="313">
        <f>Gősfa!Y35</f>
        <v>0</v>
      </c>
      <c r="Z842" s="313">
        <f>Gősfa!Z35</f>
        <v>60</v>
      </c>
      <c r="AA842" s="313">
        <f>Gősfa!AA35</f>
        <v>220</v>
      </c>
      <c r="AB842" s="313">
        <f>Gősfa!AB35</f>
        <v>60</v>
      </c>
      <c r="AC842" s="314">
        <f>Gősfa!AC35</f>
        <v>0</v>
      </c>
      <c r="AE842" s="114"/>
    </row>
    <row r="843" spans="1:31" s="125" customFormat="1" ht="60" x14ac:dyDescent="0.25">
      <c r="A843" s="101">
        <v>396</v>
      </c>
      <c r="B843" s="185"/>
      <c r="C843" s="103" t="s">
        <v>46</v>
      </c>
      <c r="D843" s="75" t="s">
        <v>225</v>
      </c>
      <c r="E843" s="104" t="s">
        <v>15</v>
      </c>
      <c r="F843" s="104" t="s">
        <v>29</v>
      </c>
      <c r="G843" s="105" t="s">
        <v>27</v>
      </c>
      <c r="H843" s="106"/>
      <c r="I843" s="129" t="s">
        <v>46</v>
      </c>
      <c r="J843" s="103">
        <f t="shared" ref="J843:J852" si="107">SUM(O843:AC843)</f>
        <v>850</v>
      </c>
      <c r="K843" s="106"/>
      <c r="L843" s="130">
        <v>43831</v>
      </c>
      <c r="M843" s="130">
        <v>45291</v>
      </c>
      <c r="N843" s="17" t="s">
        <v>186</v>
      </c>
      <c r="O843" s="256"/>
      <c r="P843" s="253">
        <f>Hagyárosbörönd!P31</f>
        <v>150</v>
      </c>
      <c r="Q843" s="253">
        <f>Hagyárosbörönd!Q31</f>
        <v>350</v>
      </c>
      <c r="R843" s="253">
        <f>Hagyárosbörönd!R31</f>
        <v>150</v>
      </c>
      <c r="S843" s="253">
        <f>Hagyárosbörönd!S31</f>
        <v>200</v>
      </c>
      <c r="T843" s="313">
        <f>Hagyárosbörönd!T31</f>
        <v>0</v>
      </c>
      <c r="U843" s="313">
        <f>Hagyárosbörönd!U31</f>
        <v>0</v>
      </c>
      <c r="V843" s="313">
        <f>Hagyárosbörönd!V31</f>
        <v>0</v>
      </c>
      <c r="W843" s="313">
        <f>Hagyárosbörönd!W31</f>
        <v>0</v>
      </c>
      <c r="X843" s="313">
        <f>Hagyárosbörönd!X31</f>
        <v>0</v>
      </c>
      <c r="Y843" s="313">
        <f>Hagyárosbörönd!Y31</f>
        <v>0</v>
      </c>
      <c r="Z843" s="313">
        <f>Hagyárosbörönd!Z31</f>
        <v>0</v>
      </c>
      <c r="AA843" s="313">
        <f>Hagyárosbörönd!AA31</f>
        <v>0</v>
      </c>
      <c r="AB843" s="313">
        <f>Hagyárosbörönd!AB31</f>
        <v>0</v>
      </c>
      <c r="AC843" s="314">
        <f>Hagyárosbörönd!AC31</f>
        <v>0</v>
      </c>
      <c r="AE843" s="114"/>
    </row>
    <row r="844" spans="1:31" s="125" customFormat="1" ht="60" x14ac:dyDescent="0.25">
      <c r="A844" s="101">
        <v>741</v>
      </c>
      <c r="B844" s="185"/>
      <c r="C844" s="103" t="s">
        <v>46</v>
      </c>
      <c r="D844" s="75" t="s">
        <v>225</v>
      </c>
      <c r="E844" s="104" t="s">
        <v>15</v>
      </c>
      <c r="F844" s="104" t="s">
        <v>29</v>
      </c>
      <c r="G844" s="105" t="s">
        <v>27</v>
      </c>
      <c r="H844" s="106"/>
      <c r="I844" s="129" t="s">
        <v>46</v>
      </c>
      <c r="J844" s="103">
        <f t="shared" si="107"/>
        <v>15150</v>
      </c>
      <c r="K844" s="106"/>
      <c r="L844" s="130">
        <v>45292</v>
      </c>
      <c r="M844" s="130">
        <v>48944</v>
      </c>
      <c r="N844" s="32" t="s">
        <v>187</v>
      </c>
      <c r="O844" s="256"/>
      <c r="P844" s="253">
        <f>Hagyárosbörönd!P32</f>
        <v>0</v>
      </c>
      <c r="Q844" s="253">
        <f>Hagyárosbörönd!Q32</f>
        <v>0</v>
      </c>
      <c r="R844" s="253">
        <f>Hagyárosbörönd!R32</f>
        <v>0</v>
      </c>
      <c r="S844" s="253">
        <f>Hagyárosbörönd!S32</f>
        <v>0</v>
      </c>
      <c r="T844" s="313">
        <f>Hagyárosbörönd!T32</f>
        <v>150</v>
      </c>
      <c r="U844" s="313">
        <f>Hagyárosbörönd!U32</f>
        <v>4200</v>
      </c>
      <c r="V844" s="313">
        <f>Hagyárosbörönd!V32</f>
        <v>6450</v>
      </c>
      <c r="W844" s="313">
        <f>Hagyárosbörönd!W32</f>
        <v>3300</v>
      </c>
      <c r="X844" s="313">
        <f>Hagyárosbörönd!X32</f>
        <v>150</v>
      </c>
      <c r="Y844" s="313">
        <f>Hagyárosbörönd!Y32</f>
        <v>200</v>
      </c>
      <c r="Z844" s="313">
        <f>Hagyárosbörönd!Z32</f>
        <v>150</v>
      </c>
      <c r="AA844" s="313">
        <f>Hagyárosbörönd!AA32</f>
        <v>200</v>
      </c>
      <c r="AB844" s="313">
        <f>Hagyárosbörönd!AB32</f>
        <v>150</v>
      </c>
      <c r="AC844" s="314">
        <f>Hagyárosbörönd!AC32</f>
        <v>200</v>
      </c>
      <c r="AE844" s="114"/>
    </row>
    <row r="845" spans="1:31" s="125" customFormat="1" ht="60" x14ac:dyDescent="0.25">
      <c r="A845" s="101">
        <v>397</v>
      </c>
      <c r="B845" s="185"/>
      <c r="C845" s="103" t="s">
        <v>46</v>
      </c>
      <c r="D845" s="75" t="s">
        <v>231</v>
      </c>
      <c r="E845" s="104" t="s">
        <v>15</v>
      </c>
      <c r="F845" s="104" t="s">
        <v>29</v>
      </c>
      <c r="G845" s="105" t="s">
        <v>27</v>
      </c>
      <c r="H845" s="106"/>
      <c r="I845" s="129" t="s">
        <v>46</v>
      </c>
      <c r="J845" s="103">
        <f t="shared" si="107"/>
        <v>70</v>
      </c>
      <c r="K845" s="106"/>
      <c r="L845" s="130">
        <v>43831</v>
      </c>
      <c r="M845" s="130">
        <v>44926</v>
      </c>
      <c r="N845" s="17" t="s">
        <v>186</v>
      </c>
      <c r="O845" s="256"/>
      <c r="P845" s="253">
        <f>Hagyárosbörönd!P33</f>
        <v>35</v>
      </c>
      <c r="Q845" s="253">
        <f>Hagyárosbörönd!Q33</f>
        <v>0</v>
      </c>
      <c r="R845" s="253">
        <f>Hagyárosbörönd!R33</f>
        <v>35</v>
      </c>
      <c r="S845" s="253">
        <f>Hagyárosbörönd!S33</f>
        <v>0</v>
      </c>
      <c r="T845" s="313">
        <f>Hagyárosbörönd!T33</f>
        <v>0</v>
      </c>
      <c r="U845" s="313">
        <f>Hagyárosbörönd!U33</f>
        <v>0</v>
      </c>
      <c r="V845" s="313">
        <f>Hagyárosbörönd!V33</f>
        <v>0</v>
      </c>
      <c r="W845" s="313">
        <f>Hagyárosbörönd!W33</f>
        <v>0</v>
      </c>
      <c r="X845" s="313">
        <f>Hagyárosbörönd!X33</f>
        <v>0</v>
      </c>
      <c r="Y845" s="313">
        <f>Hagyárosbörönd!Y33</f>
        <v>0</v>
      </c>
      <c r="Z845" s="313">
        <f>Hagyárosbörönd!Z33</f>
        <v>0</v>
      </c>
      <c r="AA845" s="313">
        <f>Hagyárosbörönd!AA33</f>
        <v>0</v>
      </c>
      <c r="AB845" s="313">
        <f>Hagyárosbörönd!AB33</f>
        <v>0</v>
      </c>
      <c r="AC845" s="314">
        <f>Hagyárosbörönd!AC33</f>
        <v>0</v>
      </c>
      <c r="AE845" s="114"/>
    </row>
    <row r="846" spans="1:31" s="125" customFormat="1" ht="60" x14ac:dyDescent="0.25">
      <c r="A846" s="101">
        <v>742</v>
      </c>
      <c r="B846" s="185"/>
      <c r="C846" s="103" t="s">
        <v>46</v>
      </c>
      <c r="D846" s="75" t="s">
        <v>231</v>
      </c>
      <c r="E846" s="104" t="s">
        <v>15</v>
      </c>
      <c r="F846" s="104" t="s">
        <v>29</v>
      </c>
      <c r="G846" s="105" t="s">
        <v>27</v>
      </c>
      <c r="H846" s="106"/>
      <c r="I846" s="129" t="s">
        <v>46</v>
      </c>
      <c r="J846" s="103">
        <f t="shared" si="107"/>
        <v>800</v>
      </c>
      <c r="K846" s="106"/>
      <c r="L846" s="130">
        <v>45292</v>
      </c>
      <c r="M846" s="130">
        <v>48579</v>
      </c>
      <c r="N846" s="32" t="s">
        <v>187</v>
      </c>
      <c r="O846" s="256"/>
      <c r="P846" s="253">
        <f>Hagyárosbörönd!P34</f>
        <v>0</v>
      </c>
      <c r="Q846" s="253">
        <f>Hagyárosbörönd!Q34</f>
        <v>0</v>
      </c>
      <c r="R846" s="253">
        <f>Hagyárosbörönd!R34</f>
        <v>0</v>
      </c>
      <c r="S846" s="253">
        <f>Hagyárosbörönd!S34</f>
        <v>0</v>
      </c>
      <c r="T846" s="313">
        <f>Hagyárosbörönd!T34</f>
        <v>35</v>
      </c>
      <c r="U846" s="313">
        <f>Hagyárosbörönd!U34</f>
        <v>0</v>
      </c>
      <c r="V846" s="313">
        <f>Hagyárosbörönd!V34</f>
        <v>75</v>
      </c>
      <c r="W846" s="313">
        <f>Hagyárosbörönd!W34</f>
        <v>155</v>
      </c>
      <c r="X846" s="313">
        <f>Hagyárosbörönd!X34</f>
        <v>75</v>
      </c>
      <c r="Y846" s="313">
        <f>Hagyárosbörönd!Y34</f>
        <v>155</v>
      </c>
      <c r="Z846" s="313">
        <f>Hagyárosbörönd!Z34</f>
        <v>75</v>
      </c>
      <c r="AA846" s="313">
        <f>Hagyárosbörönd!AA34</f>
        <v>155</v>
      </c>
      <c r="AB846" s="313">
        <f>Hagyárosbörönd!AB34</f>
        <v>75</v>
      </c>
      <c r="AC846" s="314">
        <f>Hagyárosbörönd!AC34</f>
        <v>0</v>
      </c>
      <c r="AE846" s="114"/>
    </row>
    <row r="847" spans="1:31" s="125" customFormat="1" ht="60" x14ac:dyDescent="0.25">
      <c r="A847" s="101">
        <v>398</v>
      </c>
      <c r="B847" s="185"/>
      <c r="C847" s="103" t="s">
        <v>47</v>
      </c>
      <c r="D847" s="75" t="s">
        <v>225</v>
      </c>
      <c r="E847" s="104" t="s">
        <v>15</v>
      </c>
      <c r="F847" s="104" t="s">
        <v>29</v>
      </c>
      <c r="G847" s="105" t="s">
        <v>27</v>
      </c>
      <c r="H847" s="106"/>
      <c r="I847" s="129" t="s">
        <v>47</v>
      </c>
      <c r="J847" s="103">
        <f t="shared" si="107"/>
        <v>11800</v>
      </c>
      <c r="K847" s="106"/>
      <c r="L847" s="130">
        <v>43831</v>
      </c>
      <c r="M847" s="130">
        <v>44926</v>
      </c>
      <c r="N847" s="32" t="s">
        <v>186</v>
      </c>
      <c r="O847" s="256"/>
      <c r="P847" s="253">
        <f>Hottó!P35</f>
        <v>8350</v>
      </c>
      <c r="Q847" s="253">
        <f>Hottó!Q35</f>
        <v>2900</v>
      </c>
      <c r="R847" s="253">
        <f>Hottó!R35</f>
        <v>550</v>
      </c>
      <c r="S847" s="253">
        <f>Hottó!S35</f>
        <v>0</v>
      </c>
      <c r="T847" s="313">
        <f>Hottó!T35</f>
        <v>0</v>
      </c>
      <c r="U847" s="313">
        <f>Hottó!U35</f>
        <v>0</v>
      </c>
      <c r="V847" s="313">
        <f>Hottó!V35</f>
        <v>0</v>
      </c>
      <c r="W847" s="313">
        <f>Hottó!W35</f>
        <v>0</v>
      </c>
      <c r="X847" s="313">
        <f>Hottó!X35</f>
        <v>0</v>
      </c>
      <c r="Y847" s="313">
        <f>Hottó!Y35</f>
        <v>0</v>
      </c>
      <c r="Z847" s="313">
        <f>Hottó!Z35</f>
        <v>0</v>
      </c>
      <c r="AA847" s="313">
        <f>Hottó!AA35</f>
        <v>0</v>
      </c>
      <c r="AB847" s="313">
        <f>Hottó!AB35</f>
        <v>0</v>
      </c>
      <c r="AC847" s="314">
        <f>Hottó!AC35</f>
        <v>0</v>
      </c>
      <c r="AE847" s="114"/>
    </row>
    <row r="848" spans="1:31" s="125" customFormat="1" ht="60" x14ac:dyDescent="0.25">
      <c r="A848" s="101">
        <v>743</v>
      </c>
      <c r="B848" s="185"/>
      <c r="C848" s="103" t="s">
        <v>47</v>
      </c>
      <c r="D848" s="75" t="s">
        <v>225</v>
      </c>
      <c r="E848" s="104" t="s">
        <v>15</v>
      </c>
      <c r="F848" s="104" t="s">
        <v>29</v>
      </c>
      <c r="G848" s="105" t="s">
        <v>27</v>
      </c>
      <c r="H848" s="106"/>
      <c r="I848" s="129" t="s">
        <v>47</v>
      </c>
      <c r="J848" s="103">
        <f t="shared" si="107"/>
        <v>15900</v>
      </c>
      <c r="K848" s="106"/>
      <c r="L848" s="130">
        <v>45292</v>
      </c>
      <c r="M848" s="130">
        <v>48944</v>
      </c>
      <c r="N848" s="32" t="s">
        <v>187</v>
      </c>
      <c r="O848" s="256"/>
      <c r="P848" s="253">
        <f>Hottó!P36</f>
        <v>0</v>
      </c>
      <c r="Q848" s="253">
        <f>Hottó!Q36</f>
        <v>0</v>
      </c>
      <c r="R848" s="253">
        <f>Hottó!R36</f>
        <v>0</v>
      </c>
      <c r="S848" s="253">
        <f>Hottó!S36</f>
        <v>0</v>
      </c>
      <c r="T848" s="313">
        <f>Hottó!T36</f>
        <v>3050</v>
      </c>
      <c r="U848" s="313">
        <f>Hottó!U36</f>
        <v>700</v>
      </c>
      <c r="V848" s="313">
        <f>Hottó!V36</f>
        <v>1250</v>
      </c>
      <c r="W848" s="313">
        <f>Hottó!W36</f>
        <v>0</v>
      </c>
      <c r="X848" s="313">
        <f>Hottó!X36</f>
        <v>4300</v>
      </c>
      <c r="Y848" s="313">
        <f>Hottó!Y36</f>
        <v>2750</v>
      </c>
      <c r="Z848" s="313">
        <f>Hottó!Z36</f>
        <v>2650</v>
      </c>
      <c r="AA848" s="313">
        <f>Hottó!AA36</f>
        <v>400</v>
      </c>
      <c r="AB848" s="313">
        <f>Hottó!AB36</f>
        <v>400</v>
      </c>
      <c r="AC848" s="314">
        <f>Hottó!AC36</f>
        <v>400</v>
      </c>
      <c r="AE848" s="114"/>
    </row>
    <row r="849" spans="1:31" s="125" customFormat="1" ht="60" x14ac:dyDescent="0.25">
      <c r="A849" s="101">
        <v>399</v>
      </c>
      <c r="B849" s="185"/>
      <c r="C849" s="103" t="s">
        <v>47</v>
      </c>
      <c r="D849" s="75" t="s">
        <v>231</v>
      </c>
      <c r="E849" s="104" t="s">
        <v>15</v>
      </c>
      <c r="F849" s="104" t="s">
        <v>29</v>
      </c>
      <c r="G849" s="105" t="s">
        <v>27</v>
      </c>
      <c r="H849" s="106"/>
      <c r="I849" s="129" t="s">
        <v>47</v>
      </c>
      <c r="J849" s="103">
        <f t="shared" si="107"/>
        <v>460</v>
      </c>
      <c r="K849" s="106"/>
      <c r="L849" s="130">
        <v>43831</v>
      </c>
      <c r="M849" s="130">
        <v>45291</v>
      </c>
      <c r="N849" s="17" t="s">
        <v>186</v>
      </c>
      <c r="O849" s="256"/>
      <c r="P849" s="253">
        <f>Hottó!P37</f>
        <v>80</v>
      </c>
      <c r="Q849" s="253">
        <f>Hottó!Q37</f>
        <v>65</v>
      </c>
      <c r="R849" s="253">
        <f>Hottó!R37</f>
        <v>250</v>
      </c>
      <c r="S849" s="253">
        <f>Hottó!S37</f>
        <v>65</v>
      </c>
      <c r="T849" s="313">
        <f>Hottó!T37</f>
        <v>0</v>
      </c>
      <c r="U849" s="313">
        <f>Hottó!U37</f>
        <v>0</v>
      </c>
      <c r="V849" s="313">
        <f>Hottó!V37</f>
        <v>0</v>
      </c>
      <c r="W849" s="313">
        <f>Hottó!W37</f>
        <v>0</v>
      </c>
      <c r="X849" s="313">
        <f>Hottó!X37</f>
        <v>0</v>
      </c>
      <c r="Y849" s="313">
        <f>Hottó!Y37</f>
        <v>0</v>
      </c>
      <c r="Z849" s="313">
        <f>Hottó!Z37</f>
        <v>0</v>
      </c>
      <c r="AA849" s="313">
        <f>Hottó!AA37</f>
        <v>0</v>
      </c>
      <c r="AB849" s="313">
        <f>Hottó!AB37</f>
        <v>0</v>
      </c>
      <c r="AC849" s="314">
        <f>Hottó!AC37</f>
        <v>0</v>
      </c>
      <c r="AE849" s="114"/>
    </row>
    <row r="850" spans="1:31" s="125" customFormat="1" ht="60" x14ac:dyDescent="0.25">
      <c r="A850" s="101">
        <v>744</v>
      </c>
      <c r="B850" s="185"/>
      <c r="C850" s="103" t="s">
        <v>47</v>
      </c>
      <c r="D850" s="75" t="s">
        <v>231</v>
      </c>
      <c r="E850" s="104" t="s">
        <v>15</v>
      </c>
      <c r="F850" s="104" t="s">
        <v>29</v>
      </c>
      <c r="G850" s="105" t="s">
        <v>27</v>
      </c>
      <c r="H850" s="106"/>
      <c r="I850" s="129" t="s">
        <v>47</v>
      </c>
      <c r="J850" s="103">
        <f t="shared" si="107"/>
        <v>905</v>
      </c>
      <c r="K850" s="106"/>
      <c r="L850" s="130">
        <v>45292</v>
      </c>
      <c r="M850" s="130">
        <v>48944</v>
      </c>
      <c r="N850" s="32" t="s">
        <v>187</v>
      </c>
      <c r="O850" s="256"/>
      <c r="P850" s="253">
        <f>Hottó!P38</f>
        <v>0</v>
      </c>
      <c r="Q850" s="253">
        <f>Hottó!Q38</f>
        <v>0</v>
      </c>
      <c r="R850" s="253">
        <f>Hottó!R38</f>
        <v>0</v>
      </c>
      <c r="S850" s="253">
        <f>Hottó!S38</f>
        <v>0</v>
      </c>
      <c r="T850" s="313">
        <f>Hottó!T38</f>
        <v>80</v>
      </c>
      <c r="U850" s="313">
        <f>Hottó!U38</f>
        <v>65</v>
      </c>
      <c r="V850" s="313">
        <f>Hottó!V38</f>
        <v>0</v>
      </c>
      <c r="W850" s="313">
        <f>Hottó!W38</f>
        <v>65</v>
      </c>
      <c r="X850" s="313">
        <f>Hottó!X38</f>
        <v>0</v>
      </c>
      <c r="Y850" s="313">
        <f>Hottó!Y38</f>
        <v>65</v>
      </c>
      <c r="Z850" s="313">
        <f>Hottó!Z38</f>
        <v>250</v>
      </c>
      <c r="AA850" s="313">
        <f>Hottó!AA38</f>
        <v>65</v>
      </c>
      <c r="AB850" s="313">
        <f>Hottó!AB38</f>
        <v>250</v>
      </c>
      <c r="AC850" s="314">
        <f>Hottó!AC38</f>
        <v>65</v>
      </c>
      <c r="AE850" s="114"/>
    </row>
    <row r="851" spans="1:31" s="125" customFormat="1" ht="60" x14ac:dyDescent="0.25">
      <c r="A851" s="101">
        <v>400</v>
      </c>
      <c r="B851" s="185"/>
      <c r="C851" s="103" t="s">
        <v>48</v>
      </c>
      <c r="D851" s="75" t="s">
        <v>225</v>
      </c>
      <c r="E851" s="104" t="s">
        <v>15</v>
      </c>
      <c r="F851" s="104" t="s">
        <v>29</v>
      </c>
      <c r="G851" s="105" t="s">
        <v>27</v>
      </c>
      <c r="H851" s="106"/>
      <c r="I851" s="129" t="s">
        <v>48</v>
      </c>
      <c r="J851" s="103">
        <f t="shared" si="107"/>
        <v>7100</v>
      </c>
      <c r="K851" s="106"/>
      <c r="L851" s="130">
        <v>43831</v>
      </c>
      <c r="M851" s="130">
        <v>44926</v>
      </c>
      <c r="N851" s="17" t="s">
        <v>186</v>
      </c>
      <c r="O851" s="256"/>
      <c r="P851" s="253">
        <f>Kávás!P32</f>
        <v>6050</v>
      </c>
      <c r="Q851" s="253">
        <f>Kávás!Q32</f>
        <v>0</v>
      </c>
      <c r="R851" s="253">
        <f>Kávás!R32</f>
        <v>1050</v>
      </c>
      <c r="S851" s="253">
        <f>Kávás!S32</f>
        <v>0</v>
      </c>
      <c r="T851" s="313">
        <f>Kávás!T32</f>
        <v>0</v>
      </c>
      <c r="U851" s="313">
        <f>Kávás!U32</f>
        <v>0</v>
      </c>
      <c r="V851" s="313">
        <f>Kávás!V32</f>
        <v>0</v>
      </c>
      <c r="W851" s="313">
        <f>Kávás!W32</f>
        <v>0</v>
      </c>
      <c r="X851" s="313">
        <f>Kávás!X32</f>
        <v>0</v>
      </c>
      <c r="Y851" s="313">
        <f>Kávás!Y32</f>
        <v>0</v>
      </c>
      <c r="Z851" s="313">
        <f>Kávás!Z32</f>
        <v>0</v>
      </c>
      <c r="AA851" s="313">
        <f>Kávás!AA32</f>
        <v>0</v>
      </c>
      <c r="AB851" s="313">
        <f>Kávás!AB32</f>
        <v>0</v>
      </c>
      <c r="AC851" s="314">
        <f>Kávás!AC32</f>
        <v>0</v>
      </c>
      <c r="AE851" s="114"/>
    </row>
    <row r="852" spans="1:31" s="125" customFormat="1" ht="60" x14ac:dyDescent="0.25">
      <c r="A852" s="101">
        <v>745</v>
      </c>
      <c r="B852" s="185"/>
      <c r="C852" s="103" t="s">
        <v>48</v>
      </c>
      <c r="D852" s="75" t="s">
        <v>225</v>
      </c>
      <c r="E852" s="104" t="s">
        <v>15</v>
      </c>
      <c r="F852" s="104" t="s">
        <v>29</v>
      </c>
      <c r="G852" s="105" t="s">
        <v>27</v>
      </c>
      <c r="H852" s="106"/>
      <c r="I852" s="129" t="s">
        <v>48</v>
      </c>
      <c r="J852" s="103">
        <f t="shared" si="107"/>
        <v>7300</v>
      </c>
      <c r="K852" s="106"/>
      <c r="L852" s="130">
        <v>45292</v>
      </c>
      <c r="M852" s="130">
        <v>47484</v>
      </c>
      <c r="N852" s="32" t="s">
        <v>187</v>
      </c>
      <c r="O852" s="256"/>
      <c r="P852" s="253">
        <f>Kávás!P33</f>
        <v>0</v>
      </c>
      <c r="Q852" s="253">
        <f>Kávás!Q33</f>
        <v>0</v>
      </c>
      <c r="R852" s="253">
        <f>Kávás!R33</f>
        <v>0</v>
      </c>
      <c r="S852" s="253">
        <f>Kávás!S33</f>
        <v>0</v>
      </c>
      <c r="T852" s="313">
        <f>Kávás!T33</f>
        <v>250</v>
      </c>
      <c r="U852" s="313">
        <f>Kávás!U33</f>
        <v>0</v>
      </c>
      <c r="V852" s="313">
        <f>Kávás!V33</f>
        <v>2750</v>
      </c>
      <c r="W852" s="313">
        <f>Kávás!W33</f>
        <v>0</v>
      </c>
      <c r="X852" s="313">
        <f>Kávás!X33</f>
        <v>250</v>
      </c>
      <c r="Y852" s="313">
        <f>Kávás!Y33</f>
        <v>0</v>
      </c>
      <c r="Z852" s="313">
        <f>Kávás!Z33</f>
        <v>4050</v>
      </c>
      <c r="AA852" s="313">
        <f>Kávás!AA33</f>
        <v>0</v>
      </c>
      <c r="AB852" s="313">
        <f>Kávás!AB33</f>
        <v>0</v>
      </c>
      <c r="AC852" s="314">
        <f>Kávás!AC33</f>
        <v>0</v>
      </c>
      <c r="AE852" s="114"/>
    </row>
    <row r="853" spans="1:31" s="125" customFormat="1" ht="60" x14ac:dyDescent="0.25">
      <c r="A853" s="101">
        <v>401</v>
      </c>
      <c r="B853" s="185"/>
      <c r="C853" s="136" t="s">
        <v>49</v>
      </c>
      <c r="D853" s="75" t="s">
        <v>225</v>
      </c>
      <c r="E853" s="104" t="s">
        <v>15</v>
      </c>
      <c r="F853" s="104" t="s">
        <v>29</v>
      </c>
      <c r="G853" s="105" t="s">
        <v>27</v>
      </c>
      <c r="H853" s="106"/>
      <c r="I853" s="129" t="s">
        <v>49</v>
      </c>
      <c r="J853" s="103">
        <f t="shared" ref="J853:J856" si="108">SUM(O853:AC853)</f>
        <v>14350</v>
      </c>
      <c r="K853" s="106"/>
      <c r="L853" s="130">
        <v>43831</v>
      </c>
      <c r="M853" s="282">
        <v>45291</v>
      </c>
      <c r="N853" s="17" t="s">
        <v>186</v>
      </c>
      <c r="O853" s="256"/>
      <c r="P853" s="253">
        <f>Kemendollár!P35</f>
        <v>8000</v>
      </c>
      <c r="Q853" s="253">
        <f>Kemendollár!Q35</f>
        <v>800</v>
      </c>
      <c r="R853" s="253">
        <f>Kemendollár!R35</f>
        <v>2950</v>
      </c>
      <c r="S853" s="253">
        <f>Kemendollár!S35</f>
        <v>2600</v>
      </c>
      <c r="T853" s="313">
        <f>Kemendollár!T35</f>
        <v>0</v>
      </c>
      <c r="U853" s="313">
        <f>Kemendollár!U35</f>
        <v>0</v>
      </c>
      <c r="V853" s="313">
        <f>Kemendollár!V35</f>
        <v>0</v>
      </c>
      <c r="W853" s="313">
        <f>Kemendollár!W35</f>
        <v>0</v>
      </c>
      <c r="X853" s="313">
        <f>Kemendollár!X35</f>
        <v>0</v>
      </c>
      <c r="Y853" s="313">
        <f>Kemendollár!Y35</f>
        <v>0</v>
      </c>
      <c r="Z853" s="313">
        <f>Kemendollár!Z35</f>
        <v>0</v>
      </c>
      <c r="AA853" s="313">
        <f>Kemendollár!AA35</f>
        <v>0</v>
      </c>
      <c r="AB853" s="313">
        <f>Kemendollár!AB35</f>
        <v>0</v>
      </c>
      <c r="AC853" s="314">
        <f>Kemendollár!AC35</f>
        <v>0</v>
      </c>
      <c r="AE853" s="114"/>
    </row>
    <row r="854" spans="1:31" s="125" customFormat="1" ht="60" x14ac:dyDescent="0.25">
      <c r="A854" s="101">
        <v>746</v>
      </c>
      <c r="B854" s="185"/>
      <c r="C854" s="136" t="s">
        <v>49</v>
      </c>
      <c r="D854" s="75" t="s">
        <v>225</v>
      </c>
      <c r="E854" s="104" t="s">
        <v>15</v>
      </c>
      <c r="F854" s="104" t="s">
        <v>29</v>
      </c>
      <c r="G854" s="105" t="s">
        <v>27</v>
      </c>
      <c r="H854" s="106"/>
      <c r="I854" s="129" t="s">
        <v>49</v>
      </c>
      <c r="J854" s="103">
        <f t="shared" si="108"/>
        <v>34730</v>
      </c>
      <c r="K854" s="106"/>
      <c r="L854" s="130">
        <v>45292</v>
      </c>
      <c r="M854" s="282">
        <v>48944</v>
      </c>
      <c r="N854" s="32" t="s">
        <v>187</v>
      </c>
      <c r="O854" s="256"/>
      <c r="P854" s="253">
        <f>Kemendollár!P36</f>
        <v>0</v>
      </c>
      <c r="Q854" s="253">
        <f>Kemendollár!Q36</f>
        <v>0</v>
      </c>
      <c r="R854" s="253">
        <f>Kemendollár!R36</f>
        <v>0</v>
      </c>
      <c r="S854" s="253">
        <f>Kemendollár!S36</f>
        <v>0</v>
      </c>
      <c r="T854" s="313">
        <f>Kemendollár!T36</f>
        <v>850</v>
      </c>
      <c r="U854" s="313">
        <f>Kemendollár!U36</f>
        <v>500</v>
      </c>
      <c r="V854" s="313">
        <f>Kemendollár!V36</f>
        <v>850</v>
      </c>
      <c r="W854" s="313">
        <f>Kemendollár!W36</f>
        <v>500</v>
      </c>
      <c r="X854" s="313">
        <f>Kemendollár!X36</f>
        <v>3000</v>
      </c>
      <c r="Y854" s="313">
        <f>Kemendollár!Y36</f>
        <v>2600</v>
      </c>
      <c r="Z854" s="313">
        <f>Kemendollár!Z36</f>
        <v>5030</v>
      </c>
      <c r="AA854" s="313">
        <f>Kemendollár!AA36</f>
        <v>11400</v>
      </c>
      <c r="AB854" s="313">
        <f>Kemendollár!AB36</f>
        <v>5000</v>
      </c>
      <c r="AC854" s="314">
        <f>Kemendollár!AC36</f>
        <v>5000</v>
      </c>
      <c r="AE854" s="114"/>
    </row>
    <row r="855" spans="1:31" s="125" customFormat="1" ht="60" x14ac:dyDescent="0.25">
      <c r="A855" s="101">
        <v>402</v>
      </c>
      <c r="B855" s="185"/>
      <c r="C855" s="136" t="s">
        <v>49</v>
      </c>
      <c r="D855" s="75" t="s">
        <v>231</v>
      </c>
      <c r="E855" s="104" t="s">
        <v>15</v>
      </c>
      <c r="F855" s="104" t="s">
        <v>29</v>
      </c>
      <c r="G855" s="105" t="s">
        <v>27</v>
      </c>
      <c r="H855" s="106"/>
      <c r="I855" s="129" t="s">
        <v>49</v>
      </c>
      <c r="J855" s="103">
        <f t="shared" si="108"/>
        <v>255</v>
      </c>
      <c r="K855" s="106"/>
      <c r="L855" s="130">
        <v>43831</v>
      </c>
      <c r="M855" s="130">
        <v>45291</v>
      </c>
      <c r="N855" s="17" t="s">
        <v>186</v>
      </c>
      <c r="O855" s="256"/>
      <c r="P855" s="253">
        <f>Kemendollár!P37</f>
        <v>35</v>
      </c>
      <c r="Q855" s="253">
        <f>Kemendollár!Q37</f>
        <v>0</v>
      </c>
      <c r="R855" s="253">
        <f>Kemendollár!R37</f>
        <v>130</v>
      </c>
      <c r="S855" s="253">
        <f>Kemendollár!S37</f>
        <v>90</v>
      </c>
      <c r="T855" s="313">
        <f>Kemendollár!T37</f>
        <v>0</v>
      </c>
      <c r="U855" s="313">
        <f>Kemendollár!U37</f>
        <v>0</v>
      </c>
      <c r="V855" s="313">
        <f>Kemendollár!V37</f>
        <v>0</v>
      </c>
      <c r="W855" s="313">
        <f>Kemendollár!W37</f>
        <v>0</v>
      </c>
      <c r="X855" s="313">
        <f>Kemendollár!X37</f>
        <v>0</v>
      </c>
      <c r="Y855" s="313">
        <f>Kemendollár!Y37</f>
        <v>0</v>
      </c>
      <c r="Z855" s="313">
        <f>Kemendollár!Z37</f>
        <v>0</v>
      </c>
      <c r="AA855" s="313">
        <f>Kemendollár!AA37</f>
        <v>0</v>
      </c>
      <c r="AB855" s="313">
        <f>Kemendollár!AB37</f>
        <v>0</v>
      </c>
      <c r="AC855" s="314">
        <f>Kemendollár!AC37</f>
        <v>0</v>
      </c>
      <c r="AE855" s="114"/>
    </row>
    <row r="856" spans="1:31" s="125" customFormat="1" ht="60" x14ac:dyDescent="0.25">
      <c r="A856" s="101">
        <v>747</v>
      </c>
      <c r="B856" s="185"/>
      <c r="C856" s="136" t="s">
        <v>49</v>
      </c>
      <c r="D856" s="75" t="s">
        <v>231</v>
      </c>
      <c r="E856" s="104" t="s">
        <v>15</v>
      </c>
      <c r="F856" s="104" t="s">
        <v>29</v>
      </c>
      <c r="G856" s="105" t="s">
        <v>27</v>
      </c>
      <c r="H856" s="106"/>
      <c r="I856" s="129" t="s">
        <v>49</v>
      </c>
      <c r="J856" s="103">
        <f t="shared" si="108"/>
        <v>630</v>
      </c>
      <c r="K856" s="106"/>
      <c r="L856" s="130">
        <v>45292</v>
      </c>
      <c r="M856" s="130">
        <v>48579</v>
      </c>
      <c r="N856" s="32" t="s">
        <v>187</v>
      </c>
      <c r="O856" s="256"/>
      <c r="P856" s="253">
        <f>Kemendollár!P38</f>
        <v>0</v>
      </c>
      <c r="Q856" s="253">
        <f>Kemendollár!Q38</f>
        <v>0</v>
      </c>
      <c r="R856" s="253">
        <f>Kemendollár!R38</f>
        <v>0</v>
      </c>
      <c r="S856" s="253">
        <f>Kemendollár!S38</f>
        <v>0</v>
      </c>
      <c r="T856" s="313">
        <f>Kemendollár!T38</f>
        <v>130</v>
      </c>
      <c r="U856" s="313">
        <f>Kemendollár!U38</f>
        <v>0</v>
      </c>
      <c r="V856" s="313">
        <f>Kemendollár!V38</f>
        <v>0</v>
      </c>
      <c r="W856" s="313">
        <f>Kemendollár!W38</f>
        <v>130</v>
      </c>
      <c r="X856" s="313">
        <f>Kemendollár!X38</f>
        <v>90</v>
      </c>
      <c r="Y856" s="313">
        <f>Kemendollár!Y38</f>
        <v>0</v>
      </c>
      <c r="Z856" s="313">
        <f>Kemendollár!Z38</f>
        <v>150</v>
      </c>
      <c r="AA856" s="313">
        <f>Kemendollár!AA38</f>
        <v>0</v>
      </c>
      <c r="AB856" s="313">
        <f>Kemendollár!AB38</f>
        <v>130</v>
      </c>
      <c r="AC856" s="314">
        <f>Kemendollár!AC38</f>
        <v>0</v>
      </c>
      <c r="AE856" s="114"/>
    </row>
    <row r="857" spans="1:31" s="125" customFormat="1" ht="60" x14ac:dyDescent="0.25">
      <c r="A857" s="101">
        <v>403</v>
      </c>
      <c r="B857" s="185"/>
      <c r="C857" s="103" t="s">
        <v>50</v>
      </c>
      <c r="D857" s="75" t="s">
        <v>225</v>
      </c>
      <c r="E857" s="104" t="s">
        <v>15</v>
      </c>
      <c r="F857" s="104" t="s">
        <v>29</v>
      </c>
      <c r="G857" s="105" t="s">
        <v>27</v>
      </c>
      <c r="H857" s="106"/>
      <c r="I857" s="129" t="s">
        <v>50</v>
      </c>
      <c r="J857" s="103">
        <f t="shared" ref="J857:J858" si="109">SUM(O857:AC857)</f>
        <v>3850</v>
      </c>
      <c r="K857" s="106"/>
      <c r="L857" s="130">
        <v>43831</v>
      </c>
      <c r="M857" s="130">
        <v>45291</v>
      </c>
      <c r="N857" s="32" t="s">
        <v>186</v>
      </c>
      <c r="O857" s="256"/>
      <c r="P857" s="253">
        <f>Keménfa!P29</f>
        <v>1150</v>
      </c>
      <c r="Q857" s="253">
        <f>Keménfa!Q29</f>
        <v>650</v>
      </c>
      <c r="R857" s="253">
        <f>Keménfa!R29</f>
        <v>1800</v>
      </c>
      <c r="S857" s="253">
        <f>Keménfa!S29</f>
        <v>250</v>
      </c>
      <c r="T857" s="313">
        <f>Keménfa!T29</f>
        <v>0</v>
      </c>
      <c r="U857" s="313">
        <f>Keménfa!U29</f>
        <v>0</v>
      </c>
      <c r="V857" s="313">
        <f>Keménfa!V29</f>
        <v>0</v>
      </c>
      <c r="W857" s="313">
        <f>Keménfa!W29</f>
        <v>0</v>
      </c>
      <c r="X857" s="313">
        <f>Keménfa!X29</f>
        <v>0</v>
      </c>
      <c r="Y857" s="313">
        <f>Keménfa!Y29</f>
        <v>0</v>
      </c>
      <c r="Z857" s="313">
        <f>Keménfa!Z29</f>
        <v>0</v>
      </c>
      <c r="AA857" s="313">
        <f>Keménfa!AA29</f>
        <v>0</v>
      </c>
      <c r="AB857" s="313">
        <f>Keménfa!AB29</f>
        <v>0</v>
      </c>
      <c r="AC857" s="314">
        <f>Keménfa!AC29</f>
        <v>0</v>
      </c>
      <c r="AE857" s="114"/>
    </row>
    <row r="858" spans="1:31" s="125" customFormat="1" ht="60" x14ac:dyDescent="0.25">
      <c r="A858" s="101">
        <v>748</v>
      </c>
      <c r="B858" s="185"/>
      <c r="C858" s="103" t="s">
        <v>50</v>
      </c>
      <c r="D858" s="75" t="s">
        <v>225</v>
      </c>
      <c r="E858" s="104" t="s">
        <v>15</v>
      </c>
      <c r="F858" s="104" t="s">
        <v>29</v>
      </c>
      <c r="G858" s="105" t="s">
        <v>27</v>
      </c>
      <c r="H858" s="106"/>
      <c r="I858" s="129" t="s">
        <v>50</v>
      </c>
      <c r="J858" s="103">
        <f t="shared" si="109"/>
        <v>5000</v>
      </c>
      <c r="K858" s="106"/>
      <c r="L858" s="130">
        <v>45292</v>
      </c>
      <c r="M858" s="130">
        <v>48944</v>
      </c>
      <c r="N858" s="32" t="s">
        <v>187</v>
      </c>
      <c r="O858" s="256"/>
      <c r="P858" s="253">
        <f>Keménfa!P30</f>
        <v>0</v>
      </c>
      <c r="Q858" s="253">
        <f>Keménfa!Q30</f>
        <v>0</v>
      </c>
      <c r="R858" s="253">
        <f>Keménfa!R30</f>
        <v>0</v>
      </c>
      <c r="S858" s="253">
        <f>Keménfa!S30</f>
        <v>0</v>
      </c>
      <c r="T858" s="313">
        <f>Keménfa!T30</f>
        <v>700</v>
      </c>
      <c r="U858" s="313">
        <f>Keménfa!U30</f>
        <v>750</v>
      </c>
      <c r="V858" s="313">
        <f>Keménfa!V30</f>
        <v>0</v>
      </c>
      <c r="W858" s="313">
        <f>Keménfa!W30</f>
        <v>250</v>
      </c>
      <c r="X858" s="313">
        <f>Keménfa!X30</f>
        <v>0</v>
      </c>
      <c r="Y858" s="313">
        <f>Keménfa!Y30</f>
        <v>250</v>
      </c>
      <c r="Z858" s="313">
        <f>Keménfa!Z30</f>
        <v>650</v>
      </c>
      <c r="AA858" s="313">
        <f>Keménfa!AA30</f>
        <v>1900</v>
      </c>
      <c r="AB858" s="313">
        <f>Keménfa!AB30</f>
        <v>250</v>
      </c>
      <c r="AC858" s="314">
        <f>Keménfa!AC30</f>
        <v>250</v>
      </c>
      <c r="AE858" s="114"/>
    </row>
    <row r="859" spans="1:31" s="125" customFormat="1" ht="60" x14ac:dyDescent="0.25">
      <c r="A859" s="101">
        <v>404</v>
      </c>
      <c r="B859" s="185"/>
      <c r="C859" s="103" t="s">
        <v>51</v>
      </c>
      <c r="D859" s="75" t="s">
        <v>225</v>
      </c>
      <c r="E859" s="104" t="s">
        <v>15</v>
      </c>
      <c r="F859" s="104" t="s">
        <v>29</v>
      </c>
      <c r="G859" s="105" t="s">
        <v>27</v>
      </c>
      <c r="H859" s="106"/>
      <c r="I859" s="129" t="s">
        <v>51</v>
      </c>
      <c r="J859" s="103">
        <f t="shared" ref="J859:J860" si="110">SUM(O859:AC859)</f>
        <v>11800</v>
      </c>
      <c r="K859" s="106"/>
      <c r="L859" s="130">
        <v>43831</v>
      </c>
      <c r="M859" s="130">
        <v>45291</v>
      </c>
      <c r="N859" s="17" t="s">
        <v>186</v>
      </c>
      <c r="O859" s="256"/>
      <c r="P859" s="253">
        <f>Kisbucsa!P36</f>
        <v>8800</v>
      </c>
      <c r="Q859" s="253">
        <f>Kisbucsa!Q36</f>
        <v>2200</v>
      </c>
      <c r="R859" s="253">
        <f>Kisbucsa!R36</f>
        <v>500</v>
      </c>
      <c r="S859" s="253">
        <f>Kisbucsa!S36</f>
        <v>300</v>
      </c>
      <c r="T859" s="313">
        <f>Kisbucsa!T36</f>
        <v>0</v>
      </c>
      <c r="U859" s="313">
        <f>Kisbucsa!U36</f>
        <v>0</v>
      </c>
      <c r="V859" s="313">
        <f>Kisbucsa!V36</f>
        <v>0</v>
      </c>
      <c r="W859" s="313">
        <f>Kisbucsa!W36</f>
        <v>0</v>
      </c>
      <c r="X859" s="313">
        <f>Kisbucsa!X36</f>
        <v>0</v>
      </c>
      <c r="Y859" s="313">
        <f>Kisbucsa!Y36</f>
        <v>0</v>
      </c>
      <c r="Z859" s="313">
        <f>Kisbucsa!Z36</f>
        <v>0</v>
      </c>
      <c r="AA859" s="313">
        <f>Kisbucsa!AA36</f>
        <v>0</v>
      </c>
      <c r="AB859" s="313">
        <f>Kisbucsa!AB36</f>
        <v>0</v>
      </c>
      <c r="AC859" s="314">
        <f>Kisbucsa!AC36</f>
        <v>0</v>
      </c>
      <c r="AE859" s="114"/>
    </row>
    <row r="860" spans="1:31" s="125" customFormat="1" ht="60" x14ac:dyDescent="0.25">
      <c r="A860" s="101">
        <v>749</v>
      </c>
      <c r="B860" s="185"/>
      <c r="C860" s="103" t="s">
        <v>51</v>
      </c>
      <c r="D860" s="75" t="s">
        <v>225</v>
      </c>
      <c r="E860" s="104" t="s">
        <v>15</v>
      </c>
      <c r="F860" s="104" t="s">
        <v>29</v>
      </c>
      <c r="G860" s="105" t="s">
        <v>27</v>
      </c>
      <c r="H860" s="106"/>
      <c r="I860" s="129" t="s">
        <v>51</v>
      </c>
      <c r="J860" s="103">
        <f t="shared" si="110"/>
        <v>18550</v>
      </c>
      <c r="K860" s="106"/>
      <c r="L860" s="130">
        <v>45292</v>
      </c>
      <c r="M860" s="130">
        <v>48944</v>
      </c>
      <c r="N860" s="32" t="s">
        <v>187</v>
      </c>
      <c r="O860" s="256"/>
      <c r="P860" s="253">
        <f>Kisbucsa!P37</f>
        <v>0</v>
      </c>
      <c r="Q860" s="253">
        <f>Kisbucsa!Q37</f>
        <v>0</v>
      </c>
      <c r="R860" s="253">
        <f>Kisbucsa!R37</f>
        <v>0</v>
      </c>
      <c r="S860" s="253">
        <f>Kisbucsa!S37</f>
        <v>0</v>
      </c>
      <c r="T860" s="313">
        <f>Kisbucsa!T37</f>
        <v>550</v>
      </c>
      <c r="U860" s="313">
        <f>Kisbucsa!U37</f>
        <v>1050</v>
      </c>
      <c r="V860" s="313">
        <f>Kisbucsa!V37</f>
        <v>3050</v>
      </c>
      <c r="W860" s="313">
        <f>Kisbucsa!W37</f>
        <v>1000</v>
      </c>
      <c r="X860" s="313">
        <f>Kisbucsa!X37</f>
        <v>1750</v>
      </c>
      <c r="Y860" s="313">
        <f>Kisbucsa!Y37</f>
        <v>300</v>
      </c>
      <c r="Z860" s="313">
        <f>Kisbucsa!Z37</f>
        <v>3800</v>
      </c>
      <c r="AA860" s="313">
        <f>Kisbucsa!AA37</f>
        <v>4050</v>
      </c>
      <c r="AB860" s="313">
        <f>Kisbucsa!AB37</f>
        <v>1500</v>
      </c>
      <c r="AC860" s="314">
        <f>Kisbucsa!AC37</f>
        <v>1500</v>
      </c>
      <c r="AE860" s="114"/>
    </row>
    <row r="861" spans="1:31" s="125" customFormat="1" ht="60" x14ac:dyDescent="0.25">
      <c r="A861" s="101">
        <v>405</v>
      </c>
      <c r="B861" s="185"/>
      <c r="C861" s="103" t="s">
        <v>51</v>
      </c>
      <c r="D861" s="75" t="s">
        <v>231</v>
      </c>
      <c r="E861" s="104" t="s">
        <v>15</v>
      </c>
      <c r="F861" s="104" t="s">
        <v>29</v>
      </c>
      <c r="G861" s="105" t="s">
        <v>27</v>
      </c>
      <c r="H861" s="106"/>
      <c r="I861" s="129" t="s">
        <v>51</v>
      </c>
      <c r="J861" s="103">
        <f t="shared" ref="J861:J862" si="111">SUM(O861:AC861)</f>
        <v>145</v>
      </c>
      <c r="K861" s="106"/>
      <c r="L861" s="130">
        <v>43831</v>
      </c>
      <c r="M861" s="130">
        <v>44926</v>
      </c>
      <c r="N861" s="17" t="s">
        <v>186</v>
      </c>
      <c r="O861" s="256"/>
      <c r="P861" s="253">
        <f>Kisbucsa!P38</f>
        <v>35</v>
      </c>
      <c r="Q861" s="253">
        <f>Kisbucsa!Q38</f>
        <v>75</v>
      </c>
      <c r="R861" s="253">
        <f>Kisbucsa!R38</f>
        <v>35</v>
      </c>
      <c r="S861" s="253">
        <f>Kisbucsa!S38</f>
        <v>0</v>
      </c>
      <c r="T861" s="313">
        <f>Kisbucsa!T38</f>
        <v>0</v>
      </c>
      <c r="U861" s="313">
        <f>Kisbucsa!U38</f>
        <v>0</v>
      </c>
      <c r="V861" s="313">
        <f>Kisbucsa!V38</f>
        <v>0</v>
      </c>
      <c r="W861" s="313">
        <f>Kisbucsa!W38</f>
        <v>0</v>
      </c>
      <c r="X861" s="313">
        <f>Kisbucsa!X38</f>
        <v>0</v>
      </c>
      <c r="Y861" s="313">
        <f>Kisbucsa!Y38</f>
        <v>0</v>
      </c>
      <c r="Z861" s="313">
        <f>Kisbucsa!Z38</f>
        <v>0</v>
      </c>
      <c r="AA861" s="313">
        <f>Kisbucsa!AA38</f>
        <v>0</v>
      </c>
      <c r="AB861" s="313">
        <f>Kisbucsa!AB38</f>
        <v>0</v>
      </c>
      <c r="AC861" s="314">
        <f>Kisbucsa!AC38</f>
        <v>0</v>
      </c>
      <c r="AE861" s="114"/>
    </row>
    <row r="862" spans="1:31" s="125" customFormat="1" ht="60" x14ac:dyDescent="0.25">
      <c r="A862" s="101">
        <v>750</v>
      </c>
      <c r="B862" s="185"/>
      <c r="C862" s="103" t="s">
        <v>51</v>
      </c>
      <c r="D862" s="75" t="s">
        <v>231</v>
      </c>
      <c r="E862" s="104" t="s">
        <v>15</v>
      </c>
      <c r="F862" s="104" t="s">
        <v>29</v>
      </c>
      <c r="G862" s="105" t="s">
        <v>27</v>
      </c>
      <c r="H862" s="106"/>
      <c r="I862" s="129" t="s">
        <v>51</v>
      </c>
      <c r="J862" s="103">
        <f t="shared" si="111"/>
        <v>450</v>
      </c>
      <c r="K862" s="106"/>
      <c r="L862" s="130">
        <v>45292</v>
      </c>
      <c r="M862" s="130">
        <v>48579</v>
      </c>
      <c r="N862" s="32" t="s">
        <v>187</v>
      </c>
      <c r="O862" s="256"/>
      <c r="P862" s="253">
        <f>Kisbucsa!P39</f>
        <v>0</v>
      </c>
      <c r="Q862" s="253">
        <f>Kisbucsa!Q39</f>
        <v>0</v>
      </c>
      <c r="R862" s="253">
        <f>Kisbucsa!R39</f>
        <v>0</v>
      </c>
      <c r="S862" s="253">
        <f>Kisbucsa!S39</f>
        <v>0</v>
      </c>
      <c r="T862" s="313">
        <f>Kisbucsa!T39</f>
        <v>135</v>
      </c>
      <c r="U862" s="313">
        <f>Kisbucsa!U39</f>
        <v>0</v>
      </c>
      <c r="V862" s="313">
        <f>Kisbucsa!V39</f>
        <v>35</v>
      </c>
      <c r="W862" s="313">
        <f>Kisbucsa!W39</f>
        <v>75</v>
      </c>
      <c r="X862" s="313">
        <f>Kisbucsa!X39</f>
        <v>35</v>
      </c>
      <c r="Y862" s="313">
        <f>Kisbucsa!Y39</f>
        <v>0</v>
      </c>
      <c r="Z862" s="313">
        <f>Kisbucsa!Z39</f>
        <v>135</v>
      </c>
      <c r="AA862" s="313">
        <f>Kisbucsa!AA39</f>
        <v>0</v>
      </c>
      <c r="AB862" s="313">
        <f>Kisbucsa!AB39</f>
        <v>35</v>
      </c>
      <c r="AC862" s="314">
        <f>Kisbucsa!AC39</f>
        <v>0</v>
      </c>
      <c r="AE862" s="114"/>
    </row>
    <row r="863" spans="1:31" s="125" customFormat="1" ht="60" x14ac:dyDescent="0.25">
      <c r="A863" s="101">
        <v>406</v>
      </c>
      <c r="B863" s="185"/>
      <c r="C863" s="103" t="s">
        <v>52</v>
      </c>
      <c r="D863" s="75" t="s">
        <v>225</v>
      </c>
      <c r="E863" s="104" t="s">
        <v>15</v>
      </c>
      <c r="F863" s="104" t="s">
        <v>29</v>
      </c>
      <c r="G863" s="105" t="s">
        <v>27</v>
      </c>
      <c r="H863" s="106"/>
      <c r="I863" s="129" t="s">
        <v>52</v>
      </c>
      <c r="J863" s="103">
        <f t="shared" ref="J863:J874" si="112">SUM(O863:AC863)</f>
        <v>8200</v>
      </c>
      <c r="K863" s="106"/>
      <c r="L863" s="130">
        <v>43831</v>
      </c>
      <c r="M863" s="130">
        <v>45291</v>
      </c>
      <c r="N863" s="17" t="s">
        <v>186</v>
      </c>
      <c r="O863" s="256"/>
      <c r="P863" s="253">
        <f>Kiskutas!P32</f>
        <v>1650</v>
      </c>
      <c r="Q863" s="253">
        <f>Kiskutas!Q32</f>
        <v>6150</v>
      </c>
      <c r="R863" s="253">
        <f>Kiskutas!R32</f>
        <v>0</v>
      </c>
      <c r="S863" s="253">
        <f>Kiskutas!S32</f>
        <v>400</v>
      </c>
      <c r="T863" s="313">
        <f>Kiskutas!T32</f>
        <v>0</v>
      </c>
      <c r="U863" s="313">
        <f>Kiskutas!U32</f>
        <v>0</v>
      </c>
      <c r="V863" s="313">
        <f>Kiskutas!V32</f>
        <v>0</v>
      </c>
      <c r="W863" s="313">
        <f>Kiskutas!W32</f>
        <v>0</v>
      </c>
      <c r="X863" s="313">
        <f>Kiskutas!X32</f>
        <v>0</v>
      </c>
      <c r="Y863" s="313">
        <f>Kiskutas!Y32</f>
        <v>0</v>
      </c>
      <c r="Z863" s="313">
        <f>Kiskutas!Z32</f>
        <v>0</v>
      </c>
      <c r="AA863" s="313">
        <f>Kiskutas!AA32</f>
        <v>0</v>
      </c>
      <c r="AB863" s="313">
        <f>Kiskutas!AB32</f>
        <v>0</v>
      </c>
      <c r="AC863" s="314">
        <f>Kiskutas!AC32</f>
        <v>0</v>
      </c>
      <c r="AE863" s="114"/>
    </row>
    <row r="864" spans="1:31" s="125" customFormat="1" ht="60" x14ac:dyDescent="0.25">
      <c r="A864" s="101">
        <v>876</v>
      </c>
      <c r="B864" s="185"/>
      <c r="C864" s="103" t="s">
        <v>52</v>
      </c>
      <c r="D864" s="75" t="s">
        <v>225</v>
      </c>
      <c r="E864" s="104" t="s">
        <v>15</v>
      </c>
      <c r="F864" s="104" t="s">
        <v>29</v>
      </c>
      <c r="G864" s="105" t="s">
        <v>27</v>
      </c>
      <c r="H864" s="106"/>
      <c r="I864" s="129" t="s">
        <v>52</v>
      </c>
      <c r="J864" s="103">
        <f t="shared" si="112"/>
        <v>12250</v>
      </c>
      <c r="K864" s="106"/>
      <c r="L864" s="130">
        <v>45658</v>
      </c>
      <c r="M864" s="130">
        <v>48944</v>
      </c>
      <c r="N864" s="32" t="s">
        <v>187</v>
      </c>
      <c r="O864" s="256"/>
      <c r="P864" s="253">
        <f>Kiskutas!P33</f>
        <v>0</v>
      </c>
      <c r="Q864" s="253">
        <f>Kiskutas!Q33</f>
        <v>0</v>
      </c>
      <c r="R864" s="253">
        <f>Kiskutas!R33</f>
        <v>0</v>
      </c>
      <c r="S864" s="253">
        <f>Kiskutas!S33</f>
        <v>0</v>
      </c>
      <c r="T864" s="313">
        <f>Kiskutas!T33</f>
        <v>0</v>
      </c>
      <c r="U864" s="313">
        <f>Kiskutas!U33</f>
        <v>1200</v>
      </c>
      <c r="V864" s="313">
        <f>Kiskutas!V33</f>
        <v>650</v>
      </c>
      <c r="W864" s="313">
        <f>Kiskutas!W33</f>
        <v>400</v>
      </c>
      <c r="X864" s="313">
        <f>Kiskutas!X33</f>
        <v>0</v>
      </c>
      <c r="Y864" s="313">
        <f>Kiskutas!Y33</f>
        <v>1800</v>
      </c>
      <c r="Z864" s="313">
        <f>Kiskutas!Z33</f>
        <v>0</v>
      </c>
      <c r="AA864" s="313">
        <f>Kiskutas!AA33</f>
        <v>6400</v>
      </c>
      <c r="AB864" s="313">
        <f>Kiskutas!AB33</f>
        <v>0</v>
      </c>
      <c r="AC864" s="314">
        <f>Kiskutas!AC33</f>
        <v>1800</v>
      </c>
      <c r="AE864" s="114"/>
    </row>
    <row r="865" spans="1:31" s="125" customFormat="1" ht="60" x14ac:dyDescent="0.25">
      <c r="A865" s="101">
        <v>407</v>
      </c>
      <c r="B865" s="185"/>
      <c r="C865" s="103" t="s">
        <v>53</v>
      </c>
      <c r="D865" s="75" t="s">
        <v>225</v>
      </c>
      <c r="E865" s="104" t="s">
        <v>15</v>
      </c>
      <c r="F865" s="104" t="s">
        <v>29</v>
      </c>
      <c r="G865" s="105" t="s">
        <v>27</v>
      </c>
      <c r="H865" s="106"/>
      <c r="I865" s="129" t="s">
        <v>53</v>
      </c>
      <c r="J865" s="103">
        <f t="shared" si="112"/>
        <v>6350</v>
      </c>
      <c r="K865" s="106"/>
      <c r="L865" s="130">
        <v>43831</v>
      </c>
      <c r="M865" s="130">
        <v>44926</v>
      </c>
      <c r="N865" s="17" t="s">
        <v>186</v>
      </c>
      <c r="O865" s="256"/>
      <c r="P865" s="253">
        <f>Kispáli!P34</f>
        <v>3750</v>
      </c>
      <c r="Q865" s="253">
        <f>Kispáli!Q34</f>
        <v>2200</v>
      </c>
      <c r="R865" s="253">
        <f>Kispáli!R34</f>
        <v>400</v>
      </c>
      <c r="S865" s="253">
        <f>Kispáli!S34</f>
        <v>0</v>
      </c>
      <c r="T865" s="313">
        <f>Kispáli!T34</f>
        <v>0</v>
      </c>
      <c r="U865" s="313">
        <f>Kispáli!U34</f>
        <v>0</v>
      </c>
      <c r="V865" s="313">
        <f>Kispáli!V34</f>
        <v>0</v>
      </c>
      <c r="W865" s="313">
        <f>Kispáli!W34</f>
        <v>0</v>
      </c>
      <c r="X865" s="313">
        <f>Kispáli!X34</f>
        <v>0</v>
      </c>
      <c r="Y865" s="313">
        <f>Kispáli!Y34</f>
        <v>0</v>
      </c>
      <c r="Z865" s="313">
        <f>Kispáli!Z34</f>
        <v>0</v>
      </c>
      <c r="AA865" s="313">
        <f>Kispáli!AA34</f>
        <v>0</v>
      </c>
      <c r="AB865" s="313">
        <f>Kispáli!AB34</f>
        <v>0</v>
      </c>
      <c r="AC865" s="314">
        <f>Kispáli!AC34</f>
        <v>0</v>
      </c>
      <c r="AE865" s="114"/>
    </row>
    <row r="866" spans="1:31" s="125" customFormat="1" ht="60" x14ac:dyDescent="0.25">
      <c r="A866" s="101">
        <v>751</v>
      </c>
      <c r="B866" s="185"/>
      <c r="C866" s="103" t="s">
        <v>53</v>
      </c>
      <c r="D866" s="75" t="s">
        <v>225</v>
      </c>
      <c r="E866" s="104" t="s">
        <v>15</v>
      </c>
      <c r="F866" s="104" t="s">
        <v>29</v>
      </c>
      <c r="G866" s="105" t="s">
        <v>27</v>
      </c>
      <c r="H866" s="106"/>
      <c r="I866" s="129" t="s">
        <v>53</v>
      </c>
      <c r="J866" s="103">
        <f t="shared" si="112"/>
        <v>9450</v>
      </c>
      <c r="K866" s="106"/>
      <c r="L866" s="130">
        <v>45292</v>
      </c>
      <c r="M866" s="130">
        <v>48944</v>
      </c>
      <c r="N866" s="32" t="s">
        <v>187</v>
      </c>
      <c r="O866" s="256"/>
      <c r="P866" s="253">
        <f>Kispáli!P35</f>
        <v>0</v>
      </c>
      <c r="Q866" s="253">
        <f>Kispáli!Q35</f>
        <v>0</v>
      </c>
      <c r="R866" s="253">
        <f>Kispáli!R35</f>
        <v>0</v>
      </c>
      <c r="S866" s="253">
        <f>Kispáli!S35</f>
        <v>0</v>
      </c>
      <c r="T866" s="313">
        <f>Kispáli!T35</f>
        <v>450</v>
      </c>
      <c r="U866" s="313">
        <f>Kispáli!U35</f>
        <v>800</v>
      </c>
      <c r="V866" s="313">
        <f>Kispáli!V35</f>
        <v>1200</v>
      </c>
      <c r="W866" s="313">
        <f>Kispáli!W35</f>
        <v>0</v>
      </c>
      <c r="X866" s="313">
        <f>Kispáli!X35</f>
        <v>500</v>
      </c>
      <c r="Y866" s="313">
        <f>Kispáli!Y35</f>
        <v>0</v>
      </c>
      <c r="Z866" s="313">
        <f>Kispáli!Z35</f>
        <v>3750</v>
      </c>
      <c r="AA866" s="313">
        <f>Kispáli!AA35</f>
        <v>2250</v>
      </c>
      <c r="AB866" s="313">
        <f>Kispáli!AB35</f>
        <v>0</v>
      </c>
      <c r="AC866" s="314">
        <f>Kispáli!AC35</f>
        <v>500</v>
      </c>
      <c r="AE866" s="114"/>
    </row>
    <row r="867" spans="1:31" s="125" customFormat="1" ht="60" x14ac:dyDescent="0.25">
      <c r="A867" s="101">
        <v>408</v>
      </c>
      <c r="B867" s="185"/>
      <c r="C867" s="103" t="s">
        <v>53</v>
      </c>
      <c r="D867" s="75" t="s">
        <v>231</v>
      </c>
      <c r="E867" s="104" t="s">
        <v>15</v>
      </c>
      <c r="F867" s="104" t="s">
        <v>29</v>
      </c>
      <c r="G867" s="105" t="s">
        <v>27</v>
      </c>
      <c r="H867" s="106"/>
      <c r="I867" s="129" t="s">
        <v>53</v>
      </c>
      <c r="J867" s="103">
        <f t="shared" si="112"/>
        <v>135</v>
      </c>
      <c r="K867" s="106"/>
      <c r="L867" s="130">
        <v>43831</v>
      </c>
      <c r="M867" s="130">
        <v>45291</v>
      </c>
      <c r="N867" s="17" t="s">
        <v>186</v>
      </c>
      <c r="O867" s="256"/>
      <c r="P867" s="253">
        <f>Kispáli!P36</f>
        <v>65</v>
      </c>
      <c r="Q867" s="253">
        <f>Kispáli!Q36</f>
        <v>35</v>
      </c>
      <c r="R867" s="253">
        <f>Kispáli!R36</f>
        <v>0</v>
      </c>
      <c r="S867" s="253">
        <f>Kispáli!S36</f>
        <v>35</v>
      </c>
      <c r="T867" s="313">
        <f>Kispáli!T36</f>
        <v>0</v>
      </c>
      <c r="U867" s="313">
        <f>Kispáli!U36</f>
        <v>0</v>
      </c>
      <c r="V867" s="313">
        <f>Kispáli!V36</f>
        <v>0</v>
      </c>
      <c r="W867" s="313">
        <f>Kispáli!W36</f>
        <v>0</v>
      </c>
      <c r="X867" s="313">
        <f>Kispáli!X36</f>
        <v>0</v>
      </c>
      <c r="Y867" s="313">
        <f>Kispáli!Y36</f>
        <v>0</v>
      </c>
      <c r="Z867" s="313">
        <f>Kispáli!Z36</f>
        <v>0</v>
      </c>
      <c r="AA867" s="313">
        <f>Kispáli!AA36</f>
        <v>0</v>
      </c>
      <c r="AB867" s="313">
        <f>Kispáli!AB36</f>
        <v>0</v>
      </c>
      <c r="AC867" s="314">
        <f>Kispáli!AC36</f>
        <v>0</v>
      </c>
      <c r="AE867" s="114"/>
    </row>
    <row r="868" spans="1:31" s="125" customFormat="1" ht="60" x14ac:dyDescent="0.25">
      <c r="A868" s="101">
        <v>877</v>
      </c>
      <c r="B868" s="185"/>
      <c r="C868" s="103" t="s">
        <v>53</v>
      </c>
      <c r="D868" s="75" t="s">
        <v>231</v>
      </c>
      <c r="E868" s="104" t="s">
        <v>15</v>
      </c>
      <c r="F868" s="104" t="s">
        <v>29</v>
      </c>
      <c r="G868" s="105" t="s">
        <v>27</v>
      </c>
      <c r="H868" s="106"/>
      <c r="I868" s="129" t="s">
        <v>53</v>
      </c>
      <c r="J868" s="103">
        <f t="shared" si="112"/>
        <v>475</v>
      </c>
      <c r="K868" s="106"/>
      <c r="L868" s="130">
        <v>45658</v>
      </c>
      <c r="M868" s="130">
        <v>48944</v>
      </c>
      <c r="N868" s="32" t="s">
        <v>187</v>
      </c>
      <c r="O868" s="256"/>
      <c r="P868" s="253">
        <f>Kispáli!P37</f>
        <v>0</v>
      </c>
      <c r="Q868" s="253">
        <f>Kispáli!Q37</f>
        <v>0</v>
      </c>
      <c r="R868" s="253">
        <f>Kispáli!R37</f>
        <v>0</v>
      </c>
      <c r="S868" s="253">
        <f>Kispáli!S37</f>
        <v>0</v>
      </c>
      <c r="T868" s="313">
        <f>Kispáli!T37</f>
        <v>0</v>
      </c>
      <c r="U868" s="313">
        <f>Kispáli!U37</f>
        <v>65</v>
      </c>
      <c r="V868" s="313">
        <f>Kispáli!V37</f>
        <v>35</v>
      </c>
      <c r="W868" s="313">
        <f>Kispáli!W37</f>
        <v>200</v>
      </c>
      <c r="X868" s="313">
        <f>Kispáli!X37</f>
        <v>0</v>
      </c>
      <c r="Y868" s="313">
        <f>Kispáli!Y37</f>
        <v>35</v>
      </c>
      <c r="Z868" s="313">
        <f>Kispáli!Z37</f>
        <v>35</v>
      </c>
      <c r="AA868" s="313">
        <f>Kispáli!AA37</f>
        <v>35</v>
      </c>
      <c r="AB868" s="313">
        <f>Kispáli!AB37</f>
        <v>35</v>
      </c>
      <c r="AC868" s="314">
        <f>Kispáli!AC37</f>
        <v>35</v>
      </c>
      <c r="AE868" s="114"/>
    </row>
    <row r="869" spans="1:31" s="125" customFormat="1" ht="60" x14ac:dyDescent="0.25">
      <c r="A869" s="101">
        <v>409</v>
      </c>
      <c r="B869" s="185"/>
      <c r="C869" s="103" t="s">
        <v>54</v>
      </c>
      <c r="D869" s="75" t="s">
        <v>225</v>
      </c>
      <c r="E869" s="104" t="s">
        <v>15</v>
      </c>
      <c r="F869" s="104" t="s">
        <v>29</v>
      </c>
      <c r="G869" s="105" t="s">
        <v>27</v>
      </c>
      <c r="H869" s="106"/>
      <c r="I869" s="129" t="s">
        <v>54</v>
      </c>
      <c r="J869" s="103">
        <f t="shared" si="112"/>
        <v>8000</v>
      </c>
      <c r="K869" s="106"/>
      <c r="L869" s="130">
        <v>43831</v>
      </c>
      <c r="M869" s="282">
        <v>45291</v>
      </c>
      <c r="N869" s="17" t="s">
        <v>186</v>
      </c>
      <c r="O869" s="256"/>
      <c r="P869" s="253">
        <f>Lakhegy!P31</f>
        <v>3450</v>
      </c>
      <c r="Q869" s="253">
        <f>Lakhegy!Q31</f>
        <v>3350</v>
      </c>
      <c r="R869" s="253">
        <f>Lakhegy!R31</f>
        <v>650</v>
      </c>
      <c r="S869" s="253">
        <f>Lakhegy!S31</f>
        <v>550</v>
      </c>
      <c r="T869" s="313">
        <f>Lakhegy!T31</f>
        <v>0</v>
      </c>
      <c r="U869" s="313">
        <f>Lakhegy!U31</f>
        <v>0</v>
      </c>
      <c r="V869" s="313">
        <f>Lakhegy!V31</f>
        <v>0</v>
      </c>
      <c r="W869" s="313">
        <f>Lakhegy!W31</f>
        <v>0</v>
      </c>
      <c r="X869" s="313">
        <f>Lakhegy!X31</f>
        <v>0</v>
      </c>
      <c r="Y869" s="313">
        <f>Lakhegy!Y31</f>
        <v>0</v>
      </c>
      <c r="Z869" s="313">
        <f>Lakhegy!Z31</f>
        <v>0</v>
      </c>
      <c r="AA869" s="313">
        <f>Lakhegy!AA31</f>
        <v>0</v>
      </c>
      <c r="AB869" s="313">
        <f>Lakhegy!AB31</f>
        <v>0</v>
      </c>
      <c r="AC869" s="314">
        <f>Lakhegy!AC31</f>
        <v>0</v>
      </c>
      <c r="AE869" s="114"/>
    </row>
    <row r="870" spans="1:31" s="125" customFormat="1" ht="60" x14ac:dyDescent="0.25">
      <c r="A870" s="101">
        <v>752</v>
      </c>
      <c r="B870" s="185"/>
      <c r="C870" s="103" t="s">
        <v>54</v>
      </c>
      <c r="D870" s="75" t="s">
        <v>225</v>
      </c>
      <c r="E870" s="104" t="s">
        <v>15</v>
      </c>
      <c r="F870" s="104" t="s">
        <v>29</v>
      </c>
      <c r="G870" s="105" t="s">
        <v>27</v>
      </c>
      <c r="H870" s="106"/>
      <c r="I870" s="129" t="s">
        <v>54</v>
      </c>
      <c r="J870" s="103">
        <f t="shared" si="112"/>
        <v>20600</v>
      </c>
      <c r="K870" s="106"/>
      <c r="L870" s="130">
        <v>45292</v>
      </c>
      <c r="M870" s="282">
        <v>48944</v>
      </c>
      <c r="N870" s="32" t="s">
        <v>187</v>
      </c>
      <c r="O870" s="256"/>
      <c r="P870" s="253">
        <f>Lakhegy!P32</f>
        <v>0</v>
      </c>
      <c r="Q870" s="253">
        <f>Lakhegy!Q32</f>
        <v>0</v>
      </c>
      <c r="R870" s="253">
        <f>Lakhegy!R32</f>
        <v>0</v>
      </c>
      <c r="S870" s="253">
        <f>Lakhegy!S32</f>
        <v>0</v>
      </c>
      <c r="T870" s="313">
        <f>Lakhegy!T32</f>
        <v>650</v>
      </c>
      <c r="U870" s="313">
        <f>Lakhegy!U32</f>
        <v>550</v>
      </c>
      <c r="V870" s="313">
        <f>Lakhegy!V32</f>
        <v>650</v>
      </c>
      <c r="W870" s="313">
        <f>Lakhegy!W32</f>
        <v>550</v>
      </c>
      <c r="X870" s="313">
        <f>Lakhegy!X32</f>
        <v>4950</v>
      </c>
      <c r="Y870" s="313">
        <f>Lakhegy!Y32</f>
        <v>4850</v>
      </c>
      <c r="Z870" s="313">
        <f>Lakhegy!Z32</f>
        <v>650</v>
      </c>
      <c r="AA870" s="313">
        <f>Lakhegy!AA32</f>
        <v>550</v>
      </c>
      <c r="AB870" s="313">
        <f>Lakhegy!AB32</f>
        <v>550</v>
      </c>
      <c r="AC870" s="314">
        <f>Lakhegy!AC32</f>
        <v>6650</v>
      </c>
      <c r="AE870" s="114"/>
    </row>
    <row r="871" spans="1:31" s="125" customFormat="1" ht="60" x14ac:dyDescent="0.25">
      <c r="A871" s="101">
        <v>410</v>
      </c>
      <c r="B871" s="185"/>
      <c r="C871" s="103" t="s">
        <v>55</v>
      </c>
      <c r="D871" s="75" t="s">
        <v>225</v>
      </c>
      <c r="E871" s="104" t="s">
        <v>15</v>
      </c>
      <c r="F871" s="104" t="s">
        <v>29</v>
      </c>
      <c r="G871" s="105" t="s">
        <v>27</v>
      </c>
      <c r="H871" s="106"/>
      <c r="I871" s="129" t="s">
        <v>55</v>
      </c>
      <c r="J871" s="103">
        <f t="shared" si="112"/>
        <v>4800</v>
      </c>
      <c r="K871" s="106"/>
      <c r="L871" s="130">
        <v>43831</v>
      </c>
      <c r="M871" s="130">
        <v>45291</v>
      </c>
      <c r="N871" s="32" t="s">
        <v>186</v>
      </c>
      <c r="O871" s="256"/>
      <c r="P871" s="253">
        <f>Nagykutas!P31</f>
        <v>1750</v>
      </c>
      <c r="Q871" s="253">
        <f>Nagykutas!Q31</f>
        <v>2650</v>
      </c>
      <c r="R871" s="253">
        <f>Nagykutas!R31</f>
        <v>0</v>
      </c>
      <c r="S871" s="253">
        <f>Nagykutas!S31</f>
        <v>400</v>
      </c>
      <c r="T871" s="313">
        <f>Nagykutas!T31</f>
        <v>0</v>
      </c>
      <c r="U871" s="313">
        <f>Nagykutas!U31</f>
        <v>0</v>
      </c>
      <c r="V871" s="313">
        <f>Nagykutas!V31</f>
        <v>0</v>
      </c>
      <c r="W871" s="313">
        <f>Nagykutas!W31</f>
        <v>0</v>
      </c>
      <c r="X871" s="313">
        <f>Nagykutas!X31</f>
        <v>0</v>
      </c>
      <c r="Y871" s="313">
        <f>Nagykutas!Y31</f>
        <v>0</v>
      </c>
      <c r="Z871" s="313">
        <f>Nagykutas!Z31</f>
        <v>0</v>
      </c>
      <c r="AA871" s="313">
        <f>Nagykutas!AA31</f>
        <v>0</v>
      </c>
      <c r="AB871" s="313">
        <f>Nagykutas!AB31</f>
        <v>0</v>
      </c>
      <c r="AC871" s="314">
        <f>Nagykutas!AC31</f>
        <v>0</v>
      </c>
      <c r="AE871" s="114"/>
    </row>
    <row r="872" spans="1:31" s="125" customFormat="1" ht="60" x14ac:dyDescent="0.25">
      <c r="A872" s="101">
        <v>878</v>
      </c>
      <c r="B872" s="185"/>
      <c r="C872" s="103" t="s">
        <v>55</v>
      </c>
      <c r="D872" s="75" t="s">
        <v>225</v>
      </c>
      <c r="E872" s="104" t="s">
        <v>15</v>
      </c>
      <c r="F872" s="104" t="s">
        <v>29</v>
      </c>
      <c r="G872" s="105" t="s">
        <v>27</v>
      </c>
      <c r="H872" s="106"/>
      <c r="I872" s="129" t="s">
        <v>55</v>
      </c>
      <c r="J872" s="103">
        <f t="shared" si="112"/>
        <v>7150</v>
      </c>
      <c r="K872" s="106"/>
      <c r="L872" s="130">
        <v>45658</v>
      </c>
      <c r="M872" s="130">
        <v>48944</v>
      </c>
      <c r="N872" s="32" t="s">
        <v>187</v>
      </c>
      <c r="O872" s="256"/>
      <c r="P872" s="253">
        <f>Nagykutas!P32</f>
        <v>0</v>
      </c>
      <c r="Q872" s="253">
        <f>Nagykutas!Q32</f>
        <v>0</v>
      </c>
      <c r="R872" s="253">
        <f>Nagykutas!R32</f>
        <v>0</v>
      </c>
      <c r="S872" s="253">
        <f>Nagykutas!S32</f>
        <v>0</v>
      </c>
      <c r="T872" s="315">
        <f>Nagykutas!T32</f>
        <v>0</v>
      </c>
      <c r="U872" s="315">
        <f>Nagykutas!U32</f>
        <v>1100</v>
      </c>
      <c r="V872" s="315">
        <f>Nagykutas!V32</f>
        <v>800</v>
      </c>
      <c r="W872" s="315">
        <f>Nagykutas!W32</f>
        <v>450</v>
      </c>
      <c r="X872" s="315">
        <f>Nagykutas!X32</f>
        <v>0</v>
      </c>
      <c r="Y872" s="315">
        <f>Nagykutas!Y32</f>
        <v>1750</v>
      </c>
      <c r="Z872" s="315">
        <f>Nagykutas!Z32</f>
        <v>150</v>
      </c>
      <c r="AA872" s="315">
        <f>Nagykutas!AA32</f>
        <v>2750</v>
      </c>
      <c r="AB872" s="315">
        <f>Nagykutas!AB32</f>
        <v>0</v>
      </c>
      <c r="AC872" s="316">
        <f>Nagykutas!AC32</f>
        <v>150</v>
      </c>
      <c r="AE872" s="114"/>
    </row>
    <row r="873" spans="1:31" s="125" customFormat="1" ht="60" x14ac:dyDescent="0.25">
      <c r="A873" s="101">
        <v>411</v>
      </c>
      <c r="B873" s="185"/>
      <c r="C873" s="103" t="s">
        <v>56</v>
      </c>
      <c r="D873" s="75" t="s">
        <v>225</v>
      </c>
      <c r="E873" s="104" t="s">
        <v>15</v>
      </c>
      <c r="F873" s="104" t="s">
        <v>29</v>
      </c>
      <c r="G873" s="105" t="s">
        <v>27</v>
      </c>
      <c r="H873" s="106"/>
      <c r="I873" s="129" t="s">
        <v>56</v>
      </c>
      <c r="J873" s="103">
        <f t="shared" si="112"/>
        <v>12500</v>
      </c>
      <c r="K873" s="106"/>
      <c r="L873" s="130">
        <v>43831</v>
      </c>
      <c r="M873" s="130">
        <v>45291</v>
      </c>
      <c r="N873" s="17" t="s">
        <v>186</v>
      </c>
      <c r="O873" s="256"/>
      <c r="P873" s="253">
        <f>Nagypáli!P29</f>
        <v>4250</v>
      </c>
      <c r="Q873" s="253">
        <f>Nagypáli!Q29</f>
        <v>5150</v>
      </c>
      <c r="R873" s="253">
        <f>Nagypáli!R29</f>
        <v>2950</v>
      </c>
      <c r="S873" s="253">
        <f>Nagypáli!S29</f>
        <v>150</v>
      </c>
      <c r="T873" s="313">
        <f>Nagypáli!T29</f>
        <v>0</v>
      </c>
      <c r="U873" s="313">
        <f>Nagypáli!U29</f>
        <v>0</v>
      </c>
      <c r="V873" s="313">
        <f>Nagypáli!V29</f>
        <v>0</v>
      </c>
      <c r="W873" s="313">
        <f>Nagypáli!W29</f>
        <v>0</v>
      </c>
      <c r="X873" s="313">
        <f>Nagypáli!X29</f>
        <v>0</v>
      </c>
      <c r="Y873" s="313">
        <f>Nagypáli!Y29</f>
        <v>0</v>
      </c>
      <c r="Z873" s="313">
        <f>Nagypáli!Z29</f>
        <v>0</v>
      </c>
      <c r="AA873" s="313">
        <f>Nagypáli!AA29</f>
        <v>0</v>
      </c>
      <c r="AB873" s="313">
        <f>Nagypáli!AB29</f>
        <v>0</v>
      </c>
      <c r="AC873" s="314">
        <f>Nagypáli!AC29</f>
        <v>0</v>
      </c>
      <c r="AE873" s="114"/>
    </row>
    <row r="874" spans="1:31" s="125" customFormat="1" ht="60" x14ac:dyDescent="0.25">
      <c r="A874" s="101">
        <v>753</v>
      </c>
      <c r="B874" s="185"/>
      <c r="C874" s="103" t="s">
        <v>56</v>
      </c>
      <c r="D874" s="75" t="s">
        <v>225</v>
      </c>
      <c r="E874" s="104" t="s">
        <v>15</v>
      </c>
      <c r="F874" s="104" t="s">
        <v>29</v>
      </c>
      <c r="G874" s="105" t="s">
        <v>27</v>
      </c>
      <c r="H874" s="106"/>
      <c r="I874" s="129" t="s">
        <v>56</v>
      </c>
      <c r="J874" s="103">
        <f t="shared" si="112"/>
        <v>16000</v>
      </c>
      <c r="K874" s="106"/>
      <c r="L874" s="130">
        <v>45292</v>
      </c>
      <c r="M874" s="130">
        <v>48944</v>
      </c>
      <c r="N874" s="32" t="s">
        <v>187</v>
      </c>
      <c r="O874" s="256"/>
      <c r="P874" s="253">
        <f>Nagypáli!P30</f>
        <v>0</v>
      </c>
      <c r="Q874" s="253">
        <f>Nagypáli!Q30</f>
        <v>0</v>
      </c>
      <c r="R874" s="253">
        <f>Nagypáli!R30</f>
        <v>0</v>
      </c>
      <c r="S874" s="253">
        <f>Nagypáli!S30</f>
        <v>0</v>
      </c>
      <c r="T874" s="313">
        <f>Nagypáli!T30</f>
        <v>550</v>
      </c>
      <c r="U874" s="313">
        <f>Nagypáli!U30</f>
        <v>950</v>
      </c>
      <c r="V874" s="313">
        <f>Nagypáli!V30</f>
        <v>1200</v>
      </c>
      <c r="W874" s="313">
        <f>Nagypáli!W30</f>
        <v>150</v>
      </c>
      <c r="X874" s="313">
        <f>Nagypáli!X30</f>
        <v>550</v>
      </c>
      <c r="Y874" s="313">
        <f>Nagypáli!Y30</f>
        <v>3600</v>
      </c>
      <c r="Z874" s="313">
        <f>Nagypáli!Z30</f>
        <v>1900</v>
      </c>
      <c r="AA874" s="313">
        <f>Nagypáli!AA30</f>
        <v>5600</v>
      </c>
      <c r="AB874" s="313">
        <f>Nagypáli!AB30</f>
        <v>550</v>
      </c>
      <c r="AC874" s="314">
        <f>Nagypáli!AC30</f>
        <v>950</v>
      </c>
      <c r="AE874" s="114"/>
    </row>
    <row r="875" spans="1:31" s="125" customFormat="1" ht="60" x14ac:dyDescent="0.25">
      <c r="A875" s="101">
        <v>412</v>
      </c>
      <c r="B875" s="185"/>
      <c r="C875" s="103" t="s">
        <v>57</v>
      </c>
      <c r="D875" s="75" t="s">
        <v>225</v>
      </c>
      <c r="E875" s="104" t="s">
        <v>15</v>
      </c>
      <c r="F875" s="104" t="s">
        <v>29</v>
      </c>
      <c r="G875" s="105" t="s">
        <v>27</v>
      </c>
      <c r="H875" s="106"/>
      <c r="I875" s="129" t="s">
        <v>57</v>
      </c>
      <c r="J875" s="103">
        <f t="shared" ref="J875:J878" si="113">SUM(O875:AC875)</f>
        <v>12800</v>
      </c>
      <c r="K875" s="106"/>
      <c r="L875" s="130">
        <v>43831</v>
      </c>
      <c r="M875" s="130">
        <v>45291</v>
      </c>
      <c r="N875" s="17" t="s">
        <v>186</v>
      </c>
      <c r="O875" s="256"/>
      <c r="P875" s="253">
        <f>Nemesapáti!P35</f>
        <v>2200</v>
      </c>
      <c r="Q875" s="253">
        <f>Nemesapáti!Q35</f>
        <v>6750</v>
      </c>
      <c r="R875" s="253">
        <f>Nemesapáti!R35</f>
        <v>3150</v>
      </c>
      <c r="S875" s="253">
        <f>Nemesapáti!S35</f>
        <v>700</v>
      </c>
      <c r="T875" s="313">
        <f>Nemesapáti!T35</f>
        <v>0</v>
      </c>
      <c r="U875" s="313">
        <f>Nemesapáti!U35</f>
        <v>0</v>
      </c>
      <c r="V875" s="313">
        <f>Nemesapáti!V35</f>
        <v>0</v>
      </c>
      <c r="W875" s="313">
        <f>Nemesapáti!W35</f>
        <v>0</v>
      </c>
      <c r="X875" s="313">
        <f>Nemesapáti!X35</f>
        <v>0</v>
      </c>
      <c r="Y875" s="313">
        <f>Nemesapáti!Y35</f>
        <v>0</v>
      </c>
      <c r="Z875" s="313">
        <f>Nemesapáti!Z35</f>
        <v>0</v>
      </c>
      <c r="AA875" s="313">
        <f>Nemesapáti!AA35</f>
        <v>0</v>
      </c>
      <c r="AB875" s="313">
        <f>Nemesapáti!AB35</f>
        <v>0</v>
      </c>
      <c r="AC875" s="314">
        <f>Nemesapáti!AC35</f>
        <v>0</v>
      </c>
      <c r="AE875" s="114"/>
    </row>
    <row r="876" spans="1:31" s="125" customFormat="1" ht="60" x14ac:dyDescent="0.25">
      <c r="A876" s="101">
        <v>754</v>
      </c>
      <c r="B876" s="185"/>
      <c r="C876" s="103" t="s">
        <v>57</v>
      </c>
      <c r="D876" s="75" t="s">
        <v>225</v>
      </c>
      <c r="E876" s="104" t="s">
        <v>15</v>
      </c>
      <c r="F876" s="104" t="s">
        <v>29</v>
      </c>
      <c r="G876" s="105" t="s">
        <v>27</v>
      </c>
      <c r="H876" s="106"/>
      <c r="I876" s="129" t="s">
        <v>57</v>
      </c>
      <c r="J876" s="103">
        <f t="shared" si="113"/>
        <v>19450</v>
      </c>
      <c r="K876" s="106"/>
      <c r="L876" s="130">
        <v>45292</v>
      </c>
      <c r="M876" s="130">
        <v>48944</v>
      </c>
      <c r="N876" s="32" t="s">
        <v>187</v>
      </c>
      <c r="O876" s="256"/>
      <c r="P876" s="253">
        <f>Nemesapáti!P36</f>
        <v>0</v>
      </c>
      <c r="Q876" s="253">
        <f>Nemesapáti!Q36</f>
        <v>0</v>
      </c>
      <c r="R876" s="253">
        <f>Nemesapáti!R36</f>
        <v>0</v>
      </c>
      <c r="S876" s="253">
        <f>Nemesapáti!S36</f>
        <v>0</v>
      </c>
      <c r="T876" s="313">
        <f>Nemesapáti!T36</f>
        <v>500</v>
      </c>
      <c r="U876" s="313">
        <f>Nemesapáti!U36</f>
        <v>1400</v>
      </c>
      <c r="V876" s="313">
        <f>Nemesapáti!V36</f>
        <v>500</v>
      </c>
      <c r="W876" s="313">
        <f>Nemesapáti!W36</f>
        <v>2050</v>
      </c>
      <c r="X876" s="313">
        <f>Nemesapáti!X36</f>
        <v>500</v>
      </c>
      <c r="Y876" s="313">
        <f>Nemesapáti!Y36</f>
        <v>650</v>
      </c>
      <c r="Z876" s="313">
        <f>Nemesapáti!Z36</f>
        <v>3600</v>
      </c>
      <c r="AA876" s="313">
        <f>Nemesapáti!AA36</f>
        <v>9100</v>
      </c>
      <c r="AB876" s="313">
        <f>Nemesapáti!AB36</f>
        <v>500</v>
      </c>
      <c r="AC876" s="314">
        <f>Nemesapáti!AC36</f>
        <v>650</v>
      </c>
      <c r="AE876" s="114"/>
    </row>
    <row r="877" spans="1:31" s="125" customFormat="1" ht="60" x14ac:dyDescent="0.25">
      <c r="A877" s="101">
        <v>413</v>
      </c>
      <c r="B877" s="185"/>
      <c r="C877" s="103" t="s">
        <v>57</v>
      </c>
      <c r="D877" s="75" t="s">
        <v>231</v>
      </c>
      <c r="E877" s="104" t="s">
        <v>15</v>
      </c>
      <c r="F877" s="104" t="s">
        <v>29</v>
      </c>
      <c r="G877" s="105" t="s">
        <v>27</v>
      </c>
      <c r="H877" s="106"/>
      <c r="I877" s="129" t="s">
        <v>57</v>
      </c>
      <c r="J877" s="103">
        <f t="shared" si="113"/>
        <v>1900</v>
      </c>
      <c r="K877" s="106"/>
      <c r="L877" s="130">
        <v>43831</v>
      </c>
      <c r="M877" s="130">
        <v>45291</v>
      </c>
      <c r="N877" s="17" t="s">
        <v>186</v>
      </c>
      <c r="O877" s="256"/>
      <c r="P877" s="253">
        <f>Nemesapáti!P37</f>
        <v>1200</v>
      </c>
      <c r="Q877" s="253">
        <f>Nemesapáti!Q37</f>
        <v>150</v>
      </c>
      <c r="R877" s="253">
        <f>Nemesapáti!R37</f>
        <v>400</v>
      </c>
      <c r="S877" s="253">
        <f>Nemesapáti!S37</f>
        <v>150</v>
      </c>
      <c r="T877" s="313">
        <f>Nemesapáti!T37</f>
        <v>0</v>
      </c>
      <c r="U877" s="313">
        <f>Nemesapáti!U37</f>
        <v>0</v>
      </c>
      <c r="V877" s="313">
        <f>Nemesapáti!V37</f>
        <v>0</v>
      </c>
      <c r="W877" s="313">
        <f>Nemesapáti!W37</f>
        <v>0</v>
      </c>
      <c r="X877" s="313">
        <f>Nemesapáti!X37</f>
        <v>0</v>
      </c>
      <c r="Y877" s="313">
        <f>Nemesapáti!Y37</f>
        <v>0</v>
      </c>
      <c r="Z877" s="313">
        <f>Nemesapáti!Z37</f>
        <v>0</v>
      </c>
      <c r="AA877" s="313">
        <f>Nemesapáti!AA37</f>
        <v>0</v>
      </c>
      <c r="AB877" s="313">
        <f>Nemesapáti!AB37</f>
        <v>0</v>
      </c>
      <c r="AC877" s="314">
        <f>Nemesapáti!AC37</f>
        <v>0</v>
      </c>
      <c r="AE877" s="114"/>
    </row>
    <row r="878" spans="1:31" s="125" customFormat="1" ht="60" x14ac:dyDescent="0.25">
      <c r="A878" s="101">
        <v>879</v>
      </c>
      <c r="B878" s="185"/>
      <c r="C878" s="103" t="s">
        <v>57</v>
      </c>
      <c r="D878" s="75" t="s">
        <v>231</v>
      </c>
      <c r="E878" s="104" t="s">
        <v>15</v>
      </c>
      <c r="F878" s="104" t="s">
        <v>29</v>
      </c>
      <c r="G878" s="105" t="s">
        <v>27</v>
      </c>
      <c r="H878" s="106"/>
      <c r="I878" s="129" t="s">
        <v>57</v>
      </c>
      <c r="J878" s="103">
        <f t="shared" si="113"/>
        <v>2800</v>
      </c>
      <c r="K878" s="106"/>
      <c r="L878" s="130">
        <v>45658</v>
      </c>
      <c r="M878" s="130">
        <v>48944</v>
      </c>
      <c r="N878" s="32" t="s">
        <v>186</v>
      </c>
      <c r="O878" s="256"/>
      <c r="P878" s="253">
        <f>Nemesapáti!P38</f>
        <v>0</v>
      </c>
      <c r="Q878" s="253">
        <f>Nemesapáti!Q38</f>
        <v>0</v>
      </c>
      <c r="R878" s="253">
        <f>Nemesapáti!R38</f>
        <v>0</v>
      </c>
      <c r="S878" s="253">
        <f>Nemesapáti!S38</f>
        <v>0</v>
      </c>
      <c r="T878" s="313">
        <f>Nemesapáti!T38</f>
        <v>0</v>
      </c>
      <c r="U878" s="313">
        <f>Nemesapáti!U38</f>
        <v>250</v>
      </c>
      <c r="V878" s="313">
        <f>Nemesapáti!V38</f>
        <v>0</v>
      </c>
      <c r="W878" s="313">
        <f>Nemesapáti!W38</f>
        <v>150</v>
      </c>
      <c r="X878" s="313">
        <f>Nemesapáti!X38</f>
        <v>0</v>
      </c>
      <c r="Y878" s="313">
        <f>Nemesapáti!Y38</f>
        <v>250</v>
      </c>
      <c r="Z878" s="313">
        <f>Nemesapáti!Z38</f>
        <v>1200</v>
      </c>
      <c r="AA878" s="313">
        <f>Nemesapáti!AA38</f>
        <v>550</v>
      </c>
      <c r="AB878" s="313">
        <f>Nemesapáti!AB38</f>
        <v>250</v>
      </c>
      <c r="AC878" s="314">
        <f>Nemesapáti!AC38</f>
        <v>150</v>
      </c>
      <c r="AE878" s="114"/>
    </row>
    <row r="879" spans="1:31" s="125" customFormat="1" ht="60" x14ac:dyDescent="0.25">
      <c r="A879" s="101">
        <v>414</v>
      </c>
      <c r="B879" s="185"/>
      <c r="C879" s="103" t="s">
        <v>58</v>
      </c>
      <c r="D879" s="75" t="s">
        <v>225</v>
      </c>
      <c r="E879" s="104" t="s">
        <v>15</v>
      </c>
      <c r="F879" s="104" t="s">
        <v>29</v>
      </c>
      <c r="G879" s="105" t="s">
        <v>27</v>
      </c>
      <c r="H879" s="106"/>
      <c r="I879" s="129" t="s">
        <v>58</v>
      </c>
      <c r="J879" s="103">
        <f t="shared" ref="J879:J880" si="114">SUM(O879:AC879)</f>
        <v>7400</v>
      </c>
      <c r="K879" s="106"/>
      <c r="L879" s="130">
        <v>43831</v>
      </c>
      <c r="M879" s="130">
        <v>45291</v>
      </c>
      <c r="N879" s="17" t="s">
        <v>186</v>
      </c>
      <c r="O879" s="256"/>
      <c r="P879" s="253">
        <f>Nemeshetés!P37</f>
        <v>1950</v>
      </c>
      <c r="Q879" s="253">
        <f>Nemeshetés!Q37</f>
        <v>4800</v>
      </c>
      <c r="R879" s="253">
        <f>Nemeshetés!R37</f>
        <v>350</v>
      </c>
      <c r="S879" s="253">
        <f>Nemeshetés!S37</f>
        <v>300</v>
      </c>
      <c r="T879" s="313">
        <f>Nemeshetés!T37</f>
        <v>0</v>
      </c>
      <c r="U879" s="313">
        <f>Nemeshetés!U37</f>
        <v>0</v>
      </c>
      <c r="V879" s="313">
        <f>Nemeshetés!V37</f>
        <v>0</v>
      </c>
      <c r="W879" s="313">
        <f>Nemeshetés!W37</f>
        <v>0</v>
      </c>
      <c r="X879" s="313">
        <f>Nemeshetés!X37</f>
        <v>0</v>
      </c>
      <c r="Y879" s="313">
        <f>Nemeshetés!Y37</f>
        <v>0</v>
      </c>
      <c r="Z879" s="313">
        <f>Nemeshetés!Z37</f>
        <v>0</v>
      </c>
      <c r="AA879" s="313">
        <f>Nemeshetés!AA37</f>
        <v>0</v>
      </c>
      <c r="AB879" s="313">
        <f>Nemeshetés!AB37</f>
        <v>0</v>
      </c>
      <c r="AC879" s="314">
        <f>Nemeshetés!AC37</f>
        <v>0</v>
      </c>
      <c r="AE879" s="114"/>
    </row>
    <row r="880" spans="1:31" s="125" customFormat="1" ht="60" x14ac:dyDescent="0.25">
      <c r="A880" s="101">
        <v>755</v>
      </c>
      <c r="B880" s="185"/>
      <c r="C880" s="103" t="s">
        <v>58</v>
      </c>
      <c r="D880" s="75" t="s">
        <v>225</v>
      </c>
      <c r="E880" s="104" t="s">
        <v>15</v>
      </c>
      <c r="F880" s="104" t="s">
        <v>29</v>
      </c>
      <c r="G880" s="105" t="s">
        <v>27</v>
      </c>
      <c r="H880" s="106"/>
      <c r="I880" s="129" t="s">
        <v>58</v>
      </c>
      <c r="J880" s="103">
        <f t="shared" si="114"/>
        <v>13650</v>
      </c>
      <c r="K880" s="106"/>
      <c r="L880" s="130">
        <v>45292</v>
      </c>
      <c r="M880" s="130">
        <v>48944</v>
      </c>
      <c r="N880" s="32" t="s">
        <v>187</v>
      </c>
      <c r="O880" s="256"/>
      <c r="P880" s="253">
        <f>Nemeshetés!P38</f>
        <v>0</v>
      </c>
      <c r="Q880" s="253">
        <f>Nemeshetés!Q38</f>
        <v>0</v>
      </c>
      <c r="R880" s="253">
        <f>Nemeshetés!R38</f>
        <v>0</v>
      </c>
      <c r="S880" s="253">
        <f>Nemeshetés!S38</f>
        <v>0</v>
      </c>
      <c r="T880" s="313">
        <f>Nemeshetés!T38</f>
        <v>350</v>
      </c>
      <c r="U880" s="313">
        <f>Nemeshetés!U38</f>
        <v>1300</v>
      </c>
      <c r="V880" s="313">
        <f>Nemeshetés!V38</f>
        <v>350</v>
      </c>
      <c r="W880" s="313">
        <f>Nemeshetés!W38</f>
        <v>300</v>
      </c>
      <c r="X880" s="313">
        <f>Nemeshetés!X38</f>
        <v>350</v>
      </c>
      <c r="Y880" s="313">
        <f>Nemeshetés!Y38</f>
        <v>300</v>
      </c>
      <c r="Z880" s="313">
        <f>Nemeshetés!Z38</f>
        <v>1950</v>
      </c>
      <c r="AA880" s="313">
        <f>Nemeshetés!AA38</f>
        <v>7750</v>
      </c>
      <c r="AB880" s="313">
        <f>Nemeshetés!AB38</f>
        <v>500</v>
      </c>
      <c r="AC880" s="314">
        <f>Nemeshetés!AC38</f>
        <v>500</v>
      </c>
      <c r="AE880" s="114"/>
    </row>
    <row r="881" spans="1:31" s="125" customFormat="1" ht="60" x14ac:dyDescent="0.25">
      <c r="A881" s="101">
        <v>415</v>
      </c>
      <c r="B881" s="185"/>
      <c r="C881" s="103" t="s">
        <v>58</v>
      </c>
      <c r="D881" s="75" t="s">
        <v>231</v>
      </c>
      <c r="E881" s="104" t="s">
        <v>15</v>
      </c>
      <c r="F881" s="104" t="s">
        <v>29</v>
      </c>
      <c r="G881" s="105" t="s">
        <v>27</v>
      </c>
      <c r="H881" s="106"/>
      <c r="I881" s="129" t="s">
        <v>58</v>
      </c>
      <c r="J881" s="103">
        <f t="shared" ref="J881:J882" si="115">SUM(O881:AC881)</f>
        <v>130</v>
      </c>
      <c r="K881" s="106"/>
      <c r="L881" s="130">
        <v>43831</v>
      </c>
      <c r="M881" s="130">
        <v>44926</v>
      </c>
      <c r="N881" s="17" t="s">
        <v>186</v>
      </c>
      <c r="O881" s="256"/>
      <c r="P881" s="253">
        <f>Nemeshetés!P39</f>
        <v>65</v>
      </c>
      <c r="Q881" s="253">
        <f>Nemeshetés!Q39</f>
        <v>0</v>
      </c>
      <c r="R881" s="253">
        <f>Nemeshetés!R39</f>
        <v>65</v>
      </c>
      <c r="S881" s="253">
        <f>Nemeshetés!S39</f>
        <v>0</v>
      </c>
      <c r="T881" s="313">
        <f>Nemeshetés!T39</f>
        <v>0</v>
      </c>
      <c r="U881" s="313">
        <f>Nemeshetés!U39</f>
        <v>0</v>
      </c>
      <c r="V881" s="313">
        <f>Nemeshetés!V39</f>
        <v>0</v>
      </c>
      <c r="W881" s="313">
        <f>Nemeshetés!W39</f>
        <v>0</v>
      </c>
      <c r="X881" s="313">
        <f>Nemeshetés!X39</f>
        <v>0</v>
      </c>
      <c r="Y881" s="313">
        <f>Nemeshetés!Y39</f>
        <v>0</v>
      </c>
      <c r="Z881" s="313">
        <f>Nemeshetés!Z39</f>
        <v>0</v>
      </c>
      <c r="AA881" s="313">
        <f>Nemeshetés!AA39</f>
        <v>0</v>
      </c>
      <c r="AB881" s="313">
        <f>Nemeshetés!AB39</f>
        <v>0</v>
      </c>
      <c r="AC881" s="314">
        <f>Nemeshetés!AC39</f>
        <v>0</v>
      </c>
      <c r="AE881" s="114"/>
    </row>
    <row r="882" spans="1:31" s="125" customFormat="1" ht="60" x14ac:dyDescent="0.25">
      <c r="A882" s="101">
        <v>756</v>
      </c>
      <c r="B882" s="185"/>
      <c r="C882" s="103" t="s">
        <v>58</v>
      </c>
      <c r="D882" s="75" t="s">
        <v>231</v>
      </c>
      <c r="E882" s="104" t="s">
        <v>15</v>
      </c>
      <c r="F882" s="104" t="s">
        <v>29</v>
      </c>
      <c r="G882" s="105" t="s">
        <v>27</v>
      </c>
      <c r="H882" s="106"/>
      <c r="I882" s="129" t="s">
        <v>58</v>
      </c>
      <c r="J882" s="103">
        <f t="shared" si="115"/>
        <v>1025</v>
      </c>
      <c r="K882" s="106"/>
      <c r="L882" s="130">
        <v>45292</v>
      </c>
      <c r="M882" s="130">
        <v>48944</v>
      </c>
      <c r="N882" s="32" t="s">
        <v>187</v>
      </c>
      <c r="O882" s="256"/>
      <c r="P882" s="253">
        <f>Nemeshetés!P40</f>
        <v>0</v>
      </c>
      <c r="Q882" s="253">
        <f>Nemeshetés!Q40</f>
        <v>0</v>
      </c>
      <c r="R882" s="253">
        <f>Nemeshetés!R40</f>
        <v>0</v>
      </c>
      <c r="S882" s="253">
        <f>Nemeshetés!S40</f>
        <v>0</v>
      </c>
      <c r="T882" s="313">
        <f>Nemeshetés!T40</f>
        <v>350</v>
      </c>
      <c r="U882" s="313">
        <f>Nemeshetés!U40</f>
        <v>65</v>
      </c>
      <c r="V882" s="313">
        <f>Nemeshetés!V40</f>
        <v>0</v>
      </c>
      <c r="W882" s="313">
        <f>Nemeshetés!W40</f>
        <v>65</v>
      </c>
      <c r="X882" s="313">
        <f>Nemeshetés!X40</f>
        <v>0</v>
      </c>
      <c r="Y882" s="313">
        <f>Nemeshetés!Y40</f>
        <v>315</v>
      </c>
      <c r="Z882" s="313">
        <f>Nemeshetés!Z40</f>
        <v>0</v>
      </c>
      <c r="AA882" s="313">
        <f>Nemeshetés!AA40</f>
        <v>165</v>
      </c>
      <c r="AB882" s="313">
        <f>Nemeshetés!AB40</f>
        <v>0</v>
      </c>
      <c r="AC882" s="314">
        <f>Nemeshetés!AC40</f>
        <v>65</v>
      </c>
      <c r="AE882" s="114"/>
    </row>
    <row r="883" spans="1:31" s="125" customFormat="1" ht="60" x14ac:dyDescent="0.25">
      <c r="A883" s="101">
        <v>416</v>
      </c>
      <c r="B883" s="185"/>
      <c r="C883" s="136" t="s">
        <v>59</v>
      </c>
      <c r="D883" s="75" t="s">
        <v>225</v>
      </c>
      <c r="E883" s="104" t="s">
        <v>15</v>
      </c>
      <c r="F883" s="104" t="s">
        <v>29</v>
      </c>
      <c r="G883" s="105" t="s">
        <v>27</v>
      </c>
      <c r="H883" s="106"/>
      <c r="I883" s="129" t="s">
        <v>59</v>
      </c>
      <c r="J883" s="103">
        <f t="shared" ref="J883:J888" si="116">SUM(O883:AC883)</f>
        <v>6300</v>
      </c>
      <c r="K883" s="106"/>
      <c r="L883" s="130">
        <v>43831</v>
      </c>
      <c r="M883" s="130">
        <v>45291</v>
      </c>
      <c r="N883" s="17" t="s">
        <v>186</v>
      </c>
      <c r="O883" s="256"/>
      <c r="P883" s="253">
        <f>Nemesándorháza!P33</f>
        <v>2650</v>
      </c>
      <c r="Q883" s="253">
        <f>Nemesándorháza!Q33</f>
        <v>1700</v>
      </c>
      <c r="R883" s="253">
        <f>Nemesándorháza!R33</f>
        <v>950</v>
      </c>
      <c r="S883" s="253">
        <f>Nemesándorháza!S33</f>
        <v>1000</v>
      </c>
      <c r="T883" s="313">
        <f>Nemesándorháza!T33</f>
        <v>0</v>
      </c>
      <c r="U883" s="313">
        <f>Nemesándorháza!U33</f>
        <v>0</v>
      </c>
      <c r="V883" s="313">
        <f>Nemesándorháza!V33</f>
        <v>0</v>
      </c>
      <c r="W883" s="313">
        <f>Nemesándorháza!W33</f>
        <v>0</v>
      </c>
      <c r="X883" s="313">
        <f>Nemesándorháza!X33</f>
        <v>0</v>
      </c>
      <c r="Y883" s="313">
        <f>Nemesándorháza!Y33</f>
        <v>0</v>
      </c>
      <c r="Z883" s="313">
        <f>Nemesándorháza!Z33</f>
        <v>0</v>
      </c>
      <c r="AA883" s="313">
        <f>Nemesándorháza!AA33</f>
        <v>0</v>
      </c>
      <c r="AB883" s="313">
        <f>Nemesándorháza!AB33</f>
        <v>0</v>
      </c>
      <c r="AC883" s="314">
        <f>Nemesándorháza!AC33</f>
        <v>0</v>
      </c>
      <c r="AE883" s="114"/>
    </row>
    <row r="884" spans="1:31" s="125" customFormat="1" ht="60" x14ac:dyDescent="0.25">
      <c r="A884" s="101">
        <v>757</v>
      </c>
      <c r="B884" s="185"/>
      <c r="C884" s="136" t="s">
        <v>59</v>
      </c>
      <c r="D884" s="75" t="s">
        <v>225</v>
      </c>
      <c r="E884" s="104" t="s">
        <v>15</v>
      </c>
      <c r="F884" s="104" t="s">
        <v>29</v>
      </c>
      <c r="G884" s="105" t="s">
        <v>27</v>
      </c>
      <c r="H884" s="106"/>
      <c r="I884" s="129" t="s">
        <v>59</v>
      </c>
      <c r="J884" s="103">
        <f t="shared" si="116"/>
        <v>6550</v>
      </c>
      <c r="K884" s="106"/>
      <c r="L884" s="130">
        <v>45292</v>
      </c>
      <c r="M884" s="130">
        <v>48944</v>
      </c>
      <c r="N884" s="32" t="s">
        <v>187</v>
      </c>
      <c r="O884" s="256"/>
      <c r="P884" s="253">
        <f>Nemesándorháza!P34</f>
        <v>0</v>
      </c>
      <c r="Q884" s="253">
        <f>Nemesándorháza!Q34</f>
        <v>0</v>
      </c>
      <c r="R884" s="253">
        <f>Nemesándorháza!R34</f>
        <v>0</v>
      </c>
      <c r="S884" s="253">
        <f>Nemesándorháza!S34</f>
        <v>0</v>
      </c>
      <c r="T884" s="313">
        <f>Nemesándorháza!T34</f>
        <v>150</v>
      </c>
      <c r="U884" s="313">
        <f>Nemesándorháza!U34</f>
        <v>300</v>
      </c>
      <c r="V884" s="313">
        <f>Nemesándorháza!V34</f>
        <v>150</v>
      </c>
      <c r="W884" s="313">
        <f>Nemesándorháza!W34</f>
        <v>300</v>
      </c>
      <c r="X884" s="313">
        <f>Nemesándorháza!X34</f>
        <v>150</v>
      </c>
      <c r="Y884" s="313">
        <f>Nemesándorháza!Y34</f>
        <v>2500</v>
      </c>
      <c r="Z884" s="313">
        <f>Nemesándorháza!Z34</f>
        <v>500</v>
      </c>
      <c r="AA884" s="313">
        <f>Nemesándorháza!AA34</f>
        <v>1500</v>
      </c>
      <c r="AB884" s="313">
        <f>Nemesándorháza!AB34</f>
        <v>500</v>
      </c>
      <c r="AC884" s="314">
        <f>Nemesándorháza!AC34</f>
        <v>500</v>
      </c>
      <c r="AE884" s="114"/>
    </row>
    <row r="885" spans="1:31" s="125" customFormat="1" ht="60" x14ac:dyDescent="0.25">
      <c r="A885" s="101">
        <v>417</v>
      </c>
      <c r="B885" s="185"/>
      <c r="C885" s="136" t="s">
        <v>59</v>
      </c>
      <c r="D885" s="75" t="s">
        <v>231</v>
      </c>
      <c r="E885" s="104" t="s">
        <v>15</v>
      </c>
      <c r="F885" s="104" t="s">
        <v>29</v>
      </c>
      <c r="G885" s="105" t="s">
        <v>27</v>
      </c>
      <c r="H885" s="106"/>
      <c r="I885" s="129" t="s">
        <v>59</v>
      </c>
      <c r="J885" s="103">
        <f t="shared" si="116"/>
        <v>480</v>
      </c>
      <c r="K885" s="106"/>
      <c r="L885" s="130">
        <v>43831</v>
      </c>
      <c r="M885" s="130">
        <v>45291</v>
      </c>
      <c r="N885" s="32" t="s">
        <v>186</v>
      </c>
      <c r="O885" s="256"/>
      <c r="P885" s="253">
        <f>Nemesándorháza!P35</f>
        <v>65</v>
      </c>
      <c r="Q885" s="253">
        <f>Nemesándorháza!Q35</f>
        <v>0</v>
      </c>
      <c r="R885" s="253">
        <f>Nemesándorháza!R35</f>
        <v>165</v>
      </c>
      <c r="S885" s="253">
        <f>Nemesándorháza!S35</f>
        <v>250</v>
      </c>
      <c r="T885" s="313">
        <f>Nemesándorháza!T35</f>
        <v>0</v>
      </c>
      <c r="U885" s="313">
        <f>Nemesándorháza!U35</f>
        <v>0</v>
      </c>
      <c r="V885" s="313">
        <f>Nemesándorháza!V35</f>
        <v>0</v>
      </c>
      <c r="W885" s="313">
        <f>Nemesándorháza!W35</f>
        <v>0</v>
      </c>
      <c r="X885" s="313">
        <f>Nemesándorháza!X35</f>
        <v>0</v>
      </c>
      <c r="Y885" s="313">
        <f>Nemesándorháza!Y35</f>
        <v>0</v>
      </c>
      <c r="Z885" s="313">
        <f>Nemesándorháza!Z35</f>
        <v>0</v>
      </c>
      <c r="AA885" s="313">
        <f>Nemesándorháza!AA35</f>
        <v>0</v>
      </c>
      <c r="AB885" s="313">
        <f>Nemesándorháza!AB35</f>
        <v>0</v>
      </c>
      <c r="AC885" s="314">
        <f>Nemesándorháza!AC35</f>
        <v>0</v>
      </c>
      <c r="AE885" s="114"/>
    </row>
    <row r="886" spans="1:31" s="125" customFormat="1" ht="60" x14ac:dyDescent="0.25">
      <c r="A886" s="101">
        <v>758</v>
      </c>
      <c r="B886" s="185"/>
      <c r="C886" s="136" t="s">
        <v>59</v>
      </c>
      <c r="D886" s="75" t="s">
        <v>231</v>
      </c>
      <c r="E886" s="104" t="s">
        <v>15</v>
      </c>
      <c r="F886" s="104" t="s">
        <v>29</v>
      </c>
      <c r="G886" s="105" t="s">
        <v>27</v>
      </c>
      <c r="H886" s="106"/>
      <c r="I886" s="129" t="s">
        <v>59</v>
      </c>
      <c r="J886" s="103">
        <f t="shared" si="116"/>
        <v>1025</v>
      </c>
      <c r="K886" s="106"/>
      <c r="L886" s="130">
        <v>45292</v>
      </c>
      <c r="M886" s="130">
        <v>48579</v>
      </c>
      <c r="N886" s="32" t="s">
        <v>187</v>
      </c>
      <c r="O886" s="256"/>
      <c r="P886" s="253">
        <f>Nemesándorháza!P36</f>
        <v>0</v>
      </c>
      <c r="Q886" s="253">
        <f>Nemesándorháza!Q36</f>
        <v>0</v>
      </c>
      <c r="R886" s="253">
        <f>Nemesándorháza!R36</f>
        <v>0</v>
      </c>
      <c r="S886" s="253">
        <f>Nemesándorháza!S36</f>
        <v>0</v>
      </c>
      <c r="T886" s="313">
        <f>Nemesándorháza!T36</f>
        <v>65</v>
      </c>
      <c r="U886" s="313">
        <f>Nemesándorháza!U36</f>
        <v>0</v>
      </c>
      <c r="V886" s="313">
        <f>Nemesándorháza!V36</f>
        <v>165</v>
      </c>
      <c r="W886" s="313">
        <f>Nemesándorháza!W36</f>
        <v>250</v>
      </c>
      <c r="X886" s="313">
        <f>Nemesándorháza!X36</f>
        <v>65</v>
      </c>
      <c r="Y886" s="313">
        <f>Nemesándorháza!Y36</f>
        <v>0</v>
      </c>
      <c r="Z886" s="313">
        <f>Nemesándorháza!Z36</f>
        <v>165</v>
      </c>
      <c r="AA886" s="313">
        <f>Nemesándorháza!AA36</f>
        <v>250</v>
      </c>
      <c r="AB886" s="313">
        <f>Nemesándorháza!AB36</f>
        <v>65</v>
      </c>
      <c r="AC886" s="314">
        <f>Nemesándorháza!AC36</f>
        <v>0</v>
      </c>
      <c r="AE886" s="114"/>
    </row>
    <row r="887" spans="1:31" s="125" customFormat="1" ht="60" x14ac:dyDescent="0.25">
      <c r="A887" s="101">
        <v>418</v>
      </c>
      <c r="B887" s="185"/>
      <c r="C887" s="103" t="s">
        <v>60</v>
      </c>
      <c r="D887" s="75" t="s">
        <v>225</v>
      </c>
      <c r="E887" s="104" t="s">
        <v>15</v>
      </c>
      <c r="F887" s="104" t="s">
        <v>29</v>
      </c>
      <c r="G887" s="105" t="s">
        <v>27</v>
      </c>
      <c r="H887" s="106"/>
      <c r="I887" s="129" t="s">
        <v>60</v>
      </c>
      <c r="J887" s="103">
        <f t="shared" si="116"/>
        <v>7650</v>
      </c>
      <c r="K887" s="106"/>
      <c r="L887" s="130">
        <v>43831</v>
      </c>
      <c r="M887" s="130">
        <v>45291</v>
      </c>
      <c r="N887" s="17" t="s">
        <v>186</v>
      </c>
      <c r="O887" s="256"/>
      <c r="P887" s="253">
        <f>Nemesszentandrás!P30</f>
        <v>2300</v>
      </c>
      <c r="Q887" s="253">
        <f>Nemesszentandrás!Q30</f>
        <v>3200</v>
      </c>
      <c r="R887" s="253">
        <f>Nemesszentandrás!R30</f>
        <v>1200</v>
      </c>
      <c r="S887" s="253">
        <f>Nemesszentandrás!S30</f>
        <v>950</v>
      </c>
      <c r="T887" s="313">
        <f>Nemesszentandrás!T30</f>
        <v>0</v>
      </c>
      <c r="U887" s="313">
        <f>Nemesszentandrás!U30</f>
        <v>0</v>
      </c>
      <c r="V887" s="313">
        <f>Nemesszentandrás!V30</f>
        <v>0</v>
      </c>
      <c r="W887" s="313">
        <f>Nemesszentandrás!W30</f>
        <v>0</v>
      </c>
      <c r="X887" s="313">
        <f>Nemesszentandrás!X30</f>
        <v>0</v>
      </c>
      <c r="Y887" s="313">
        <f>Nemesszentandrás!Y30</f>
        <v>0</v>
      </c>
      <c r="Z887" s="313">
        <f>Nemesszentandrás!Z30</f>
        <v>0</v>
      </c>
      <c r="AA887" s="313">
        <f>Nemesszentandrás!AA30</f>
        <v>0</v>
      </c>
      <c r="AB887" s="313">
        <f>Nemesszentandrás!AB30</f>
        <v>0</v>
      </c>
      <c r="AC887" s="314">
        <f>Nemesszentandrás!AC30</f>
        <v>0</v>
      </c>
      <c r="AE887" s="114"/>
    </row>
    <row r="888" spans="1:31" s="125" customFormat="1" ht="60" x14ac:dyDescent="0.25">
      <c r="A888" s="101">
        <v>759</v>
      </c>
      <c r="B888" s="185"/>
      <c r="C888" s="103" t="s">
        <v>60</v>
      </c>
      <c r="D888" s="75" t="s">
        <v>225</v>
      </c>
      <c r="E888" s="104" t="s">
        <v>15</v>
      </c>
      <c r="F888" s="104" t="s">
        <v>29</v>
      </c>
      <c r="G888" s="105" t="s">
        <v>27</v>
      </c>
      <c r="H888" s="106"/>
      <c r="I888" s="129" t="s">
        <v>60</v>
      </c>
      <c r="J888" s="103">
        <f t="shared" si="116"/>
        <v>8950</v>
      </c>
      <c r="K888" s="106"/>
      <c r="L888" s="130">
        <v>45292</v>
      </c>
      <c r="M888" s="130">
        <v>48944</v>
      </c>
      <c r="N888" s="32" t="s">
        <v>187</v>
      </c>
      <c r="O888" s="256"/>
      <c r="P888" s="253">
        <f>Nemesszentandrás!P31</f>
        <v>0</v>
      </c>
      <c r="Q888" s="253">
        <f>Nemesszentandrás!Q31</f>
        <v>0</v>
      </c>
      <c r="R888" s="253">
        <f>Nemesszentandrás!R31</f>
        <v>0</v>
      </c>
      <c r="S888" s="253">
        <f>Nemesszentandrás!S31</f>
        <v>0</v>
      </c>
      <c r="T888" s="313">
        <f>Nemesszentandrás!T31</f>
        <v>1100</v>
      </c>
      <c r="U888" s="313">
        <f>Nemesszentandrás!U31</f>
        <v>250</v>
      </c>
      <c r="V888" s="313">
        <f>Nemesszentandrás!V31</f>
        <v>400</v>
      </c>
      <c r="W888" s="313">
        <f>Nemesszentandrás!W31</f>
        <v>250</v>
      </c>
      <c r="X888" s="313">
        <f>Nemesszentandrás!X31</f>
        <v>400</v>
      </c>
      <c r="Y888" s="313">
        <f>Nemesszentandrás!Y31</f>
        <v>1750</v>
      </c>
      <c r="Z888" s="313">
        <f>Nemesszentandrás!Z31</f>
        <v>2400</v>
      </c>
      <c r="AA888" s="313">
        <f>Nemesszentandrás!AA31</f>
        <v>1750</v>
      </c>
      <c r="AB888" s="313">
        <f>Nemesszentandrás!AB31</f>
        <v>400</v>
      </c>
      <c r="AC888" s="314">
        <f>Nemesszentandrás!AC31</f>
        <v>250</v>
      </c>
      <c r="AE888" s="114"/>
    </row>
    <row r="889" spans="1:31" s="125" customFormat="1" ht="60" x14ac:dyDescent="0.25">
      <c r="A889" s="101">
        <v>419</v>
      </c>
      <c r="B889" s="185"/>
      <c r="C889" s="103" t="s">
        <v>61</v>
      </c>
      <c r="D889" s="75" t="s">
        <v>225</v>
      </c>
      <c r="E889" s="104" t="s">
        <v>15</v>
      </c>
      <c r="F889" s="104" t="s">
        <v>29</v>
      </c>
      <c r="G889" s="105" t="s">
        <v>27</v>
      </c>
      <c r="H889" s="106"/>
      <c r="I889" s="129" t="s">
        <v>61</v>
      </c>
      <c r="J889" s="103">
        <f t="shared" ref="J889:J898" si="117">SUM(O889:AC889)</f>
        <v>6800</v>
      </c>
      <c r="K889" s="106"/>
      <c r="L889" s="130">
        <v>43831</v>
      </c>
      <c r="M889" s="130">
        <v>45291</v>
      </c>
      <c r="N889" s="17" t="s">
        <v>186</v>
      </c>
      <c r="O889" s="256"/>
      <c r="P889" s="253">
        <f>Németfalu!P31</f>
        <v>1000</v>
      </c>
      <c r="Q889" s="253">
        <f>Németfalu!Q31</f>
        <v>350</v>
      </c>
      <c r="R889" s="253">
        <f>Németfalu!R31</f>
        <v>5100</v>
      </c>
      <c r="S889" s="253">
        <f>Németfalu!S31</f>
        <v>350</v>
      </c>
      <c r="T889" s="313">
        <f>Németfalu!T31</f>
        <v>0</v>
      </c>
      <c r="U889" s="313">
        <f>Németfalu!U31</f>
        <v>0</v>
      </c>
      <c r="V889" s="313">
        <f>Németfalu!V31</f>
        <v>0</v>
      </c>
      <c r="W889" s="313">
        <f>Németfalu!W31</f>
        <v>0</v>
      </c>
      <c r="X889" s="313">
        <f>Németfalu!X31</f>
        <v>0</v>
      </c>
      <c r="Y889" s="313">
        <f>Németfalu!Y31</f>
        <v>0</v>
      </c>
      <c r="Z889" s="313">
        <f>Németfalu!Z31</f>
        <v>0</v>
      </c>
      <c r="AA889" s="313">
        <f>Németfalu!AA31</f>
        <v>0</v>
      </c>
      <c r="AB889" s="313">
        <f>Németfalu!AB31</f>
        <v>0</v>
      </c>
      <c r="AC889" s="314">
        <f>Németfalu!AC31</f>
        <v>0</v>
      </c>
      <c r="AE889" s="114"/>
    </row>
    <row r="890" spans="1:31" s="125" customFormat="1" ht="60" x14ac:dyDescent="0.25">
      <c r="A890" s="101">
        <v>880</v>
      </c>
      <c r="B890" s="185"/>
      <c r="C890" s="103" t="s">
        <v>61</v>
      </c>
      <c r="D890" s="75" t="s">
        <v>225</v>
      </c>
      <c r="E890" s="104" t="s">
        <v>15</v>
      </c>
      <c r="F890" s="104" t="s">
        <v>29</v>
      </c>
      <c r="G890" s="105" t="s">
        <v>27</v>
      </c>
      <c r="H890" s="106"/>
      <c r="I890" s="129" t="s">
        <v>61</v>
      </c>
      <c r="J890" s="103">
        <f t="shared" si="117"/>
        <v>7450</v>
      </c>
      <c r="K890" s="106"/>
      <c r="L890" s="130">
        <v>45658</v>
      </c>
      <c r="M890" s="130">
        <v>48944</v>
      </c>
      <c r="N890" s="32" t="s">
        <v>187</v>
      </c>
      <c r="O890" s="256"/>
      <c r="P890" s="253">
        <f>Németfalu!P32</f>
        <v>0</v>
      </c>
      <c r="Q890" s="253">
        <f>Németfalu!Q32</f>
        <v>0</v>
      </c>
      <c r="R890" s="253">
        <f>Németfalu!R32</f>
        <v>0</v>
      </c>
      <c r="S890" s="253">
        <f>Németfalu!S32</f>
        <v>0</v>
      </c>
      <c r="T890" s="313">
        <f>Németfalu!T32</f>
        <v>0</v>
      </c>
      <c r="U890" s="313">
        <f>Németfalu!U32</f>
        <v>1150</v>
      </c>
      <c r="V890" s="313">
        <f>Németfalu!V32</f>
        <v>0</v>
      </c>
      <c r="W890" s="313">
        <f>Németfalu!W32</f>
        <v>350</v>
      </c>
      <c r="X890" s="313">
        <f>Németfalu!X32</f>
        <v>0</v>
      </c>
      <c r="Y890" s="313">
        <f>Németfalu!Y32</f>
        <v>350</v>
      </c>
      <c r="Z890" s="313">
        <f>Németfalu!Z32</f>
        <v>0</v>
      </c>
      <c r="AA890" s="313">
        <f>Németfalu!AA32</f>
        <v>5250</v>
      </c>
      <c r="AB890" s="313">
        <f>Németfalu!AB32</f>
        <v>0</v>
      </c>
      <c r="AC890" s="314">
        <f>Németfalu!AC32</f>
        <v>350</v>
      </c>
      <c r="AE890" s="114"/>
    </row>
    <row r="891" spans="1:31" s="125" customFormat="1" ht="60" x14ac:dyDescent="0.25">
      <c r="A891" s="101">
        <v>420</v>
      </c>
      <c r="B891" s="185"/>
      <c r="C891" s="103" t="s">
        <v>61</v>
      </c>
      <c r="D891" s="75" t="s">
        <v>231</v>
      </c>
      <c r="E891" s="104" t="s">
        <v>15</v>
      </c>
      <c r="F891" s="104" t="s">
        <v>29</v>
      </c>
      <c r="G891" s="105" t="s">
        <v>27</v>
      </c>
      <c r="H891" s="106"/>
      <c r="I891" s="129" t="s">
        <v>61</v>
      </c>
      <c r="J891" s="103">
        <f t="shared" si="117"/>
        <v>405</v>
      </c>
      <c r="K891" s="106"/>
      <c r="L891" s="130">
        <v>43831</v>
      </c>
      <c r="M891" s="130">
        <v>44561</v>
      </c>
      <c r="N891" s="17" t="s">
        <v>186</v>
      </c>
      <c r="O891" s="256"/>
      <c r="P891" s="253">
        <f>Németfalu!P33</f>
        <v>250</v>
      </c>
      <c r="Q891" s="253">
        <f>Németfalu!Q33</f>
        <v>155</v>
      </c>
      <c r="R891" s="253">
        <f>Németfalu!R33</f>
        <v>0</v>
      </c>
      <c r="S891" s="253">
        <f>Németfalu!S33</f>
        <v>0</v>
      </c>
      <c r="T891" s="313">
        <f>Németfalu!T33</f>
        <v>0</v>
      </c>
      <c r="U891" s="313">
        <f>Németfalu!U33</f>
        <v>0</v>
      </c>
      <c r="V891" s="313">
        <f>Németfalu!V33</f>
        <v>0</v>
      </c>
      <c r="W891" s="313">
        <f>Németfalu!W33</f>
        <v>0</v>
      </c>
      <c r="X891" s="313">
        <f>Németfalu!X33</f>
        <v>0</v>
      </c>
      <c r="Y891" s="313">
        <f>Németfalu!Y33</f>
        <v>0</v>
      </c>
      <c r="Z891" s="313">
        <f>Németfalu!Z33</f>
        <v>0</v>
      </c>
      <c r="AA891" s="313">
        <f>Németfalu!AA33</f>
        <v>0</v>
      </c>
      <c r="AB891" s="313">
        <f>Németfalu!AB33</f>
        <v>0</v>
      </c>
      <c r="AC891" s="314">
        <f>Németfalu!AC33</f>
        <v>0</v>
      </c>
      <c r="AE891" s="114"/>
    </row>
    <row r="892" spans="1:31" s="125" customFormat="1" ht="60" x14ac:dyDescent="0.25">
      <c r="A892" s="101">
        <v>760</v>
      </c>
      <c r="B892" s="185"/>
      <c r="C892" s="103" t="s">
        <v>61</v>
      </c>
      <c r="D892" s="75" t="s">
        <v>231</v>
      </c>
      <c r="E892" s="104" t="s">
        <v>15</v>
      </c>
      <c r="F892" s="104" t="s">
        <v>29</v>
      </c>
      <c r="G892" s="105" t="s">
        <v>27</v>
      </c>
      <c r="H892" s="106"/>
      <c r="I892" s="129" t="s">
        <v>61</v>
      </c>
      <c r="J892" s="103">
        <f t="shared" si="117"/>
        <v>535</v>
      </c>
      <c r="K892" s="106"/>
      <c r="L892" s="130">
        <v>45292</v>
      </c>
      <c r="M892" s="130">
        <v>47848</v>
      </c>
      <c r="N892" s="32" t="s">
        <v>187</v>
      </c>
      <c r="O892" s="256"/>
      <c r="P892" s="253">
        <f>Németfalu!P34</f>
        <v>0</v>
      </c>
      <c r="Q892" s="253">
        <f>Németfalu!Q34</f>
        <v>0</v>
      </c>
      <c r="R892" s="253">
        <f>Németfalu!R34</f>
        <v>0</v>
      </c>
      <c r="S892" s="253">
        <f>Németfalu!S34</f>
        <v>0</v>
      </c>
      <c r="T892" s="313">
        <f>Németfalu!T34</f>
        <v>65</v>
      </c>
      <c r="U892" s="313">
        <f>Németfalu!U34</f>
        <v>0</v>
      </c>
      <c r="V892" s="313">
        <f>Németfalu!V34</f>
        <v>0</v>
      </c>
      <c r="W892" s="313">
        <f>Németfalu!W34</f>
        <v>65</v>
      </c>
      <c r="X892" s="313">
        <f>Németfalu!X34</f>
        <v>340</v>
      </c>
      <c r="Y892" s="313">
        <f>Németfalu!Y34</f>
        <v>0</v>
      </c>
      <c r="Z892" s="313">
        <f>Németfalu!Z34</f>
        <v>65</v>
      </c>
      <c r="AA892" s="313">
        <f>Németfalu!AA34</f>
        <v>0</v>
      </c>
      <c r="AB892" s="313">
        <f>Németfalu!AB34</f>
        <v>0</v>
      </c>
      <c r="AC892" s="314">
        <f>Németfalu!AC34</f>
        <v>0</v>
      </c>
      <c r="AE892" s="114"/>
    </row>
    <row r="893" spans="1:31" s="125" customFormat="1" ht="60" x14ac:dyDescent="0.25">
      <c r="A893" s="101">
        <v>421</v>
      </c>
      <c r="B893" s="185"/>
      <c r="C893" s="103" t="s">
        <v>62</v>
      </c>
      <c r="D893" s="75" t="s">
        <v>225</v>
      </c>
      <c r="E893" s="104" t="s">
        <v>15</v>
      </c>
      <c r="F893" s="104" t="s">
        <v>29</v>
      </c>
      <c r="G893" s="105" t="s">
        <v>27</v>
      </c>
      <c r="H893" s="106"/>
      <c r="I893" s="129" t="s">
        <v>62</v>
      </c>
      <c r="J893" s="103">
        <f t="shared" si="117"/>
        <v>800</v>
      </c>
      <c r="K893" s="106"/>
      <c r="L893" s="130">
        <v>43831</v>
      </c>
      <c r="M893" s="130">
        <v>44926</v>
      </c>
      <c r="N893" s="17" t="s">
        <v>186</v>
      </c>
      <c r="O893" s="256"/>
      <c r="P893" s="253">
        <f>Ozmánbük!P28</f>
        <v>400</v>
      </c>
      <c r="Q893" s="253">
        <f>Ozmánbük!Q28</f>
        <v>0</v>
      </c>
      <c r="R893" s="253">
        <f>Ozmánbük!R28</f>
        <v>400</v>
      </c>
      <c r="S893" s="253">
        <f>Ozmánbük!S28</f>
        <v>0</v>
      </c>
      <c r="T893" s="313">
        <f>Ozmánbük!T28</f>
        <v>0</v>
      </c>
      <c r="U893" s="313">
        <f>Ozmánbük!U28</f>
        <v>0</v>
      </c>
      <c r="V893" s="313">
        <f>Ozmánbük!V28</f>
        <v>0</v>
      </c>
      <c r="W893" s="313">
        <f>Ozmánbük!W28</f>
        <v>0</v>
      </c>
      <c r="X893" s="313">
        <f>Ozmánbük!X28</f>
        <v>0</v>
      </c>
      <c r="Y893" s="313">
        <f>Ozmánbük!Y28</f>
        <v>0</v>
      </c>
      <c r="Z893" s="313">
        <f>Ozmánbük!Z28</f>
        <v>0</v>
      </c>
      <c r="AA893" s="313">
        <f>Ozmánbük!AA28</f>
        <v>0</v>
      </c>
      <c r="AB893" s="313">
        <f>Ozmánbük!AB28</f>
        <v>0</v>
      </c>
      <c r="AC893" s="314">
        <f>Ozmánbük!AC28</f>
        <v>0</v>
      </c>
      <c r="AE893" s="114"/>
    </row>
    <row r="894" spans="1:31" s="125" customFormat="1" ht="60" x14ac:dyDescent="0.25">
      <c r="A894" s="101">
        <v>761</v>
      </c>
      <c r="B894" s="185"/>
      <c r="C894" s="103" t="s">
        <v>62</v>
      </c>
      <c r="D894" s="75" t="s">
        <v>225</v>
      </c>
      <c r="E894" s="104" t="s">
        <v>15</v>
      </c>
      <c r="F894" s="104" t="s">
        <v>29</v>
      </c>
      <c r="G894" s="105" t="s">
        <v>27</v>
      </c>
      <c r="H894" s="106"/>
      <c r="I894" s="129" t="s">
        <v>62</v>
      </c>
      <c r="J894" s="103">
        <f t="shared" si="117"/>
        <v>13200</v>
      </c>
      <c r="K894" s="106"/>
      <c r="L894" s="130">
        <v>45292</v>
      </c>
      <c r="M894" s="130">
        <v>47848</v>
      </c>
      <c r="N894" s="32" t="s">
        <v>187</v>
      </c>
      <c r="O894" s="256"/>
      <c r="P894" s="253">
        <f>Ozmánbük!P29</f>
        <v>0</v>
      </c>
      <c r="Q894" s="253">
        <f>Ozmánbük!Q29</f>
        <v>0</v>
      </c>
      <c r="R894" s="253">
        <f>Ozmánbük!R29</f>
        <v>0</v>
      </c>
      <c r="S894" s="253">
        <f>Ozmánbük!S29</f>
        <v>0</v>
      </c>
      <c r="T894" s="313">
        <f>Ozmánbük!T29</f>
        <v>2400</v>
      </c>
      <c r="U894" s="313">
        <f>Ozmánbük!U29</f>
        <v>5000</v>
      </c>
      <c r="V894" s="313">
        <f>Ozmánbük!V29</f>
        <v>3500</v>
      </c>
      <c r="W894" s="313">
        <f>Ozmánbük!W29</f>
        <v>0</v>
      </c>
      <c r="X894" s="313">
        <f>Ozmánbük!X29</f>
        <v>1900</v>
      </c>
      <c r="Y894" s="313">
        <f>Ozmánbük!Y29</f>
        <v>0</v>
      </c>
      <c r="Z894" s="313">
        <f>Ozmánbük!Z29</f>
        <v>400</v>
      </c>
      <c r="AA894" s="313">
        <f>Ozmánbük!AA29</f>
        <v>0</v>
      </c>
      <c r="AB894" s="313">
        <f>Ozmánbük!AB29</f>
        <v>0</v>
      </c>
      <c r="AC894" s="314">
        <f>Ozmánbük!AC29</f>
        <v>0</v>
      </c>
      <c r="AE894" s="114"/>
    </row>
    <row r="895" spans="1:31" s="125" customFormat="1" ht="60" x14ac:dyDescent="0.25">
      <c r="A895" s="101">
        <v>422</v>
      </c>
      <c r="B895" s="185"/>
      <c r="C895" s="103" t="s">
        <v>62</v>
      </c>
      <c r="D895" s="75" t="s">
        <v>231</v>
      </c>
      <c r="E895" s="104" t="s">
        <v>15</v>
      </c>
      <c r="F895" s="104" t="s">
        <v>29</v>
      </c>
      <c r="G895" s="105" t="s">
        <v>27</v>
      </c>
      <c r="H895" s="106"/>
      <c r="I895" s="129" t="s">
        <v>62</v>
      </c>
      <c r="J895" s="103">
        <f t="shared" si="117"/>
        <v>70</v>
      </c>
      <c r="K895" s="106"/>
      <c r="L895" s="130">
        <v>43831</v>
      </c>
      <c r="M895" s="130">
        <v>44926</v>
      </c>
      <c r="N895" s="32" t="s">
        <v>186</v>
      </c>
      <c r="O895" s="256"/>
      <c r="P895" s="253">
        <f>Ozmánbük!P30</f>
        <v>35</v>
      </c>
      <c r="Q895" s="253">
        <f>Ozmánbük!Q30</f>
        <v>0</v>
      </c>
      <c r="R895" s="253">
        <f>Ozmánbük!R30</f>
        <v>35</v>
      </c>
      <c r="S895" s="253">
        <f>Ozmánbük!S30</f>
        <v>0</v>
      </c>
      <c r="T895" s="313">
        <f>Ozmánbük!T30</f>
        <v>0</v>
      </c>
      <c r="U895" s="313">
        <f>Ozmánbük!U30</f>
        <v>0</v>
      </c>
      <c r="V895" s="313">
        <f>Ozmánbük!V30</f>
        <v>0</v>
      </c>
      <c r="W895" s="313">
        <f>Ozmánbük!W30</f>
        <v>0</v>
      </c>
      <c r="X895" s="313">
        <f>Ozmánbük!X30</f>
        <v>0</v>
      </c>
      <c r="Y895" s="313">
        <f>Ozmánbük!Y30</f>
        <v>0</v>
      </c>
      <c r="Z895" s="313">
        <f>Ozmánbük!Z30</f>
        <v>0</v>
      </c>
      <c r="AA895" s="313">
        <f>Ozmánbük!AA30</f>
        <v>0</v>
      </c>
      <c r="AB895" s="313">
        <f>Ozmánbük!AB30</f>
        <v>0</v>
      </c>
      <c r="AC895" s="314">
        <f>Ozmánbük!AC30</f>
        <v>0</v>
      </c>
      <c r="AE895" s="114"/>
    </row>
    <row r="896" spans="1:31" s="125" customFormat="1" ht="60" x14ac:dyDescent="0.25">
      <c r="A896" s="101">
        <v>762</v>
      </c>
      <c r="B896" s="185"/>
      <c r="C896" s="103" t="s">
        <v>62</v>
      </c>
      <c r="D896" s="75" t="s">
        <v>231</v>
      </c>
      <c r="E896" s="104" t="s">
        <v>15</v>
      </c>
      <c r="F896" s="104" t="s">
        <v>29</v>
      </c>
      <c r="G896" s="105" t="s">
        <v>27</v>
      </c>
      <c r="H896" s="106"/>
      <c r="I896" s="129" t="s">
        <v>62</v>
      </c>
      <c r="J896" s="103">
        <f t="shared" si="117"/>
        <v>490</v>
      </c>
      <c r="K896" s="106"/>
      <c r="L896" s="130">
        <v>45292</v>
      </c>
      <c r="M896" s="130">
        <v>48579</v>
      </c>
      <c r="N896" s="32" t="s">
        <v>187</v>
      </c>
      <c r="O896" s="256"/>
      <c r="P896" s="253">
        <f>Ozmánbük!P31</f>
        <v>0</v>
      </c>
      <c r="Q896" s="253">
        <f>Ozmánbük!Q31</f>
        <v>0</v>
      </c>
      <c r="R896" s="253">
        <f>Ozmánbük!R31</f>
        <v>0</v>
      </c>
      <c r="S896" s="253">
        <f>Ozmánbük!S31</f>
        <v>0</v>
      </c>
      <c r="T896" s="313">
        <f>Ozmánbük!T31</f>
        <v>35</v>
      </c>
      <c r="U896" s="313">
        <f>Ozmánbük!U31</f>
        <v>0</v>
      </c>
      <c r="V896" s="313">
        <f>Ozmánbük!V31</f>
        <v>75</v>
      </c>
      <c r="W896" s="313">
        <f>Ozmánbük!W31</f>
        <v>115</v>
      </c>
      <c r="X896" s="313">
        <f>Ozmánbük!X31</f>
        <v>0</v>
      </c>
      <c r="Y896" s="313">
        <f>Ozmánbük!Y31</f>
        <v>75</v>
      </c>
      <c r="Z896" s="313">
        <f>Ozmánbük!Z31</f>
        <v>115</v>
      </c>
      <c r="AA896" s="313">
        <f>Ozmánbük!AA31</f>
        <v>0</v>
      </c>
      <c r="AB896" s="313">
        <f>Ozmánbük!AB31</f>
        <v>75</v>
      </c>
      <c r="AC896" s="314">
        <f>Ozmánbük!AC31</f>
        <v>0</v>
      </c>
      <c r="AE896" s="114"/>
    </row>
    <row r="897" spans="1:31" s="125" customFormat="1" ht="60" x14ac:dyDescent="0.25">
      <c r="A897" s="101">
        <v>423</v>
      </c>
      <c r="B897" s="185"/>
      <c r="C897" s="103" t="s">
        <v>63</v>
      </c>
      <c r="D897" s="75" t="s">
        <v>225</v>
      </c>
      <c r="E897" s="104" t="s">
        <v>15</v>
      </c>
      <c r="F897" s="104" t="s">
        <v>29</v>
      </c>
      <c r="G897" s="105" t="s">
        <v>27</v>
      </c>
      <c r="H897" s="106"/>
      <c r="I897" s="129" t="s">
        <v>63</v>
      </c>
      <c r="J897" s="103">
        <f t="shared" si="117"/>
        <v>5350</v>
      </c>
      <c r="K897" s="106"/>
      <c r="L897" s="130">
        <v>43831</v>
      </c>
      <c r="M897" s="282">
        <v>45291</v>
      </c>
      <c r="N897" s="17" t="s">
        <v>186</v>
      </c>
      <c r="O897" s="256"/>
      <c r="P897" s="253">
        <f>Pethőhenye!P35</f>
        <v>250</v>
      </c>
      <c r="Q897" s="253">
        <f>Pethőhenye!Q35</f>
        <v>2400</v>
      </c>
      <c r="R897" s="253">
        <f>Pethőhenye!R35</f>
        <v>1800</v>
      </c>
      <c r="S897" s="253">
        <f>Pethőhenye!S35</f>
        <v>900</v>
      </c>
      <c r="T897" s="313">
        <f>Pethőhenye!T35</f>
        <v>0</v>
      </c>
      <c r="U897" s="313">
        <f>Pethőhenye!U35</f>
        <v>0</v>
      </c>
      <c r="V897" s="313">
        <f>Pethőhenye!V35</f>
        <v>0</v>
      </c>
      <c r="W897" s="313">
        <f>Pethőhenye!W35</f>
        <v>0</v>
      </c>
      <c r="X897" s="313">
        <f>Pethőhenye!X35</f>
        <v>0</v>
      </c>
      <c r="Y897" s="313">
        <f>Pethőhenye!Y35</f>
        <v>0</v>
      </c>
      <c r="Z897" s="313">
        <f>Pethőhenye!Z35</f>
        <v>0</v>
      </c>
      <c r="AA897" s="313">
        <f>Pethőhenye!AA35</f>
        <v>0</v>
      </c>
      <c r="AB897" s="313">
        <f>Pethőhenye!AB35</f>
        <v>0</v>
      </c>
      <c r="AC897" s="314">
        <f>Pethőhenye!AC35</f>
        <v>0</v>
      </c>
      <c r="AE897" s="114"/>
    </row>
    <row r="898" spans="1:31" s="125" customFormat="1" ht="60" x14ac:dyDescent="0.25">
      <c r="A898" s="101">
        <v>763</v>
      </c>
      <c r="B898" s="185"/>
      <c r="C898" s="103" t="s">
        <v>63</v>
      </c>
      <c r="D898" s="75" t="s">
        <v>225</v>
      </c>
      <c r="E898" s="104" t="s">
        <v>15</v>
      </c>
      <c r="F898" s="104" t="s">
        <v>29</v>
      </c>
      <c r="G898" s="105" t="s">
        <v>27</v>
      </c>
      <c r="H898" s="106"/>
      <c r="I898" s="129" t="s">
        <v>63</v>
      </c>
      <c r="J898" s="103">
        <f t="shared" si="117"/>
        <v>26400</v>
      </c>
      <c r="K898" s="106"/>
      <c r="L898" s="130">
        <v>45292</v>
      </c>
      <c r="M898" s="282">
        <v>48944</v>
      </c>
      <c r="N898" s="32" t="s">
        <v>187</v>
      </c>
      <c r="O898" s="256"/>
      <c r="P898" s="253">
        <f>Pethőhenye!P36</f>
        <v>0</v>
      </c>
      <c r="Q898" s="253">
        <f>Pethőhenye!Q36</f>
        <v>0</v>
      </c>
      <c r="R898" s="253">
        <f>Pethőhenye!R36</f>
        <v>0</v>
      </c>
      <c r="S898" s="253">
        <f>Pethőhenye!S36</f>
        <v>0</v>
      </c>
      <c r="T898" s="313">
        <f>Pethőhenye!T36</f>
        <v>8800</v>
      </c>
      <c r="U898" s="313">
        <f>Pethőhenye!U36</f>
        <v>300</v>
      </c>
      <c r="V898" s="313">
        <f>Pethőhenye!V36</f>
        <v>600</v>
      </c>
      <c r="W898" s="313">
        <f>Pethőhenye!W36</f>
        <v>300</v>
      </c>
      <c r="X898" s="313">
        <f>Pethőhenye!X36</f>
        <v>600</v>
      </c>
      <c r="Y898" s="313">
        <f>Pethőhenye!Y36</f>
        <v>300</v>
      </c>
      <c r="Z898" s="313">
        <f>Pethőhenye!Z36</f>
        <v>3100</v>
      </c>
      <c r="AA898" s="313">
        <f>Pethőhenye!AA36</f>
        <v>11300</v>
      </c>
      <c r="AB898" s="313">
        <f>Pethőhenye!AB36</f>
        <v>500</v>
      </c>
      <c r="AC898" s="314">
        <f>Pethőhenye!AC36</f>
        <v>600</v>
      </c>
      <c r="AE898" s="114"/>
    </row>
    <row r="899" spans="1:31" s="125" customFormat="1" ht="60" x14ac:dyDescent="0.25">
      <c r="A899" s="101">
        <v>424</v>
      </c>
      <c r="B899" s="185"/>
      <c r="C899" s="103" t="s">
        <v>63</v>
      </c>
      <c r="D899" s="75" t="s">
        <v>231</v>
      </c>
      <c r="E899" s="104" t="s">
        <v>15</v>
      </c>
      <c r="F899" s="104" t="s">
        <v>29</v>
      </c>
      <c r="G899" s="105" t="s">
        <v>27</v>
      </c>
      <c r="H899" s="106"/>
      <c r="I899" s="129" t="s">
        <v>63</v>
      </c>
      <c r="J899" s="103">
        <f t="shared" ref="J899:J900" si="118">SUM(O899:AC899)</f>
        <v>210</v>
      </c>
      <c r="K899" s="106"/>
      <c r="L899" s="130">
        <v>43831</v>
      </c>
      <c r="M899" s="130">
        <v>45291</v>
      </c>
      <c r="N899" s="32" t="s">
        <v>186</v>
      </c>
      <c r="O899" s="256"/>
      <c r="P899" s="253">
        <f>Pethőhenye!P37</f>
        <v>60</v>
      </c>
      <c r="Q899" s="253">
        <f>Pethőhenye!Q37</f>
        <v>0</v>
      </c>
      <c r="R899" s="253">
        <f>Pethőhenye!R37</f>
        <v>60</v>
      </c>
      <c r="S899" s="253">
        <f>Pethőhenye!S37</f>
        <v>90</v>
      </c>
      <c r="T899" s="313">
        <f>Pethőhenye!T37</f>
        <v>0</v>
      </c>
      <c r="U899" s="313">
        <f>Pethőhenye!U37</f>
        <v>0</v>
      </c>
      <c r="V899" s="313">
        <f>Pethőhenye!V37</f>
        <v>0</v>
      </c>
      <c r="W899" s="313">
        <f>Pethőhenye!W37</f>
        <v>0</v>
      </c>
      <c r="X899" s="313">
        <f>Pethőhenye!X37</f>
        <v>0</v>
      </c>
      <c r="Y899" s="313">
        <f>Pethőhenye!Y37</f>
        <v>0</v>
      </c>
      <c r="Z899" s="313">
        <f>Pethőhenye!Z37</f>
        <v>0</v>
      </c>
      <c r="AA899" s="313">
        <f>Pethőhenye!AA37</f>
        <v>0</v>
      </c>
      <c r="AB899" s="313">
        <f>Pethőhenye!AB37</f>
        <v>0</v>
      </c>
      <c r="AC899" s="314">
        <f>Pethőhenye!AC37</f>
        <v>0</v>
      </c>
      <c r="AE899" s="114"/>
    </row>
    <row r="900" spans="1:31" s="125" customFormat="1" ht="60" x14ac:dyDescent="0.25">
      <c r="A900" s="101">
        <v>764</v>
      </c>
      <c r="B900" s="185"/>
      <c r="C900" s="103" t="s">
        <v>63</v>
      </c>
      <c r="D900" s="75" t="s">
        <v>231</v>
      </c>
      <c r="E900" s="104" t="s">
        <v>15</v>
      </c>
      <c r="F900" s="104" t="s">
        <v>29</v>
      </c>
      <c r="G900" s="105" t="s">
        <v>27</v>
      </c>
      <c r="H900" s="106"/>
      <c r="I900" s="129" t="s">
        <v>63</v>
      </c>
      <c r="J900" s="103">
        <f t="shared" si="118"/>
        <v>670</v>
      </c>
      <c r="K900" s="106"/>
      <c r="L900" s="130">
        <v>45292</v>
      </c>
      <c r="M900" s="130">
        <v>48579</v>
      </c>
      <c r="N900" s="32" t="s">
        <v>187</v>
      </c>
      <c r="O900" s="256"/>
      <c r="P900" s="253">
        <f>Pethőhenye!P38</f>
        <v>0</v>
      </c>
      <c r="Q900" s="253">
        <f>Pethőhenye!Q38</f>
        <v>0</v>
      </c>
      <c r="R900" s="253">
        <f>Pethőhenye!R38</f>
        <v>0</v>
      </c>
      <c r="S900" s="253">
        <f>Pethőhenye!S38</f>
        <v>0</v>
      </c>
      <c r="T900" s="313">
        <f>Pethőhenye!T38</f>
        <v>60</v>
      </c>
      <c r="U900" s="313">
        <f>Pethőhenye!U38</f>
        <v>100</v>
      </c>
      <c r="V900" s="313">
        <f>Pethőhenye!V38</f>
        <v>60</v>
      </c>
      <c r="W900" s="313">
        <f>Pethőhenye!W38</f>
        <v>90</v>
      </c>
      <c r="X900" s="313">
        <f>Pethőhenye!X38</f>
        <v>60</v>
      </c>
      <c r="Y900" s="313">
        <f>Pethőhenye!Y38</f>
        <v>0</v>
      </c>
      <c r="Z900" s="313">
        <f>Pethőhenye!Z38</f>
        <v>150</v>
      </c>
      <c r="AA900" s="313">
        <f>Pethőhenye!AA38</f>
        <v>60</v>
      </c>
      <c r="AB900" s="313">
        <f>Pethőhenye!AB38</f>
        <v>90</v>
      </c>
      <c r="AC900" s="314">
        <f>Pethőhenye!AC38</f>
        <v>0</v>
      </c>
      <c r="AE900" s="114"/>
    </row>
    <row r="901" spans="1:31" s="125" customFormat="1" ht="60" x14ac:dyDescent="0.25">
      <c r="A901" s="101">
        <v>425</v>
      </c>
      <c r="B901" s="185"/>
      <c r="C901" s="103" t="s">
        <v>64</v>
      </c>
      <c r="D901" s="75" t="s">
        <v>225</v>
      </c>
      <c r="E901" s="104" t="s">
        <v>15</v>
      </c>
      <c r="F901" s="104" t="s">
        <v>29</v>
      </c>
      <c r="G901" s="105" t="s">
        <v>27</v>
      </c>
      <c r="H901" s="106"/>
      <c r="I901" s="129" t="s">
        <v>64</v>
      </c>
      <c r="J901" s="103">
        <f t="shared" ref="J901:J902" si="119">SUM(O901:AC901)</f>
        <v>15400</v>
      </c>
      <c r="K901" s="106"/>
      <c r="L901" s="130">
        <v>43831</v>
      </c>
      <c r="M901" s="282">
        <v>45291</v>
      </c>
      <c r="N901" s="17" t="s">
        <v>186</v>
      </c>
      <c r="O901" s="256"/>
      <c r="P901" s="253">
        <f>Pókaszepetk!P32</f>
        <v>300</v>
      </c>
      <c r="Q901" s="253">
        <f>Pókaszepetk!Q32</f>
        <v>14000</v>
      </c>
      <c r="R901" s="253">
        <f>Pókaszepetk!R32</f>
        <v>250</v>
      </c>
      <c r="S901" s="253">
        <f>Pókaszepetk!S32</f>
        <v>850</v>
      </c>
      <c r="T901" s="313">
        <f>Pókaszepetk!T32</f>
        <v>0</v>
      </c>
      <c r="U901" s="313">
        <f>Pókaszepetk!U32</f>
        <v>0</v>
      </c>
      <c r="V901" s="313">
        <f>Pókaszepetk!V32</f>
        <v>0</v>
      </c>
      <c r="W901" s="313">
        <f>Pókaszepetk!W32</f>
        <v>0</v>
      </c>
      <c r="X901" s="313">
        <f>Pókaszepetk!X32</f>
        <v>0</v>
      </c>
      <c r="Y901" s="313">
        <f>Pókaszepetk!Y32</f>
        <v>0</v>
      </c>
      <c r="Z901" s="313">
        <f>Pókaszepetk!Z32</f>
        <v>0</v>
      </c>
      <c r="AA901" s="313">
        <f>Pókaszepetk!AA32</f>
        <v>0</v>
      </c>
      <c r="AB901" s="313">
        <f>Pókaszepetk!AB32</f>
        <v>0</v>
      </c>
      <c r="AC901" s="314">
        <f>Pókaszepetk!AC32</f>
        <v>0</v>
      </c>
      <c r="AE901" s="114"/>
    </row>
    <row r="902" spans="1:31" s="125" customFormat="1" ht="60" x14ac:dyDescent="0.25">
      <c r="A902" s="101">
        <v>881</v>
      </c>
      <c r="B902" s="185"/>
      <c r="C902" s="103" t="s">
        <v>64</v>
      </c>
      <c r="D902" s="75" t="s">
        <v>225</v>
      </c>
      <c r="E902" s="104" t="s">
        <v>15</v>
      </c>
      <c r="F902" s="104" t="s">
        <v>29</v>
      </c>
      <c r="G902" s="105" t="s">
        <v>27</v>
      </c>
      <c r="H902" s="106"/>
      <c r="I902" s="129" t="s">
        <v>64</v>
      </c>
      <c r="J902" s="103">
        <f t="shared" si="119"/>
        <v>19100</v>
      </c>
      <c r="K902" s="106"/>
      <c r="L902" s="130">
        <v>45292</v>
      </c>
      <c r="M902" s="282">
        <v>48213</v>
      </c>
      <c r="N902" s="32" t="s">
        <v>187</v>
      </c>
      <c r="O902" s="256"/>
      <c r="P902" s="253">
        <f>Pókaszepetk!P33</f>
        <v>0</v>
      </c>
      <c r="Q902" s="253">
        <f>Pókaszepetk!Q33</f>
        <v>0</v>
      </c>
      <c r="R902" s="253">
        <f>Pókaszepetk!R33</f>
        <v>0</v>
      </c>
      <c r="S902" s="253">
        <f>Pókaszepetk!S33</f>
        <v>0</v>
      </c>
      <c r="T902" s="313">
        <f>Pókaszepetk!T33</f>
        <v>0</v>
      </c>
      <c r="U902" s="313">
        <f>Pókaszepetk!U33</f>
        <v>850</v>
      </c>
      <c r="V902" s="313">
        <f>Pókaszepetk!V33</f>
        <v>0</v>
      </c>
      <c r="W902" s="313">
        <f>Pókaszepetk!W33</f>
        <v>850</v>
      </c>
      <c r="X902" s="313">
        <f>Pókaszepetk!X33</f>
        <v>0</v>
      </c>
      <c r="Y902" s="313">
        <f>Pókaszepetk!Y33</f>
        <v>5250</v>
      </c>
      <c r="Z902" s="313">
        <f>Pókaszepetk!Z33</f>
        <v>9300</v>
      </c>
      <c r="AA902" s="313">
        <f>Pókaszepetk!AA33</f>
        <v>2850</v>
      </c>
      <c r="AB902" s="313">
        <f>Pókaszepetk!AB33</f>
        <v>0</v>
      </c>
      <c r="AC902" s="314">
        <f>Pókaszepetk!AC33</f>
        <v>0</v>
      </c>
      <c r="AE902" s="114"/>
    </row>
    <row r="903" spans="1:31" s="125" customFormat="1" ht="60" x14ac:dyDescent="0.25">
      <c r="A903" s="101">
        <v>426</v>
      </c>
      <c r="B903" s="185"/>
      <c r="C903" s="103" t="s">
        <v>65</v>
      </c>
      <c r="D903" s="75" t="s">
        <v>225</v>
      </c>
      <c r="E903" s="104" t="s">
        <v>15</v>
      </c>
      <c r="F903" s="104" t="s">
        <v>29</v>
      </c>
      <c r="G903" s="105" t="s">
        <v>27</v>
      </c>
      <c r="H903" s="106"/>
      <c r="I903" s="129" t="s">
        <v>65</v>
      </c>
      <c r="J903" s="103">
        <f t="shared" ref="J903:J906" si="120">SUM(O903:AC903)</f>
        <v>20655</v>
      </c>
      <c r="K903" s="106"/>
      <c r="L903" s="130">
        <v>43831</v>
      </c>
      <c r="M903" s="130">
        <v>45291</v>
      </c>
      <c r="N903" s="17" t="s">
        <v>186</v>
      </c>
      <c r="O903" s="256"/>
      <c r="P903" s="253">
        <f>Pusztaszenlászló!P40</f>
        <v>2605</v>
      </c>
      <c r="Q903" s="253">
        <f>Pusztaszenlászló!Q40</f>
        <v>300</v>
      </c>
      <c r="R903" s="253">
        <f>Pusztaszenlászló!R40</f>
        <v>14000</v>
      </c>
      <c r="S903" s="253">
        <f>Pusztaszenlászló!S40</f>
        <v>3750</v>
      </c>
      <c r="T903" s="313">
        <f>Pusztaszenlászló!T40</f>
        <v>0</v>
      </c>
      <c r="U903" s="313">
        <f>Pusztaszenlászló!U40</f>
        <v>0</v>
      </c>
      <c r="V903" s="313">
        <f>Pusztaszenlászló!V40</f>
        <v>0</v>
      </c>
      <c r="W903" s="313">
        <f>Pusztaszenlászló!W40</f>
        <v>0</v>
      </c>
      <c r="X903" s="313">
        <f>Pusztaszenlászló!X40</f>
        <v>0</v>
      </c>
      <c r="Y903" s="313">
        <f>Pusztaszenlászló!Y40</f>
        <v>0</v>
      </c>
      <c r="Z903" s="313">
        <f>Pusztaszenlászló!Z40</f>
        <v>0</v>
      </c>
      <c r="AA903" s="313">
        <f>Pusztaszenlászló!AA40</f>
        <v>0</v>
      </c>
      <c r="AB903" s="313">
        <f>Pusztaszenlászló!AB40</f>
        <v>0</v>
      </c>
      <c r="AC903" s="314">
        <f>Pusztaszenlászló!AC40</f>
        <v>0</v>
      </c>
      <c r="AE903" s="114"/>
    </row>
    <row r="904" spans="1:31" s="125" customFormat="1" ht="60" x14ac:dyDescent="0.25">
      <c r="A904" s="101">
        <v>765</v>
      </c>
      <c r="B904" s="185"/>
      <c r="C904" s="103" t="s">
        <v>65</v>
      </c>
      <c r="D904" s="75" t="s">
        <v>225</v>
      </c>
      <c r="E904" s="104" t="s">
        <v>15</v>
      </c>
      <c r="F904" s="104" t="s">
        <v>29</v>
      </c>
      <c r="G904" s="105" t="s">
        <v>27</v>
      </c>
      <c r="H904" s="106"/>
      <c r="I904" s="129" t="s">
        <v>65</v>
      </c>
      <c r="J904" s="103">
        <f t="shared" si="120"/>
        <v>23500</v>
      </c>
      <c r="K904" s="106"/>
      <c r="L904" s="130">
        <v>45292</v>
      </c>
      <c r="M904" s="130">
        <v>48944</v>
      </c>
      <c r="N904" s="32" t="s">
        <v>187</v>
      </c>
      <c r="O904" s="256"/>
      <c r="P904" s="253">
        <f>Pusztaszenlászló!P41</f>
        <v>0</v>
      </c>
      <c r="Q904" s="253">
        <f>Pusztaszenlászló!Q41</f>
        <v>0</v>
      </c>
      <c r="R904" s="253">
        <f>Pusztaszenlászló!R41</f>
        <v>0</v>
      </c>
      <c r="S904" s="253">
        <f>Pusztaszenlászló!S41</f>
        <v>0</v>
      </c>
      <c r="T904" s="313">
        <f>Pusztaszenlászló!T41</f>
        <v>3800</v>
      </c>
      <c r="U904" s="313">
        <f>Pusztaszenlászló!U41</f>
        <v>450</v>
      </c>
      <c r="V904" s="313">
        <f>Pusztaszenlászló!V41</f>
        <v>600</v>
      </c>
      <c r="W904" s="313">
        <f>Pusztaszenlászló!W41</f>
        <v>450</v>
      </c>
      <c r="X904" s="313">
        <f>Pusztaszenlászló!X41</f>
        <v>600</v>
      </c>
      <c r="Y904" s="313">
        <f>Pusztaszenlászló!Y41</f>
        <v>450</v>
      </c>
      <c r="Z904" s="313">
        <f>Pusztaszenlászló!Z41</f>
        <v>3800</v>
      </c>
      <c r="AA904" s="313">
        <f>Pusztaszenlászló!AA41</f>
        <v>12350</v>
      </c>
      <c r="AB904" s="313">
        <f>Pusztaszenlászló!AB41</f>
        <v>600</v>
      </c>
      <c r="AC904" s="314">
        <f>Pusztaszenlászló!AC41</f>
        <v>400</v>
      </c>
      <c r="AE904" s="114"/>
    </row>
    <row r="905" spans="1:31" s="125" customFormat="1" ht="60" x14ac:dyDescent="0.25">
      <c r="A905" s="101">
        <v>427</v>
      </c>
      <c r="B905" s="185"/>
      <c r="C905" s="103" t="s">
        <v>65</v>
      </c>
      <c r="D905" s="75" t="s">
        <v>231</v>
      </c>
      <c r="E905" s="104" t="s">
        <v>15</v>
      </c>
      <c r="F905" s="104" t="s">
        <v>29</v>
      </c>
      <c r="G905" s="105" t="s">
        <v>27</v>
      </c>
      <c r="H905" s="106"/>
      <c r="I905" s="129" t="s">
        <v>65</v>
      </c>
      <c r="J905" s="103">
        <f t="shared" si="120"/>
        <v>2500</v>
      </c>
      <c r="K905" s="106"/>
      <c r="L905" s="130">
        <v>43831</v>
      </c>
      <c r="M905" s="130">
        <v>45291</v>
      </c>
      <c r="N905" s="32" t="s">
        <v>186</v>
      </c>
      <c r="O905" s="256"/>
      <c r="P905" s="253">
        <f>Pusztaszenlászló!P42</f>
        <v>565</v>
      </c>
      <c r="Q905" s="253">
        <f>Pusztaszenlászló!Q42</f>
        <v>685</v>
      </c>
      <c r="R905" s="253">
        <f>Pusztaszenlászló!R42</f>
        <v>565</v>
      </c>
      <c r="S905" s="253">
        <f>Pusztaszenlászló!S42</f>
        <v>685</v>
      </c>
      <c r="T905" s="313">
        <f>Pusztaszenlászló!T42</f>
        <v>0</v>
      </c>
      <c r="U905" s="313">
        <f>Pusztaszenlászló!U42</f>
        <v>0</v>
      </c>
      <c r="V905" s="313">
        <f>Pusztaszenlászló!V42</f>
        <v>0</v>
      </c>
      <c r="W905" s="313">
        <f>Pusztaszenlászló!W42</f>
        <v>0</v>
      </c>
      <c r="X905" s="313">
        <f>Pusztaszenlászló!X42</f>
        <v>0</v>
      </c>
      <c r="Y905" s="313">
        <f>Pusztaszenlászló!Y42</f>
        <v>0</v>
      </c>
      <c r="Z905" s="313">
        <f>Pusztaszenlászló!Z42</f>
        <v>0</v>
      </c>
      <c r="AA905" s="313">
        <f>Pusztaszenlászló!AA42</f>
        <v>0</v>
      </c>
      <c r="AB905" s="313">
        <f>Pusztaszenlászló!AB42</f>
        <v>0</v>
      </c>
      <c r="AC905" s="314">
        <f>Pusztaszenlászló!AC42</f>
        <v>0</v>
      </c>
      <c r="AE905" s="114"/>
    </row>
    <row r="906" spans="1:31" s="125" customFormat="1" ht="60" x14ac:dyDescent="0.25">
      <c r="A906" s="101">
        <v>766</v>
      </c>
      <c r="B906" s="185"/>
      <c r="C906" s="103" t="s">
        <v>65</v>
      </c>
      <c r="D906" s="75" t="s">
        <v>231</v>
      </c>
      <c r="E906" s="104" t="s">
        <v>15</v>
      </c>
      <c r="F906" s="104" t="s">
        <v>29</v>
      </c>
      <c r="G906" s="105" t="s">
        <v>27</v>
      </c>
      <c r="H906" s="106"/>
      <c r="I906" s="129" t="s">
        <v>65</v>
      </c>
      <c r="J906" s="103">
        <f t="shared" si="120"/>
        <v>2630</v>
      </c>
      <c r="K906" s="106"/>
      <c r="L906" s="130">
        <v>45292</v>
      </c>
      <c r="M906" s="130">
        <v>48944</v>
      </c>
      <c r="N906" s="32" t="s">
        <v>187</v>
      </c>
      <c r="O906" s="256"/>
      <c r="P906" s="253">
        <f>Pusztaszenlászló!P43</f>
        <v>0</v>
      </c>
      <c r="Q906" s="253">
        <f>Pusztaszenlászló!Q43</f>
        <v>0</v>
      </c>
      <c r="R906" s="253">
        <f>Pusztaszenlászló!R43</f>
        <v>0</v>
      </c>
      <c r="S906" s="253">
        <f>Pusztaszenlászló!S43</f>
        <v>0</v>
      </c>
      <c r="T906" s="313">
        <f>Pusztaszenlászló!T43</f>
        <v>565</v>
      </c>
      <c r="U906" s="313">
        <f>Pusztaszenlászló!U43</f>
        <v>685</v>
      </c>
      <c r="V906" s="313">
        <f>Pusztaszenlászló!V43</f>
        <v>65</v>
      </c>
      <c r="W906" s="313">
        <f>Pusztaszenlászló!W43</f>
        <v>185</v>
      </c>
      <c r="X906" s="313">
        <f>Pusztaszenlászló!X43</f>
        <v>65</v>
      </c>
      <c r="Y906" s="313">
        <f>Pusztaszenlászló!Y43</f>
        <v>65</v>
      </c>
      <c r="Z906" s="313">
        <f>Pusztaszenlászló!Z43</f>
        <v>65</v>
      </c>
      <c r="AA906" s="313">
        <f>Pusztaszenlászló!AA43</f>
        <v>685</v>
      </c>
      <c r="AB906" s="313">
        <f>Pusztaszenlászló!AB43</f>
        <v>65</v>
      </c>
      <c r="AC906" s="314">
        <f>Pusztaszenlászló!AC43</f>
        <v>185</v>
      </c>
      <c r="AE906" s="114"/>
    </row>
    <row r="907" spans="1:31" s="125" customFormat="1" ht="60" x14ac:dyDescent="0.25">
      <c r="A907" s="101">
        <v>428</v>
      </c>
      <c r="B907" s="185"/>
      <c r="C907" s="103" t="s">
        <v>66</v>
      </c>
      <c r="D907" s="75" t="s">
        <v>225</v>
      </c>
      <c r="E907" s="104" t="s">
        <v>15</v>
      </c>
      <c r="F907" s="104" t="s">
        <v>29</v>
      </c>
      <c r="G907" s="105" t="s">
        <v>27</v>
      </c>
      <c r="H907" s="106"/>
      <c r="I907" s="129" t="s">
        <v>66</v>
      </c>
      <c r="J907" s="103">
        <f t="shared" ref="J907:J908" si="121">SUM(O907:AC907)</f>
        <v>7750</v>
      </c>
      <c r="K907" s="106"/>
      <c r="L907" s="130">
        <v>43831</v>
      </c>
      <c r="M907" s="130">
        <v>45291</v>
      </c>
      <c r="N907" s="17" t="s">
        <v>186</v>
      </c>
      <c r="O907" s="256"/>
      <c r="P907" s="253">
        <f>Salomvár!P32</f>
        <v>3800</v>
      </c>
      <c r="Q907" s="253">
        <f>Salomvár!Q32</f>
        <v>1800</v>
      </c>
      <c r="R907" s="253">
        <f>Salomvár!R32</f>
        <v>2000</v>
      </c>
      <c r="S907" s="253">
        <f>Salomvár!S32</f>
        <v>150</v>
      </c>
      <c r="T907" s="313">
        <f>Salomvár!T32</f>
        <v>0</v>
      </c>
      <c r="U907" s="313">
        <f>Salomvár!U32</f>
        <v>0</v>
      </c>
      <c r="V907" s="313">
        <f>Salomvár!V32</f>
        <v>0</v>
      </c>
      <c r="W907" s="313">
        <f>Salomvár!W32</f>
        <v>0</v>
      </c>
      <c r="X907" s="313">
        <f>Salomvár!X32</f>
        <v>0</v>
      </c>
      <c r="Y907" s="313">
        <f>Salomvár!Y32</f>
        <v>0</v>
      </c>
      <c r="Z907" s="313">
        <f>Salomvár!Z32</f>
        <v>0</v>
      </c>
      <c r="AA907" s="313">
        <f>Salomvár!AA32</f>
        <v>0</v>
      </c>
      <c r="AB907" s="313">
        <f>Salomvár!AB32</f>
        <v>0</v>
      </c>
      <c r="AC907" s="314">
        <f>Salomvár!AC32</f>
        <v>0</v>
      </c>
      <c r="AE907" s="114"/>
    </row>
    <row r="908" spans="1:31" s="125" customFormat="1" ht="60" x14ac:dyDescent="0.25">
      <c r="A908" s="101">
        <v>767</v>
      </c>
      <c r="B908" s="185"/>
      <c r="C908" s="103" t="s">
        <v>66</v>
      </c>
      <c r="D908" s="75" t="s">
        <v>225</v>
      </c>
      <c r="E908" s="104" t="s">
        <v>15</v>
      </c>
      <c r="F908" s="104" t="s">
        <v>29</v>
      </c>
      <c r="G908" s="105" t="s">
        <v>27</v>
      </c>
      <c r="H908" s="106"/>
      <c r="I908" s="129" t="s">
        <v>66</v>
      </c>
      <c r="J908" s="103">
        <f t="shared" si="121"/>
        <v>13950</v>
      </c>
      <c r="K908" s="106"/>
      <c r="L908" s="130">
        <v>45292</v>
      </c>
      <c r="M908" s="130">
        <v>48944</v>
      </c>
      <c r="N908" s="32" t="s">
        <v>187</v>
      </c>
      <c r="O908" s="256"/>
      <c r="P908" s="253">
        <f>Salomvár!P33</f>
        <v>0</v>
      </c>
      <c r="Q908" s="253">
        <f>Salomvár!Q33</f>
        <v>0</v>
      </c>
      <c r="R908" s="253">
        <f>Salomvár!R33</f>
        <v>0</v>
      </c>
      <c r="S908" s="253">
        <f>Salomvár!S33</f>
        <v>0</v>
      </c>
      <c r="T908" s="313">
        <f>Salomvár!T33</f>
        <v>2200</v>
      </c>
      <c r="U908" s="313">
        <f>Salomvár!U33</f>
        <v>950</v>
      </c>
      <c r="V908" s="313">
        <f>Salomvár!V33</f>
        <v>1000</v>
      </c>
      <c r="W908" s="313">
        <f>Salomvár!W33</f>
        <v>800</v>
      </c>
      <c r="X908" s="313">
        <f>Salomvár!X33</f>
        <v>400</v>
      </c>
      <c r="Y908" s="313">
        <f>Salomvár!Y33</f>
        <v>3650</v>
      </c>
      <c r="Z908" s="313">
        <f>Salomvár!Z33</f>
        <v>2000</v>
      </c>
      <c r="AA908" s="313">
        <f>Salomvár!AA33</f>
        <v>1750</v>
      </c>
      <c r="AB908" s="313">
        <f>Salomvár!AB33</f>
        <v>800</v>
      </c>
      <c r="AC908" s="314">
        <f>Salomvár!AC33</f>
        <v>400</v>
      </c>
      <c r="AE908" s="114"/>
    </row>
    <row r="909" spans="1:31" s="125" customFormat="1" ht="60" x14ac:dyDescent="0.25">
      <c r="A909" s="101">
        <v>429</v>
      </c>
      <c r="B909" s="185"/>
      <c r="C909" s="103" t="s">
        <v>66</v>
      </c>
      <c r="D909" s="75" t="s">
        <v>231</v>
      </c>
      <c r="E909" s="104" t="s">
        <v>15</v>
      </c>
      <c r="F909" s="104" t="s">
        <v>29</v>
      </c>
      <c r="G909" s="105" t="s">
        <v>27</v>
      </c>
      <c r="H909" s="106"/>
      <c r="I909" s="129" t="s">
        <v>66</v>
      </c>
      <c r="J909" s="103">
        <f t="shared" ref="J909:J910" si="122">SUM(O909:AC909)</f>
        <v>235</v>
      </c>
      <c r="K909" s="106"/>
      <c r="L909" s="130">
        <v>43831</v>
      </c>
      <c r="M909" s="130">
        <v>45291</v>
      </c>
      <c r="N909" s="32" t="s">
        <v>186</v>
      </c>
      <c r="O909" s="256"/>
      <c r="P909" s="253">
        <f>Salomvár!P34</f>
        <v>35</v>
      </c>
      <c r="Q909" s="253">
        <f>Salomvár!Q34</f>
        <v>0</v>
      </c>
      <c r="R909" s="253">
        <f>Salomvár!R34</f>
        <v>135</v>
      </c>
      <c r="S909" s="253">
        <f>Salomvár!S34</f>
        <v>65</v>
      </c>
      <c r="T909" s="313">
        <f>Salomvár!T34</f>
        <v>0</v>
      </c>
      <c r="U909" s="313">
        <f>Salomvár!U34</f>
        <v>0</v>
      </c>
      <c r="V909" s="313">
        <f>Salomvár!V34</f>
        <v>0</v>
      </c>
      <c r="W909" s="313">
        <f>Salomvár!W34</f>
        <v>0</v>
      </c>
      <c r="X909" s="313">
        <f>Salomvár!X34</f>
        <v>0</v>
      </c>
      <c r="Y909" s="313">
        <f>Salomvár!Y34</f>
        <v>0</v>
      </c>
      <c r="Z909" s="313">
        <f>Salomvár!Z34</f>
        <v>0</v>
      </c>
      <c r="AA909" s="313">
        <f>Salomvár!AA34</f>
        <v>0</v>
      </c>
      <c r="AB909" s="313">
        <f>Salomvár!AB34</f>
        <v>0</v>
      </c>
      <c r="AC909" s="314">
        <f>Salomvár!AC34</f>
        <v>0</v>
      </c>
      <c r="AE909" s="114"/>
    </row>
    <row r="910" spans="1:31" s="125" customFormat="1" ht="60" x14ac:dyDescent="0.25">
      <c r="A910" s="101">
        <v>768</v>
      </c>
      <c r="B910" s="185"/>
      <c r="C910" s="103" t="s">
        <v>66</v>
      </c>
      <c r="D910" s="75" t="s">
        <v>231</v>
      </c>
      <c r="E910" s="104" t="s">
        <v>15</v>
      </c>
      <c r="F910" s="104" t="s">
        <v>29</v>
      </c>
      <c r="G910" s="105" t="s">
        <v>27</v>
      </c>
      <c r="H910" s="106"/>
      <c r="I910" s="129" t="s">
        <v>66</v>
      </c>
      <c r="J910" s="103">
        <f t="shared" si="122"/>
        <v>425</v>
      </c>
      <c r="K910" s="106"/>
      <c r="L910" s="130">
        <v>45292</v>
      </c>
      <c r="M910" s="130">
        <v>48579</v>
      </c>
      <c r="N910" s="32" t="s">
        <v>187</v>
      </c>
      <c r="O910" s="256"/>
      <c r="P910" s="253">
        <f>Salomvár!P35</f>
        <v>0</v>
      </c>
      <c r="Q910" s="253">
        <f>Salomvár!Q35</f>
        <v>0</v>
      </c>
      <c r="R910" s="253">
        <f>Salomvár!R35</f>
        <v>0</v>
      </c>
      <c r="S910" s="253">
        <f>Salomvár!S35</f>
        <v>0</v>
      </c>
      <c r="T910" s="313">
        <f>Salomvár!T35</f>
        <v>35</v>
      </c>
      <c r="U910" s="313">
        <f>Salomvár!U35</f>
        <v>0</v>
      </c>
      <c r="V910" s="313">
        <f>Salomvár!V35</f>
        <v>35</v>
      </c>
      <c r="W910" s="313">
        <f>Salomvár!W35</f>
        <v>65</v>
      </c>
      <c r="X910" s="313">
        <f>Salomvár!X35</f>
        <v>135</v>
      </c>
      <c r="Y910" s="313">
        <f>Salomvár!Y35</f>
        <v>0</v>
      </c>
      <c r="Z910" s="313">
        <f>Salomvár!Z35</f>
        <v>90</v>
      </c>
      <c r="AA910" s="313">
        <f>Salomvár!AA35</f>
        <v>0</v>
      </c>
      <c r="AB910" s="313">
        <f>Salomvár!AB35</f>
        <v>65</v>
      </c>
      <c r="AC910" s="314">
        <f>Salomvár!AC35</f>
        <v>0</v>
      </c>
      <c r="AE910" s="114"/>
    </row>
    <row r="911" spans="1:31" s="125" customFormat="1" ht="60" x14ac:dyDescent="0.25">
      <c r="A911" s="101">
        <v>430</v>
      </c>
      <c r="B911" s="185"/>
      <c r="C911" s="103" t="s">
        <v>67</v>
      </c>
      <c r="D911" s="75" t="s">
        <v>225</v>
      </c>
      <c r="E911" s="104" t="s">
        <v>15</v>
      </c>
      <c r="F911" s="104" t="s">
        <v>29</v>
      </c>
      <c r="G911" s="105" t="s">
        <v>27</v>
      </c>
      <c r="H911" s="106"/>
      <c r="I911" s="129" t="s">
        <v>67</v>
      </c>
      <c r="J911" s="103">
        <f t="shared" ref="J911:J912" si="123">SUM(O911:AC911)</f>
        <v>9000</v>
      </c>
      <c r="K911" s="106"/>
      <c r="L911" s="130">
        <v>43831</v>
      </c>
      <c r="M911" s="130">
        <v>45291</v>
      </c>
      <c r="N911" s="17" t="s">
        <v>186</v>
      </c>
      <c r="O911" s="256"/>
      <c r="P911" s="253">
        <f>Sárhida!P32</f>
        <v>4500</v>
      </c>
      <c r="Q911" s="253">
        <f>Sárhida!Q32</f>
        <v>0</v>
      </c>
      <c r="R911" s="253">
        <f>Sárhida!R32</f>
        <v>4200</v>
      </c>
      <c r="S911" s="253">
        <f>Sárhida!S32</f>
        <v>300</v>
      </c>
      <c r="T911" s="313">
        <f>Sárhida!T32</f>
        <v>0</v>
      </c>
      <c r="U911" s="313">
        <f>Sárhida!U32</f>
        <v>0</v>
      </c>
      <c r="V911" s="313">
        <f>Sárhida!V32</f>
        <v>0</v>
      </c>
      <c r="W911" s="313">
        <f>Sárhida!W32</f>
        <v>0</v>
      </c>
      <c r="X911" s="313">
        <f>Sárhida!X32</f>
        <v>0</v>
      </c>
      <c r="Y911" s="313">
        <f>Sárhida!Y32</f>
        <v>0</v>
      </c>
      <c r="Z911" s="313">
        <f>Sárhida!Z32</f>
        <v>0</v>
      </c>
      <c r="AA911" s="313">
        <f>Sárhida!AA32</f>
        <v>0</v>
      </c>
      <c r="AB911" s="313">
        <f>Sárhida!AB32</f>
        <v>0</v>
      </c>
      <c r="AC911" s="314">
        <f>Sárhida!AC32</f>
        <v>0</v>
      </c>
      <c r="AE911" s="114"/>
    </row>
    <row r="912" spans="1:31" s="125" customFormat="1" ht="60" x14ac:dyDescent="0.25">
      <c r="A912" s="101">
        <v>882</v>
      </c>
      <c r="B912" s="185"/>
      <c r="C912" s="103" t="s">
        <v>67</v>
      </c>
      <c r="D912" s="75" t="s">
        <v>225</v>
      </c>
      <c r="E912" s="104" t="s">
        <v>15</v>
      </c>
      <c r="F912" s="104" t="s">
        <v>29</v>
      </c>
      <c r="G912" s="105" t="s">
        <v>27</v>
      </c>
      <c r="H912" s="106"/>
      <c r="I912" s="129" t="s">
        <v>67</v>
      </c>
      <c r="J912" s="103">
        <f t="shared" si="123"/>
        <v>6850</v>
      </c>
      <c r="K912" s="106"/>
      <c r="L912" s="130">
        <v>45658</v>
      </c>
      <c r="M912" s="130">
        <v>48944</v>
      </c>
      <c r="N912" s="32" t="s">
        <v>187</v>
      </c>
      <c r="O912" s="256"/>
      <c r="P912" s="253">
        <f>Sárhida!P33</f>
        <v>0</v>
      </c>
      <c r="Q912" s="253">
        <f>Sárhida!Q33</f>
        <v>0</v>
      </c>
      <c r="R912" s="253">
        <f>Sárhida!R33</f>
        <v>0</v>
      </c>
      <c r="S912" s="253">
        <f>Sárhida!S33</f>
        <v>0</v>
      </c>
      <c r="T912" s="313">
        <f>Sárhida!T33</f>
        <v>0</v>
      </c>
      <c r="U912" s="313">
        <f>Sárhida!U33</f>
        <v>1100</v>
      </c>
      <c r="V912" s="313">
        <f>Sárhida!V33</f>
        <v>0</v>
      </c>
      <c r="W912" s="313">
        <f>Sárhida!W33</f>
        <v>300</v>
      </c>
      <c r="X912" s="313">
        <f>Sárhida!X33</f>
        <v>0</v>
      </c>
      <c r="Y912" s="313">
        <f>Sárhida!Y33</f>
        <v>300</v>
      </c>
      <c r="Z912" s="313">
        <f>Sárhida!Z33</f>
        <v>0</v>
      </c>
      <c r="AA912" s="313">
        <f>Sárhida!AA33</f>
        <v>4350</v>
      </c>
      <c r="AB912" s="313">
        <f>Sárhida!AB33</f>
        <v>0</v>
      </c>
      <c r="AC912" s="314">
        <f>Sárhida!AC33</f>
        <v>800</v>
      </c>
      <c r="AE912" s="114"/>
    </row>
    <row r="913" spans="1:31" s="125" customFormat="1" ht="60" x14ac:dyDescent="0.25">
      <c r="A913" s="101">
        <v>431</v>
      </c>
      <c r="B913" s="185"/>
      <c r="C913" s="103" t="s">
        <v>68</v>
      </c>
      <c r="D913" s="75" t="s">
        <v>225</v>
      </c>
      <c r="E913" s="104" t="s">
        <v>15</v>
      </c>
      <c r="F913" s="104" t="s">
        <v>29</v>
      </c>
      <c r="G913" s="105" t="s">
        <v>27</v>
      </c>
      <c r="H913" s="106"/>
      <c r="I913" s="129" t="s">
        <v>68</v>
      </c>
      <c r="J913" s="103">
        <f t="shared" ref="J913:J916" si="124">SUM(O913:AC913)</f>
        <v>20050</v>
      </c>
      <c r="K913" s="106"/>
      <c r="L913" s="130">
        <v>43831</v>
      </c>
      <c r="M913" s="130">
        <v>45291</v>
      </c>
      <c r="N913" s="32" t="s">
        <v>186</v>
      </c>
      <c r="O913" s="256"/>
      <c r="P913" s="253">
        <f>Söjtör!P37</f>
        <v>8200</v>
      </c>
      <c r="Q913" s="253">
        <f>Söjtör!Q37</f>
        <v>4900</v>
      </c>
      <c r="R913" s="253">
        <f>Söjtör!R37</f>
        <v>4500</v>
      </c>
      <c r="S913" s="253">
        <f>Söjtör!S37</f>
        <v>2450</v>
      </c>
      <c r="T913" s="313">
        <f>Söjtör!T37</f>
        <v>0</v>
      </c>
      <c r="U913" s="313">
        <f>Söjtör!U37</f>
        <v>0</v>
      </c>
      <c r="V913" s="313">
        <f>Söjtör!V37</f>
        <v>0</v>
      </c>
      <c r="W913" s="313">
        <f>Söjtör!W37</f>
        <v>0</v>
      </c>
      <c r="X913" s="313">
        <f>Söjtör!X37</f>
        <v>0</v>
      </c>
      <c r="Y913" s="313">
        <f>Söjtör!Y37</f>
        <v>0</v>
      </c>
      <c r="Z913" s="313">
        <f>Söjtör!Z37</f>
        <v>0</v>
      </c>
      <c r="AA913" s="313">
        <f>Söjtör!AA37</f>
        <v>0</v>
      </c>
      <c r="AB913" s="313">
        <f>Söjtör!AB37</f>
        <v>0</v>
      </c>
      <c r="AC913" s="314">
        <f>Söjtör!AC37</f>
        <v>0</v>
      </c>
      <c r="AE913" s="114"/>
    </row>
    <row r="914" spans="1:31" s="125" customFormat="1" ht="60" x14ac:dyDescent="0.25">
      <c r="A914" s="101">
        <v>769</v>
      </c>
      <c r="B914" s="185"/>
      <c r="C914" s="103" t="s">
        <v>68</v>
      </c>
      <c r="D914" s="75" t="s">
        <v>225</v>
      </c>
      <c r="E914" s="104" t="s">
        <v>15</v>
      </c>
      <c r="F914" s="104" t="s">
        <v>29</v>
      </c>
      <c r="G914" s="105" t="s">
        <v>27</v>
      </c>
      <c r="H914" s="106"/>
      <c r="I914" s="129" t="s">
        <v>68</v>
      </c>
      <c r="J914" s="103">
        <f t="shared" si="124"/>
        <v>26510</v>
      </c>
      <c r="K914" s="106"/>
      <c r="L914" s="130">
        <v>45292</v>
      </c>
      <c r="M914" s="130">
        <v>48944</v>
      </c>
      <c r="N914" s="32" t="s">
        <v>187</v>
      </c>
      <c r="O914" s="256"/>
      <c r="P914" s="253">
        <f>Söjtör!P38</f>
        <v>0</v>
      </c>
      <c r="Q914" s="253">
        <f>Söjtör!Q38</f>
        <v>0</v>
      </c>
      <c r="R914" s="253">
        <f>Söjtör!R38</f>
        <v>0</v>
      </c>
      <c r="S914" s="253">
        <f>Söjtör!S38</f>
        <v>0</v>
      </c>
      <c r="T914" s="313">
        <f>Söjtör!T38</f>
        <v>750</v>
      </c>
      <c r="U914" s="313">
        <f>Söjtör!U38</f>
        <v>250</v>
      </c>
      <c r="V914" s="313">
        <f>Söjtör!V38</f>
        <v>750</v>
      </c>
      <c r="W914" s="313">
        <f>Söjtör!W38</f>
        <v>2750</v>
      </c>
      <c r="X914" s="313">
        <f>Söjtör!X38</f>
        <v>750</v>
      </c>
      <c r="Y914" s="313">
        <f>Söjtör!Y38</f>
        <v>5050</v>
      </c>
      <c r="Z914" s="313">
        <f>Söjtör!Z38</f>
        <v>5900</v>
      </c>
      <c r="AA914" s="313">
        <f>Söjtör!AA38</f>
        <v>3450</v>
      </c>
      <c r="AB914" s="313">
        <f>Söjtör!AB38</f>
        <v>3430</v>
      </c>
      <c r="AC914" s="314">
        <f>Söjtör!AC38</f>
        <v>3430</v>
      </c>
      <c r="AE914" s="114"/>
    </row>
    <row r="915" spans="1:31" s="125" customFormat="1" ht="60" x14ac:dyDescent="0.25">
      <c r="A915" s="101">
        <v>432</v>
      </c>
      <c r="B915" s="185"/>
      <c r="C915" s="103" t="s">
        <v>68</v>
      </c>
      <c r="D915" s="75" t="s">
        <v>231</v>
      </c>
      <c r="E915" s="104" t="s">
        <v>15</v>
      </c>
      <c r="F915" s="104" t="s">
        <v>29</v>
      </c>
      <c r="G915" s="105" t="s">
        <v>27</v>
      </c>
      <c r="H915" s="106"/>
      <c r="I915" s="129" t="s">
        <v>68</v>
      </c>
      <c r="J915" s="103">
        <f t="shared" si="124"/>
        <v>2410</v>
      </c>
      <c r="K915" s="106"/>
      <c r="L915" s="130">
        <v>43831</v>
      </c>
      <c r="M915" s="130">
        <v>45291</v>
      </c>
      <c r="N915" s="32" t="s">
        <v>186</v>
      </c>
      <c r="O915" s="256"/>
      <c r="P915" s="253">
        <f>Söjtör!P39</f>
        <v>330</v>
      </c>
      <c r="Q915" s="253">
        <f>Söjtör!Q39</f>
        <v>750</v>
      </c>
      <c r="R915" s="253">
        <f>Söjtör!R39</f>
        <v>330</v>
      </c>
      <c r="S915" s="253">
        <f>Söjtör!S39</f>
        <v>1000</v>
      </c>
      <c r="T915" s="313">
        <f>Söjtör!T39</f>
        <v>0</v>
      </c>
      <c r="U915" s="313">
        <f>Söjtör!U39</f>
        <v>0</v>
      </c>
      <c r="V915" s="313">
        <f>Söjtör!V39</f>
        <v>0</v>
      </c>
      <c r="W915" s="313">
        <f>Söjtör!W39</f>
        <v>0</v>
      </c>
      <c r="X915" s="313">
        <f>Söjtör!X39</f>
        <v>0</v>
      </c>
      <c r="Y915" s="313">
        <f>Söjtör!Y39</f>
        <v>0</v>
      </c>
      <c r="Z915" s="313">
        <f>Söjtör!Z39</f>
        <v>0</v>
      </c>
      <c r="AA915" s="313">
        <f>Söjtör!AA39</f>
        <v>0</v>
      </c>
      <c r="AB915" s="313">
        <f>Söjtör!AB39</f>
        <v>0</v>
      </c>
      <c r="AC915" s="314">
        <f>Söjtör!AC39</f>
        <v>0</v>
      </c>
      <c r="AE915" s="114"/>
    </row>
    <row r="916" spans="1:31" s="125" customFormat="1" ht="60" x14ac:dyDescent="0.25">
      <c r="A916" s="101">
        <v>770</v>
      </c>
      <c r="B916" s="185"/>
      <c r="C916" s="103" t="s">
        <v>68</v>
      </c>
      <c r="D916" s="75" t="s">
        <v>231</v>
      </c>
      <c r="E916" s="104" t="s">
        <v>15</v>
      </c>
      <c r="F916" s="104" t="s">
        <v>29</v>
      </c>
      <c r="G916" s="105" t="s">
        <v>27</v>
      </c>
      <c r="H916" s="106"/>
      <c r="I916" s="129" t="s">
        <v>68</v>
      </c>
      <c r="J916" s="103">
        <f t="shared" si="124"/>
        <v>6650</v>
      </c>
      <c r="K916" s="106"/>
      <c r="L916" s="130">
        <v>45292</v>
      </c>
      <c r="M916" s="130">
        <v>48944</v>
      </c>
      <c r="N916" s="32" t="s">
        <v>187</v>
      </c>
      <c r="O916" s="256"/>
      <c r="P916" s="253">
        <f>Söjtör!P40</f>
        <v>0</v>
      </c>
      <c r="Q916" s="253">
        <f>Söjtör!Q40</f>
        <v>0</v>
      </c>
      <c r="R916" s="253">
        <f>Söjtör!R40</f>
        <v>0</v>
      </c>
      <c r="S916" s="253">
        <f>Söjtör!S40</f>
        <v>0</v>
      </c>
      <c r="T916" s="313">
        <f>Söjtör!T40</f>
        <v>330</v>
      </c>
      <c r="U916" s="313">
        <f>Söjtör!U40</f>
        <v>1000</v>
      </c>
      <c r="V916" s="313">
        <f>Söjtör!V40</f>
        <v>330</v>
      </c>
      <c r="W916" s="313">
        <f>Söjtör!W40</f>
        <v>1000</v>
      </c>
      <c r="X916" s="313">
        <f>Söjtör!X40</f>
        <v>330</v>
      </c>
      <c r="Y916" s="313">
        <f>Söjtör!Y40</f>
        <v>1000</v>
      </c>
      <c r="Z916" s="313">
        <f>Söjtör!Z40</f>
        <v>330</v>
      </c>
      <c r="AA916" s="313">
        <f>Söjtör!AA40</f>
        <v>1000</v>
      </c>
      <c r="AB916" s="313">
        <f>Söjtör!AB40</f>
        <v>330</v>
      </c>
      <c r="AC916" s="314">
        <f>Söjtör!AC40</f>
        <v>1000</v>
      </c>
      <c r="AE916" s="114"/>
    </row>
    <row r="917" spans="1:31" s="125" customFormat="1" ht="60" x14ac:dyDescent="0.25">
      <c r="A917" s="101">
        <v>433</v>
      </c>
      <c r="B917" s="185"/>
      <c r="C917" s="103" t="s">
        <v>69</v>
      </c>
      <c r="D917" s="75" t="s">
        <v>225</v>
      </c>
      <c r="E917" s="104" t="s">
        <v>15</v>
      </c>
      <c r="F917" s="104" t="s">
        <v>29</v>
      </c>
      <c r="G917" s="105" t="s">
        <v>27</v>
      </c>
      <c r="H917" s="106"/>
      <c r="I917" s="129" t="s">
        <v>69</v>
      </c>
      <c r="J917" s="103">
        <f t="shared" ref="J917:J940" si="125">SUM(O917:AC917)</f>
        <v>6650</v>
      </c>
      <c r="K917" s="106"/>
      <c r="L917" s="130">
        <v>43831</v>
      </c>
      <c r="M917" s="130">
        <v>45291</v>
      </c>
      <c r="N917" s="17" t="s">
        <v>186</v>
      </c>
      <c r="O917" s="256"/>
      <c r="P917" s="253">
        <f>Teskánd!P36</f>
        <v>300</v>
      </c>
      <c r="Q917" s="253">
        <f>Teskánd!Q36</f>
        <v>2500</v>
      </c>
      <c r="R917" s="253">
        <f>Teskánd!R36</f>
        <v>350</v>
      </c>
      <c r="S917" s="253">
        <f>Teskánd!S36</f>
        <v>3500</v>
      </c>
      <c r="T917" s="313">
        <f>Teskánd!T36</f>
        <v>0</v>
      </c>
      <c r="U917" s="313">
        <f>Teskánd!U36</f>
        <v>0</v>
      </c>
      <c r="V917" s="313">
        <f>Teskánd!V36</f>
        <v>0</v>
      </c>
      <c r="W917" s="313">
        <f>Teskánd!W36</f>
        <v>0</v>
      </c>
      <c r="X917" s="313">
        <f>Teskánd!X36</f>
        <v>0</v>
      </c>
      <c r="Y917" s="313">
        <f>Teskánd!Y36</f>
        <v>0</v>
      </c>
      <c r="Z917" s="313">
        <f>Teskánd!Z36</f>
        <v>0</v>
      </c>
      <c r="AA917" s="313">
        <f>Teskánd!AA36</f>
        <v>0</v>
      </c>
      <c r="AB917" s="313">
        <f>Teskánd!AB36</f>
        <v>0</v>
      </c>
      <c r="AC917" s="314">
        <f>Teskánd!AC36</f>
        <v>0</v>
      </c>
      <c r="AE917" s="114"/>
    </row>
    <row r="918" spans="1:31" s="125" customFormat="1" ht="60" x14ac:dyDescent="0.25">
      <c r="A918" s="101">
        <v>771</v>
      </c>
      <c r="B918" s="185"/>
      <c r="C918" s="103" t="s">
        <v>69</v>
      </c>
      <c r="D918" s="75" t="s">
        <v>225</v>
      </c>
      <c r="E918" s="104" t="s">
        <v>15</v>
      </c>
      <c r="F918" s="104" t="s">
        <v>29</v>
      </c>
      <c r="G918" s="105" t="s">
        <v>27</v>
      </c>
      <c r="H918" s="106"/>
      <c r="I918" s="129" t="s">
        <v>69</v>
      </c>
      <c r="J918" s="103">
        <f t="shared" si="125"/>
        <v>10500</v>
      </c>
      <c r="K918" s="106"/>
      <c r="L918" s="130">
        <v>45292</v>
      </c>
      <c r="M918" s="130">
        <v>48944</v>
      </c>
      <c r="N918" s="32" t="s">
        <v>187</v>
      </c>
      <c r="O918" s="256"/>
      <c r="P918" s="253">
        <f>Teskánd!P37</f>
        <v>0</v>
      </c>
      <c r="Q918" s="253">
        <f>Teskánd!Q37</f>
        <v>0</v>
      </c>
      <c r="R918" s="253">
        <f>Teskánd!R37</f>
        <v>0</v>
      </c>
      <c r="S918" s="253">
        <f>Teskánd!S37</f>
        <v>0</v>
      </c>
      <c r="T918" s="313">
        <f>Teskánd!T37</f>
        <v>1000</v>
      </c>
      <c r="U918" s="313">
        <f>Teskánd!U37</f>
        <v>0</v>
      </c>
      <c r="V918" s="313">
        <f>Teskánd!V37</f>
        <v>350</v>
      </c>
      <c r="W918" s="313">
        <f>Teskánd!W37</f>
        <v>0</v>
      </c>
      <c r="X918" s="313">
        <f>Teskánd!X37</f>
        <v>350</v>
      </c>
      <c r="Y918" s="313">
        <f>Teskánd!Y37</f>
        <v>2500</v>
      </c>
      <c r="Z918" s="313">
        <f>Teskánd!Z37</f>
        <v>350</v>
      </c>
      <c r="AA918" s="313">
        <f>Teskánd!AA37</f>
        <v>2800</v>
      </c>
      <c r="AB918" s="313">
        <f>Teskánd!AB37</f>
        <v>350</v>
      </c>
      <c r="AC918" s="314">
        <f>Teskánd!AC37</f>
        <v>2800</v>
      </c>
      <c r="AE918" s="114"/>
    </row>
    <row r="919" spans="1:31" s="125" customFormat="1" ht="60" x14ac:dyDescent="0.25">
      <c r="A919" s="101">
        <v>434</v>
      </c>
      <c r="B919" s="185"/>
      <c r="C919" s="103" t="s">
        <v>69</v>
      </c>
      <c r="D919" s="75" t="s">
        <v>231</v>
      </c>
      <c r="E919" s="104" t="s">
        <v>15</v>
      </c>
      <c r="F919" s="104" t="s">
        <v>29</v>
      </c>
      <c r="G919" s="105" t="s">
        <v>27</v>
      </c>
      <c r="H919" s="106"/>
      <c r="I919" s="129" t="s">
        <v>69</v>
      </c>
      <c r="J919" s="103">
        <f t="shared" si="125"/>
        <v>1880</v>
      </c>
      <c r="K919" s="106"/>
      <c r="L919" s="130">
        <v>43831</v>
      </c>
      <c r="M919" s="130">
        <v>45291</v>
      </c>
      <c r="N919" s="32" t="s">
        <v>186</v>
      </c>
      <c r="O919" s="256"/>
      <c r="P919" s="253">
        <f>Teskánd!P38</f>
        <v>315</v>
      </c>
      <c r="Q919" s="253">
        <f>Teskánd!Q38</f>
        <v>375</v>
      </c>
      <c r="R919" s="253">
        <f>Teskánd!R38</f>
        <v>565</v>
      </c>
      <c r="S919" s="253">
        <f>Teskánd!S38</f>
        <v>625</v>
      </c>
      <c r="T919" s="313">
        <f>Teskánd!T38</f>
        <v>0</v>
      </c>
      <c r="U919" s="313">
        <f>Teskánd!U38</f>
        <v>0</v>
      </c>
      <c r="V919" s="313">
        <f>Teskánd!V38</f>
        <v>0</v>
      </c>
      <c r="W919" s="313">
        <f>Teskánd!W38</f>
        <v>0</v>
      </c>
      <c r="X919" s="313">
        <f>Teskánd!X38</f>
        <v>0</v>
      </c>
      <c r="Y919" s="313">
        <f>Teskánd!Y38</f>
        <v>0</v>
      </c>
      <c r="Z919" s="313">
        <f>Teskánd!Z38</f>
        <v>0</v>
      </c>
      <c r="AA919" s="313">
        <f>Teskánd!AA38</f>
        <v>0</v>
      </c>
      <c r="AB919" s="313">
        <f>Teskánd!AB38</f>
        <v>0</v>
      </c>
      <c r="AC919" s="314">
        <f>Teskánd!AC38</f>
        <v>0</v>
      </c>
      <c r="AE919" s="114"/>
    </row>
    <row r="920" spans="1:31" s="125" customFormat="1" ht="60" x14ac:dyDescent="0.25">
      <c r="A920" s="101">
        <v>772</v>
      </c>
      <c r="B920" s="185"/>
      <c r="C920" s="103" t="s">
        <v>69</v>
      </c>
      <c r="D920" s="75" t="s">
        <v>231</v>
      </c>
      <c r="E920" s="104" t="s">
        <v>15</v>
      </c>
      <c r="F920" s="104" t="s">
        <v>29</v>
      </c>
      <c r="G920" s="105" t="s">
        <v>27</v>
      </c>
      <c r="H920" s="106"/>
      <c r="I920" s="129" t="s">
        <v>69</v>
      </c>
      <c r="J920" s="103">
        <f t="shared" si="125"/>
        <v>1950</v>
      </c>
      <c r="K920" s="106"/>
      <c r="L920" s="130">
        <v>45292</v>
      </c>
      <c r="M920" s="130">
        <v>48944</v>
      </c>
      <c r="N920" s="32" t="s">
        <v>187</v>
      </c>
      <c r="O920" s="256"/>
      <c r="P920" s="253">
        <f>Teskánd!P39</f>
        <v>0</v>
      </c>
      <c r="Q920" s="253">
        <f>Teskánd!Q39</f>
        <v>0</v>
      </c>
      <c r="R920" s="253">
        <f>Teskánd!R39</f>
        <v>0</v>
      </c>
      <c r="S920" s="253">
        <f>Teskánd!S39</f>
        <v>0</v>
      </c>
      <c r="T920" s="313">
        <f>Teskánd!T39</f>
        <v>315</v>
      </c>
      <c r="U920" s="313">
        <f>Teskánd!U39</f>
        <v>125</v>
      </c>
      <c r="V920" s="313">
        <f>Teskánd!V39</f>
        <v>65</v>
      </c>
      <c r="W920" s="313">
        <f>Teskánd!W39</f>
        <v>125</v>
      </c>
      <c r="X920" s="313">
        <f>Teskánd!X39</f>
        <v>65</v>
      </c>
      <c r="Y920" s="313">
        <f>Teskánd!Y39</f>
        <v>375</v>
      </c>
      <c r="Z920" s="313">
        <f>Teskánd!Z39</f>
        <v>65</v>
      </c>
      <c r="AA920" s="313">
        <f>Teskánd!AA39</f>
        <v>375</v>
      </c>
      <c r="AB920" s="313">
        <f>Teskánd!AB39</f>
        <v>65</v>
      </c>
      <c r="AC920" s="314">
        <f>Teskánd!AC39</f>
        <v>375</v>
      </c>
      <c r="AE920" s="114"/>
    </row>
    <row r="921" spans="1:31" s="125" customFormat="1" ht="60" x14ac:dyDescent="0.25">
      <c r="A921" s="101">
        <v>435</v>
      </c>
      <c r="B921" s="185"/>
      <c r="C921" s="103" t="s">
        <v>70</v>
      </c>
      <c r="D921" s="75" t="s">
        <v>225</v>
      </c>
      <c r="E921" s="104" t="s">
        <v>15</v>
      </c>
      <c r="F921" s="104" t="s">
        <v>29</v>
      </c>
      <c r="G921" s="105" t="s">
        <v>27</v>
      </c>
      <c r="H921" s="106"/>
      <c r="I921" s="129" t="s">
        <v>70</v>
      </c>
      <c r="J921" s="103">
        <f t="shared" si="125"/>
        <v>1250</v>
      </c>
      <c r="K921" s="106"/>
      <c r="L921" s="130">
        <v>43831</v>
      </c>
      <c r="M921" s="282">
        <v>44926</v>
      </c>
      <c r="N921" s="17" t="s">
        <v>186</v>
      </c>
      <c r="O921" s="256"/>
      <c r="P921" s="253">
        <f>Vasboldogasszony!P31</f>
        <v>800</v>
      </c>
      <c r="Q921" s="253">
        <f>Vasboldogasszony!Q31</f>
        <v>200</v>
      </c>
      <c r="R921" s="253">
        <f>Vasboldogasszony!R31</f>
        <v>250</v>
      </c>
      <c r="S921" s="253">
        <f>Vasboldogasszony!S31</f>
        <v>0</v>
      </c>
      <c r="T921" s="313">
        <f>Vasboldogasszony!T31</f>
        <v>0</v>
      </c>
      <c r="U921" s="313">
        <f>Vasboldogasszony!U31</f>
        <v>0</v>
      </c>
      <c r="V921" s="313">
        <f>Vasboldogasszony!V31</f>
        <v>0</v>
      </c>
      <c r="W921" s="313">
        <f>Vasboldogasszony!W31</f>
        <v>0</v>
      </c>
      <c r="X921" s="313">
        <f>Vasboldogasszony!X31</f>
        <v>0</v>
      </c>
      <c r="Y921" s="313">
        <f>Vasboldogasszony!Y31</f>
        <v>0</v>
      </c>
      <c r="Z921" s="313">
        <f>Vasboldogasszony!Z31</f>
        <v>0</v>
      </c>
      <c r="AA921" s="313">
        <f>Vasboldogasszony!AA31</f>
        <v>0</v>
      </c>
      <c r="AB921" s="313">
        <f>Vasboldogasszony!AB31</f>
        <v>0</v>
      </c>
      <c r="AC921" s="314">
        <f>Vasboldogasszony!AC31</f>
        <v>0</v>
      </c>
      <c r="AE921" s="114"/>
    </row>
    <row r="922" spans="1:31" s="125" customFormat="1" ht="60" x14ac:dyDescent="0.25">
      <c r="A922" s="101">
        <v>773</v>
      </c>
      <c r="B922" s="185"/>
      <c r="C922" s="103" t="s">
        <v>70</v>
      </c>
      <c r="D922" s="75" t="s">
        <v>225</v>
      </c>
      <c r="E922" s="104" t="s">
        <v>15</v>
      </c>
      <c r="F922" s="104" t="s">
        <v>29</v>
      </c>
      <c r="G922" s="105" t="s">
        <v>27</v>
      </c>
      <c r="H922" s="106"/>
      <c r="I922" s="129" t="s">
        <v>70</v>
      </c>
      <c r="J922" s="103">
        <f t="shared" si="125"/>
        <v>3450</v>
      </c>
      <c r="K922" s="106"/>
      <c r="L922" s="130">
        <v>45292</v>
      </c>
      <c r="M922" s="282">
        <v>47848</v>
      </c>
      <c r="N922" s="32" t="s">
        <v>187</v>
      </c>
      <c r="O922" s="256"/>
      <c r="P922" s="253">
        <f>Vasboldogasszony!P32</f>
        <v>0</v>
      </c>
      <c r="Q922" s="253">
        <f>Vasboldogasszony!Q32</f>
        <v>0</v>
      </c>
      <c r="R922" s="253">
        <f>Vasboldogasszony!R32</f>
        <v>0</v>
      </c>
      <c r="S922" s="253">
        <f>Vasboldogasszony!S32</f>
        <v>0</v>
      </c>
      <c r="T922" s="313">
        <f>Vasboldogasszony!T32</f>
        <v>250</v>
      </c>
      <c r="U922" s="313">
        <f>Vasboldogasszony!U32</f>
        <v>0</v>
      </c>
      <c r="V922" s="313">
        <f>Vasboldogasszony!V32</f>
        <v>250</v>
      </c>
      <c r="W922" s="313">
        <f>Vasboldogasszony!W32</f>
        <v>2450</v>
      </c>
      <c r="X922" s="313">
        <f>Vasboldogasszony!X32</f>
        <v>250</v>
      </c>
      <c r="Y922" s="313">
        <f>Vasboldogasszony!Y32</f>
        <v>0</v>
      </c>
      <c r="Z922" s="313">
        <f>Vasboldogasszony!Z32</f>
        <v>250</v>
      </c>
      <c r="AA922" s="313">
        <f>Vasboldogasszony!AA32</f>
        <v>0</v>
      </c>
      <c r="AB922" s="313">
        <f>Vasboldogasszony!AB32</f>
        <v>0</v>
      </c>
      <c r="AC922" s="314">
        <f>Vasboldogasszony!AC32</f>
        <v>0</v>
      </c>
      <c r="AE922" s="114"/>
    </row>
    <row r="923" spans="1:31" s="125" customFormat="1" ht="60" x14ac:dyDescent="0.25">
      <c r="A923" s="101">
        <v>436</v>
      </c>
      <c r="B923" s="185"/>
      <c r="C923" s="103" t="s">
        <v>70</v>
      </c>
      <c r="D923" s="75" t="s">
        <v>231</v>
      </c>
      <c r="E923" s="104" t="s">
        <v>15</v>
      </c>
      <c r="F923" s="104" t="s">
        <v>29</v>
      </c>
      <c r="G923" s="105" t="s">
        <v>27</v>
      </c>
      <c r="H923" s="106"/>
      <c r="I923" s="129" t="s">
        <v>70</v>
      </c>
      <c r="J923" s="103">
        <f t="shared" si="125"/>
        <v>210</v>
      </c>
      <c r="K923" s="106"/>
      <c r="L923" s="130">
        <v>43831</v>
      </c>
      <c r="M923" s="282">
        <v>44926</v>
      </c>
      <c r="N923" s="32" t="s">
        <v>186</v>
      </c>
      <c r="O923" s="256"/>
      <c r="P923" s="253">
        <f>Vasboldogasszony!P33</f>
        <v>140</v>
      </c>
      <c r="Q923" s="253">
        <f>Vasboldogasszony!Q33</f>
        <v>35</v>
      </c>
      <c r="R923" s="253">
        <f>Vasboldogasszony!R33</f>
        <v>35</v>
      </c>
      <c r="S923" s="253">
        <f>Vasboldogasszony!S33</f>
        <v>0</v>
      </c>
      <c r="T923" s="313">
        <f>Vasboldogasszony!T33</f>
        <v>0</v>
      </c>
      <c r="U923" s="313">
        <f>Vasboldogasszony!U33</f>
        <v>0</v>
      </c>
      <c r="V923" s="313">
        <f>Vasboldogasszony!V33</f>
        <v>0</v>
      </c>
      <c r="W923" s="313">
        <f>Vasboldogasszony!W33</f>
        <v>0</v>
      </c>
      <c r="X923" s="313">
        <f>Vasboldogasszony!X33</f>
        <v>0</v>
      </c>
      <c r="Y923" s="313">
        <f>Vasboldogasszony!Y33</f>
        <v>0</v>
      </c>
      <c r="Z923" s="313">
        <f>Vasboldogasszony!Z33</f>
        <v>0</v>
      </c>
      <c r="AA923" s="313">
        <f>Vasboldogasszony!AA33</f>
        <v>0</v>
      </c>
      <c r="AB923" s="313">
        <f>Vasboldogasszony!AB33</f>
        <v>0</v>
      </c>
      <c r="AC923" s="314">
        <f>Vasboldogasszony!AC33</f>
        <v>0</v>
      </c>
      <c r="AE923" s="114"/>
    </row>
    <row r="924" spans="1:31" s="125" customFormat="1" ht="60" x14ac:dyDescent="0.25">
      <c r="A924" s="101">
        <v>883</v>
      </c>
      <c r="B924" s="185"/>
      <c r="C924" s="103" t="s">
        <v>70</v>
      </c>
      <c r="D924" s="75" t="s">
        <v>231</v>
      </c>
      <c r="E924" s="104" t="s">
        <v>15</v>
      </c>
      <c r="F924" s="104" t="s">
        <v>29</v>
      </c>
      <c r="G924" s="105" t="s">
        <v>27</v>
      </c>
      <c r="H924" s="106"/>
      <c r="I924" s="129" t="s">
        <v>70</v>
      </c>
      <c r="J924" s="103">
        <f t="shared" si="125"/>
        <v>315</v>
      </c>
      <c r="K924" s="106"/>
      <c r="L924" s="130">
        <v>45658</v>
      </c>
      <c r="M924" s="130">
        <v>48579</v>
      </c>
      <c r="N924" s="32" t="s">
        <v>187</v>
      </c>
      <c r="O924" s="256"/>
      <c r="P924" s="253">
        <f>Vasboldogasszony!P34</f>
        <v>0</v>
      </c>
      <c r="Q924" s="253">
        <f>Vasboldogasszony!Q34</f>
        <v>0</v>
      </c>
      <c r="R924" s="253">
        <f>Vasboldogasszony!R34</f>
        <v>0</v>
      </c>
      <c r="S924" s="253">
        <f>Vasboldogasszony!S34</f>
        <v>0</v>
      </c>
      <c r="T924" s="313">
        <f>Vasboldogasszony!T34</f>
        <v>0</v>
      </c>
      <c r="U924" s="313">
        <f>Vasboldogasszony!U34</f>
        <v>35</v>
      </c>
      <c r="V924" s="313">
        <f>Vasboldogasszony!V34</f>
        <v>70</v>
      </c>
      <c r="W924" s="313">
        <f>Vasboldogasszony!W34</f>
        <v>0</v>
      </c>
      <c r="X924" s="313">
        <f>Vasboldogasszony!X34</f>
        <v>105</v>
      </c>
      <c r="Y924" s="313">
        <f>Vasboldogasszony!Y34</f>
        <v>0</v>
      </c>
      <c r="Z924" s="313">
        <f>Vasboldogasszony!Z34</f>
        <v>0</v>
      </c>
      <c r="AA924" s="313">
        <f>Vasboldogasszony!AA34</f>
        <v>35</v>
      </c>
      <c r="AB924" s="313">
        <f>Vasboldogasszony!AB34</f>
        <v>70</v>
      </c>
      <c r="AC924" s="314">
        <f>Vasboldogasszony!AC34</f>
        <v>0</v>
      </c>
      <c r="AE924" s="114"/>
    </row>
    <row r="925" spans="1:31" s="125" customFormat="1" ht="60" x14ac:dyDescent="0.25">
      <c r="A925" s="101">
        <v>437</v>
      </c>
      <c r="B925" s="185"/>
      <c r="C925" s="103" t="s">
        <v>71</v>
      </c>
      <c r="D925" s="75" t="s">
        <v>225</v>
      </c>
      <c r="E925" s="104" t="s">
        <v>15</v>
      </c>
      <c r="F925" s="104" t="s">
        <v>29</v>
      </c>
      <c r="G925" s="105" t="s">
        <v>27</v>
      </c>
      <c r="H925" s="106"/>
      <c r="I925" s="129" t="s">
        <v>71</v>
      </c>
      <c r="J925" s="103">
        <f t="shared" si="125"/>
        <v>700</v>
      </c>
      <c r="K925" s="106"/>
      <c r="L925" s="130">
        <v>43831</v>
      </c>
      <c r="M925" s="130">
        <v>44926</v>
      </c>
      <c r="N925" s="17" t="s">
        <v>186</v>
      </c>
      <c r="O925" s="256"/>
      <c r="P925" s="253">
        <f>Vaspör!P29</f>
        <v>350</v>
      </c>
      <c r="Q925" s="253">
        <f>Vaspör!Q29</f>
        <v>0</v>
      </c>
      <c r="R925" s="253">
        <f>Vaspör!R29</f>
        <v>350</v>
      </c>
      <c r="S925" s="253">
        <f>Vaspör!S29</f>
        <v>0</v>
      </c>
      <c r="T925" s="313">
        <f>Vaspör!T29</f>
        <v>0</v>
      </c>
      <c r="U925" s="313">
        <f>Vaspör!U29</f>
        <v>0</v>
      </c>
      <c r="V925" s="313">
        <f>Vaspör!V29</f>
        <v>0</v>
      </c>
      <c r="W925" s="313">
        <f>Vaspör!W29</f>
        <v>0</v>
      </c>
      <c r="X925" s="313">
        <f>Vaspör!X29</f>
        <v>0</v>
      </c>
      <c r="Y925" s="313">
        <f>Vaspör!Y29</f>
        <v>0</v>
      </c>
      <c r="Z925" s="313">
        <f>Vaspör!Z29</f>
        <v>0</v>
      </c>
      <c r="AA925" s="313">
        <f>Vaspör!AA29</f>
        <v>0</v>
      </c>
      <c r="AB925" s="313">
        <f>Vaspör!AB29</f>
        <v>0</v>
      </c>
      <c r="AC925" s="314">
        <f>Vaspör!AC29</f>
        <v>0</v>
      </c>
      <c r="AE925" s="114"/>
    </row>
    <row r="926" spans="1:31" s="125" customFormat="1" ht="60" x14ac:dyDescent="0.25">
      <c r="A926" s="101">
        <v>774</v>
      </c>
      <c r="B926" s="185"/>
      <c r="C926" s="103" t="s">
        <v>71</v>
      </c>
      <c r="D926" s="75" t="s">
        <v>225</v>
      </c>
      <c r="E926" s="104" t="s">
        <v>15</v>
      </c>
      <c r="F926" s="104" t="s">
        <v>29</v>
      </c>
      <c r="G926" s="105" t="s">
        <v>27</v>
      </c>
      <c r="H926" s="106"/>
      <c r="I926" s="129" t="s">
        <v>71</v>
      </c>
      <c r="J926" s="103">
        <f t="shared" si="125"/>
        <v>10800</v>
      </c>
      <c r="K926" s="106"/>
      <c r="L926" s="130">
        <v>45292</v>
      </c>
      <c r="M926" s="130">
        <v>47848</v>
      </c>
      <c r="N926" s="32" t="s">
        <v>187</v>
      </c>
      <c r="O926" s="256"/>
      <c r="P926" s="253">
        <f>Vaspör!P30</f>
        <v>0</v>
      </c>
      <c r="Q926" s="253">
        <f>Vaspör!Q30</f>
        <v>0</v>
      </c>
      <c r="R926" s="253">
        <f>Vaspör!R30</f>
        <v>0</v>
      </c>
      <c r="S926" s="253">
        <f>Vaspör!S30</f>
        <v>0</v>
      </c>
      <c r="T926" s="313">
        <f>Vaspör!T30</f>
        <v>2350</v>
      </c>
      <c r="U926" s="313">
        <f>Vaspör!U30</f>
        <v>3200</v>
      </c>
      <c r="V926" s="313">
        <f>Vaspör!V30</f>
        <v>2450</v>
      </c>
      <c r="W926" s="313">
        <f>Vaspör!W30</f>
        <v>2100</v>
      </c>
      <c r="X926" s="313">
        <f>Vaspör!X30</f>
        <v>350</v>
      </c>
      <c r="Y926" s="313">
        <f>Vaspör!Y30</f>
        <v>0</v>
      </c>
      <c r="Z926" s="313">
        <f>Vaspör!Z30</f>
        <v>350</v>
      </c>
      <c r="AA926" s="313">
        <f>Vaspör!AA30</f>
        <v>0</v>
      </c>
      <c r="AB926" s="313">
        <f>Vaspör!AB30</f>
        <v>0</v>
      </c>
      <c r="AC926" s="314">
        <f>Vaspör!AC30</f>
        <v>0</v>
      </c>
      <c r="AE926" s="114"/>
    </row>
    <row r="927" spans="1:31" s="125" customFormat="1" ht="60" x14ac:dyDescent="0.25">
      <c r="A927" s="101">
        <v>438</v>
      </c>
      <c r="B927" s="185"/>
      <c r="C927" s="103" t="s">
        <v>71</v>
      </c>
      <c r="D927" s="75" t="s">
        <v>231</v>
      </c>
      <c r="E927" s="104" t="s">
        <v>15</v>
      </c>
      <c r="F927" s="104" t="s">
        <v>29</v>
      </c>
      <c r="G927" s="105" t="s">
        <v>27</v>
      </c>
      <c r="H927" s="106"/>
      <c r="I927" s="129" t="s">
        <v>71</v>
      </c>
      <c r="J927" s="103">
        <f t="shared" si="125"/>
        <v>70</v>
      </c>
      <c r="K927" s="106"/>
      <c r="L927" s="130">
        <v>43831</v>
      </c>
      <c r="M927" s="130">
        <v>44926</v>
      </c>
      <c r="N927" s="32" t="s">
        <v>186</v>
      </c>
      <c r="O927" s="256"/>
      <c r="P927" s="253">
        <f>Vaspör!P31</f>
        <v>35</v>
      </c>
      <c r="Q927" s="253">
        <f>Vaspör!Q31</f>
        <v>0</v>
      </c>
      <c r="R927" s="253">
        <f>Vaspör!R31</f>
        <v>35</v>
      </c>
      <c r="S927" s="253">
        <f>Vaspör!S31</f>
        <v>0</v>
      </c>
      <c r="T927" s="313">
        <f>Vaspör!T31</f>
        <v>0</v>
      </c>
      <c r="U927" s="313">
        <f>Vaspör!U31</f>
        <v>0</v>
      </c>
      <c r="V927" s="313">
        <f>Vaspör!V31</f>
        <v>0</v>
      </c>
      <c r="W927" s="313">
        <f>Vaspör!W31</f>
        <v>0</v>
      </c>
      <c r="X927" s="313">
        <f>Vaspör!X31</f>
        <v>0</v>
      </c>
      <c r="Y927" s="313">
        <f>Vaspör!Y31</f>
        <v>0</v>
      </c>
      <c r="Z927" s="313">
        <f>Vaspör!Z31</f>
        <v>0</v>
      </c>
      <c r="AA927" s="313">
        <f>Vaspör!AA31</f>
        <v>0</v>
      </c>
      <c r="AB927" s="313">
        <f>Vaspör!AB31</f>
        <v>0</v>
      </c>
      <c r="AC927" s="314">
        <f>Vaspör!AC31</f>
        <v>0</v>
      </c>
      <c r="AE927" s="114"/>
    </row>
    <row r="928" spans="1:31" s="125" customFormat="1" ht="60" x14ac:dyDescent="0.25">
      <c r="A928" s="101">
        <v>775</v>
      </c>
      <c r="B928" s="185"/>
      <c r="C928" s="103" t="s">
        <v>71</v>
      </c>
      <c r="D928" s="75" t="s">
        <v>231</v>
      </c>
      <c r="E928" s="104" t="s">
        <v>15</v>
      </c>
      <c r="F928" s="104" t="s">
        <v>29</v>
      </c>
      <c r="G928" s="105" t="s">
        <v>27</v>
      </c>
      <c r="H928" s="106"/>
      <c r="I928" s="129" t="s">
        <v>71</v>
      </c>
      <c r="J928" s="103">
        <f t="shared" si="125"/>
        <v>940</v>
      </c>
      <c r="K928" s="106"/>
      <c r="L928" s="130">
        <v>45292</v>
      </c>
      <c r="M928" s="130">
        <v>48579</v>
      </c>
      <c r="N928" s="32" t="s">
        <v>187</v>
      </c>
      <c r="O928" s="256"/>
      <c r="P928" s="253">
        <f>Vaspör!P32</f>
        <v>0</v>
      </c>
      <c r="Q928" s="253">
        <f>Vaspör!Q32</f>
        <v>0</v>
      </c>
      <c r="R928" s="253">
        <f>Vaspör!R32</f>
        <v>0</v>
      </c>
      <c r="S928" s="253">
        <f>Vaspör!S32</f>
        <v>0</v>
      </c>
      <c r="T928" s="313">
        <f>Vaspör!T32</f>
        <v>80</v>
      </c>
      <c r="U928" s="313">
        <f>Vaspör!U32</f>
        <v>155</v>
      </c>
      <c r="V928" s="313">
        <f>Vaspör!V32</f>
        <v>0</v>
      </c>
      <c r="W928" s="313">
        <f>Vaspör!W32</f>
        <v>80</v>
      </c>
      <c r="X928" s="313">
        <f>Vaspör!X32</f>
        <v>155</v>
      </c>
      <c r="Y928" s="313">
        <f>Vaspör!Y32</f>
        <v>80</v>
      </c>
      <c r="Z928" s="313">
        <f>Vaspör!Z32</f>
        <v>155</v>
      </c>
      <c r="AA928" s="313">
        <f>Vaspör!AA32</f>
        <v>80</v>
      </c>
      <c r="AB928" s="313">
        <f>Vaspör!AB32</f>
        <v>155</v>
      </c>
      <c r="AC928" s="314">
        <f>Vaspör!AC32</f>
        <v>0</v>
      </c>
      <c r="AE928" s="114"/>
    </row>
    <row r="929" spans="1:31" s="125" customFormat="1" ht="60" x14ac:dyDescent="0.25">
      <c r="A929" s="101">
        <v>439</v>
      </c>
      <c r="B929" s="185"/>
      <c r="C929" s="103" t="s">
        <v>72</v>
      </c>
      <c r="D929" s="75" t="s">
        <v>225</v>
      </c>
      <c r="E929" s="104" t="s">
        <v>15</v>
      </c>
      <c r="F929" s="104" t="s">
        <v>29</v>
      </c>
      <c r="G929" s="105" t="s">
        <v>27</v>
      </c>
      <c r="H929" s="106"/>
      <c r="I929" s="129" t="s">
        <v>72</v>
      </c>
      <c r="J929" s="103">
        <f t="shared" si="125"/>
        <v>5100</v>
      </c>
      <c r="K929" s="106"/>
      <c r="L929" s="130">
        <v>43831</v>
      </c>
      <c r="M929" s="282">
        <v>45291</v>
      </c>
      <c r="N929" s="17" t="s">
        <v>186</v>
      </c>
      <c r="O929" s="256"/>
      <c r="P929" s="253">
        <f>Vöckönd!P31</f>
        <v>2800</v>
      </c>
      <c r="Q929" s="253">
        <f>Vöckönd!Q31</f>
        <v>0</v>
      </c>
      <c r="R929" s="253">
        <f>Vöckönd!R31</f>
        <v>0</v>
      </c>
      <c r="S929" s="253">
        <f>Vöckönd!S31</f>
        <v>2300</v>
      </c>
      <c r="T929" s="313">
        <f>Vöckönd!T31</f>
        <v>0</v>
      </c>
      <c r="U929" s="313">
        <f>Vöckönd!U31</f>
        <v>0</v>
      </c>
      <c r="V929" s="313">
        <f>Vöckönd!V31</f>
        <v>0</v>
      </c>
      <c r="W929" s="313">
        <f>Vöckönd!W31</f>
        <v>0</v>
      </c>
      <c r="X929" s="313">
        <f>Vöckönd!X31</f>
        <v>0</v>
      </c>
      <c r="Y929" s="313">
        <f>Vöckönd!Y31</f>
        <v>0</v>
      </c>
      <c r="Z929" s="313">
        <f>Vöckönd!Z31</f>
        <v>0</v>
      </c>
      <c r="AA929" s="313">
        <f>Vöckönd!AA31</f>
        <v>0</v>
      </c>
      <c r="AB929" s="313">
        <f>Vöckönd!AB31</f>
        <v>0</v>
      </c>
      <c r="AC929" s="314">
        <f>Vöckönd!AC31</f>
        <v>0</v>
      </c>
      <c r="AE929" s="114"/>
    </row>
    <row r="930" spans="1:31" s="125" customFormat="1" ht="60" x14ac:dyDescent="0.25">
      <c r="A930" s="101">
        <v>776</v>
      </c>
      <c r="B930" s="185"/>
      <c r="C930" s="103" t="s">
        <v>72</v>
      </c>
      <c r="D930" s="75" t="s">
        <v>225</v>
      </c>
      <c r="E930" s="104" t="s">
        <v>15</v>
      </c>
      <c r="F930" s="104" t="s">
        <v>29</v>
      </c>
      <c r="G930" s="105" t="s">
        <v>27</v>
      </c>
      <c r="H930" s="106"/>
      <c r="I930" s="129" t="s">
        <v>72</v>
      </c>
      <c r="J930" s="103">
        <f t="shared" si="125"/>
        <v>6500</v>
      </c>
      <c r="K930" s="106"/>
      <c r="L930" s="130">
        <v>45292</v>
      </c>
      <c r="M930" s="282">
        <v>48944</v>
      </c>
      <c r="N930" s="32" t="s">
        <v>187</v>
      </c>
      <c r="O930" s="256"/>
      <c r="P930" s="253">
        <f>Vöckönd!P32</f>
        <v>0</v>
      </c>
      <c r="Q930" s="253">
        <f>Vöckönd!Q32</f>
        <v>0</v>
      </c>
      <c r="R930" s="253">
        <f>Vöckönd!R32</f>
        <v>0</v>
      </c>
      <c r="S930" s="253">
        <f>Vöckönd!S32</f>
        <v>0</v>
      </c>
      <c r="T930" s="313">
        <f>Vöckönd!T32</f>
        <v>200</v>
      </c>
      <c r="U930" s="313">
        <f>Vöckönd!U32</f>
        <v>200</v>
      </c>
      <c r="V930" s="313">
        <f>Vöckönd!V32</f>
        <v>200</v>
      </c>
      <c r="W930" s="313">
        <f>Vöckönd!W32</f>
        <v>200</v>
      </c>
      <c r="X930" s="313">
        <f>Vöckönd!X32</f>
        <v>200</v>
      </c>
      <c r="Y930" s="313">
        <f>Vöckönd!Y32</f>
        <v>1700</v>
      </c>
      <c r="Z930" s="313">
        <f>Vöckönd!Z32</f>
        <v>1700</v>
      </c>
      <c r="AA930" s="313">
        <f>Vöckönd!AA32</f>
        <v>200</v>
      </c>
      <c r="AB930" s="313">
        <f>Vöckönd!AB32</f>
        <v>200</v>
      </c>
      <c r="AC930" s="314">
        <f>Vöckönd!AC32</f>
        <v>1700</v>
      </c>
      <c r="AE930" s="114"/>
    </row>
    <row r="931" spans="1:31" s="125" customFormat="1" ht="60" x14ac:dyDescent="0.25">
      <c r="A931" s="101">
        <v>440</v>
      </c>
      <c r="B931" s="185"/>
      <c r="C931" s="103" t="s">
        <v>72</v>
      </c>
      <c r="D931" s="75" t="s">
        <v>231</v>
      </c>
      <c r="E931" s="104" t="s">
        <v>15</v>
      </c>
      <c r="F931" s="104" t="s">
        <v>29</v>
      </c>
      <c r="G931" s="105" t="s">
        <v>27</v>
      </c>
      <c r="H931" s="106"/>
      <c r="I931" s="129" t="s">
        <v>72</v>
      </c>
      <c r="J931" s="103">
        <f t="shared" si="125"/>
        <v>210</v>
      </c>
      <c r="K931" s="106"/>
      <c r="L931" s="130">
        <v>43831</v>
      </c>
      <c r="M931" s="130">
        <v>45291</v>
      </c>
      <c r="N931" s="32" t="s">
        <v>186</v>
      </c>
      <c r="O931" s="256"/>
      <c r="P931" s="253">
        <f>Vöckönd!P33</f>
        <v>70</v>
      </c>
      <c r="Q931" s="253">
        <f>Vöckönd!Q33</f>
        <v>35</v>
      </c>
      <c r="R931" s="253">
        <f>Vöckönd!R33</f>
        <v>35</v>
      </c>
      <c r="S931" s="253">
        <f>Vöckönd!S33</f>
        <v>70</v>
      </c>
      <c r="T931" s="313">
        <f>Vöckönd!T33</f>
        <v>0</v>
      </c>
      <c r="U931" s="313">
        <f>Vöckönd!U33</f>
        <v>0</v>
      </c>
      <c r="V931" s="313">
        <f>Vöckönd!V33</f>
        <v>0</v>
      </c>
      <c r="W931" s="313">
        <f>Vöckönd!W33</f>
        <v>0</v>
      </c>
      <c r="X931" s="313">
        <f>Vöckönd!X33</f>
        <v>0</v>
      </c>
      <c r="Y931" s="313">
        <f>Vöckönd!Y33</f>
        <v>0</v>
      </c>
      <c r="Z931" s="313">
        <f>Vöckönd!Z33</f>
        <v>0</v>
      </c>
      <c r="AA931" s="313">
        <f>Vöckönd!AA33</f>
        <v>0</v>
      </c>
      <c r="AB931" s="313">
        <f>Vöckönd!AB33</f>
        <v>0</v>
      </c>
      <c r="AC931" s="314">
        <f>Vöckönd!AC33</f>
        <v>0</v>
      </c>
      <c r="AE931" s="114"/>
    </row>
    <row r="932" spans="1:31" s="125" customFormat="1" ht="60" x14ac:dyDescent="0.25">
      <c r="A932" s="101">
        <v>777</v>
      </c>
      <c r="B932" s="185"/>
      <c r="C932" s="103" t="s">
        <v>72</v>
      </c>
      <c r="D932" s="75" t="s">
        <v>231</v>
      </c>
      <c r="E932" s="104" t="s">
        <v>15</v>
      </c>
      <c r="F932" s="104" t="s">
        <v>29</v>
      </c>
      <c r="G932" s="105" t="s">
        <v>27</v>
      </c>
      <c r="H932" s="106"/>
      <c r="I932" s="129" t="s">
        <v>72</v>
      </c>
      <c r="J932" s="103">
        <f t="shared" si="125"/>
        <v>450</v>
      </c>
      <c r="K932" s="106"/>
      <c r="L932" s="130">
        <v>45292</v>
      </c>
      <c r="M932" s="130">
        <v>48579</v>
      </c>
      <c r="N932" s="32" t="s">
        <v>187</v>
      </c>
      <c r="O932" s="256"/>
      <c r="P932" s="253">
        <f>Vöckönd!P34</f>
        <v>0</v>
      </c>
      <c r="Q932" s="253">
        <f>Vöckönd!Q34</f>
        <v>0</v>
      </c>
      <c r="R932" s="253">
        <f>Vöckönd!R34</f>
        <v>0</v>
      </c>
      <c r="S932" s="253">
        <f>Vöckönd!S34</f>
        <v>0</v>
      </c>
      <c r="T932" s="313">
        <f>Vöckönd!T34</f>
        <v>35</v>
      </c>
      <c r="U932" s="313">
        <f>Vöckönd!U34</f>
        <v>100</v>
      </c>
      <c r="V932" s="313">
        <f>Vöckönd!V34</f>
        <v>0</v>
      </c>
      <c r="W932" s="313">
        <f>Vöckönd!W34</f>
        <v>35</v>
      </c>
      <c r="X932" s="313">
        <f>Vöckönd!X34</f>
        <v>70</v>
      </c>
      <c r="Y932" s="313">
        <f>Vöckönd!Y34</f>
        <v>35</v>
      </c>
      <c r="Z932" s="313">
        <f>Vöckönd!Z34</f>
        <v>70</v>
      </c>
      <c r="AA932" s="313">
        <f>Vöckönd!AA34</f>
        <v>35</v>
      </c>
      <c r="AB932" s="313">
        <f>Vöckönd!AB34</f>
        <v>70</v>
      </c>
      <c r="AC932" s="314">
        <f>Vöckönd!AC34</f>
        <v>0</v>
      </c>
      <c r="AE932" s="114"/>
    </row>
    <row r="933" spans="1:31" s="125" customFormat="1" ht="60" x14ac:dyDescent="0.25">
      <c r="A933" s="101">
        <v>441</v>
      </c>
      <c r="B933" s="185"/>
      <c r="C933" s="103" t="s">
        <v>73</v>
      </c>
      <c r="D933" s="75" t="s">
        <v>225</v>
      </c>
      <c r="E933" s="104" t="s">
        <v>15</v>
      </c>
      <c r="F933" s="104" t="s">
        <v>29</v>
      </c>
      <c r="G933" s="105" t="s">
        <v>27</v>
      </c>
      <c r="H933" s="106"/>
      <c r="I933" s="129" t="s">
        <v>73</v>
      </c>
      <c r="J933" s="103">
        <f t="shared" si="125"/>
        <v>4200</v>
      </c>
      <c r="K933" s="106"/>
      <c r="L933" s="130">
        <v>43831</v>
      </c>
      <c r="M933" s="130">
        <v>45291</v>
      </c>
      <c r="N933" s="17" t="s">
        <v>186</v>
      </c>
      <c r="O933" s="256"/>
      <c r="P933" s="253">
        <f>Zalaboldogfa!P31</f>
        <v>3600</v>
      </c>
      <c r="Q933" s="253">
        <f>Zalaboldogfa!Q31</f>
        <v>300</v>
      </c>
      <c r="R933" s="253">
        <f>Zalaboldogfa!R31</f>
        <v>200</v>
      </c>
      <c r="S933" s="253">
        <f>Zalaboldogfa!S31</f>
        <v>100</v>
      </c>
      <c r="T933" s="313">
        <f>Zalaboldogfa!T31</f>
        <v>0</v>
      </c>
      <c r="U933" s="313">
        <f>Zalaboldogfa!U31</f>
        <v>0</v>
      </c>
      <c r="V933" s="313">
        <f>Zalaboldogfa!V31</f>
        <v>0</v>
      </c>
      <c r="W933" s="313">
        <f>Zalaboldogfa!W31</f>
        <v>0</v>
      </c>
      <c r="X933" s="313">
        <f>Zalaboldogfa!X31</f>
        <v>0</v>
      </c>
      <c r="Y933" s="313">
        <f>Zalaboldogfa!Y31</f>
        <v>0</v>
      </c>
      <c r="Z933" s="313">
        <f>Zalaboldogfa!Z31</f>
        <v>0</v>
      </c>
      <c r="AA933" s="313">
        <f>Zalaboldogfa!AA31</f>
        <v>0</v>
      </c>
      <c r="AB933" s="313">
        <f>Zalaboldogfa!AB31</f>
        <v>0</v>
      </c>
      <c r="AC933" s="314">
        <f>Zalaboldogfa!AC31</f>
        <v>0</v>
      </c>
      <c r="AE933" s="114"/>
    </row>
    <row r="934" spans="1:31" s="125" customFormat="1" ht="60" x14ac:dyDescent="0.25">
      <c r="A934" s="101">
        <v>778</v>
      </c>
      <c r="B934" s="185"/>
      <c r="C934" s="103" t="s">
        <v>73</v>
      </c>
      <c r="D934" s="75" t="s">
        <v>225</v>
      </c>
      <c r="E934" s="104" t="s">
        <v>15</v>
      </c>
      <c r="F934" s="104" t="s">
        <v>29</v>
      </c>
      <c r="G934" s="105" t="s">
        <v>27</v>
      </c>
      <c r="H934" s="106"/>
      <c r="I934" s="129" t="s">
        <v>73</v>
      </c>
      <c r="J934" s="103">
        <f t="shared" si="125"/>
        <v>6800</v>
      </c>
      <c r="K934" s="106"/>
      <c r="L934" s="130">
        <v>45292</v>
      </c>
      <c r="M934" s="130">
        <v>48944</v>
      </c>
      <c r="N934" s="32" t="s">
        <v>187</v>
      </c>
      <c r="O934" s="256"/>
      <c r="P934" s="253">
        <f>Zalaboldogfa!P32</f>
        <v>0</v>
      </c>
      <c r="Q934" s="253">
        <f>Zalaboldogfa!Q32</f>
        <v>0</v>
      </c>
      <c r="R934" s="253">
        <f>Zalaboldogfa!R32</f>
        <v>0</v>
      </c>
      <c r="S934" s="253">
        <f>Zalaboldogfa!S32</f>
        <v>0</v>
      </c>
      <c r="T934" s="313">
        <f>Zalaboldogfa!T32</f>
        <v>950</v>
      </c>
      <c r="U934" s="313">
        <f>Zalaboldogfa!U32</f>
        <v>750</v>
      </c>
      <c r="V934" s="313">
        <f>Zalaboldogfa!V32</f>
        <v>200</v>
      </c>
      <c r="W934" s="313">
        <f>Zalaboldogfa!W32</f>
        <v>100</v>
      </c>
      <c r="X934" s="313">
        <f>Zalaboldogfa!X32</f>
        <v>1000</v>
      </c>
      <c r="Y934" s="313">
        <f>Zalaboldogfa!Y32</f>
        <v>100</v>
      </c>
      <c r="Z934" s="313">
        <f>Zalaboldogfa!Z32</f>
        <v>2800</v>
      </c>
      <c r="AA934" s="313">
        <f>Zalaboldogfa!AA32</f>
        <v>300</v>
      </c>
      <c r="AB934" s="313">
        <f>Zalaboldogfa!AB32</f>
        <v>300</v>
      </c>
      <c r="AC934" s="314">
        <f>Zalaboldogfa!AC32</f>
        <v>300</v>
      </c>
      <c r="AE934" s="114"/>
    </row>
    <row r="935" spans="1:31" s="125" customFormat="1" ht="60" x14ac:dyDescent="0.25">
      <c r="A935" s="101">
        <v>442</v>
      </c>
      <c r="B935" s="185"/>
      <c r="C935" s="103" t="s">
        <v>74</v>
      </c>
      <c r="D935" s="75" t="s">
        <v>225</v>
      </c>
      <c r="E935" s="104" t="s">
        <v>15</v>
      </c>
      <c r="F935" s="104" t="s">
        <v>29</v>
      </c>
      <c r="G935" s="105" t="s">
        <v>27</v>
      </c>
      <c r="H935" s="106"/>
      <c r="I935" s="129" t="s">
        <v>74</v>
      </c>
      <c r="J935" s="103">
        <f t="shared" si="125"/>
        <v>3900</v>
      </c>
      <c r="K935" s="106"/>
      <c r="L935" s="130">
        <v>43831</v>
      </c>
      <c r="M935" s="130">
        <v>45291</v>
      </c>
      <c r="N935" s="17" t="s">
        <v>186</v>
      </c>
      <c r="O935" s="256"/>
      <c r="P935" s="253">
        <f>Zalacséb!P32</f>
        <v>200</v>
      </c>
      <c r="Q935" s="253">
        <f>Zalacséb!Q32</f>
        <v>2600</v>
      </c>
      <c r="R935" s="253">
        <f>Zalacséb!R32</f>
        <v>900</v>
      </c>
      <c r="S935" s="253">
        <f>Zalacséb!S32</f>
        <v>200</v>
      </c>
      <c r="T935" s="313">
        <f>Zalacséb!T32</f>
        <v>0</v>
      </c>
      <c r="U935" s="313">
        <f>Zalacséb!U32</f>
        <v>0</v>
      </c>
      <c r="V935" s="313">
        <f>Zalacséb!V32</f>
        <v>0</v>
      </c>
      <c r="W935" s="313">
        <f>Zalacséb!W32</f>
        <v>0</v>
      </c>
      <c r="X935" s="313">
        <f>Zalacséb!X32</f>
        <v>0</v>
      </c>
      <c r="Y935" s="313">
        <f>Zalacséb!Y32</f>
        <v>0</v>
      </c>
      <c r="Z935" s="313">
        <f>Zalacséb!Z32</f>
        <v>0</v>
      </c>
      <c r="AA935" s="313">
        <f>Zalacséb!AA32</f>
        <v>0</v>
      </c>
      <c r="AB935" s="313">
        <f>Zalacséb!AB32</f>
        <v>0</v>
      </c>
      <c r="AC935" s="314">
        <f>Zalacséb!AC32</f>
        <v>0</v>
      </c>
      <c r="AE935" s="114"/>
    </row>
    <row r="936" spans="1:31" s="125" customFormat="1" ht="60" x14ac:dyDescent="0.25">
      <c r="A936" s="101">
        <v>884</v>
      </c>
      <c r="B936" s="185"/>
      <c r="C936" s="103" t="s">
        <v>74</v>
      </c>
      <c r="D936" s="75" t="s">
        <v>225</v>
      </c>
      <c r="E936" s="104" t="s">
        <v>15</v>
      </c>
      <c r="F936" s="104" t="s">
        <v>29</v>
      </c>
      <c r="G936" s="105" t="s">
        <v>27</v>
      </c>
      <c r="H936" s="106"/>
      <c r="I936" s="129" t="s">
        <v>74</v>
      </c>
      <c r="J936" s="103">
        <f t="shared" si="125"/>
        <v>3400</v>
      </c>
      <c r="K936" s="106"/>
      <c r="L936" s="130">
        <v>45658</v>
      </c>
      <c r="M936" s="130">
        <v>48579</v>
      </c>
      <c r="N936" s="32" t="s">
        <v>187</v>
      </c>
      <c r="O936" s="256"/>
      <c r="P936" s="253">
        <f>Zalacséb!P33</f>
        <v>0</v>
      </c>
      <c r="Q936" s="253">
        <f>Zalacséb!Q33</f>
        <v>0</v>
      </c>
      <c r="R936" s="253">
        <f>Zalacséb!R33</f>
        <v>0</v>
      </c>
      <c r="S936" s="253">
        <f>Zalacséb!S33</f>
        <v>0</v>
      </c>
      <c r="T936" s="313">
        <f>Zalacséb!T33</f>
        <v>0</v>
      </c>
      <c r="U936" s="313">
        <f>Zalacséb!U33</f>
        <v>200</v>
      </c>
      <c r="V936" s="313">
        <f>Zalacséb!V33</f>
        <v>0</v>
      </c>
      <c r="W936" s="313">
        <f>Zalacséb!W33</f>
        <v>200</v>
      </c>
      <c r="X936" s="313">
        <f>Zalacséb!X33</f>
        <v>0</v>
      </c>
      <c r="Y936" s="313">
        <f>Zalacséb!Y33</f>
        <v>2600</v>
      </c>
      <c r="Z936" s="313">
        <f>Zalacséb!Z33</f>
        <v>200</v>
      </c>
      <c r="AA936" s="313">
        <f>Zalacséb!AA33</f>
        <v>0</v>
      </c>
      <c r="AB936" s="313">
        <f>Zalacséb!AB33</f>
        <v>200</v>
      </c>
      <c r="AC936" s="314">
        <f>Zalacséb!AC33</f>
        <v>0</v>
      </c>
      <c r="AE936" s="114"/>
    </row>
    <row r="937" spans="1:31" s="125" customFormat="1" ht="60" x14ac:dyDescent="0.25">
      <c r="A937" s="101">
        <v>443</v>
      </c>
      <c r="B937" s="185"/>
      <c r="C937" s="103" t="s">
        <v>76</v>
      </c>
      <c r="D937" s="75" t="s">
        <v>225</v>
      </c>
      <c r="E937" s="104" t="s">
        <v>15</v>
      </c>
      <c r="F937" s="104" t="s">
        <v>29</v>
      </c>
      <c r="G937" s="105" t="s">
        <v>27</v>
      </c>
      <c r="H937" s="106"/>
      <c r="I937" s="129" t="s">
        <v>76</v>
      </c>
      <c r="J937" s="103">
        <f t="shared" si="125"/>
        <v>3800</v>
      </c>
      <c r="K937" s="106"/>
      <c r="L937" s="130">
        <v>43831</v>
      </c>
      <c r="M937" s="282">
        <v>44926</v>
      </c>
      <c r="N937" s="17" t="s">
        <v>186</v>
      </c>
      <c r="O937" s="256"/>
      <c r="P937" s="253">
        <f>Zalaistvánd!P32</f>
        <v>1200</v>
      </c>
      <c r="Q937" s="253">
        <f>Zalaistvánd!Q32</f>
        <v>2200</v>
      </c>
      <c r="R937" s="253">
        <f>Zalaistvánd!R32</f>
        <v>400</v>
      </c>
      <c r="S937" s="253">
        <f>Zalaistvánd!S32</f>
        <v>0</v>
      </c>
      <c r="T937" s="313">
        <f>Zalaistvánd!T32</f>
        <v>0</v>
      </c>
      <c r="U937" s="313">
        <f>Zalaistvánd!U32</f>
        <v>0</v>
      </c>
      <c r="V937" s="313">
        <f>Zalaistvánd!V32</f>
        <v>0</v>
      </c>
      <c r="W937" s="313">
        <f>Zalaistvánd!W32</f>
        <v>0</v>
      </c>
      <c r="X937" s="313">
        <f>Zalaistvánd!X32</f>
        <v>0</v>
      </c>
      <c r="Y937" s="313">
        <f>Zalaistvánd!Y32</f>
        <v>0</v>
      </c>
      <c r="Z937" s="313">
        <f>Zalaistvánd!Z32</f>
        <v>0</v>
      </c>
      <c r="AA937" s="313">
        <f>Zalaistvánd!AA32</f>
        <v>0</v>
      </c>
      <c r="AB937" s="313">
        <f>Zalaistvánd!AB32</f>
        <v>0</v>
      </c>
      <c r="AC937" s="314">
        <f>Zalaistvánd!AC32</f>
        <v>0</v>
      </c>
      <c r="AE937" s="114"/>
    </row>
    <row r="938" spans="1:31" s="125" customFormat="1" ht="60" x14ac:dyDescent="0.25">
      <c r="A938" s="101">
        <v>779</v>
      </c>
      <c r="B938" s="185"/>
      <c r="C938" s="103" t="s">
        <v>76</v>
      </c>
      <c r="D938" s="75" t="s">
        <v>225</v>
      </c>
      <c r="E938" s="104" t="s">
        <v>15</v>
      </c>
      <c r="F938" s="104" t="s">
        <v>29</v>
      </c>
      <c r="G938" s="105" t="s">
        <v>27</v>
      </c>
      <c r="H938" s="106"/>
      <c r="I938" s="129" t="s">
        <v>76</v>
      </c>
      <c r="J938" s="103">
        <f t="shared" si="125"/>
        <v>6800</v>
      </c>
      <c r="K938" s="106"/>
      <c r="L938" s="130">
        <v>45292</v>
      </c>
      <c r="M938" s="282">
        <v>48579</v>
      </c>
      <c r="N938" s="32" t="s">
        <v>187</v>
      </c>
      <c r="O938" s="256"/>
      <c r="P938" s="253">
        <f>Zalaistvánd!P33</f>
        <v>0</v>
      </c>
      <c r="Q938" s="253">
        <f>Zalaistvánd!Q33</f>
        <v>0</v>
      </c>
      <c r="R938" s="253">
        <f>Zalaistvánd!R33</f>
        <v>0</v>
      </c>
      <c r="S938" s="253">
        <f>Zalaistvánd!S33</f>
        <v>0</v>
      </c>
      <c r="T938" s="313">
        <f>Zalaistvánd!T33</f>
        <v>400</v>
      </c>
      <c r="U938" s="313">
        <f>Zalaistvánd!U33</f>
        <v>0</v>
      </c>
      <c r="V938" s="313">
        <f>Zalaistvánd!V33</f>
        <v>400</v>
      </c>
      <c r="W938" s="313">
        <f>Zalaistvánd!W33</f>
        <v>0</v>
      </c>
      <c r="X938" s="313">
        <f>Zalaistvánd!X33</f>
        <v>2300</v>
      </c>
      <c r="Y938" s="313">
        <f>Zalaistvánd!Y33</f>
        <v>400</v>
      </c>
      <c r="Z938" s="313">
        <f>Zalaistvánd!Z33</f>
        <v>2900</v>
      </c>
      <c r="AA938" s="313">
        <f>Zalaistvánd!AA33</f>
        <v>0</v>
      </c>
      <c r="AB938" s="313">
        <f>Zalaistvánd!AB33</f>
        <v>400</v>
      </c>
      <c r="AC938" s="314">
        <f>Zalaistvánd!AC33</f>
        <v>0</v>
      </c>
      <c r="AE938" s="114"/>
    </row>
    <row r="939" spans="1:31" s="125" customFormat="1" ht="60" x14ac:dyDescent="0.25">
      <c r="A939" s="101">
        <v>444</v>
      </c>
      <c r="B939" s="185"/>
      <c r="C939" s="103" t="s">
        <v>76</v>
      </c>
      <c r="D939" s="75" t="s">
        <v>231</v>
      </c>
      <c r="E939" s="104" t="s">
        <v>15</v>
      </c>
      <c r="F939" s="104" t="s">
        <v>29</v>
      </c>
      <c r="G939" s="105" t="s">
        <v>27</v>
      </c>
      <c r="H939" s="106"/>
      <c r="I939" s="129" t="s">
        <v>76</v>
      </c>
      <c r="J939" s="103">
        <f t="shared" si="125"/>
        <v>205</v>
      </c>
      <c r="K939" s="106"/>
      <c r="L939" s="130">
        <v>43831</v>
      </c>
      <c r="M939" s="130">
        <v>45291</v>
      </c>
      <c r="N939" s="32" t="s">
        <v>186</v>
      </c>
      <c r="O939" s="256"/>
      <c r="P939" s="253">
        <f>Zalaistvánd!P34</f>
        <v>35</v>
      </c>
      <c r="Q939" s="253">
        <f>Zalaistvánd!Q34</f>
        <v>135</v>
      </c>
      <c r="R939" s="253">
        <f>Zalaistvánd!R34</f>
        <v>0</v>
      </c>
      <c r="S939" s="253">
        <f>Zalaistvánd!S34</f>
        <v>35</v>
      </c>
      <c r="T939" s="313">
        <f>Zalaistvánd!T34</f>
        <v>0</v>
      </c>
      <c r="U939" s="313">
        <f>Zalaistvánd!U34</f>
        <v>0</v>
      </c>
      <c r="V939" s="313">
        <f>Zalaistvánd!V34</f>
        <v>0</v>
      </c>
      <c r="W939" s="313">
        <f>Zalaistvánd!W34</f>
        <v>0</v>
      </c>
      <c r="X939" s="313">
        <f>Zalaistvánd!X34</f>
        <v>0</v>
      </c>
      <c r="Y939" s="313">
        <f>Zalaistvánd!Y34</f>
        <v>0</v>
      </c>
      <c r="Z939" s="313">
        <f>Zalaistvánd!Z34</f>
        <v>0</v>
      </c>
      <c r="AA939" s="313">
        <f>Zalaistvánd!AA34</f>
        <v>0</v>
      </c>
      <c r="AB939" s="313">
        <f>Zalaistvánd!AB34</f>
        <v>0</v>
      </c>
      <c r="AC939" s="314">
        <f>Zalaistvánd!AC34</f>
        <v>0</v>
      </c>
      <c r="AE939" s="114"/>
    </row>
    <row r="940" spans="1:31" s="125" customFormat="1" ht="60" x14ac:dyDescent="0.25">
      <c r="A940" s="101">
        <v>780</v>
      </c>
      <c r="B940" s="185"/>
      <c r="C940" s="103" t="s">
        <v>76</v>
      </c>
      <c r="D940" s="75" t="s">
        <v>231</v>
      </c>
      <c r="E940" s="104" t="s">
        <v>15</v>
      </c>
      <c r="F940" s="104" t="s">
        <v>29</v>
      </c>
      <c r="G940" s="105" t="s">
        <v>27</v>
      </c>
      <c r="H940" s="106"/>
      <c r="I940" s="129" t="s">
        <v>76</v>
      </c>
      <c r="J940" s="103">
        <f t="shared" si="125"/>
        <v>515</v>
      </c>
      <c r="K940" s="106"/>
      <c r="L940" s="130">
        <v>45292</v>
      </c>
      <c r="M940" s="130">
        <v>48579</v>
      </c>
      <c r="N940" s="32" t="s">
        <v>187</v>
      </c>
      <c r="O940" s="256"/>
      <c r="P940" s="253">
        <f>Zalaistvánd!P35</f>
        <v>0</v>
      </c>
      <c r="Q940" s="253">
        <f>Zalaistvánd!Q35</f>
        <v>0</v>
      </c>
      <c r="R940" s="253">
        <f>Zalaistvánd!R35</f>
        <v>0</v>
      </c>
      <c r="S940" s="253">
        <f>Zalaistvánd!S35</f>
        <v>0</v>
      </c>
      <c r="T940" s="313">
        <f>Zalaistvánd!T35</f>
        <v>70</v>
      </c>
      <c r="U940" s="313">
        <f>Zalaistvánd!U35</f>
        <v>35</v>
      </c>
      <c r="V940" s="313">
        <f>Zalaistvánd!V35</f>
        <v>0</v>
      </c>
      <c r="W940" s="313">
        <f>Zalaistvánd!W35</f>
        <v>135</v>
      </c>
      <c r="X940" s="313">
        <f>Zalaistvánd!X35</f>
        <v>70</v>
      </c>
      <c r="Y940" s="313">
        <f>Zalaistvánd!Y35</f>
        <v>35</v>
      </c>
      <c r="Z940" s="313">
        <f>Zalaistvánd!Z35</f>
        <v>35</v>
      </c>
      <c r="AA940" s="313">
        <f>Zalaistvánd!AA35</f>
        <v>0</v>
      </c>
      <c r="AB940" s="313">
        <f>Zalaistvánd!AB35</f>
        <v>135</v>
      </c>
      <c r="AC940" s="314">
        <f>Zalaistvánd!AC35</f>
        <v>0</v>
      </c>
      <c r="AE940" s="114"/>
    </row>
    <row r="941" spans="1:31" s="125" customFormat="1" ht="60" x14ac:dyDescent="0.25">
      <c r="A941" s="101">
        <v>445</v>
      </c>
      <c r="B941" s="185"/>
      <c r="C941" s="103" t="s">
        <v>77</v>
      </c>
      <c r="D941" s="75" t="s">
        <v>225</v>
      </c>
      <c r="E941" s="104" t="s">
        <v>15</v>
      </c>
      <c r="F941" s="104" t="s">
        <v>29</v>
      </c>
      <c r="G941" s="105" t="s">
        <v>27</v>
      </c>
      <c r="H941" s="106"/>
      <c r="I941" s="129" t="s">
        <v>77</v>
      </c>
      <c r="J941" s="103">
        <f t="shared" ref="J941:J942" si="126">SUM(O941:AC941)</f>
        <v>14028</v>
      </c>
      <c r="K941" s="106"/>
      <c r="L941" s="130">
        <v>43831</v>
      </c>
      <c r="M941" s="130">
        <v>45291</v>
      </c>
      <c r="N941" s="17" t="s">
        <v>186</v>
      </c>
      <c r="O941" s="256"/>
      <c r="P941" s="253">
        <f>Zalaszentgyörgy!P36</f>
        <v>5782</v>
      </c>
      <c r="Q941" s="253">
        <f>Zalaszentgyörgy!Q36</f>
        <v>2732</v>
      </c>
      <c r="R941" s="253">
        <f>Zalaszentgyörgy!R36</f>
        <v>3032</v>
      </c>
      <c r="S941" s="253">
        <f>Zalaszentgyörgy!S36</f>
        <v>2482</v>
      </c>
      <c r="T941" s="313">
        <f>Zalaszentgyörgy!T36</f>
        <v>0</v>
      </c>
      <c r="U941" s="313">
        <f>Zalaszentgyörgy!U36</f>
        <v>0</v>
      </c>
      <c r="V941" s="313">
        <f>Zalaszentgyörgy!V36</f>
        <v>0</v>
      </c>
      <c r="W941" s="313">
        <f>Zalaszentgyörgy!W36</f>
        <v>0</v>
      </c>
      <c r="X941" s="313">
        <f>Zalaszentgyörgy!X36</f>
        <v>0</v>
      </c>
      <c r="Y941" s="313">
        <f>Zalaszentgyörgy!Y36</f>
        <v>0</v>
      </c>
      <c r="Z941" s="313">
        <f>Zalaszentgyörgy!Z36</f>
        <v>0</v>
      </c>
      <c r="AA941" s="313">
        <f>Zalaszentgyörgy!AA36</f>
        <v>0</v>
      </c>
      <c r="AB941" s="313">
        <f>Zalaszentgyörgy!AB36</f>
        <v>0</v>
      </c>
      <c r="AC941" s="314">
        <f>Zalaszentgyörgy!AC36</f>
        <v>0</v>
      </c>
      <c r="AE941" s="114"/>
    </row>
    <row r="942" spans="1:31" s="125" customFormat="1" ht="60" x14ac:dyDescent="0.25">
      <c r="A942" s="101">
        <v>781</v>
      </c>
      <c r="B942" s="185"/>
      <c r="C942" s="103" t="s">
        <v>77</v>
      </c>
      <c r="D942" s="75" t="s">
        <v>225</v>
      </c>
      <c r="E942" s="104" t="s">
        <v>15</v>
      </c>
      <c r="F942" s="104" t="s">
        <v>29</v>
      </c>
      <c r="G942" s="105" t="s">
        <v>27</v>
      </c>
      <c r="H942" s="106"/>
      <c r="I942" s="129" t="s">
        <v>77</v>
      </c>
      <c r="J942" s="103">
        <f t="shared" si="126"/>
        <v>11200</v>
      </c>
      <c r="K942" s="106"/>
      <c r="L942" s="130">
        <v>45292</v>
      </c>
      <c r="M942" s="130">
        <v>48944</v>
      </c>
      <c r="N942" s="32" t="s">
        <v>187</v>
      </c>
      <c r="O942" s="256"/>
      <c r="P942" s="253">
        <f>Zalaszentgyörgy!P37</f>
        <v>0</v>
      </c>
      <c r="Q942" s="253">
        <f>Zalaszentgyörgy!Q37</f>
        <v>0</v>
      </c>
      <c r="R942" s="253">
        <f>Zalaszentgyörgy!R37</f>
        <v>0</v>
      </c>
      <c r="S942" s="253">
        <f>Zalaszentgyörgy!S37</f>
        <v>0</v>
      </c>
      <c r="T942" s="313">
        <f>Zalaszentgyörgy!T37</f>
        <v>1000</v>
      </c>
      <c r="U942" s="313">
        <f>Zalaszentgyörgy!U37</f>
        <v>1000</v>
      </c>
      <c r="V942" s="313">
        <f>Zalaszentgyörgy!V37</f>
        <v>1000</v>
      </c>
      <c r="W942" s="313">
        <f>Zalaszentgyörgy!W37</f>
        <v>200</v>
      </c>
      <c r="X942" s="313">
        <f>Zalaszentgyörgy!X37</f>
        <v>300</v>
      </c>
      <c r="Y942" s="313">
        <f>Zalaszentgyörgy!Y37</f>
        <v>200</v>
      </c>
      <c r="Z942" s="313">
        <f>Zalaszentgyörgy!Z37</f>
        <v>3150</v>
      </c>
      <c r="AA942" s="313">
        <f>Zalaszentgyörgy!AA37</f>
        <v>3850</v>
      </c>
      <c r="AB942" s="313">
        <f>Zalaszentgyörgy!AB37</f>
        <v>300</v>
      </c>
      <c r="AC942" s="314">
        <f>Zalaszentgyörgy!AC37</f>
        <v>200</v>
      </c>
      <c r="AE942" s="114"/>
    </row>
    <row r="943" spans="1:31" s="125" customFormat="1" ht="60" x14ac:dyDescent="0.25">
      <c r="A943" s="101">
        <v>446</v>
      </c>
      <c r="B943" s="185"/>
      <c r="C943" s="103" t="s">
        <v>77</v>
      </c>
      <c r="D943" s="75" t="s">
        <v>231</v>
      </c>
      <c r="E943" s="104" t="s">
        <v>15</v>
      </c>
      <c r="F943" s="104" t="s">
        <v>29</v>
      </c>
      <c r="G943" s="105" t="s">
        <v>27</v>
      </c>
      <c r="H943" s="106"/>
      <c r="I943" s="129" t="s">
        <v>77</v>
      </c>
      <c r="J943" s="103">
        <f t="shared" ref="J943:J948" si="127">SUM(O943:AC943)</f>
        <v>230</v>
      </c>
      <c r="K943" s="106"/>
      <c r="L943" s="130">
        <v>43831</v>
      </c>
      <c r="M943" s="130">
        <v>44926</v>
      </c>
      <c r="N943" s="32" t="s">
        <v>186</v>
      </c>
      <c r="O943" s="256"/>
      <c r="P943" s="253">
        <f>Zalaszentgyörgy!P38</f>
        <v>100</v>
      </c>
      <c r="Q943" s="253">
        <f>Zalaszentgyörgy!Q38</f>
        <v>65</v>
      </c>
      <c r="R943" s="253">
        <f>Zalaszentgyörgy!R38</f>
        <v>65</v>
      </c>
      <c r="S943" s="253">
        <f>Zalaszentgyörgy!S38</f>
        <v>0</v>
      </c>
      <c r="T943" s="313">
        <f>Zalaszentgyörgy!T38</f>
        <v>0</v>
      </c>
      <c r="U943" s="313">
        <f>Zalaszentgyörgy!U38</f>
        <v>0</v>
      </c>
      <c r="V943" s="313">
        <f>Zalaszentgyörgy!V38</f>
        <v>0</v>
      </c>
      <c r="W943" s="313">
        <f>Zalaszentgyörgy!W38</f>
        <v>0</v>
      </c>
      <c r="X943" s="313">
        <f>Zalaszentgyörgy!X38</f>
        <v>0</v>
      </c>
      <c r="Y943" s="313">
        <f>Zalaszentgyörgy!Y38</f>
        <v>0</v>
      </c>
      <c r="Z943" s="313">
        <f>Zalaszentgyörgy!Z38</f>
        <v>0</v>
      </c>
      <c r="AA943" s="313">
        <f>Zalaszentgyörgy!AA38</f>
        <v>0</v>
      </c>
      <c r="AB943" s="313">
        <f>Zalaszentgyörgy!AB38</f>
        <v>0</v>
      </c>
      <c r="AC943" s="314">
        <f>Zalaszentgyörgy!AC38</f>
        <v>0</v>
      </c>
      <c r="AE943" s="114"/>
    </row>
    <row r="944" spans="1:31" s="125" customFormat="1" ht="60" x14ac:dyDescent="0.25">
      <c r="A944" s="101">
        <v>782</v>
      </c>
      <c r="B944" s="185"/>
      <c r="C944" s="103" t="s">
        <v>77</v>
      </c>
      <c r="D944" s="75" t="s">
        <v>231</v>
      </c>
      <c r="E944" s="104" t="s">
        <v>15</v>
      </c>
      <c r="F944" s="104" t="s">
        <v>29</v>
      </c>
      <c r="G944" s="105" t="s">
        <v>27</v>
      </c>
      <c r="H944" s="106"/>
      <c r="I944" s="129" t="s">
        <v>77</v>
      </c>
      <c r="J944" s="103">
        <f t="shared" si="127"/>
        <v>1125</v>
      </c>
      <c r="K944" s="106"/>
      <c r="L944" s="130">
        <v>45292</v>
      </c>
      <c r="M944" s="130">
        <v>48579</v>
      </c>
      <c r="N944" s="32" t="s">
        <v>187</v>
      </c>
      <c r="O944" s="256"/>
      <c r="P944" s="253">
        <f>Zalaszentgyörgy!P39</f>
        <v>0</v>
      </c>
      <c r="Q944" s="253">
        <f>Zalaszentgyörgy!Q39</f>
        <v>0</v>
      </c>
      <c r="R944" s="253">
        <f>Zalaszentgyörgy!R39</f>
        <v>0</v>
      </c>
      <c r="S944" s="253">
        <f>Zalaszentgyörgy!S39</f>
        <v>0</v>
      </c>
      <c r="T944" s="313">
        <f>Zalaszentgyörgy!T39</f>
        <v>65</v>
      </c>
      <c r="U944" s="313">
        <f>Zalaszentgyörgy!U39</f>
        <v>0</v>
      </c>
      <c r="V944" s="313">
        <f>Zalaszentgyörgy!V39</f>
        <v>65</v>
      </c>
      <c r="W944" s="313">
        <f>Zalaszentgyörgy!W39</f>
        <v>300</v>
      </c>
      <c r="X944" s="313">
        <f>Zalaszentgyörgy!X39</f>
        <v>165</v>
      </c>
      <c r="Y944" s="313">
        <f>Zalaszentgyörgy!Y39</f>
        <v>0</v>
      </c>
      <c r="Z944" s="313">
        <f>Zalaszentgyörgy!Z39</f>
        <v>65</v>
      </c>
      <c r="AA944" s="313">
        <f>Zalaszentgyörgy!AA39</f>
        <v>300</v>
      </c>
      <c r="AB944" s="313">
        <f>Zalaszentgyörgy!AB39</f>
        <v>165</v>
      </c>
      <c r="AC944" s="314">
        <f>Zalaszentgyörgy!AC39</f>
        <v>0</v>
      </c>
      <c r="AE944" s="114"/>
    </row>
    <row r="945" spans="1:31" s="125" customFormat="1" ht="60" x14ac:dyDescent="0.25">
      <c r="A945" s="101">
        <v>447</v>
      </c>
      <c r="B945" s="185"/>
      <c r="C945" s="103" t="s">
        <v>78</v>
      </c>
      <c r="D945" s="75" t="s">
        <v>225</v>
      </c>
      <c r="E945" s="104" t="s">
        <v>15</v>
      </c>
      <c r="F945" s="104" t="s">
        <v>29</v>
      </c>
      <c r="G945" s="105" t="s">
        <v>27</v>
      </c>
      <c r="H945" s="106"/>
      <c r="I945" s="129" t="s">
        <v>78</v>
      </c>
      <c r="J945" s="103">
        <f t="shared" si="127"/>
        <v>21200</v>
      </c>
      <c r="K945" s="106"/>
      <c r="L945" s="130">
        <v>43831</v>
      </c>
      <c r="M945" s="130">
        <v>45291</v>
      </c>
      <c r="N945" s="17" t="s">
        <v>186</v>
      </c>
      <c r="O945" s="256"/>
      <c r="P945" s="253">
        <f>Zalaszentiván!P36</f>
        <v>5250</v>
      </c>
      <c r="Q945" s="253">
        <f>Zalaszentiván!Q36</f>
        <v>12550</v>
      </c>
      <c r="R945" s="253">
        <f>Zalaszentiván!R36</f>
        <v>2250</v>
      </c>
      <c r="S945" s="253">
        <f>Zalaszentiván!S36</f>
        <v>1150</v>
      </c>
      <c r="T945" s="313">
        <f>Zalaszentiván!T36</f>
        <v>0</v>
      </c>
      <c r="U945" s="313">
        <f>Zalaszentiván!U36</f>
        <v>0</v>
      </c>
      <c r="V945" s="313">
        <f>Zalaszentiván!V36</f>
        <v>0</v>
      </c>
      <c r="W945" s="313">
        <f>Zalaszentiván!W36</f>
        <v>0</v>
      </c>
      <c r="X945" s="313">
        <f>Zalaszentiván!X36</f>
        <v>0</v>
      </c>
      <c r="Y945" s="313">
        <f>Zalaszentiván!Y36</f>
        <v>0</v>
      </c>
      <c r="Z945" s="313">
        <f>Zalaszentiván!Z36</f>
        <v>0</v>
      </c>
      <c r="AA945" s="313">
        <f>Zalaszentiván!AA36</f>
        <v>0</v>
      </c>
      <c r="AB945" s="313">
        <f>Zalaszentiván!AB36</f>
        <v>0</v>
      </c>
      <c r="AC945" s="314">
        <f>Zalaszentiván!AC36</f>
        <v>0</v>
      </c>
      <c r="AE945" s="114"/>
    </row>
    <row r="946" spans="1:31" s="125" customFormat="1" ht="60" x14ac:dyDescent="0.25">
      <c r="A946" s="101">
        <v>783</v>
      </c>
      <c r="B946" s="185"/>
      <c r="C946" s="103" t="s">
        <v>78</v>
      </c>
      <c r="D946" s="75" t="s">
        <v>225</v>
      </c>
      <c r="E946" s="104" t="s">
        <v>15</v>
      </c>
      <c r="F946" s="104" t="s">
        <v>29</v>
      </c>
      <c r="G946" s="105" t="s">
        <v>27</v>
      </c>
      <c r="H946" s="106"/>
      <c r="I946" s="129" t="s">
        <v>78</v>
      </c>
      <c r="J946" s="103">
        <f t="shared" si="127"/>
        <v>33300</v>
      </c>
      <c r="K946" s="106"/>
      <c r="L946" s="130">
        <v>45292</v>
      </c>
      <c r="M946" s="130">
        <v>48944</v>
      </c>
      <c r="N946" s="32" t="s">
        <v>187</v>
      </c>
      <c r="O946" s="256"/>
      <c r="P946" s="253">
        <f>Zalaszentiván!P37</f>
        <v>0</v>
      </c>
      <c r="Q946" s="253">
        <f>Zalaszentiván!Q37</f>
        <v>0</v>
      </c>
      <c r="R946" s="253">
        <f>Zalaszentiván!R37</f>
        <v>0</v>
      </c>
      <c r="S946" s="253">
        <f>Zalaszentiván!S37</f>
        <v>0</v>
      </c>
      <c r="T946" s="313">
        <f>Zalaszentiván!T37</f>
        <v>300</v>
      </c>
      <c r="U946" s="313">
        <f>Zalaszentiván!U37</f>
        <v>1150</v>
      </c>
      <c r="V946" s="313">
        <f>Zalaszentiván!V37</f>
        <v>300</v>
      </c>
      <c r="W946" s="313">
        <f>Zalaszentiván!W37</f>
        <v>1850</v>
      </c>
      <c r="X946" s="313">
        <f>Zalaszentiván!X37</f>
        <v>1050</v>
      </c>
      <c r="Y946" s="313">
        <f>Zalaszentiván!Y37</f>
        <v>4350</v>
      </c>
      <c r="Z946" s="313">
        <f>Zalaszentiván!Z37</f>
        <v>11700</v>
      </c>
      <c r="AA946" s="313">
        <f>Zalaszentiván!AA37</f>
        <v>7200</v>
      </c>
      <c r="AB946" s="313">
        <f>Zalaszentiván!AB37</f>
        <v>1050</v>
      </c>
      <c r="AC946" s="314">
        <f>Zalaszentiván!AC37</f>
        <v>4350</v>
      </c>
      <c r="AE946" s="114"/>
    </row>
    <row r="947" spans="1:31" s="125" customFormat="1" ht="60" x14ac:dyDescent="0.25">
      <c r="A947" s="101">
        <v>448</v>
      </c>
      <c r="B947" s="185"/>
      <c r="C947" s="103" t="s">
        <v>78</v>
      </c>
      <c r="D947" s="75" t="s">
        <v>231</v>
      </c>
      <c r="E947" s="104" t="s">
        <v>15</v>
      </c>
      <c r="F947" s="104" t="s">
        <v>29</v>
      </c>
      <c r="G947" s="105" t="s">
        <v>27</v>
      </c>
      <c r="H947" s="106"/>
      <c r="I947" s="129" t="s">
        <v>78</v>
      </c>
      <c r="J947" s="103">
        <f t="shared" si="127"/>
        <v>270</v>
      </c>
      <c r="K947" s="106"/>
      <c r="L947" s="130">
        <v>43831</v>
      </c>
      <c r="M947" s="130">
        <v>45291</v>
      </c>
      <c r="N947" s="32" t="s">
        <v>186</v>
      </c>
      <c r="O947" s="256"/>
      <c r="P947" s="253">
        <f>Zalaszentiván!P38</f>
        <v>60</v>
      </c>
      <c r="Q947" s="253">
        <f>Zalaszentiván!Q38</f>
        <v>70</v>
      </c>
      <c r="R947" s="253">
        <f>Zalaszentiván!R38</f>
        <v>60</v>
      </c>
      <c r="S947" s="253">
        <f>Zalaszentiván!S38</f>
        <v>80</v>
      </c>
      <c r="T947" s="313">
        <f>Zalaszentiván!T38</f>
        <v>0</v>
      </c>
      <c r="U947" s="313">
        <f>Zalaszentiván!U38</f>
        <v>0</v>
      </c>
      <c r="V947" s="313">
        <f>Zalaszentiván!V38</f>
        <v>0</v>
      </c>
      <c r="W947" s="313">
        <f>Zalaszentiván!W38</f>
        <v>0</v>
      </c>
      <c r="X947" s="313">
        <f>Zalaszentiván!X38</f>
        <v>0</v>
      </c>
      <c r="Y947" s="313">
        <f>Zalaszentiván!Y38</f>
        <v>0</v>
      </c>
      <c r="Z947" s="313">
        <f>Zalaszentiván!Z38</f>
        <v>0</v>
      </c>
      <c r="AA947" s="313">
        <f>Zalaszentiván!AA38</f>
        <v>0</v>
      </c>
      <c r="AB947" s="313">
        <f>Zalaszentiván!AB38</f>
        <v>0</v>
      </c>
      <c r="AC947" s="314">
        <f>Zalaszentiván!AC38</f>
        <v>0</v>
      </c>
      <c r="AE947" s="114"/>
    </row>
    <row r="948" spans="1:31" s="125" customFormat="1" ht="60" x14ac:dyDescent="0.25">
      <c r="A948" s="101">
        <v>784</v>
      </c>
      <c r="B948" s="185"/>
      <c r="C948" s="103" t="s">
        <v>78</v>
      </c>
      <c r="D948" s="75" t="s">
        <v>231</v>
      </c>
      <c r="E948" s="104" t="s">
        <v>15</v>
      </c>
      <c r="F948" s="104" t="s">
        <v>29</v>
      </c>
      <c r="G948" s="105" t="s">
        <v>27</v>
      </c>
      <c r="H948" s="106"/>
      <c r="I948" s="129" t="s">
        <v>78</v>
      </c>
      <c r="J948" s="103">
        <f t="shared" si="127"/>
        <v>610</v>
      </c>
      <c r="K948" s="106"/>
      <c r="L948" s="130">
        <v>45292</v>
      </c>
      <c r="M948" s="130">
        <v>48579</v>
      </c>
      <c r="N948" s="32" t="s">
        <v>187</v>
      </c>
      <c r="O948" s="256"/>
      <c r="P948" s="253">
        <f>Zalaszentiván!P39</f>
        <v>0</v>
      </c>
      <c r="Q948" s="253">
        <f>Zalaszentiván!Q39</f>
        <v>0</v>
      </c>
      <c r="R948" s="253">
        <f>Zalaszentiván!R39</f>
        <v>0</v>
      </c>
      <c r="S948" s="253">
        <f>Zalaszentiván!S39</f>
        <v>0</v>
      </c>
      <c r="T948" s="313">
        <f>Zalaszentiván!T39</f>
        <v>60</v>
      </c>
      <c r="U948" s="313">
        <f>Zalaszentiván!U39</f>
        <v>70</v>
      </c>
      <c r="V948" s="313">
        <f>Zalaszentiván!V39</f>
        <v>80</v>
      </c>
      <c r="W948" s="313">
        <f>Zalaszentiván!W39</f>
        <v>60</v>
      </c>
      <c r="X948" s="313">
        <f>Zalaszentiván!X39</f>
        <v>0</v>
      </c>
      <c r="Y948" s="313">
        <f>Zalaszentiván!Y39</f>
        <v>130</v>
      </c>
      <c r="Z948" s="313">
        <f>Zalaszentiván!Z39</f>
        <v>80</v>
      </c>
      <c r="AA948" s="313">
        <f>Zalaszentiván!AA39</f>
        <v>60</v>
      </c>
      <c r="AB948" s="313">
        <f>Zalaszentiván!AB39</f>
        <v>70</v>
      </c>
      <c r="AC948" s="314">
        <f>Zalaszentiván!AC39</f>
        <v>0</v>
      </c>
      <c r="AE948" s="114"/>
    </row>
    <row r="949" spans="1:31" s="125" customFormat="1" ht="60" x14ac:dyDescent="0.25">
      <c r="A949" s="101">
        <v>449</v>
      </c>
      <c r="B949" s="185"/>
      <c r="C949" s="103" t="s">
        <v>79</v>
      </c>
      <c r="D949" s="75" t="s">
        <v>225</v>
      </c>
      <c r="E949" s="104" t="s">
        <v>15</v>
      </c>
      <c r="F949" s="104" t="s">
        <v>29</v>
      </c>
      <c r="G949" s="105" t="s">
        <v>27</v>
      </c>
      <c r="H949" s="106"/>
      <c r="I949" s="129" t="s">
        <v>79</v>
      </c>
      <c r="J949" s="103">
        <f t="shared" ref="J949:J950" si="128">SUM(O949:AC949)</f>
        <v>8300</v>
      </c>
      <c r="K949" s="106"/>
      <c r="L949" s="130">
        <v>43831</v>
      </c>
      <c r="M949" s="130">
        <v>45291</v>
      </c>
      <c r="N949" s="17" t="s">
        <v>186</v>
      </c>
      <c r="O949" s="256"/>
      <c r="P949" s="253">
        <f>Zalaszentlőrinc!P34</f>
        <v>4250</v>
      </c>
      <c r="Q949" s="253">
        <f>Zalaszentlőrinc!Q34</f>
        <v>3100</v>
      </c>
      <c r="R949" s="253">
        <f>Zalaszentlőrinc!R34</f>
        <v>300</v>
      </c>
      <c r="S949" s="253">
        <f>Zalaszentlőrinc!S34</f>
        <v>650</v>
      </c>
      <c r="T949" s="313">
        <f>Zalaszentlőrinc!T34</f>
        <v>0</v>
      </c>
      <c r="U949" s="313">
        <f>Zalaszentlőrinc!U34</f>
        <v>0</v>
      </c>
      <c r="V949" s="313">
        <f>Zalaszentlőrinc!V34</f>
        <v>0</v>
      </c>
      <c r="W949" s="313">
        <f>Zalaszentlőrinc!W34</f>
        <v>0</v>
      </c>
      <c r="X949" s="313">
        <f>Zalaszentlőrinc!X34</f>
        <v>0</v>
      </c>
      <c r="Y949" s="313">
        <f>Zalaszentlőrinc!Y34</f>
        <v>0</v>
      </c>
      <c r="Z949" s="313">
        <f>Zalaszentlőrinc!Z34</f>
        <v>0</v>
      </c>
      <c r="AA949" s="313">
        <f>Zalaszentlőrinc!AA34</f>
        <v>0</v>
      </c>
      <c r="AB949" s="313">
        <f>Zalaszentlőrinc!AB34</f>
        <v>0</v>
      </c>
      <c r="AC949" s="314">
        <f>Zalaszentlőrinc!AC34</f>
        <v>0</v>
      </c>
      <c r="AE949" s="114"/>
    </row>
    <row r="950" spans="1:31" s="125" customFormat="1" ht="60" x14ac:dyDescent="0.25">
      <c r="A950" s="101">
        <v>785</v>
      </c>
      <c r="B950" s="185"/>
      <c r="C950" s="103" t="s">
        <v>79</v>
      </c>
      <c r="D950" s="75" t="s">
        <v>225</v>
      </c>
      <c r="E950" s="104" t="s">
        <v>15</v>
      </c>
      <c r="F950" s="104" t="s">
        <v>29</v>
      </c>
      <c r="G950" s="105" t="s">
        <v>27</v>
      </c>
      <c r="H950" s="106"/>
      <c r="I950" s="129" t="s">
        <v>79</v>
      </c>
      <c r="J950" s="103">
        <f t="shared" si="128"/>
        <v>19450</v>
      </c>
      <c r="K950" s="106"/>
      <c r="L950" s="130">
        <v>45292</v>
      </c>
      <c r="M950" s="130">
        <v>48944</v>
      </c>
      <c r="N950" s="32" t="s">
        <v>187</v>
      </c>
      <c r="O950" s="256"/>
      <c r="P950" s="253">
        <f>Zalaszentlőrinc!P35</f>
        <v>0</v>
      </c>
      <c r="Q950" s="253">
        <f>Zalaszentlőrinc!Q35</f>
        <v>0</v>
      </c>
      <c r="R950" s="253">
        <f>Zalaszentlőrinc!R35</f>
        <v>0</v>
      </c>
      <c r="S950" s="253">
        <f>Zalaszentlőrinc!S35</f>
        <v>0</v>
      </c>
      <c r="T950" s="313">
        <f>Zalaszentlőrinc!T35</f>
        <v>300</v>
      </c>
      <c r="U950" s="313">
        <f>Zalaszentlőrinc!U35</f>
        <v>650</v>
      </c>
      <c r="V950" s="313">
        <f>Zalaszentlőrinc!V35</f>
        <v>2800</v>
      </c>
      <c r="W950" s="313">
        <f>Zalaszentlőrinc!W35</f>
        <v>650</v>
      </c>
      <c r="X950" s="313">
        <f>Zalaszentlőrinc!X35</f>
        <v>5750</v>
      </c>
      <c r="Y950" s="313">
        <f>Zalaszentlőrinc!Y35</f>
        <v>1300</v>
      </c>
      <c r="Z950" s="313">
        <f>Zalaszentlőrinc!Z35</f>
        <v>3050</v>
      </c>
      <c r="AA950" s="313">
        <f>Zalaszentlőrinc!AA35</f>
        <v>2800</v>
      </c>
      <c r="AB950" s="313">
        <f>Zalaszentlőrinc!AB35</f>
        <v>650</v>
      </c>
      <c r="AC950" s="314">
        <f>Zalaszentlőrinc!AC35</f>
        <v>1500</v>
      </c>
      <c r="AE950" s="114"/>
    </row>
    <row r="951" spans="1:31" s="125" customFormat="1" ht="60" x14ac:dyDescent="0.25">
      <c r="A951" s="101">
        <v>450</v>
      </c>
      <c r="B951" s="185"/>
      <c r="C951" s="103" t="s">
        <v>79</v>
      </c>
      <c r="D951" s="75" t="s">
        <v>231</v>
      </c>
      <c r="E951" s="104" t="s">
        <v>15</v>
      </c>
      <c r="F951" s="104" t="s">
        <v>29</v>
      </c>
      <c r="G951" s="105" t="s">
        <v>27</v>
      </c>
      <c r="H951" s="106"/>
      <c r="I951" s="129" t="s">
        <v>79</v>
      </c>
      <c r="J951" s="103">
        <f t="shared" ref="J951:J952" si="129">SUM(O951:AC951)</f>
        <v>560</v>
      </c>
      <c r="K951" s="106"/>
      <c r="L951" s="130">
        <v>43831</v>
      </c>
      <c r="M951" s="130">
        <v>44926</v>
      </c>
      <c r="N951" s="17" t="s">
        <v>186</v>
      </c>
      <c r="O951" s="256"/>
      <c r="P951" s="253">
        <f>Zalaszentlőrinc!P36</f>
        <v>220</v>
      </c>
      <c r="Q951" s="253">
        <f>Zalaszentlőrinc!Q36</f>
        <v>120</v>
      </c>
      <c r="R951" s="253">
        <f>Zalaszentlőrinc!R36</f>
        <v>220</v>
      </c>
      <c r="S951" s="253">
        <f>Zalaszentlőrinc!S36</f>
        <v>0</v>
      </c>
      <c r="T951" s="313">
        <f>Zalaszentlőrinc!T36</f>
        <v>0</v>
      </c>
      <c r="U951" s="313">
        <f>Zalaszentlőrinc!U36</f>
        <v>0</v>
      </c>
      <c r="V951" s="313">
        <f>Zalaszentlőrinc!V36</f>
        <v>0</v>
      </c>
      <c r="W951" s="313">
        <f>Zalaszentlőrinc!W36</f>
        <v>0</v>
      </c>
      <c r="X951" s="313">
        <f>Zalaszentlőrinc!X36</f>
        <v>0</v>
      </c>
      <c r="Y951" s="313">
        <f>Zalaszentlőrinc!Y36</f>
        <v>0</v>
      </c>
      <c r="Z951" s="313">
        <f>Zalaszentlőrinc!Z36</f>
        <v>0</v>
      </c>
      <c r="AA951" s="313">
        <f>Zalaszentlőrinc!AA36</f>
        <v>0</v>
      </c>
      <c r="AB951" s="313">
        <f>Zalaszentlőrinc!AB36</f>
        <v>0</v>
      </c>
      <c r="AC951" s="314">
        <f>Zalaszentlőrinc!AC36</f>
        <v>0</v>
      </c>
      <c r="AE951" s="114"/>
    </row>
    <row r="952" spans="1:31" s="125" customFormat="1" ht="60" x14ac:dyDescent="0.25">
      <c r="A952" s="101">
        <v>786</v>
      </c>
      <c r="B952" s="185"/>
      <c r="C952" s="103" t="s">
        <v>79</v>
      </c>
      <c r="D952" s="75" t="s">
        <v>231</v>
      </c>
      <c r="E952" s="104" t="s">
        <v>15</v>
      </c>
      <c r="F952" s="104" t="s">
        <v>29</v>
      </c>
      <c r="G952" s="105" t="s">
        <v>27</v>
      </c>
      <c r="H952" s="106"/>
      <c r="I952" s="129" t="s">
        <v>79</v>
      </c>
      <c r="J952" s="103">
        <f t="shared" si="129"/>
        <v>1140</v>
      </c>
      <c r="K952" s="106"/>
      <c r="L952" s="130">
        <v>45292</v>
      </c>
      <c r="M952" s="130">
        <v>48579</v>
      </c>
      <c r="N952" s="32" t="s">
        <v>187</v>
      </c>
      <c r="O952" s="256"/>
      <c r="P952" s="253">
        <f>Zalaszentlőrinc!P37</f>
        <v>0</v>
      </c>
      <c r="Q952" s="253">
        <f>Zalaszentlőrinc!Q37</f>
        <v>0</v>
      </c>
      <c r="R952" s="253">
        <f>Zalaszentlőrinc!R37</f>
        <v>0</v>
      </c>
      <c r="S952" s="253">
        <f>Zalaszentlőrinc!S37</f>
        <v>0</v>
      </c>
      <c r="T952" s="313">
        <f>Zalaszentlőrinc!T37</f>
        <v>120</v>
      </c>
      <c r="U952" s="313">
        <f>Zalaszentlőrinc!U37</f>
        <v>120</v>
      </c>
      <c r="V952" s="313">
        <f>Zalaszentlőrinc!V37</f>
        <v>220</v>
      </c>
      <c r="W952" s="313">
        <f>Zalaszentlőrinc!W37</f>
        <v>0</v>
      </c>
      <c r="X952" s="313">
        <f>Zalaszentlőrinc!X37</f>
        <v>220</v>
      </c>
      <c r="Y952" s="313">
        <f>Zalaszentlőrinc!Y37</f>
        <v>120</v>
      </c>
      <c r="Z952" s="313">
        <f>Zalaszentlőrinc!Z37</f>
        <v>220</v>
      </c>
      <c r="AA952" s="313">
        <f>Zalaszentlőrinc!AA37</f>
        <v>0</v>
      </c>
      <c r="AB952" s="313">
        <f>Zalaszentlőrinc!AB37</f>
        <v>120</v>
      </c>
      <c r="AC952" s="314">
        <f>Zalaszentlőrinc!AC37</f>
        <v>0</v>
      </c>
      <c r="AE952" s="114"/>
    </row>
    <row r="953" spans="1:31" s="6" customFormat="1" x14ac:dyDescent="0.25">
      <c r="A953" s="8"/>
      <c r="B953" s="14" t="s">
        <v>89</v>
      </c>
      <c r="C953" s="7"/>
      <c r="D953" s="7"/>
      <c r="E953" s="61"/>
      <c r="F953" s="61"/>
      <c r="G953" s="61"/>
      <c r="H953" s="61"/>
      <c r="I953" s="151"/>
      <c r="J953" s="11"/>
      <c r="K953" s="15"/>
      <c r="L953" s="86"/>
      <c r="M953" s="87"/>
      <c r="N953" s="13"/>
      <c r="O953" s="265"/>
      <c r="P953" s="265"/>
      <c r="Q953" s="265"/>
      <c r="R953" s="265"/>
      <c r="S953" s="265"/>
      <c r="T953" s="265"/>
      <c r="U953" s="265"/>
      <c r="V953" s="265"/>
      <c r="W953" s="265"/>
      <c r="X953" s="265"/>
      <c r="Y953" s="265"/>
      <c r="Z953" s="265"/>
      <c r="AA953" s="265"/>
      <c r="AB953" s="265"/>
      <c r="AC953" s="265"/>
      <c r="AE953" s="114"/>
    </row>
    <row r="954" spans="1:31" s="139" customFormat="1" ht="60" x14ac:dyDescent="0.25">
      <c r="A954" s="101">
        <v>124</v>
      </c>
      <c r="B954" s="102"/>
      <c r="C954" s="75" t="s">
        <v>372</v>
      </c>
      <c r="D954" s="75" t="s">
        <v>373</v>
      </c>
      <c r="E954" s="105" t="s">
        <v>25</v>
      </c>
      <c r="F954" s="62" t="s">
        <v>26</v>
      </c>
      <c r="G954" s="105" t="s">
        <v>27</v>
      </c>
      <c r="H954" s="106"/>
      <c r="I954" s="129" t="s">
        <v>47</v>
      </c>
      <c r="J954" s="103">
        <f>SUM(O954:AC954)</f>
        <v>80</v>
      </c>
      <c r="K954" s="106"/>
      <c r="L954" s="130">
        <v>43466</v>
      </c>
      <c r="M954" s="130">
        <v>43830</v>
      </c>
      <c r="N954" s="32" t="s">
        <v>185</v>
      </c>
      <c r="O954" s="256">
        <f>Hottó!O40</f>
        <v>80</v>
      </c>
      <c r="P954" s="253"/>
      <c r="Q954" s="253"/>
      <c r="R954" s="253"/>
      <c r="S954" s="253"/>
      <c r="T954" s="313"/>
      <c r="U954" s="313"/>
      <c r="V954" s="313"/>
      <c r="W954" s="313"/>
      <c r="X954" s="313"/>
      <c r="Y954" s="313"/>
      <c r="Z954" s="313"/>
      <c r="AA954" s="313"/>
      <c r="AB954" s="313"/>
      <c r="AC954" s="314"/>
    </row>
    <row r="955" spans="1:31" s="139" customFormat="1" ht="60" x14ac:dyDescent="0.25">
      <c r="A955" s="101">
        <v>125</v>
      </c>
      <c r="B955" s="102"/>
      <c r="C955" s="75" t="s">
        <v>449</v>
      </c>
      <c r="D955" s="75" t="s">
        <v>374</v>
      </c>
      <c r="E955" s="105" t="s">
        <v>25</v>
      </c>
      <c r="F955" s="62" t="s">
        <v>26</v>
      </c>
      <c r="G955" s="105" t="s">
        <v>27</v>
      </c>
      <c r="H955" s="106"/>
      <c r="I955" s="129" t="s">
        <v>34</v>
      </c>
      <c r="J955" s="103">
        <f>SUM(O955:AC955)</f>
        <v>154</v>
      </c>
      <c r="K955" s="106"/>
      <c r="L955" s="130">
        <v>43466</v>
      </c>
      <c r="M955" s="130">
        <v>43830</v>
      </c>
      <c r="N955" s="32" t="s">
        <v>185</v>
      </c>
      <c r="O955" s="256">
        <f>Babosdöbréte!O45</f>
        <v>154</v>
      </c>
      <c r="P955" s="253"/>
      <c r="Q955" s="253"/>
      <c r="R955" s="253"/>
      <c r="S955" s="253"/>
      <c r="T955" s="313"/>
      <c r="U955" s="313"/>
      <c r="V955" s="313"/>
      <c r="W955" s="313"/>
      <c r="X955" s="313"/>
      <c r="Y955" s="313"/>
      <c r="Z955" s="313"/>
      <c r="AA955" s="313"/>
      <c r="AB955" s="313"/>
      <c r="AC955" s="314"/>
    </row>
    <row r="956" spans="1:31" s="139" customFormat="1" ht="60" x14ac:dyDescent="0.25">
      <c r="A956" s="101">
        <v>126</v>
      </c>
      <c r="B956" s="102"/>
      <c r="C956" s="75" t="s">
        <v>449</v>
      </c>
      <c r="D956" s="75" t="s">
        <v>375</v>
      </c>
      <c r="E956" s="105" t="s">
        <v>25</v>
      </c>
      <c r="F956" s="62" t="s">
        <v>26</v>
      </c>
      <c r="G956" s="105" t="s">
        <v>27</v>
      </c>
      <c r="H956" s="106"/>
      <c r="I956" s="129" t="s">
        <v>34</v>
      </c>
      <c r="J956" s="103">
        <f>SUM(O956:AC956)</f>
        <v>90</v>
      </c>
      <c r="K956" s="106"/>
      <c r="L956" s="130">
        <v>43466</v>
      </c>
      <c r="M956" s="130">
        <v>43830</v>
      </c>
      <c r="N956" s="32" t="s">
        <v>185</v>
      </c>
      <c r="O956" s="256">
        <f>Babosdöbréte!O46</f>
        <v>90</v>
      </c>
      <c r="P956" s="253"/>
      <c r="Q956" s="253"/>
      <c r="R956" s="253"/>
      <c r="S956" s="253"/>
      <c r="T956" s="313"/>
      <c r="U956" s="313"/>
      <c r="V956" s="313"/>
      <c r="W956" s="313"/>
      <c r="X956" s="313"/>
      <c r="Y956" s="313"/>
      <c r="Z956" s="313"/>
      <c r="AA956" s="313"/>
      <c r="AB956" s="313"/>
      <c r="AC956" s="314"/>
    </row>
    <row r="957" spans="1:31" s="139" customFormat="1" ht="60" x14ac:dyDescent="0.25">
      <c r="A957" s="101">
        <v>127</v>
      </c>
      <c r="B957" s="102"/>
      <c r="C957" s="103" t="s">
        <v>378</v>
      </c>
      <c r="D957" s="75" t="s">
        <v>379</v>
      </c>
      <c r="E957" s="105" t="s">
        <v>25</v>
      </c>
      <c r="F957" s="62" t="s">
        <v>26</v>
      </c>
      <c r="G957" s="105" t="s">
        <v>27</v>
      </c>
      <c r="H957" s="106"/>
      <c r="I957" s="129" t="s">
        <v>66</v>
      </c>
      <c r="J957" s="103">
        <f t="shared" ref="J957" si="130">SUM(O957:AC957)</f>
        <v>406</v>
      </c>
      <c r="K957" s="106"/>
      <c r="L957" s="130">
        <v>43466</v>
      </c>
      <c r="M957" s="130">
        <v>43830</v>
      </c>
      <c r="N957" s="32" t="s">
        <v>185</v>
      </c>
      <c r="O957" s="256">
        <f>Salomvár!O37</f>
        <v>406</v>
      </c>
      <c r="P957" s="253"/>
      <c r="Q957" s="253"/>
      <c r="R957" s="253"/>
      <c r="S957" s="253"/>
      <c r="T957" s="313"/>
      <c r="U957" s="313"/>
      <c r="V957" s="313"/>
      <c r="W957" s="313"/>
      <c r="X957" s="313"/>
      <c r="Y957" s="313"/>
      <c r="Z957" s="313"/>
      <c r="AA957" s="313"/>
      <c r="AB957" s="313"/>
      <c r="AC957" s="314"/>
    </row>
    <row r="958" spans="1:31" s="139" customFormat="1" ht="60" x14ac:dyDescent="0.25">
      <c r="A958" s="101">
        <v>128</v>
      </c>
      <c r="B958" s="102"/>
      <c r="C958" s="103" t="s">
        <v>376</v>
      </c>
      <c r="D958" s="75" t="s">
        <v>377</v>
      </c>
      <c r="E958" s="105" t="s">
        <v>25</v>
      </c>
      <c r="F958" s="62" t="s">
        <v>26</v>
      </c>
      <c r="G958" s="105" t="s">
        <v>27</v>
      </c>
      <c r="H958" s="106"/>
      <c r="I958" s="129" t="s">
        <v>78</v>
      </c>
      <c r="J958" s="103">
        <f t="shared" ref="J958" si="131">SUM(O958:AC958)</f>
        <v>229</v>
      </c>
      <c r="K958" s="106"/>
      <c r="L958" s="130">
        <v>43466</v>
      </c>
      <c r="M958" s="130">
        <v>43830</v>
      </c>
      <c r="N958" s="32" t="s">
        <v>185</v>
      </c>
      <c r="O958" s="256">
        <f>Zalaszentiván!O41</f>
        <v>229</v>
      </c>
      <c r="P958" s="253"/>
      <c r="Q958" s="253"/>
      <c r="R958" s="253"/>
      <c r="S958" s="253"/>
      <c r="T958" s="313"/>
      <c r="U958" s="313"/>
      <c r="V958" s="313"/>
      <c r="W958" s="313"/>
      <c r="X958" s="313"/>
      <c r="Y958" s="313"/>
      <c r="Z958" s="313"/>
      <c r="AA958" s="313"/>
      <c r="AB958" s="313"/>
      <c r="AC958" s="314"/>
    </row>
    <row r="959" spans="1:31" s="139" customFormat="1" ht="60" x14ac:dyDescent="0.25">
      <c r="A959" s="101">
        <v>129</v>
      </c>
      <c r="B959" s="102"/>
      <c r="C959" s="103" t="s">
        <v>380</v>
      </c>
      <c r="D959" s="75" t="s">
        <v>381</v>
      </c>
      <c r="E959" s="105" t="s">
        <v>25</v>
      </c>
      <c r="F959" s="62" t="s">
        <v>26</v>
      </c>
      <c r="G959" s="105" t="s">
        <v>27</v>
      </c>
      <c r="H959" s="106"/>
      <c r="I959" s="129" t="s">
        <v>69</v>
      </c>
      <c r="J959" s="103">
        <f>SUM(O959:AC959)</f>
        <v>890</v>
      </c>
      <c r="K959" s="106"/>
      <c r="L959" s="130">
        <v>43466</v>
      </c>
      <c r="M959" s="130">
        <v>43830</v>
      </c>
      <c r="N959" s="32" t="s">
        <v>185</v>
      </c>
      <c r="O959" s="256">
        <f>Teskánd!O41</f>
        <v>890</v>
      </c>
      <c r="P959" s="253"/>
      <c r="Q959" s="253"/>
      <c r="R959" s="253"/>
      <c r="S959" s="253"/>
      <c r="T959" s="313"/>
      <c r="U959" s="313"/>
      <c r="V959" s="313"/>
      <c r="W959" s="313"/>
      <c r="X959" s="313"/>
      <c r="Y959" s="313"/>
      <c r="Z959" s="313"/>
      <c r="AA959" s="313"/>
      <c r="AB959" s="313"/>
      <c r="AC959" s="314"/>
    </row>
    <row r="960" spans="1:31" s="34" customFormat="1" ht="60" x14ac:dyDescent="0.25">
      <c r="A960" s="229">
        <v>130</v>
      </c>
      <c r="B960" s="102"/>
      <c r="C960" s="236" t="s">
        <v>244</v>
      </c>
      <c r="D960" s="138" t="s">
        <v>382</v>
      </c>
      <c r="E960" s="108" t="s">
        <v>25</v>
      </c>
      <c r="F960" s="104" t="s">
        <v>26</v>
      </c>
      <c r="G960" s="105" t="s">
        <v>27</v>
      </c>
      <c r="H960" s="19"/>
      <c r="I960" s="129" t="s">
        <v>49</v>
      </c>
      <c r="J960" s="137">
        <f>SUM(O960:AC960)</f>
        <v>500</v>
      </c>
      <c r="K960" s="19"/>
      <c r="L960" s="237">
        <v>43466</v>
      </c>
      <c r="M960" s="237">
        <v>43830</v>
      </c>
      <c r="N960" s="238" t="s">
        <v>185</v>
      </c>
      <c r="O960" s="256">
        <f>Kemendollár!O40</f>
        <v>500</v>
      </c>
      <c r="P960" s="253"/>
      <c r="Q960" s="253"/>
      <c r="R960" s="253"/>
      <c r="S960" s="253"/>
      <c r="T960" s="313"/>
      <c r="U960" s="313"/>
      <c r="V960" s="313"/>
      <c r="W960" s="313"/>
      <c r="X960" s="313"/>
      <c r="Y960" s="313"/>
      <c r="Z960" s="313"/>
      <c r="AA960" s="313"/>
      <c r="AB960" s="313"/>
      <c r="AC960" s="313"/>
    </row>
    <row r="961" spans="1:31" s="139" customFormat="1" ht="60" x14ac:dyDescent="0.25">
      <c r="A961" s="101">
        <v>131</v>
      </c>
      <c r="B961" s="102"/>
      <c r="C961" s="103" t="s">
        <v>63</v>
      </c>
      <c r="D961" s="75" t="s">
        <v>421</v>
      </c>
      <c r="E961" s="105" t="s">
        <v>25</v>
      </c>
      <c r="F961" s="62" t="s">
        <v>26</v>
      </c>
      <c r="G961" s="105" t="s">
        <v>27</v>
      </c>
      <c r="H961" s="106"/>
      <c r="I961" s="129" t="s">
        <v>63</v>
      </c>
      <c r="J961" s="103">
        <f t="shared" ref="J961" si="132">SUM(O961:AC961)</f>
        <v>1230</v>
      </c>
      <c r="K961" s="106"/>
      <c r="L961" s="130">
        <v>43466</v>
      </c>
      <c r="M961" s="130">
        <v>43830</v>
      </c>
      <c r="N961" s="32" t="s">
        <v>185</v>
      </c>
      <c r="O961" s="256">
        <f>Pethőhenye!O40</f>
        <v>1230</v>
      </c>
      <c r="P961" s="253"/>
      <c r="Q961" s="253"/>
      <c r="R961" s="253"/>
      <c r="S961" s="253"/>
      <c r="T961" s="313"/>
      <c r="U961" s="313"/>
      <c r="V961" s="313"/>
      <c r="W961" s="313"/>
      <c r="X961" s="313"/>
      <c r="Y961" s="313"/>
      <c r="Z961" s="313"/>
      <c r="AA961" s="313"/>
      <c r="AB961" s="313"/>
      <c r="AC961" s="314"/>
    </row>
    <row r="962" spans="1:31" s="193" customFormat="1" ht="45" x14ac:dyDescent="0.25">
      <c r="A962" s="101">
        <v>497</v>
      </c>
      <c r="B962" s="102"/>
      <c r="C962" s="103" t="s">
        <v>75</v>
      </c>
      <c r="D962" s="75" t="s">
        <v>226</v>
      </c>
      <c r="E962" s="105" t="s">
        <v>25</v>
      </c>
      <c r="F962" s="104" t="s">
        <v>29</v>
      </c>
      <c r="G962" s="105" t="s">
        <v>28</v>
      </c>
      <c r="H962" s="103"/>
      <c r="I962" s="181" t="s">
        <v>75</v>
      </c>
      <c r="J962" s="103">
        <f t="shared" ref="J962:J963" si="133">SUM(O962:AC962)</f>
        <v>353500</v>
      </c>
      <c r="K962" s="106"/>
      <c r="L962" s="130">
        <v>44197</v>
      </c>
      <c r="M962" s="130">
        <v>44561</v>
      </c>
      <c r="N962" s="115" t="s">
        <v>186</v>
      </c>
      <c r="O962" s="256"/>
      <c r="P962" s="253">
        <f>Zalaegerszeg!P76</f>
        <v>0</v>
      </c>
      <c r="Q962" s="253">
        <f>Zalaegerszeg!Q76</f>
        <v>353500</v>
      </c>
      <c r="R962" s="253">
        <f>Zalaegerszeg!R76</f>
        <v>0</v>
      </c>
      <c r="S962" s="253">
        <f>Zalaegerszeg!S76</f>
        <v>0</v>
      </c>
      <c r="T962" s="313"/>
      <c r="U962" s="313"/>
      <c r="V962" s="313"/>
      <c r="W962" s="313"/>
      <c r="X962" s="313"/>
      <c r="Y962" s="313"/>
      <c r="Z962" s="313"/>
      <c r="AA962" s="313"/>
      <c r="AB962" s="313"/>
      <c r="AC962" s="314"/>
      <c r="AE962" s="114"/>
    </row>
    <row r="963" spans="1:31" s="193" customFormat="1" ht="45" x14ac:dyDescent="0.25">
      <c r="A963" s="101">
        <v>975</v>
      </c>
      <c r="B963" s="102"/>
      <c r="C963" s="103" t="s">
        <v>75</v>
      </c>
      <c r="D963" s="75" t="s">
        <v>226</v>
      </c>
      <c r="E963" s="105" t="s">
        <v>25</v>
      </c>
      <c r="F963" s="104" t="s">
        <v>29</v>
      </c>
      <c r="G963" s="105" t="s">
        <v>28</v>
      </c>
      <c r="H963" s="103"/>
      <c r="I963" s="181" t="s">
        <v>75</v>
      </c>
      <c r="J963" s="103">
        <f t="shared" si="133"/>
        <v>353500</v>
      </c>
      <c r="K963" s="106"/>
      <c r="L963" s="130">
        <v>46753</v>
      </c>
      <c r="M963" s="130">
        <v>47118</v>
      </c>
      <c r="N963" s="115" t="s">
        <v>187</v>
      </c>
      <c r="O963" s="256"/>
      <c r="P963" s="253"/>
      <c r="Q963" s="253"/>
      <c r="R963" s="253"/>
      <c r="S963" s="253"/>
      <c r="T963" s="313">
        <f>Zalaegerszeg!T77</f>
        <v>0</v>
      </c>
      <c r="U963" s="313">
        <f>Zalaegerszeg!U77</f>
        <v>0</v>
      </c>
      <c r="V963" s="313">
        <f>Zalaegerszeg!V77</f>
        <v>0</v>
      </c>
      <c r="W963" s="313">
        <f>Zalaegerszeg!W77</f>
        <v>0</v>
      </c>
      <c r="X963" s="313">
        <f>Zalaegerszeg!X77</f>
        <v>353500</v>
      </c>
      <c r="Y963" s="313">
        <f>Zalaegerszeg!Y77</f>
        <v>0</v>
      </c>
      <c r="Z963" s="313">
        <f>Zalaegerszeg!Z77</f>
        <v>0</v>
      </c>
      <c r="AA963" s="313">
        <f>Zalaegerszeg!AA77</f>
        <v>0</v>
      </c>
      <c r="AB963" s="313">
        <f>Zalaegerszeg!AB77</f>
        <v>0</v>
      </c>
      <c r="AC963" s="314">
        <f>Zalaegerszeg!AC77</f>
        <v>0</v>
      </c>
      <c r="AE963" s="114"/>
    </row>
    <row r="964" spans="1:31" s="139" customFormat="1" ht="45" x14ac:dyDescent="0.25">
      <c r="A964" s="101">
        <v>498</v>
      </c>
      <c r="B964" s="102"/>
      <c r="C964" s="136" t="s">
        <v>32</v>
      </c>
      <c r="D964" s="75" t="s">
        <v>226</v>
      </c>
      <c r="E964" s="105" t="s">
        <v>25</v>
      </c>
      <c r="F964" s="104" t="s">
        <v>29</v>
      </c>
      <c r="G964" s="105" t="s">
        <v>28</v>
      </c>
      <c r="H964" s="103"/>
      <c r="I964" s="129" t="s">
        <v>32</v>
      </c>
      <c r="J964" s="103">
        <f t="shared" ref="J964:J965" si="134">SUM(O964:AC964)</f>
        <v>2000</v>
      </c>
      <c r="K964" s="103"/>
      <c r="L964" s="130">
        <v>44926</v>
      </c>
      <c r="M964" s="130">
        <v>44926</v>
      </c>
      <c r="N964" s="17" t="s">
        <v>186</v>
      </c>
      <c r="O964" s="256"/>
      <c r="P964" s="253">
        <f>Alibánfa!P35</f>
        <v>0</v>
      </c>
      <c r="Q964" s="253">
        <f>Alibánfa!Q35</f>
        <v>2000</v>
      </c>
      <c r="R964" s="253">
        <f>Alibánfa!R35</f>
        <v>0</v>
      </c>
      <c r="S964" s="253">
        <f>Alibánfa!S35</f>
        <v>0</v>
      </c>
      <c r="T964" s="313"/>
      <c r="U964" s="313"/>
      <c r="V964" s="313"/>
      <c r="W964" s="313"/>
      <c r="X964" s="313"/>
      <c r="Y964" s="313"/>
      <c r="Z964" s="313"/>
      <c r="AA964" s="313"/>
      <c r="AB964" s="313"/>
      <c r="AC964" s="314"/>
      <c r="AE964" s="114"/>
    </row>
    <row r="965" spans="1:31" s="139" customFormat="1" ht="45" x14ac:dyDescent="0.25">
      <c r="A965" s="101">
        <v>921</v>
      </c>
      <c r="B965" s="102"/>
      <c r="C965" s="136" t="s">
        <v>32</v>
      </c>
      <c r="D965" s="75" t="s">
        <v>226</v>
      </c>
      <c r="E965" s="105" t="s">
        <v>25</v>
      </c>
      <c r="F965" s="104" t="s">
        <v>29</v>
      </c>
      <c r="G965" s="105" t="s">
        <v>28</v>
      </c>
      <c r="H965" s="103"/>
      <c r="I965" s="129" t="s">
        <v>32</v>
      </c>
      <c r="J965" s="103">
        <f t="shared" si="134"/>
        <v>2000</v>
      </c>
      <c r="K965" s="103"/>
      <c r="L965" s="130">
        <v>46023</v>
      </c>
      <c r="M965" s="130">
        <v>46387</v>
      </c>
      <c r="N965" s="32" t="s">
        <v>187</v>
      </c>
      <c r="O965" s="256"/>
      <c r="P965" s="253"/>
      <c r="Q965" s="253"/>
      <c r="R965" s="253"/>
      <c r="S965" s="253"/>
      <c r="T965" s="313">
        <f>Alibánfa!T36</f>
        <v>0</v>
      </c>
      <c r="U965" s="313">
        <f>Alibánfa!U36</f>
        <v>0</v>
      </c>
      <c r="V965" s="313">
        <f>Alibánfa!V36</f>
        <v>2000</v>
      </c>
      <c r="W965" s="313">
        <f>Alibánfa!W36</f>
        <v>0</v>
      </c>
      <c r="X965" s="313">
        <f>Alibánfa!X36</f>
        <v>0</v>
      </c>
      <c r="Y965" s="313">
        <f>Alibánfa!Y36</f>
        <v>0</v>
      </c>
      <c r="Z965" s="313">
        <f>Alibánfa!Z36</f>
        <v>0</v>
      </c>
      <c r="AA965" s="313">
        <f>Alibánfa!AA36</f>
        <v>0</v>
      </c>
      <c r="AB965" s="313">
        <f>Alibánfa!AB36</f>
        <v>0</v>
      </c>
      <c r="AC965" s="314">
        <f>Alibánfa!AC36</f>
        <v>0</v>
      </c>
      <c r="AE965" s="114"/>
    </row>
    <row r="966" spans="1:31" s="139" customFormat="1" ht="45" x14ac:dyDescent="0.25">
      <c r="A966" s="101">
        <v>499</v>
      </c>
      <c r="B966" s="102"/>
      <c r="C966" s="136" t="s">
        <v>33</v>
      </c>
      <c r="D966" s="75" t="s">
        <v>226</v>
      </c>
      <c r="E966" s="105" t="s">
        <v>25</v>
      </c>
      <c r="F966" s="104" t="s">
        <v>29</v>
      </c>
      <c r="G966" s="105" t="s">
        <v>28</v>
      </c>
      <c r="H966" s="103"/>
      <c r="I966" s="106" t="s">
        <v>33</v>
      </c>
      <c r="J966" s="103">
        <f t="shared" ref="J966:J969" si="135">SUM(O966:AC966)</f>
        <v>12500</v>
      </c>
      <c r="K966" s="103"/>
      <c r="L966" s="130">
        <v>44197</v>
      </c>
      <c r="M966" s="130">
        <v>44561</v>
      </c>
      <c r="N966" s="32" t="s">
        <v>186</v>
      </c>
      <c r="O966" s="256"/>
      <c r="P966" s="253">
        <f>Alsónemesapáti!P42</f>
        <v>0</v>
      </c>
      <c r="Q966" s="253">
        <f>Alsónemesapáti!Q42</f>
        <v>12500</v>
      </c>
      <c r="R966" s="253">
        <f>Alsónemesapáti!R42</f>
        <v>0</v>
      </c>
      <c r="S966" s="253">
        <f>Alsónemesapáti!S42</f>
        <v>0</v>
      </c>
      <c r="T966" s="313"/>
      <c r="U966" s="313"/>
      <c r="V966" s="313"/>
      <c r="W966" s="313"/>
      <c r="X966" s="313"/>
      <c r="Y966" s="313"/>
      <c r="Z966" s="313"/>
      <c r="AA966" s="313"/>
      <c r="AB966" s="313"/>
      <c r="AC966" s="314"/>
      <c r="AE966" s="114"/>
    </row>
    <row r="967" spans="1:31" s="139" customFormat="1" ht="45" x14ac:dyDescent="0.25">
      <c r="A967" s="101">
        <v>500</v>
      </c>
      <c r="B967" s="102"/>
      <c r="C967" s="136" t="s">
        <v>34</v>
      </c>
      <c r="D967" s="75" t="s">
        <v>226</v>
      </c>
      <c r="E967" s="105" t="s">
        <v>25</v>
      </c>
      <c r="F967" s="104" t="s">
        <v>29</v>
      </c>
      <c r="G967" s="105" t="s">
        <v>28</v>
      </c>
      <c r="H967" s="103"/>
      <c r="I967" s="129" t="s">
        <v>34</v>
      </c>
      <c r="J967" s="103">
        <f t="shared" si="135"/>
        <v>21000</v>
      </c>
      <c r="K967" s="103"/>
      <c r="L967" s="130">
        <v>44197</v>
      </c>
      <c r="M967" s="130">
        <v>44561</v>
      </c>
      <c r="N967" s="32" t="s">
        <v>186</v>
      </c>
      <c r="O967" s="256"/>
      <c r="P967" s="253">
        <f>Babosdöbréte!P47</f>
        <v>0</v>
      </c>
      <c r="Q967" s="253">
        <f>Babosdöbréte!Q47</f>
        <v>21000</v>
      </c>
      <c r="R967" s="253">
        <f>Babosdöbréte!R47</f>
        <v>0</v>
      </c>
      <c r="S967" s="253">
        <f>Babosdöbréte!S47</f>
        <v>0</v>
      </c>
      <c r="T967" s="313">
        <f>Babosdöbréte!T47</f>
        <v>0</v>
      </c>
      <c r="U967" s="313">
        <f>Babosdöbréte!U47</f>
        <v>0</v>
      </c>
      <c r="V967" s="313">
        <f>Babosdöbréte!V47</f>
        <v>0</v>
      </c>
      <c r="W967" s="313">
        <f>Babosdöbréte!W47</f>
        <v>0</v>
      </c>
      <c r="X967" s="313">
        <f>Babosdöbréte!X47</f>
        <v>0</v>
      </c>
      <c r="Y967" s="313">
        <f>Babosdöbréte!Y47</f>
        <v>0</v>
      </c>
      <c r="Z967" s="313">
        <f>Babosdöbréte!Z47</f>
        <v>0</v>
      </c>
      <c r="AA967" s="313">
        <f>Babosdöbréte!AA47</f>
        <v>0</v>
      </c>
      <c r="AB967" s="313">
        <f>Babosdöbréte!AB47</f>
        <v>0</v>
      </c>
      <c r="AC967" s="314">
        <f>Babosdöbréte!AC47</f>
        <v>0</v>
      </c>
      <c r="AE967" s="114"/>
    </row>
    <row r="968" spans="1:31" s="139" customFormat="1" ht="45" x14ac:dyDescent="0.25">
      <c r="A968" s="101">
        <v>451</v>
      </c>
      <c r="B968" s="102"/>
      <c r="C968" s="136" t="s">
        <v>34</v>
      </c>
      <c r="D968" s="138" t="s">
        <v>237</v>
      </c>
      <c r="E968" s="105" t="s">
        <v>25</v>
      </c>
      <c r="F968" s="104" t="s">
        <v>29</v>
      </c>
      <c r="G968" s="105" t="s">
        <v>28</v>
      </c>
      <c r="H968" s="103"/>
      <c r="I968" s="129" t="s">
        <v>34</v>
      </c>
      <c r="J968" s="103">
        <f t="shared" si="135"/>
        <v>120</v>
      </c>
      <c r="K968" s="103"/>
      <c r="L968" s="130">
        <v>43831</v>
      </c>
      <c r="M968" s="130">
        <v>44926</v>
      </c>
      <c r="N968" s="32" t="s">
        <v>186</v>
      </c>
      <c r="O968" s="256"/>
      <c r="P968" s="253">
        <f>Babosdöbréte!P48</f>
        <v>60</v>
      </c>
      <c r="Q968" s="253">
        <f>Babosdöbréte!Q48</f>
        <v>0</v>
      </c>
      <c r="R968" s="253">
        <f>Babosdöbréte!R48</f>
        <v>60</v>
      </c>
      <c r="S968" s="253">
        <f>Babosdöbréte!S48</f>
        <v>0</v>
      </c>
      <c r="T968" s="313">
        <f>Babosdöbréte!T48</f>
        <v>0</v>
      </c>
      <c r="U968" s="313">
        <f>Babosdöbréte!U48</f>
        <v>0</v>
      </c>
      <c r="V968" s="313">
        <f>Babosdöbréte!V48</f>
        <v>0</v>
      </c>
      <c r="W968" s="313">
        <f>Babosdöbréte!W48</f>
        <v>0</v>
      </c>
      <c r="X968" s="313">
        <f>Babosdöbréte!X48</f>
        <v>0</v>
      </c>
      <c r="Y968" s="313">
        <f>Babosdöbréte!Y48</f>
        <v>0</v>
      </c>
      <c r="Z968" s="313">
        <f>Babosdöbréte!Z48</f>
        <v>0</v>
      </c>
      <c r="AA968" s="313">
        <f>Babosdöbréte!AA48</f>
        <v>0</v>
      </c>
      <c r="AB968" s="313">
        <f>Babosdöbréte!AB48</f>
        <v>0</v>
      </c>
      <c r="AC968" s="314">
        <f>Babosdöbréte!AC48</f>
        <v>0</v>
      </c>
      <c r="AE968" s="114"/>
    </row>
    <row r="969" spans="1:31" s="139" customFormat="1" ht="45" x14ac:dyDescent="0.25">
      <c r="A969" s="101">
        <v>787</v>
      </c>
      <c r="B969" s="102"/>
      <c r="C969" s="136" t="s">
        <v>34</v>
      </c>
      <c r="D969" s="138" t="s">
        <v>237</v>
      </c>
      <c r="E969" s="105" t="s">
        <v>25</v>
      </c>
      <c r="F969" s="104" t="s">
        <v>29</v>
      </c>
      <c r="G969" s="105" t="s">
        <v>28</v>
      </c>
      <c r="H969" s="103"/>
      <c r="I969" s="129" t="s">
        <v>34</v>
      </c>
      <c r="J969" s="103">
        <f t="shared" si="135"/>
        <v>360</v>
      </c>
      <c r="K969" s="103"/>
      <c r="L969" s="130">
        <v>45292</v>
      </c>
      <c r="M969" s="130">
        <v>47848</v>
      </c>
      <c r="N969" s="32" t="s">
        <v>187</v>
      </c>
      <c r="O969" s="256"/>
      <c r="P969" s="253">
        <f>Babosdöbréte!P49</f>
        <v>0</v>
      </c>
      <c r="Q969" s="253">
        <f>Babosdöbréte!Q49</f>
        <v>0</v>
      </c>
      <c r="R969" s="253">
        <f>Babosdöbréte!R49</f>
        <v>0</v>
      </c>
      <c r="S969" s="253">
        <f>Babosdöbréte!S49</f>
        <v>0</v>
      </c>
      <c r="T969" s="313">
        <f>Babosdöbréte!T49</f>
        <v>60</v>
      </c>
      <c r="U969" s="313">
        <f>Babosdöbréte!U49</f>
        <v>60</v>
      </c>
      <c r="V969" s="313">
        <f>Babosdöbréte!V49</f>
        <v>0</v>
      </c>
      <c r="W969" s="313">
        <f>Babosdöbréte!W49</f>
        <v>60</v>
      </c>
      <c r="X969" s="313">
        <f>Babosdöbréte!X49</f>
        <v>60</v>
      </c>
      <c r="Y969" s="313">
        <f>Babosdöbréte!Y49</f>
        <v>60</v>
      </c>
      <c r="Z969" s="313">
        <f>Babosdöbréte!Z49</f>
        <v>60</v>
      </c>
      <c r="AA969" s="313">
        <f>Babosdöbréte!AA49</f>
        <v>0</v>
      </c>
      <c r="AB969" s="313">
        <f>Babosdöbréte!AB49</f>
        <v>0</v>
      </c>
      <c r="AC969" s="314">
        <f>Babosdöbréte!AC49</f>
        <v>0</v>
      </c>
      <c r="AE969" s="114"/>
    </row>
    <row r="970" spans="1:31" s="139" customFormat="1" ht="60" x14ac:dyDescent="0.25">
      <c r="A970" s="101">
        <v>501</v>
      </c>
      <c r="B970" s="102"/>
      <c r="C970" s="103" t="s">
        <v>35</v>
      </c>
      <c r="D970" s="75" t="s">
        <v>226</v>
      </c>
      <c r="E970" s="105" t="s">
        <v>25</v>
      </c>
      <c r="F970" s="62" t="s">
        <v>26</v>
      </c>
      <c r="G970" s="105" t="s">
        <v>27</v>
      </c>
      <c r="H970" s="103"/>
      <c r="I970" s="129" t="s">
        <v>35</v>
      </c>
      <c r="J970" s="103">
        <f>SUM(O970:AC970)</f>
        <v>6000</v>
      </c>
      <c r="K970" s="103"/>
      <c r="L970" s="130">
        <v>44197</v>
      </c>
      <c r="M970" s="130">
        <v>44561</v>
      </c>
      <c r="N970" s="32" t="s">
        <v>186</v>
      </c>
      <c r="O970" s="256"/>
      <c r="P970" s="253">
        <f>Bagod!P42</f>
        <v>0</v>
      </c>
      <c r="Q970" s="253">
        <f>Bagod!Q42</f>
        <v>6000</v>
      </c>
      <c r="R970" s="253">
        <f>Bagod!R42</f>
        <v>0</v>
      </c>
      <c r="S970" s="253">
        <f>Bagod!S42</f>
        <v>0</v>
      </c>
      <c r="T970" s="313">
        <f>Bagod!T42</f>
        <v>0</v>
      </c>
      <c r="U970" s="313">
        <f>Bagod!U42</f>
        <v>0</v>
      </c>
      <c r="V970" s="313">
        <f>Bagod!V42</f>
        <v>0</v>
      </c>
      <c r="W970" s="313">
        <f>Bagod!W42</f>
        <v>0</v>
      </c>
      <c r="X970" s="313">
        <f>Bagod!X42</f>
        <v>0</v>
      </c>
      <c r="Y970" s="313">
        <f>Bagod!Y42</f>
        <v>0</v>
      </c>
      <c r="Z970" s="313">
        <f>Bagod!Z42</f>
        <v>0</v>
      </c>
      <c r="AA970" s="313">
        <f>Bagod!AA42</f>
        <v>0</v>
      </c>
      <c r="AB970" s="313">
        <f>Bagod!AB42</f>
        <v>0</v>
      </c>
      <c r="AC970" s="314">
        <f>Bagod!AC42</f>
        <v>0</v>
      </c>
      <c r="AE970" s="114"/>
    </row>
    <row r="971" spans="1:31" s="139" customFormat="1" ht="60" x14ac:dyDescent="0.25">
      <c r="A971" s="101">
        <v>452</v>
      </c>
      <c r="B971" s="102"/>
      <c r="C971" s="103" t="s">
        <v>35</v>
      </c>
      <c r="D971" s="138" t="s">
        <v>237</v>
      </c>
      <c r="E971" s="105" t="s">
        <v>25</v>
      </c>
      <c r="F971" s="62" t="s">
        <v>26</v>
      </c>
      <c r="G971" s="105" t="s">
        <v>27</v>
      </c>
      <c r="H971" s="103"/>
      <c r="I971" s="129" t="s">
        <v>35</v>
      </c>
      <c r="J971" s="103">
        <f>SUM(O971:AC971)</f>
        <v>2000</v>
      </c>
      <c r="K971" s="103"/>
      <c r="L971" s="130">
        <v>43831</v>
      </c>
      <c r="M971" s="130">
        <v>45291</v>
      </c>
      <c r="N971" s="32" t="s">
        <v>186</v>
      </c>
      <c r="O971" s="256"/>
      <c r="P971" s="253">
        <f>Bagod!P43</f>
        <v>500</v>
      </c>
      <c r="Q971" s="253">
        <f>Bagod!Q43</f>
        <v>500</v>
      </c>
      <c r="R971" s="253">
        <f>Bagod!R43</f>
        <v>500</v>
      </c>
      <c r="S971" s="253">
        <f>Bagod!S43</f>
        <v>500</v>
      </c>
      <c r="T971" s="313">
        <f>Bagod!T43</f>
        <v>0</v>
      </c>
      <c r="U971" s="313">
        <f>Bagod!U43</f>
        <v>0</v>
      </c>
      <c r="V971" s="313">
        <f>Bagod!V43</f>
        <v>0</v>
      </c>
      <c r="W971" s="313">
        <f>Bagod!W43</f>
        <v>0</v>
      </c>
      <c r="X971" s="313">
        <f>Bagod!X43</f>
        <v>0</v>
      </c>
      <c r="Y971" s="313">
        <f>Bagod!Y43</f>
        <v>0</v>
      </c>
      <c r="Z971" s="313">
        <f>Bagod!Z43</f>
        <v>0</v>
      </c>
      <c r="AA971" s="313">
        <f>Bagod!AA43</f>
        <v>0</v>
      </c>
      <c r="AB971" s="313">
        <f>Bagod!AB43</f>
        <v>0</v>
      </c>
      <c r="AC971" s="314">
        <f>Bagod!AC43</f>
        <v>0</v>
      </c>
      <c r="AE971" s="114"/>
    </row>
    <row r="972" spans="1:31" s="139" customFormat="1" ht="60" x14ac:dyDescent="0.25">
      <c r="A972" s="101">
        <v>788</v>
      </c>
      <c r="B972" s="102"/>
      <c r="C972" s="103" t="s">
        <v>35</v>
      </c>
      <c r="D972" s="138" t="s">
        <v>237</v>
      </c>
      <c r="E972" s="105" t="s">
        <v>25</v>
      </c>
      <c r="F972" s="62" t="s">
        <v>26</v>
      </c>
      <c r="G972" s="105" t="s">
        <v>27</v>
      </c>
      <c r="H972" s="103"/>
      <c r="I972" s="129" t="s">
        <v>35</v>
      </c>
      <c r="J972" s="103">
        <f>SUM(O972:AC972)</f>
        <v>5000</v>
      </c>
      <c r="K972" s="103"/>
      <c r="L972" s="130">
        <v>45292</v>
      </c>
      <c r="M972" s="130">
        <v>48944</v>
      </c>
      <c r="N972" s="32" t="s">
        <v>187</v>
      </c>
      <c r="O972" s="256"/>
      <c r="P972" s="253">
        <f>Bagod!P44</f>
        <v>0</v>
      </c>
      <c r="Q972" s="253">
        <f>Bagod!Q44</f>
        <v>0</v>
      </c>
      <c r="R972" s="253">
        <f>Bagod!R44</f>
        <v>0</v>
      </c>
      <c r="S972" s="253">
        <f>Bagod!S44</f>
        <v>0</v>
      </c>
      <c r="T972" s="313">
        <f>Bagod!T44</f>
        <v>500</v>
      </c>
      <c r="U972" s="313">
        <f>Bagod!U44</f>
        <v>500</v>
      </c>
      <c r="V972" s="313">
        <f>Bagod!V44</f>
        <v>500</v>
      </c>
      <c r="W972" s="313">
        <f>Bagod!W44</f>
        <v>500</v>
      </c>
      <c r="X972" s="313">
        <f>Bagod!X44</f>
        <v>500</v>
      </c>
      <c r="Y972" s="313">
        <f>Bagod!Y44</f>
        <v>500</v>
      </c>
      <c r="Z972" s="313">
        <f>Bagod!Z44</f>
        <v>500</v>
      </c>
      <c r="AA972" s="313">
        <f>Bagod!AA44</f>
        <v>500</v>
      </c>
      <c r="AB972" s="313">
        <f>Bagod!AB44</f>
        <v>500</v>
      </c>
      <c r="AC972" s="314">
        <f>Bagod!AC44</f>
        <v>500</v>
      </c>
      <c r="AE972" s="114"/>
    </row>
    <row r="973" spans="1:31" s="139" customFormat="1" ht="60" x14ac:dyDescent="0.25">
      <c r="A973" s="101">
        <v>502</v>
      </c>
      <c r="B973" s="102"/>
      <c r="C973" s="148" t="s">
        <v>36</v>
      </c>
      <c r="D973" s="75" t="s">
        <v>226</v>
      </c>
      <c r="E973" s="105" t="s">
        <v>25</v>
      </c>
      <c r="F973" s="62" t="s">
        <v>26</v>
      </c>
      <c r="G973" s="105" t="s">
        <v>27</v>
      </c>
      <c r="H973" s="106"/>
      <c r="I973" s="129" t="s">
        <v>36</v>
      </c>
      <c r="J973" s="103">
        <f t="shared" ref="J973" si="136">SUM(O973:AC973)</f>
        <v>17500</v>
      </c>
      <c r="K973" s="106"/>
      <c r="L973" s="130">
        <v>44197</v>
      </c>
      <c r="M973" s="130">
        <v>44197</v>
      </c>
      <c r="N973" s="32" t="s">
        <v>186</v>
      </c>
      <c r="O973" s="256"/>
      <c r="P973" s="253">
        <f>Bak!P41</f>
        <v>0</v>
      </c>
      <c r="Q973" s="253">
        <f>Bak!Q41</f>
        <v>17500</v>
      </c>
      <c r="R973" s="253">
        <f>Bak!R41</f>
        <v>0</v>
      </c>
      <c r="S973" s="253">
        <f>Bak!S41</f>
        <v>0</v>
      </c>
      <c r="T973" s="313"/>
      <c r="U973" s="313"/>
      <c r="V973" s="313"/>
      <c r="W973" s="313"/>
      <c r="X973" s="313"/>
      <c r="Y973" s="313"/>
      <c r="Z973" s="313"/>
      <c r="AA973" s="313"/>
      <c r="AB973" s="313"/>
      <c r="AC973" s="314"/>
      <c r="AE973" s="114"/>
    </row>
    <row r="974" spans="1:31" s="139" customFormat="1" ht="60" x14ac:dyDescent="0.25">
      <c r="A974" s="101">
        <v>503</v>
      </c>
      <c r="B974" s="102"/>
      <c r="C974" s="103" t="s">
        <v>37</v>
      </c>
      <c r="D974" s="75" t="s">
        <v>226</v>
      </c>
      <c r="E974" s="105" t="s">
        <v>25</v>
      </c>
      <c r="F974" s="62" t="s">
        <v>26</v>
      </c>
      <c r="G974" s="105" t="s">
        <v>27</v>
      </c>
      <c r="H974" s="106"/>
      <c r="I974" s="129" t="s">
        <v>37</v>
      </c>
      <c r="J974" s="103">
        <f>SUM(O974:AC974)</f>
        <v>8000</v>
      </c>
      <c r="K974" s="159"/>
      <c r="L974" s="130">
        <v>44561</v>
      </c>
      <c r="M974" s="130">
        <v>44561</v>
      </c>
      <c r="N974" s="32" t="s">
        <v>186</v>
      </c>
      <c r="O974" s="256"/>
      <c r="P974" s="253">
        <f>Bocfölde!P40</f>
        <v>0</v>
      </c>
      <c r="Q974" s="253">
        <f>Bocfölde!Q40</f>
        <v>8000</v>
      </c>
      <c r="R974" s="253">
        <f>Bocfölde!R40</f>
        <v>0</v>
      </c>
      <c r="S974" s="253">
        <f>Bocfölde!S40</f>
        <v>0</v>
      </c>
      <c r="T974" s="313">
        <f>Bocfölde!T40</f>
        <v>0</v>
      </c>
      <c r="U974" s="313">
        <f>Bocfölde!U40</f>
        <v>0</v>
      </c>
      <c r="V974" s="313">
        <f>Bocfölde!V40</f>
        <v>0</v>
      </c>
      <c r="W974" s="313">
        <f>Bocfölde!W40</f>
        <v>0</v>
      </c>
      <c r="X974" s="313">
        <f>Bocfölde!X40</f>
        <v>0</v>
      </c>
      <c r="Y974" s="313">
        <f>Bocfölde!Y40</f>
        <v>0</v>
      </c>
      <c r="Z974" s="313">
        <f>Bocfölde!Z40</f>
        <v>0</v>
      </c>
      <c r="AA974" s="313">
        <f>Bocfölde!AA40</f>
        <v>0</v>
      </c>
      <c r="AB974" s="313">
        <f>Bocfölde!AB40</f>
        <v>0</v>
      </c>
      <c r="AC974" s="314">
        <f>Bocfölde!AC40</f>
        <v>0</v>
      </c>
      <c r="AE974" s="114"/>
    </row>
    <row r="975" spans="1:31" s="125" customFormat="1" ht="60" x14ac:dyDescent="0.25">
      <c r="A975" s="101">
        <v>922</v>
      </c>
      <c r="B975" s="102"/>
      <c r="C975" s="103" t="s">
        <v>37</v>
      </c>
      <c r="D975" s="138" t="s">
        <v>237</v>
      </c>
      <c r="E975" s="105" t="s">
        <v>25</v>
      </c>
      <c r="F975" s="62" t="s">
        <v>26</v>
      </c>
      <c r="G975" s="105" t="s">
        <v>27</v>
      </c>
      <c r="H975" s="106"/>
      <c r="I975" s="129" t="s">
        <v>37</v>
      </c>
      <c r="J975" s="103">
        <f>SUM(O975:AC975)</f>
        <v>180</v>
      </c>
      <c r="K975" s="159"/>
      <c r="L975" s="130">
        <v>46023</v>
      </c>
      <c r="M975" s="130">
        <v>46387</v>
      </c>
      <c r="N975" s="32" t="s">
        <v>187</v>
      </c>
      <c r="O975" s="256"/>
      <c r="P975" s="253">
        <f>Bocfölde!P41</f>
        <v>0</v>
      </c>
      <c r="Q975" s="253">
        <f>Bocfölde!Q41</f>
        <v>0</v>
      </c>
      <c r="R975" s="253">
        <f>Bocfölde!R41</f>
        <v>0</v>
      </c>
      <c r="S975" s="253">
        <f>Bocfölde!S41</f>
        <v>0</v>
      </c>
      <c r="T975" s="313">
        <f>Bocfölde!T41</f>
        <v>0</v>
      </c>
      <c r="U975" s="313">
        <f>Bocfölde!U41</f>
        <v>0</v>
      </c>
      <c r="V975" s="313">
        <f>Bocfölde!V41</f>
        <v>180</v>
      </c>
      <c r="W975" s="313">
        <f>Bocfölde!W41</f>
        <v>0</v>
      </c>
      <c r="X975" s="313">
        <f>Bocfölde!X41</f>
        <v>0</v>
      </c>
      <c r="Y975" s="313">
        <f>Bocfölde!Y41</f>
        <v>0</v>
      </c>
      <c r="Z975" s="313">
        <f>Bocfölde!Z41</f>
        <v>0</v>
      </c>
      <c r="AA975" s="313">
        <f>Bocfölde!AA41</f>
        <v>0</v>
      </c>
      <c r="AB975" s="313">
        <f>Bocfölde!AB41</f>
        <v>0</v>
      </c>
      <c r="AC975" s="314">
        <f>Bocfölde!AC41</f>
        <v>0</v>
      </c>
      <c r="AE975" s="114"/>
    </row>
    <row r="976" spans="1:31" s="139" customFormat="1" ht="60" x14ac:dyDescent="0.25">
      <c r="A976" s="101">
        <v>504</v>
      </c>
      <c r="B976" s="102"/>
      <c r="C976" s="103" t="s">
        <v>38</v>
      </c>
      <c r="D976" s="75" t="s">
        <v>226</v>
      </c>
      <c r="E976" s="105" t="s">
        <v>25</v>
      </c>
      <c r="F976" s="62" t="s">
        <v>26</v>
      </c>
      <c r="G976" s="105" t="s">
        <v>27</v>
      </c>
      <c r="H976" s="106"/>
      <c r="I976" s="129" t="s">
        <v>38</v>
      </c>
      <c r="J976" s="103">
        <f t="shared" ref="J976:J977" si="137">SUM(O976:AC976)</f>
        <v>10000</v>
      </c>
      <c r="K976" s="106"/>
      <c r="L976" s="130">
        <v>44197</v>
      </c>
      <c r="M976" s="130">
        <v>44197</v>
      </c>
      <c r="N976" s="32" t="s">
        <v>187</v>
      </c>
      <c r="O976" s="256"/>
      <c r="P976" s="253">
        <f>Boncodfölde!P40</f>
        <v>0</v>
      </c>
      <c r="Q976" s="253">
        <f>Boncodfölde!Q40</f>
        <v>10000</v>
      </c>
      <c r="R976" s="253">
        <f>Boncodfölde!R40</f>
        <v>0</v>
      </c>
      <c r="S976" s="253">
        <f>Boncodfölde!S40</f>
        <v>0</v>
      </c>
      <c r="T976" s="313">
        <f>Boncodfölde!T40</f>
        <v>0</v>
      </c>
      <c r="U976" s="313">
        <f>Boncodfölde!U40</f>
        <v>0</v>
      </c>
      <c r="V976" s="313">
        <f>Boncodfölde!V40</f>
        <v>0</v>
      </c>
      <c r="W976" s="313">
        <f>Boncodfölde!W40</f>
        <v>0</v>
      </c>
      <c r="X976" s="313">
        <f>Boncodfölde!X40</f>
        <v>0</v>
      </c>
      <c r="Y976" s="313">
        <f>Boncodfölde!Y40</f>
        <v>0</v>
      </c>
      <c r="Z976" s="313">
        <f>Boncodfölde!Z40</f>
        <v>0</v>
      </c>
      <c r="AA976" s="313">
        <f>Boncodfölde!AA40</f>
        <v>0</v>
      </c>
      <c r="AB976" s="313">
        <f>Boncodfölde!AB40</f>
        <v>0</v>
      </c>
      <c r="AC976" s="314">
        <f>Boncodfölde!AC40</f>
        <v>0</v>
      </c>
      <c r="AE976" s="114"/>
    </row>
    <row r="977" spans="1:31" s="139" customFormat="1" ht="60" x14ac:dyDescent="0.25">
      <c r="A977" s="101">
        <v>453</v>
      </c>
      <c r="B977" s="102"/>
      <c r="C977" s="103" t="s">
        <v>38</v>
      </c>
      <c r="D977" s="138" t="s">
        <v>237</v>
      </c>
      <c r="E977" s="105" t="s">
        <v>25</v>
      </c>
      <c r="F977" s="62" t="s">
        <v>26</v>
      </c>
      <c r="G977" s="105" t="s">
        <v>27</v>
      </c>
      <c r="H977" s="106"/>
      <c r="I977" s="129" t="s">
        <v>38</v>
      </c>
      <c r="J977" s="103">
        <f t="shared" si="137"/>
        <v>100</v>
      </c>
      <c r="K977" s="106"/>
      <c r="L977" s="130">
        <v>43831</v>
      </c>
      <c r="M977" s="130">
        <v>44926</v>
      </c>
      <c r="N977" s="32" t="s">
        <v>186</v>
      </c>
      <c r="O977" s="256"/>
      <c r="P977" s="253">
        <f>Boncodfölde!P41</f>
        <v>50</v>
      </c>
      <c r="Q977" s="253">
        <f>Boncodfölde!Q41</f>
        <v>0</v>
      </c>
      <c r="R977" s="253">
        <f>Boncodfölde!R41</f>
        <v>50</v>
      </c>
      <c r="S977" s="253">
        <f>Boncodfölde!S41</f>
        <v>0</v>
      </c>
      <c r="T977" s="313">
        <f>Boncodfölde!T41</f>
        <v>0</v>
      </c>
      <c r="U977" s="313">
        <f>Boncodfölde!U41</f>
        <v>0</v>
      </c>
      <c r="V977" s="313">
        <f>Boncodfölde!V41</f>
        <v>0</v>
      </c>
      <c r="W977" s="313">
        <f>Boncodfölde!W41</f>
        <v>0</v>
      </c>
      <c r="X977" s="313">
        <f>Boncodfölde!X41</f>
        <v>0</v>
      </c>
      <c r="Y977" s="313">
        <f>Boncodfölde!Y41</f>
        <v>0</v>
      </c>
      <c r="Z977" s="313">
        <f>Boncodfölde!Z41</f>
        <v>0</v>
      </c>
      <c r="AA977" s="313">
        <f>Boncodfölde!AA41</f>
        <v>0</v>
      </c>
      <c r="AB977" s="313">
        <f>Boncodfölde!AB41</f>
        <v>0</v>
      </c>
      <c r="AC977" s="314">
        <f>Boncodfölde!AC41</f>
        <v>0</v>
      </c>
      <c r="AE977" s="114"/>
    </row>
    <row r="978" spans="1:31" s="125" customFormat="1" ht="60" x14ac:dyDescent="0.25">
      <c r="A978" s="101">
        <v>923</v>
      </c>
      <c r="B978" s="102"/>
      <c r="C978" s="103" t="s">
        <v>38</v>
      </c>
      <c r="D978" s="138" t="s">
        <v>237</v>
      </c>
      <c r="E978" s="105" t="s">
        <v>25</v>
      </c>
      <c r="F978" s="62" t="s">
        <v>26</v>
      </c>
      <c r="G978" s="105" t="s">
        <v>27</v>
      </c>
      <c r="H978" s="106"/>
      <c r="I978" s="129" t="s">
        <v>38</v>
      </c>
      <c r="J978" s="103">
        <f>SUM(O978:AC978)</f>
        <v>100</v>
      </c>
      <c r="K978" s="106"/>
      <c r="L978" s="130">
        <v>46023</v>
      </c>
      <c r="M978" s="130">
        <v>47483</v>
      </c>
      <c r="N978" s="32" t="s">
        <v>187</v>
      </c>
      <c r="O978" s="256"/>
      <c r="P978" s="253">
        <f>Boncodfölde!P42</f>
        <v>0</v>
      </c>
      <c r="Q978" s="253">
        <f>Boncodfölde!Q42</f>
        <v>0</v>
      </c>
      <c r="R978" s="253">
        <f>Boncodfölde!R42</f>
        <v>0</v>
      </c>
      <c r="S978" s="253">
        <f>Boncodfölde!S42</f>
        <v>0</v>
      </c>
      <c r="T978" s="313">
        <f>Boncodfölde!T42</f>
        <v>0</v>
      </c>
      <c r="U978" s="313">
        <f>Boncodfölde!U42</f>
        <v>0</v>
      </c>
      <c r="V978" s="313">
        <f>Boncodfölde!V42</f>
        <v>50</v>
      </c>
      <c r="W978" s="313">
        <f>Boncodfölde!W42</f>
        <v>0</v>
      </c>
      <c r="X978" s="313">
        <f>Boncodfölde!X42</f>
        <v>0</v>
      </c>
      <c r="Y978" s="313">
        <f>Boncodfölde!Y42</f>
        <v>50</v>
      </c>
      <c r="Z978" s="313">
        <f>Boncodfölde!Z42</f>
        <v>0</v>
      </c>
      <c r="AA978" s="313">
        <f>Boncodfölde!AA42</f>
        <v>0</v>
      </c>
      <c r="AB978" s="313">
        <f>Boncodfölde!AB42</f>
        <v>0</v>
      </c>
      <c r="AC978" s="314">
        <f>Boncodfölde!AC42</f>
        <v>0</v>
      </c>
      <c r="AE978" s="114"/>
    </row>
    <row r="979" spans="1:31" s="139" customFormat="1" ht="60" x14ac:dyDescent="0.25">
      <c r="A979" s="101">
        <v>505</v>
      </c>
      <c r="B979" s="102"/>
      <c r="C979" s="103" t="s">
        <v>39</v>
      </c>
      <c r="D979" s="75" t="s">
        <v>226</v>
      </c>
      <c r="E979" s="105" t="s">
        <v>25</v>
      </c>
      <c r="F979" s="62" t="s">
        <v>26</v>
      </c>
      <c r="G979" s="105" t="s">
        <v>27</v>
      </c>
      <c r="H979" s="106"/>
      <c r="I979" s="129" t="s">
        <v>39</v>
      </c>
      <c r="J979" s="103">
        <f t="shared" ref="J979:J980" si="138">SUM(O979:AC979)</f>
        <v>8000</v>
      </c>
      <c r="K979" s="106"/>
      <c r="L979" s="130">
        <v>44197</v>
      </c>
      <c r="M979" s="130">
        <v>44561</v>
      </c>
      <c r="N979" s="32" t="s">
        <v>186</v>
      </c>
      <c r="O979" s="256"/>
      <c r="P979" s="253">
        <f>Böde!P37</f>
        <v>0</v>
      </c>
      <c r="Q979" s="253">
        <f>Böde!Q37</f>
        <v>8000</v>
      </c>
      <c r="R979" s="253">
        <f>Böde!R37</f>
        <v>0</v>
      </c>
      <c r="S979" s="253">
        <f>Böde!S37</f>
        <v>0</v>
      </c>
      <c r="T979" s="313">
        <f>Böde!T37</f>
        <v>0</v>
      </c>
      <c r="U979" s="313">
        <f>Böde!U37</f>
        <v>0</v>
      </c>
      <c r="V979" s="313">
        <f>Böde!V37</f>
        <v>0</v>
      </c>
      <c r="W979" s="313">
        <f>Böde!W37</f>
        <v>0</v>
      </c>
      <c r="X979" s="313">
        <f>Böde!X37</f>
        <v>0</v>
      </c>
      <c r="Y979" s="313">
        <f>Böde!Y37</f>
        <v>0</v>
      </c>
      <c r="Z979" s="313">
        <f>Böde!Z37</f>
        <v>0</v>
      </c>
      <c r="AA979" s="313">
        <f>Böde!AA37</f>
        <v>0</v>
      </c>
      <c r="AB979" s="313">
        <f>Böde!AB37</f>
        <v>0</v>
      </c>
      <c r="AC979" s="314">
        <f>Böde!AC37</f>
        <v>0</v>
      </c>
      <c r="AE979" s="114"/>
    </row>
    <row r="980" spans="1:31" s="139" customFormat="1" ht="60" x14ac:dyDescent="0.25">
      <c r="A980" s="101">
        <v>454</v>
      </c>
      <c r="B980" s="102"/>
      <c r="C980" s="103" t="s">
        <v>39</v>
      </c>
      <c r="D980" s="138" t="s">
        <v>237</v>
      </c>
      <c r="E980" s="105" t="s">
        <v>25</v>
      </c>
      <c r="F980" s="62" t="s">
        <v>26</v>
      </c>
      <c r="G980" s="105" t="s">
        <v>27</v>
      </c>
      <c r="H980" s="106"/>
      <c r="I980" s="129" t="s">
        <v>39</v>
      </c>
      <c r="J980" s="103">
        <f t="shared" si="138"/>
        <v>120</v>
      </c>
      <c r="K980" s="106"/>
      <c r="L980" s="130">
        <v>43831</v>
      </c>
      <c r="M980" s="130">
        <v>44926</v>
      </c>
      <c r="N980" s="32" t="s">
        <v>186</v>
      </c>
      <c r="O980" s="256"/>
      <c r="P980" s="253">
        <f>Böde!P38</f>
        <v>60</v>
      </c>
      <c r="Q980" s="253">
        <f>Böde!Q38</f>
        <v>0</v>
      </c>
      <c r="R980" s="253">
        <f>Böde!R38</f>
        <v>60</v>
      </c>
      <c r="S980" s="253">
        <f>Böde!S38</f>
        <v>0</v>
      </c>
      <c r="T980" s="313">
        <f>Böde!T38</f>
        <v>0</v>
      </c>
      <c r="U980" s="313">
        <f>Böde!U38</f>
        <v>0</v>
      </c>
      <c r="V980" s="313">
        <f>Böde!V38</f>
        <v>0</v>
      </c>
      <c r="W980" s="313">
        <f>Böde!W38</f>
        <v>0</v>
      </c>
      <c r="X980" s="313">
        <f>Böde!X38</f>
        <v>0</v>
      </c>
      <c r="Y980" s="313">
        <f>Böde!Y38</f>
        <v>0</v>
      </c>
      <c r="Z980" s="313">
        <f>Böde!Z38</f>
        <v>0</v>
      </c>
      <c r="AA980" s="313">
        <f>Böde!AA38</f>
        <v>0</v>
      </c>
      <c r="AB980" s="313">
        <f>Böde!AB38</f>
        <v>0</v>
      </c>
      <c r="AC980" s="314">
        <f>Böde!AC38</f>
        <v>0</v>
      </c>
      <c r="AE980" s="114"/>
    </row>
    <row r="981" spans="1:31" s="125" customFormat="1" ht="60" x14ac:dyDescent="0.25">
      <c r="A981" s="101">
        <v>789</v>
      </c>
      <c r="B981" s="102"/>
      <c r="C981" s="103" t="s">
        <v>39</v>
      </c>
      <c r="D981" s="138" t="s">
        <v>237</v>
      </c>
      <c r="E981" s="105" t="s">
        <v>25</v>
      </c>
      <c r="F981" s="62" t="s">
        <v>26</v>
      </c>
      <c r="G981" s="105" t="s">
        <v>27</v>
      </c>
      <c r="H981" s="106"/>
      <c r="I981" s="129" t="s">
        <v>39</v>
      </c>
      <c r="J981" s="103">
        <f>SUM(O981:AC981)</f>
        <v>300</v>
      </c>
      <c r="K981" s="106"/>
      <c r="L981" s="130">
        <v>45292</v>
      </c>
      <c r="M981" s="130">
        <v>48579</v>
      </c>
      <c r="N981" s="32" t="s">
        <v>187</v>
      </c>
      <c r="O981" s="256"/>
      <c r="P981" s="253">
        <f>Böde!P39</f>
        <v>0</v>
      </c>
      <c r="Q981" s="253">
        <f>Böde!Q39</f>
        <v>0</v>
      </c>
      <c r="R981" s="253">
        <f>Böde!R39</f>
        <v>0</v>
      </c>
      <c r="S981" s="253">
        <f>Böde!S39</f>
        <v>0</v>
      </c>
      <c r="T981" s="313">
        <f>Böde!T39</f>
        <v>60</v>
      </c>
      <c r="U981" s="313">
        <f>Böde!U39</f>
        <v>0</v>
      </c>
      <c r="V981" s="313">
        <f>Böde!V39</f>
        <v>60</v>
      </c>
      <c r="W981" s="313">
        <f>Böde!W39</f>
        <v>0</v>
      </c>
      <c r="X981" s="313">
        <f>Böde!X39</f>
        <v>60</v>
      </c>
      <c r="Y981" s="313">
        <f>Böde!Y39</f>
        <v>0</v>
      </c>
      <c r="Z981" s="313">
        <f>Böde!Z39</f>
        <v>60</v>
      </c>
      <c r="AA981" s="313">
        <f>Böde!AA39</f>
        <v>0</v>
      </c>
      <c r="AB981" s="313">
        <f>Böde!AB39</f>
        <v>60</v>
      </c>
      <c r="AC981" s="314">
        <f>Böde!AC39</f>
        <v>0</v>
      </c>
      <c r="AE981" s="114"/>
    </row>
    <row r="982" spans="1:31" s="139" customFormat="1" ht="60" x14ac:dyDescent="0.25">
      <c r="A982" s="101">
        <v>506</v>
      </c>
      <c r="B982" s="102"/>
      <c r="C982" s="136" t="s">
        <v>40</v>
      </c>
      <c r="D982" s="75" t="s">
        <v>226</v>
      </c>
      <c r="E982" s="105" t="s">
        <v>25</v>
      </c>
      <c r="F982" s="62" t="s">
        <v>26</v>
      </c>
      <c r="G982" s="105" t="s">
        <v>27</v>
      </c>
      <c r="H982" s="106"/>
      <c r="I982" s="129" t="s">
        <v>40</v>
      </c>
      <c r="J982" s="103">
        <f t="shared" ref="J982:J984" si="139">SUM(O982:AC982)</f>
        <v>4500</v>
      </c>
      <c r="K982" s="106"/>
      <c r="L982" s="130">
        <v>44197</v>
      </c>
      <c r="M982" s="130">
        <v>44561</v>
      </c>
      <c r="N982" s="32" t="s">
        <v>186</v>
      </c>
      <c r="O982" s="256"/>
      <c r="P982" s="253">
        <f>Búcsúszentlászló!P42</f>
        <v>0</v>
      </c>
      <c r="Q982" s="253">
        <f>Búcsúszentlászló!Q42</f>
        <v>4500</v>
      </c>
      <c r="R982" s="253">
        <f>Búcsúszentlászló!R42</f>
        <v>0</v>
      </c>
      <c r="S982" s="253">
        <f>Búcsúszentlászló!S42</f>
        <v>0</v>
      </c>
      <c r="T982" s="313"/>
      <c r="U982" s="313"/>
      <c r="V982" s="313"/>
      <c r="W982" s="313"/>
      <c r="X982" s="313"/>
      <c r="Y982" s="313"/>
      <c r="Z982" s="313"/>
      <c r="AA982" s="313"/>
      <c r="AB982" s="313"/>
      <c r="AC982" s="314"/>
      <c r="AE982" s="114"/>
    </row>
    <row r="983" spans="1:31" s="139" customFormat="1" ht="60" x14ac:dyDescent="0.25">
      <c r="A983" s="101">
        <v>507</v>
      </c>
      <c r="B983" s="102"/>
      <c r="C983" s="165" t="s">
        <v>41</v>
      </c>
      <c r="D983" s="75" t="s">
        <v>226</v>
      </c>
      <c r="E983" s="105" t="s">
        <v>25</v>
      </c>
      <c r="F983" s="62" t="s">
        <v>26</v>
      </c>
      <c r="G983" s="105" t="s">
        <v>27</v>
      </c>
      <c r="H983" s="106"/>
      <c r="I983" s="129" t="s">
        <v>41</v>
      </c>
      <c r="J983" s="103">
        <f t="shared" si="139"/>
        <v>12000</v>
      </c>
      <c r="K983" s="106"/>
      <c r="L983" s="130">
        <v>44197</v>
      </c>
      <c r="M983" s="130">
        <v>44561</v>
      </c>
      <c r="N983" s="32" t="s">
        <v>186</v>
      </c>
      <c r="O983" s="256"/>
      <c r="P983" s="253">
        <f>Csatár!P40</f>
        <v>0</v>
      </c>
      <c r="Q983" s="253">
        <f>Csatár!Q40</f>
        <v>12000</v>
      </c>
      <c r="R983" s="253">
        <f>Csatár!R40</f>
        <v>0</v>
      </c>
      <c r="S983" s="253">
        <f>Csatár!S40</f>
        <v>0</v>
      </c>
      <c r="T983" s="313">
        <f>Csatár!T40</f>
        <v>0</v>
      </c>
      <c r="U983" s="313">
        <f>Csatár!U40</f>
        <v>0</v>
      </c>
      <c r="V983" s="313">
        <f>Csatár!V40</f>
        <v>0</v>
      </c>
      <c r="W983" s="313">
        <f>Csatár!W40</f>
        <v>0</v>
      </c>
      <c r="X983" s="313">
        <f>Csatár!X40</f>
        <v>0</v>
      </c>
      <c r="Y983" s="313">
        <f>Csatár!Y40</f>
        <v>0</v>
      </c>
      <c r="Z983" s="313">
        <f>Csatár!Z40</f>
        <v>0</v>
      </c>
      <c r="AA983" s="313">
        <f>Csatár!AA40</f>
        <v>0</v>
      </c>
      <c r="AB983" s="313">
        <f>Csatár!AB40</f>
        <v>0</v>
      </c>
      <c r="AC983" s="314">
        <f>Csatár!AC40</f>
        <v>0</v>
      </c>
      <c r="AE983" s="114"/>
    </row>
    <row r="984" spans="1:31" s="139" customFormat="1" ht="60" x14ac:dyDescent="0.25">
      <c r="A984" s="101">
        <v>455</v>
      </c>
      <c r="B984" s="102"/>
      <c r="C984" s="165" t="s">
        <v>41</v>
      </c>
      <c r="D984" s="138" t="s">
        <v>237</v>
      </c>
      <c r="E984" s="105" t="s">
        <v>25</v>
      </c>
      <c r="F984" s="62" t="s">
        <v>26</v>
      </c>
      <c r="G984" s="105" t="s">
        <v>27</v>
      </c>
      <c r="H984" s="106"/>
      <c r="I984" s="129" t="s">
        <v>41</v>
      </c>
      <c r="J984" s="103">
        <f t="shared" si="139"/>
        <v>180</v>
      </c>
      <c r="K984" s="106"/>
      <c r="L984" s="130">
        <v>43831</v>
      </c>
      <c r="M984" s="130">
        <v>44561</v>
      </c>
      <c r="N984" s="32" t="s">
        <v>186</v>
      </c>
      <c r="O984" s="256"/>
      <c r="P984" s="253">
        <f>Csatár!P41</f>
        <v>60</v>
      </c>
      <c r="Q984" s="253">
        <f>Csatár!Q41</f>
        <v>120</v>
      </c>
      <c r="R984" s="253">
        <f>Csatár!R41</f>
        <v>0</v>
      </c>
      <c r="S984" s="253">
        <f>Csatár!S41</f>
        <v>0</v>
      </c>
      <c r="T984" s="313">
        <f>Csatár!T41</f>
        <v>0</v>
      </c>
      <c r="U984" s="313">
        <f>Csatár!U41</f>
        <v>0</v>
      </c>
      <c r="V984" s="313">
        <f>Csatár!V41</f>
        <v>0</v>
      </c>
      <c r="W984" s="313">
        <f>Csatár!W41</f>
        <v>0</v>
      </c>
      <c r="X984" s="313">
        <f>Csatár!X41</f>
        <v>0</v>
      </c>
      <c r="Y984" s="313">
        <f>Csatár!Y41</f>
        <v>0</v>
      </c>
      <c r="Z984" s="313">
        <f>Csatár!Z41</f>
        <v>0</v>
      </c>
      <c r="AA984" s="313">
        <f>Csatár!AA41</f>
        <v>0</v>
      </c>
      <c r="AB984" s="313">
        <f>Csatár!AB41</f>
        <v>0</v>
      </c>
      <c r="AC984" s="314">
        <f>Csatár!AC41</f>
        <v>0</v>
      </c>
      <c r="AE984" s="114"/>
    </row>
    <row r="985" spans="1:31" s="125" customFormat="1" ht="60" x14ac:dyDescent="0.25">
      <c r="A985" s="101">
        <v>976</v>
      </c>
      <c r="B985" s="102"/>
      <c r="C985" s="165" t="s">
        <v>41</v>
      </c>
      <c r="D985" s="138" t="s">
        <v>237</v>
      </c>
      <c r="E985" s="105" t="s">
        <v>25</v>
      </c>
      <c r="F985" s="62" t="s">
        <v>26</v>
      </c>
      <c r="G985" s="105" t="s">
        <v>27</v>
      </c>
      <c r="H985" s="106"/>
      <c r="I985" s="129" t="s">
        <v>41</v>
      </c>
      <c r="J985" s="103">
        <f>SUM(O985:AC985)</f>
        <v>180</v>
      </c>
      <c r="K985" s="106"/>
      <c r="L985" s="130">
        <v>46753</v>
      </c>
      <c r="M985" s="130">
        <v>47848</v>
      </c>
      <c r="N985" s="32" t="s">
        <v>187</v>
      </c>
      <c r="O985" s="256"/>
      <c r="P985" s="253">
        <f>Csatár!P42</f>
        <v>0</v>
      </c>
      <c r="Q985" s="253">
        <f>Csatár!Q42</f>
        <v>0</v>
      </c>
      <c r="R985" s="253">
        <f>Csatár!R42</f>
        <v>0</v>
      </c>
      <c r="S985" s="253">
        <f>Csatár!S42</f>
        <v>0</v>
      </c>
      <c r="T985" s="313">
        <f>Csatár!T42</f>
        <v>0</v>
      </c>
      <c r="U985" s="313">
        <f>Csatár!U42</f>
        <v>0</v>
      </c>
      <c r="V985" s="313">
        <f>Csatár!V42</f>
        <v>0</v>
      </c>
      <c r="W985" s="313">
        <f>Csatár!W42</f>
        <v>0</v>
      </c>
      <c r="X985" s="313">
        <f>Csatár!X42</f>
        <v>120</v>
      </c>
      <c r="Y985" s="313">
        <f>Csatár!Y42</f>
        <v>0</v>
      </c>
      <c r="Z985" s="313">
        <f>Csatár!Z42</f>
        <v>60</v>
      </c>
      <c r="AA985" s="313">
        <f>Csatár!AA42</f>
        <v>0</v>
      </c>
      <c r="AB985" s="313">
        <f>Csatár!AB42</f>
        <v>0</v>
      </c>
      <c r="AC985" s="314">
        <f>Csatár!AC42</f>
        <v>0</v>
      </c>
      <c r="AE985" s="114"/>
    </row>
    <row r="986" spans="1:31" s="139" customFormat="1" ht="60" x14ac:dyDescent="0.25">
      <c r="A986" s="101">
        <v>508</v>
      </c>
      <c r="B986" s="102"/>
      <c r="C986" s="75" t="s">
        <v>42</v>
      </c>
      <c r="D986" s="75" t="s">
        <v>226</v>
      </c>
      <c r="E986" s="105" t="s">
        <v>25</v>
      </c>
      <c r="F986" s="62" t="s">
        <v>26</v>
      </c>
      <c r="G986" s="105" t="s">
        <v>27</v>
      </c>
      <c r="H986" s="106"/>
      <c r="I986" s="129" t="s">
        <v>42</v>
      </c>
      <c r="J986" s="103">
        <f t="shared" ref="J986:J987" si="140">SUM(O986:AC986)</f>
        <v>18000</v>
      </c>
      <c r="K986" s="106"/>
      <c r="L986" s="130">
        <v>44197</v>
      </c>
      <c r="M986" s="130">
        <v>44561</v>
      </c>
      <c r="N986" s="32" t="s">
        <v>186</v>
      </c>
      <c r="O986" s="256"/>
      <c r="P986" s="253">
        <f>Csonkahegyhát!P38</f>
        <v>0</v>
      </c>
      <c r="Q986" s="253">
        <f>Csonkahegyhát!Q38</f>
        <v>18000</v>
      </c>
      <c r="R986" s="253">
        <f>Csonkahegyhát!R38</f>
        <v>0</v>
      </c>
      <c r="S986" s="253">
        <f>Csonkahegyhát!S38</f>
        <v>0</v>
      </c>
      <c r="T986" s="313">
        <f>Csonkahegyhát!T38</f>
        <v>0</v>
      </c>
      <c r="U986" s="313">
        <f>Csonkahegyhát!U38</f>
        <v>0</v>
      </c>
      <c r="V986" s="313">
        <f>Csonkahegyhát!V38</f>
        <v>0</v>
      </c>
      <c r="W986" s="313">
        <f>Csonkahegyhát!W38</f>
        <v>0</v>
      </c>
      <c r="X986" s="313">
        <f>Csonkahegyhát!X38</f>
        <v>0</v>
      </c>
      <c r="Y986" s="313">
        <f>Csonkahegyhát!Y38</f>
        <v>0</v>
      </c>
      <c r="Z986" s="313">
        <f>Csonkahegyhát!Z38</f>
        <v>0</v>
      </c>
      <c r="AA986" s="313">
        <f>Csonkahegyhát!AA38</f>
        <v>0</v>
      </c>
      <c r="AB986" s="313">
        <f>Csonkahegyhát!AB38</f>
        <v>0</v>
      </c>
      <c r="AC986" s="314">
        <f>Csonkahegyhát!AC38</f>
        <v>0</v>
      </c>
      <c r="AE986" s="114"/>
    </row>
    <row r="987" spans="1:31" s="139" customFormat="1" ht="60" x14ac:dyDescent="0.25">
      <c r="A987" s="101">
        <v>565</v>
      </c>
      <c r="B987" s="102"/>
      <c r="C987" s="75" t="s">
        <v>42</v>
      </c>
      <c r="D987" s="138" t="s">
        <v>237</v>
      </c>
      <c r="E987" s="105" t="s">
        <v>25</v>
      </c>
      <c r="F987" s="62" t="s">
        <v>26</v>
      </c>
      <c r="G987" s="105" t="s">
        <v>27</v>
      </c>
      <c r="H987" s="106"/>
      <c r="I987" s="129" t="s">
        <v>42</v>
      </c>
      <c r="J987" s="103">
        <f t="shared" si="140"/>
        <v>180</v>
      </c>
      <c r="K987" s="106"/>
      <c r="L987" s="130">
        <v>44562</v>
      </c>
      <c r="M987" s="130">
        <v>45291</v>
      </c>
      <c r="N987" s="32" t="s">
        <v>186</v>
      </c>
      <c r="O987" s="256"/>
      <c r="P987" s="253">
        <f>Csonkahegyhát!P39</f>
        <v>0</v>
      </c>
      <c r="Q987" s="253">
        <f>Csonkahegyhát!Q39</f>
        <v>0</v>
      </c>
      <c r="R987" s="253">
        <f>Csonkahegyhát!R39</f>
        <v>60</v>
      </c>
      <c r="S987" s="253">
        <f>Csonkahegyhát!S39</f>
        <v>120</v>
      </c>
      <c r="T987" s="313">
        <f>Csonkahegyhát!T39</f>
        <v>0</v>
      </c>
      <c r="U987" s="313">
        <f>Csonkahegyhát!U39</f>
        <v>0</v>
      </c>
      <c r="V987" s="313">
        <f>Csonkahegyhát!V39</f>
        <v>0</v>
      </c>
      <c r="W987" s="313">
        <f>Csonkahegyhát!W39</f>
        <v>0</v>
      </c>
      <c r="X987" s="313">
        <f>Csonkahegyhát!X39</f>
        <v>0</v>
      </c>
      <c r="Y987" s="313">
        <f>Csonkahegyhát!Y39</f>
        <v>0</v>
      </c>
      <c r="Z987" s="313">
        <f>Csonkahegyhát!Z39</f>
        <v>0</v>
      </c>
      <c r="AA987" s="313">
        <f>Csonkahegyhát!AA39</f>
        <v>0</v>
      </c>
      <c r="AB987" s="313">
        <f>Csonkahegyhát!AB39</f>
        <v>0</v>
      </c>
      <c r="AC987" s="314">
        <f>Csonkahegyhát!AC39</f>
        <v>0</v>
      </c>
      <c r="AE987" s="114"/>
    </row>
    <row r="988" spans="1:31" s="139" customFormat="1" ht="60" x14ac:dyDescent="0.25">
      <c r="A988" s="101">
        <v>1025</v>
      </c>
      <c r="B988" s="102"/>
      <c r="C988" s="75" t="s">
        <v>42</v>
      </c>
      <c r="D988" s="138" t="s">
        <v>237</v>
      </c>
      <c r="E988" s="105" t="s">
        <v>25</v>
      </c>
      <c r="F988" s="62" t="s">
        <v>26</v>
      </c>
      <c r="G988" s="105" t="s">
        <v>27</v>
      </c>
      <c r="H988" s="106"/>
      <c r="I988" s="129" t="s">
        <v>42</v>
      </c>
      <c r="J988" s="103">
        <f>SUM(O988:AC988)</f>
        <v>120</v>
      </c>
      <c r="K988" s="106"/>
      <c r="L988" s="130">
        <v>47484</v>
      </c>
      <c r="M988" s="130">
        <v>47848</v>
      </c>
      <c r="N988" s="32" t="s">
        <v>187</v>
      </c>
      <c r="O988" s="256"/>
      <c r="P988" s="253">
        <f>Csonkahegyhát!P40</f>
        <v>0</v>
      </c>
      <c r="Q988" s="253">
        <f>Csonkahegyhát!Q40</f>
        <v>0</v>
      </c>
      <c r="R988" s="253">
        <f>Csonkahegyhát!R40</f>
        <v>0</v>
      </c>
      <c r="S988" s="253">
        <f>Csonkahegyhát!S40</f>
        <v>0</v>
      </c>
      <c r="T988" s="313">
        <f>Csonkahegyhát!T40</f>
        <v>0</v>
      </c>
      <c r="U988" s="313">
        <f>Csonkahegyhát!U40</f>
        <v>0</v>
      </c>
      <c r="V988" s="313">
        <f>Csonkahegyhát!V40</f>
        <v>0</v>
      </c>
      <c r="W988" s="313">
        <f>Csonkahegyhát!W40</f>
        <v>0</v>
      </c>
      <c r="X988" s="313">
        <f>Csonkahegyhát!X40</f>
        <v>0</v>
      </c>
      <c r="Y988" s="313">
        <f>Csonkahegyhát!Y40</f>
        <v>0</v>
      </c>
      <c r="Z988" s="313">
        <f>Csonkahegyhát!Z40</f>
        <v>120</v>
      </c>
      <c r="AA988" s="313">
        <f>Csonkahegyhát!AA40</f>
        <v>0</v>
      </c>
      <c r="AB988" s="313">
        <f>Csonkahegyhát!AB40</f>
        <v>0</v>
      </c>
      <c r="AC988" s="314">
        <f>Csonkahegyhát!AC40</f>
        <v>0</v>
      </c>
      <c r="AE988" s="114"/>
    </row>
    <row r="989" spans="1:31" s="139" customFormat="1" ht="60" x14ac:dyDescent="0.25">
      <c r="A989" s="101">
        <v>509</v>
      </c>
      <c r="B989" s="102"/>
      <c r="C989" s="136" t="s">
        <v>44</v>
      </c>
      <c r="D989" s="75" t="s">
        <v>226</v>
      </c>
      <c r="E989" s="105" t="s">
        <v>25</v>
      </c>
      <c r="F989" s="62" t="s">
        <v>26</v>
      </c>
      <c r="G989" s="105" t="s">
        <v>27</v>
      </c>
      <c r="H989" s="106"/>
      <c r="I989" s="129" t="s">
        <v>44</v>
      </c>
      <c r="J989" s="103">
        <f t="shared" ref="J989:J990" si="141">SUM(O989:AC989)</f>
        <v>12000</v>
      </c>
      <c r="K989" s="106"/>
      <c r="L989" s="130">
        <v>44197</v>
      </c>
      <c r="M989" s="130">
        <v>44561</v>
      </c>
      <c r="N989" s="32" t="s">
        <v>186</v>
      </c>
      <c r="O989" s="256"/>
      <c r="P989" s="253">
        <f>Egervár!P44</f>
        <v>0</v>
      </c>
      <c r="Q989" s="253">
        <f>Egervár!Q44</f>
        <v>12000</v>
      </c>
      <c r="R989" s="253">
        <f>Egervár!R44</f>
        <v>0</v>
      </c>
      <c r="S989" s="253">
        <f>Egervár!S44</f>
        <v>0</v>
      </c>
      <c r="T989" s="313"/>
      <c r="U989" s="313"/>
      <c r="V989" s="313"/>
      <c r="W989" s="313"/>
      <c r="X989" s="313"/>
      <c r="Y989" s="313"/>
      <c r="Z989" s="313"/>
      <c r="AA989" s="313"/>
      <c r="AB989" s="313"/>
      <c r="AC989" s="314"/>
      <c r="AE989" s="114"/>
    </row>
    <row r="990" spans="1:31" s="139" customFormat="1" ht="60" x14ac:dyDescent="0.25">
      <c r="A990" s="101">
        <v>1026</v>
      </c>
      <c r="B990" s="102"/>
      <c r="C990" s="103" t="s">
        <v>45</v>
      </c>
      <c r="D990" s="75" t="s">
        <v>226</v>
      </c>
      <c r="E990" s="105" t="s">
        <v>25</v>
      </c>
      <c r="F990" s="62" t="s">
        <v>26</v>
      </c>
      <c r="G990" s="105" t="s">
        <v>27</v>
      </c>
      <c r="H990" s="106"/>
      <c r="I990" s="129" t="s">
        <v>45</v>
      </c>
      <c r="J990" s="103">
        <f t="shared" si="141"/>
        <v>6000</v>
      </c>
      <c r="K990" s="106"/>
      <c r="L990" s="130">
        <v>47484</v>
      </c>
      <c r="M990" s="130">
        <v>47848</v>
      </c>
      <c r="N990" s="32" t="s">
        <v>187</v>
      </c>
      <c r="O990" s="256"/>
      <c r="P990" s="253"/>
      <c r="Q990" s="253"/>
      <c r="R990" s="253"/>
      <c r="S990" s="253"/>
      <c r="T990" s="313">
        <f>Gősfa!T37</f>
        <v>0</v>
      </c>
      <c r="U990" s="313">
        <f>Gősfa!U37</f>
        <v>0</v>
      </c>
      <c r="V990" s="313">
        <f>Gősfa!V37</f>
        <v>0</v>
      </c>
      <c r="W990" s="313">
        <f>Gősfa!W37</f>
        <v>0</v>
      </c>
      <c r="X990" s="313">
        <f>Gősfa!X37</f>
        <v>0</v>
      </c>
      <c r="Y990" s="313">
        <f>Gősfa!Y37</f>
        <v>0</v>
      </c>
      <c r="Z990" s="313">
        <f>Gősfa!Z37</f>
        <v>6000</v>
      </c>
      <c r="AA990" s="313">
        <f>Gősfa!AA37</f>
        <v>0</v>
      </c>
      <c r="AB990" s="313">
        <f>Gősfa!AB37</f>
        <v>0</v>
      </c>
      <c r="AC990" s="314">
        <f>Gősfa!AC37</f>
        <v>0</v>
      </c>
      <c r="AE990" s="114"/>
    </row>
    <row r="991" spans="1:31" s="139" customFormat="1" ht="60" x14ac:dyDescent="0.25">
      <c r="A991" s="101">
        <v>510</v>
      </c>
      <c r="B991" s="102"/>
      <c r="C991" s="103" t="s">
        <v>46</v>
      </c>
      <c r="D991" s="75" t="s">
        <v>226</v>
      </c>
      <c r="E991" s="105" t="s">
        <v>25</v>
      </c>
      <c r="F991" s="62" t="s">
        <v>26</v>
      </c>
      <c r="G991" s="105" t="s">
        <v>27</v>
      </c>
      <c r="H991" s="106"/>
      <c r="I991" s="129" t="s">
        <v>46</v>
      </c>
      <c r="J991" s="103">
        <f t="shared" ref="J991:J992" si="142">SUM(O991:AC991)</f>
        <v>600</v>
      </c>
      <c r="K991" s="106"/>
      <c r="L991" s="130">
        <v>44197</v>
      </c>
      <c r="M991" s="130">
        <v>44561</v>
      </c>
      <c r="N991" s="32" t="s">
        <v>186</v>
      </c>
      <c r="O991" s="256"/>
      <c r="P991" s="253">
        <f>Hagyárosbörönd!P36</f>
        <v>0</v>
      </c>
      <c r="Q991" s="253">
        <f>Hagyárosbörönd!Q36</f>
        <v>600</v>
      </c>
      <c r="R991" s="253">
        <f>Hagyárosbörönd!R36</f>
        <v>0</v>
      </c>
      <c r="S991" s="253">
        <f>Hagyárosbörönd!S36</f>
        <v>0</v>
      </c>
      <c r="T991" s="313">
        <f>Hagyárosbörönd!T36</f>
        <v>0</v>
      </c>
      <c r="U991" s="313">
        <f>Hagyárosbörönd!U36</f>
        <v>0</v>
      </c>
      <c r="V991" s="313">
        <f>Hagyárosbörönd!V36</f>
        <v>0</v>
      </c>
      <c r="W991" s="313">
        <f>Hagyárosbörönd!W36</f>
        <v>0</v>
      </c>
      <c r="X991" s="313">
        <f>Hagyárosbörönd!X36</f>
        <v>0</v>
      </c>
      <c r="Y991" s="313">
        <f>Hagyárosbörönd!Y36</f>
        <v>0</v>
      </c>
      <c r="Z991" s="313">
        <f>Hagyárosbörönd!Z36</f>
        <v>0</v>
      </c>
      <c r="AA991" s="313">
        <f>Hagyárosbörönd!AA36</f>
        <v>0</v>
      </c>
      <c r="AB991" s="313">
        <f>Hagyárosbörönd!AB36</f>
        <v>0</v>
      </c>
      <c r="AC991" s="314">
        <f>Hagyárosbörönd!AC36</f>
        <v>0</v>
      </c>
      <c r="AE991" s="114"/>
    </row>
    <row r="992" spans="1:31" s="139" customFormat="1" ht="60" x14ac:dyDescent="0.25">
      <c r="A992" s="101">
        <v>924</v>
      </c>
      <c r="B992" s="102"/>
      <c r="C992" s="103" t="s">
        <v>46</v>
      </c>
      <c r="D992" s="138" t="s">
        <v>237</v>
      </c>
      <c r="E992" s="105" t="s">
        <v>25</v>
      </c>
      <c r="F992" s="62" t="s">
        <v>26</v>
      </c>
      <c r="G992" s="105" t="s">
        <v>27</v>
      </c>
      <c r="H992" s="106"/>
      <c r="I992" s="129" t="s">
        <v>46</v>
      </c>
      <c r="J992" s="103">
        <f t="shared" si="142"/>
        <v>240</v>
      </c>
      <c r="K992" s="106"/>
      <c r="L992" s="130">
        <v>46023</v>
      </c>
      <c r="M992" s="130">
        <v>47848</v>
      </c>
      <c r="N992" s="32" t="s">
        <v>187</v>
      </c>
      <c r="O992" s="256"/>
      <c r="P992" s="253">
        <f>Hagyárosbörönd!P37</f>
        <v>0</v>
      </c>
      <c r="Q992" s="253">
        <f>Hagyárosbörönd!Q37</f>
        <v>0</v>
      </c>
      <c r="R992" s="253">
        <f>Hagyárosbörönd!R37</f>
        <v>0</v>
      </c>
      <c r="S992" s="253">
        <f>Hagyárosbörönd!S37</f>
        <v>0</v>
      </c>
      <c r="T992" s="313">
        <f>Hagyárosbörönd!T37</f>
        <v>0</v>
      </c>
      <c r="U992" s="313">
        <f>Hagyárosbörönd!U37</f>
        <v>0</v>
      </c>
      <c r="V992" s="313">
        <f>Hagyárosbörönd!V37</f>
        <v>120</v>
      </c>
      <c r="W992" s="313">
        <f>Hagyárosbörönd!W37</f>
        <v>0</v>
      </c>
      <c r="X992" s="313">
        <f>Hagyárosbörönd!X37</f>
        <v>0</v>
      </c>
      <c r="Y992" s="313">
        <f>Hagyárosbörönd!Y37</f>
        <v>0</v>
      </c>
      <c r="Z992" s="313">
        <f>Hagyárosbörönd!Z37</f>
        <v>120</v>
      </c>
      <c r="AA992" s="313">
        <f>Hagyárosbörönd!AA37</f>
        <v>0</v>
      </c>
      <c r="AB992" s="313">
        <f>Hagyárosbörönd!AB37</f>
        <v>0</v>
      </c>
      <c r="AC992" s="314">
        <f>Hagyárosbörönd!AC37</f>
        <v>0</v>
      </c>
      <c r="AE992" s="114"/>
    </row>
    <row r="993" spans="1:31" s="139" customFormat="1" ht="60" x14ac:dyDescent="0.25">
      <c r="A993" s="101">
        <v>511</v>
      </c>
      <c r="B993" s="102"/>
      <c r="C993" s="103" t="s">
        <v>47</v>
      </c>
      <c r="D993" s="75" t="s">
        <v>226</v>
      </c>
      <c r="E993" s="105" t="s">
        <v>25</v>
      </c>
      <c r="F993" s="62" t="s">
        <v>26</v>
      </c>
      <c r="G993" s="105" t="s">
        <v>27</v>
      </c>
      <c r="H993" s="106"/>
      <c r="I993" s="129" t="s">
        <v>47</v>
      </c>
      <c r="J993" s="103">
        <f>SUM(O993:AC993)</f>
        <v>12500</v>
      </c>
      <c r="K993" s="106"/>
      <c r="L993" s="130">
        <v>44197</v>
      </c>
      <c r="M993" s="130">
        <v>44561</v>
      </c>
      <c r="N993" s="32" t="s">
        <v>186</v>
      </c>
      <c r="O993" s="256"/>
      <c r="P993" s="253">
        <f>Hottó!P43</f>
        <v>0</v>
      </c>
      <c r="Q993" s="253">
        <f>Hottó!Q43</f>
        <v>12500</v>
      </c>
      <c r="R993" s="253">
        <f>Hottó!R43</f>
        <v>0</v>
      </c>
      <c r="S993" s="253">
        <f>Hottó!S43</f>
        <v>0</v>
      </c>
      <c r="T993" s="313"/>
      <c r="U993" s="313"/>
      <c r="V993" s="313"/>
      <c r="W993" s="313"/>
      <c r="X993" s="313"/>
      <c r="Y993" s="313"/>
      <c r="Z993" s="313"/>
      <c r="AA993" s="313"/>
      <c r="AB993" s="313"/>
      <c r="AC993" s="314"/>
      <c r="AE993" s="114"/>
    </row>
    <row r="994" spans="1:31" s="125" customFormat="1" ht="60" x14ac:dyDescent="0.25">
      <c r="A994" s="101">
        <v>512</v>
      </c>
      <c r="B994" s="102"/>
      <c r="C994" s="103" t="s">
        <v>47</v>
      </c>
      <c r="D994" s="138" t="s">
        <v>237</v>
      </c>
      <c r="E994" s="105" t="s">
        <v>25</v>
      </c>
      <c r="F994" s="62" t="s">
        <v>26</v>
      </c>
      <c r="G994" s="105" t="s">
        <v>27</v>
      </c>
      <c r="H994" s="106"/>
      <c r="I994" s="129" t="s">
        <v>47</v>
      </c>
      <c r="J994" s="103">
        <f>SUM(O994:AC994)</f>
        <v>60</v>
      </c>
      <c r="K994" s="106"/>
      <c r="L994" s="130">
        <v>44197</v>
      </c>
      <c r="M994" s="130">
        <v>44561</v>
      </c>
      <c r="N994" s="32" t="s">
        <v>186</v>
      </c>
      <c r="O994" s="256"/>
      <c r="P994" s="253">
        <f>Hottó!P44</f>
        <v>0</v>
      </c>
      <c r="Q994" s="253">
        <f>Hottó!Q44</f>
        <v>60</v>
      </c>
      <c r="R994" s="253">
        <f>Hottó!R44</f>
        <v>0</v>
      </c>
      <c r="S994" s="253">
        <f>Hottó!S44</f>
        <v>0</v>
      </c>
      <c r="T994" s="313"/>
      <c r="U994" s="313"/>
      <c r="V994" s="313"/>
      <c r="W994" s="313"/>
      <c r="X994" s="313"/>
      <c r="Y994" s="313"/>
      <c r="Z994" s="313"/>
      <c r="AA994" s="313"/>
      <c r="AB994" s="313"/>
      <c r="AC994" s="314"/>
      <c r="AE994" s="114"/>
    </row>
    <row r="995" spans="1:31" s="139" customFormat="1" ht="60" x14ac:dyDescent="0.25">
      <c r="A995" s="101">
        <v>513</v>
      </c>
      <c r="B995" s="102"/>
      <c r="C995" s="103" t="s">
        <v>48</v>
      </c>
      <c r="D995" s="75" t="s">
        <v>226</v>
      </c>
      <c r="E995" s="105" t="s">
        <v>25</v>
      </c>
      <c r="F995" s="62" t="s">
        <v>26</v>
      </c>
      <c r="G995" s="105" t="s">
        <v>27</v>
      </c>
      <c r="H995" s="106"/>
      <c r="I995" s="129" t="s">
        <v>48</v>
      </c>
      <c r="J995" s="103">
        <f>SUM(O995:AC995)</f>
        <v>4500</v>
      </c>
      <c r="K995" s="106"/>
      <c r="L995" s="130">
        <v>44197</v>
      </c>
      <c r="M995" s="130">
        <v>44561</v>
      </c>
      <c r="N995" s="32" t="s">
        <v>186</v>
      </c>
      <c r="O995" s="256"/>
      <c r="P995" s="253">
        <f>Kávás!P35</f>
        <v>0</v>
      </c>
      <c r="Q995" s="253">
        <f>Kávás!Q35</f>
        <v>4500</v>
      </c>
      <c r="R995" s="253">
        <f>Kávás!R35</f>
        <v>0</v>
      </c>
      <c r="S995" s="253">
        <f>Kávás!S35</f>
        <v>0</v>
      </c>
      <c r="T995" s="313"/>
      <c r="U995" s="313"/>
      <c r="V995" s="313"/>
      <c r="W995" s="313"/>
      <c r="X995" s="313"/>
      <c r="Y995" s="313"/>
      <c r="Z995" s="313"/>
      <c r="AA995" s="313"/>
      <c r="AB995" s="313"/>
      <c r="AC995" s="314"/>
      <c r="AE995" s="114"/>
    </row>
    <row r="996" spans="1:31" s="139" customFormat="1" ht="60" x14ac:dyDescent="0.25">
      <c r="A996" s="101">
        <v>514</v>
      </c>
      <c r="B996" s="102"/>
      <c r="C996" s="136" t="s">
        <v>49</v>
      </c>
      <c r="D996" s="75" t="s">
        <v>226</v>
      </c>
      <c r="E996" s="105" t="s">
        <v>25</v>
      </c>
      <c r="F996" s="62" t="s">
        <v>26</v>
      </c>
      <c r="G996" s="105" t="s">
        <v>27</v>
      </c>
      <c r="H996" s="106"/>
      <c r="I996" s="129" t="s">
        <v>49</v>
      </c>
      <c r="J996" s="103">
        <f t="shared" ref="J996" si="143">SUM(O996:AC996)</f>
        <v>4500</v>
      </c>
      <c r="K996" s="106"/>
      <c r="L996" s="130">
        <v>44197</v>
      </c>
      <c r="M996" s="130">
        <v>44561</v>
      </c>
      <c r="N996" s="32" t="s">
        <v>186</v>
      </c>
      <c r="O996" s="256"/>
      <c r="P996" s="253">
        <f>Kemendollár!P41</f>
        <v>0</v>
      </c>
      <c r="Q996" s="253">
        <f>Kemendollár!Q41</f>
        <v>4500</v>
      </c>
      <c r="R996" s="253">
        <f>Kemendollár!R41</f>
        <v>0</v>
      </c>
      <c r="S996" s="253">
        <f>Kemendollár!S41</f>
        <v>0</v>
      </c>
      <c r="T996" s="313"/>
      <c r="U996" s="313"/>
      <c r="V996" s="313"/>
      <c r="W996" s="313"/>
      <c r="X996" s="313"/>
      <c r="Y996" s="313"/>
      <c r="Z996" s="313"/>
      <c r="AA996" s="313"/>
      <c r="AB996" s="313"/>
      <c r="AC996" s="314"/>
      <c r="AE996" s="114"/>
    </row>
    <row r="997" spans="1:31" s="139" customFormat="1" ht="60" x14ac:dyDescent="0.25">
      <c r="A997" s="101">
        <v>515</v>
      </c>
      <c r="B997" s="102"/>
      <c r="C997" s="103" t="s">
        <v>50</v>
      </c>
      <c r="D997" s="75" t="s">
        <v>226</v>
      </c>
      <c r="E997" s="105" t="s">
        <v>25</v>
      </c>
      <c r="F997" s="62" t="s">
        <v>26</v>
      </c>
      <c r="G997" s="105" t="s">
        <v>27</v>
      </c>
      <c r="H997" s="106"/>
      <c r="I997" s="129" t="s">
        <v>50</v>
      </c>
      <c r="J997" s="103">
        <f t="shared" ref="J997" si="144">SUM(O997:AC997)</f>
        <v>7500</v>
      </c>
      <c r="K997" s="106"/>
      <c r="L997" s="130">
        <v>44197</v>
      </c>
      <c r="M997" s="130">
        <v>44561</v>
      </c>
      <c r="N997" s="32" t="s">
        <v>187</v>
      </c>
      <c r="O997" s="256"/>
      <c r="P997" s="253">
        <f>Keménfa!P32</f>
        <v>0</v>
      </c>
      <c r="Q997" s="253">
        <f>Keménfa!Q32</f>
        <v>7500</v>
      </c>
      <c r="R997" s="253">
        <f>Keménfa!R32</f>
        <v>0</v>
      </c>
      <c r="S997" s="253">
        <f>Keménfa!S32</f>
        <v>0</v>
      </c>
      <c r="T997" s="313"/>
      <c r="U997" s="313"/>
      <c r="V997" s="313"/>
      <c r="W997" s="313"/>
      <c r="X997" s="313"/>
      <c r="Y997" s="313"/>
      <c r="Z997" s="313"/>
      <c r="AA997" s="313"/>
      <c r="AB997" s="313"/>
      <c r="AC997" s="314"/>
      <c r="AE997" s="114"/>
    </row>
    <row r="998" spans="1:31" s="139" customFormat="1" ht="60" x14ac:dyDescent="0.25">
      <c r="A998" s="101">
        <v>516</v>
      </c>
      <c r="B998" s="102"/>
      <c r="C998" s="103" t="s">
        <v>51</v>
      </c>
      <c r="D998" s="75" t="s">
        <v>226</v>
      </c>
      <c r="E998" s="105" t="s">
        <v>25</v>
      </c>
      <c r="F998" s="62" t="s">
        <v>26</v>
      </c>
      <c r="G998" s="105" t="s">
        <v>27</v>
      </c>
      <c r="H998" s="106"/>
      <c r="I998" s="129" t="s">
        <v>51</v>
      </c>
      <c r="J998" s="103">
        <f t="shared" ref="J998" si="145">SUM(O998:AC998)</f>
        <v>13000</v>
      </c>
      <c r="K998" s="106"/>
      <c r="L998" s="130">
        <v>44197</v>
      </c>
      <c r="M998" s="130">
        <v>44561</v>
      </c>
      <c r="N998" s="32" t="s">
        <v>186</v>
      </c>
      <c r="O998" s="256"/>
      <c r="P998" s="253">
        <f>Kisbucsa!P41</f>
        <v>0</v>
      </c>
      <c r="Q998" s="253">
        <f>Kisbucsa!Q41</f>
        <v>13000</v>
      </c>
      <c r="R998" s="253">
        <f>Kisbucsa!R41</f>
        <v>0</v>
      </c>
      <c r="S998" s="253">
        <f>Kisbucsa!S41</f>
        <v>0</v>
      </c>
      <c r="T998" s="313"/>
      <c r="U998" s="313"/>
      <c r="V998" s="313"/>
      <c r="W998" s="313"/>
      <c r="X998" s="313"/>
      <c r="Y998" s="313"/>
      <c r="Z998" s="313"/>
      <c r="AA998" s="313"/>
      <c r="AB998" s="313"/>
      <c r="AC998" s="314"/>
      <c r="AE998" s="114"/>
    </row>
    <row r="999" spans="1:31" s="139" customFormat="1" ht="60" x14ac:dyDescent="0.25">
      <c r="A999" s="101">
        <v>517</v>
      </c>
      <c r="B999" s="102"/>
      <c r="C999" s="103" t="s">
        <v>52</v>
      </c>
      <c r="D999" s="75" t="s">
        <v>226</v>
      </c>
      <c r="E999" s="105" t="s">
        <v>25</v>
      </c>
      <c r="F999" s="62" t="s">
        <v>26</v>
      </c>
      <c r="G999" s="105" t="s">
        <v>27</v>
      </c>
      <c r="H999" s="106"/>
      <c r="I999" s="129" t="s">
        <v>52</v>
      </c>
      <c r="J999" s="103">
        <f t="shared" ref="J999:J1000" si="146">SUM(O999:AC999)</f>
        <v>8500</v>
      </c>
      <c r="K999" s="106"/>
      <c r="L999" s="130">
        <v>44197</v>
      </c>
      <c r="M999" s="130">
        <v>44561</v>
      </c>
      <c r="N999" s="32" t="s">
        <v>186</v>
      </c>
      <c r="O999" s="256"/>
      <c r="P999" s="253">
        <f>Kiskutas!P35</f>
        <v>0</v>
      </c>
      <c r="Q999" s="253">
        <f>Kiskutas!Q35</f>
        <v>8500</v>
      </c>
      <c r="R999" s="253">
        <f>Kiskutas!R35</f>
        <v>0</v>
      </c>
      <c r="S999" s="253">
        <f>Kiskutas!S35</f>
        <v>0</v>
      </c>
      <c r="T999" s="313"/>
      <c r="U999" s="313"/>
      <c r="V999" s="313"/>
      <c r="W999" s="313"/>
      <c r="X999" s="313"/>
      <c r="Y999" s="313"/>
      <c r="Z999" s="313"/>
      <c r="AA999" s="313"/>
      <c r="AB999" s="313"/>
      <c r="AC999" s="314"/>
      <c r="AE999" s="114"/>
    </row>
    <row r="1000" spans="1:31" s="139" customFormat="1" ht="60" x14ac:dyDescent="0.25">
      <c r="A1000" s="101">
        <v>518</v>
      </c>
      <c r="B1000" s="102"/>
      <c r="C1000" s="103" t="s">
        <v>53</v>
      </c>
      <c r="D1000" s="75" t="s">
        <v>226</v>
      </c>
      <c r="E1000" s="105" t="s">
        <v>25</v>
      </c>
      <c r="F1000" s="62" t="s">
        <v>26</v>
      </c>
      <c r="G1000" s="105" t="s">
        <v>27</v>
      </c>
      <c r="H1000" s="106"/>
      <c r="I1000" s="129" t="s">
        <v>53</v>
      </c>
      <c r="J1000" s="103">
        <f t="shared" si="146"/>
        <v>9000</v>
      </c>
      <c r="K1000" s="106"/>
      <c r="L1000" s="130">
        <v>44197</v>
      </c>
      <c r="M1000" s="130">
        <v>44561</v>
      </c>
      <c r="N1000" s="32" t="s">
        <v>186</v>
      </c>
      <c r="O1000" s="256"/>
      <c r="P1000" s="253">
        <f>Kispáli!P39</f>
        <v>0</v>
      </c>
      <c r="Q1000" s="253">
        <f>Kispáli!Q39</f>
        <v>9000</v>
      </c>
      <c r="R1000" s="253">
        <f>Kispáli!R39</f>
        <v>0</v>
      </c>
      <c r="S1000" s="253">
        <f>Kispáli!S39</f>
        <v>0</v>
      </c>
      <c r="T1000" s="313"/>
      <c r="U1000" s="313"/>
      <c r="V1000" s="313"/>
      <c r="W1000" s="313"/>
      <c r="X1000" s="313"/>
      <c r="Y1000" s="313"/>
      <c r="Z1000" s="313"/>
      <c r="AA1000" s="313"/>
      <c r="AB1000" s="313"/>
      <c r="AC1000" s="314"/>
      <c r="AE1000" s="114"/>
    </row>
    <row r="1001" spans="1:31" s="139" customFormat="1" ht="60" x14ac:dyDescent="0.25">
      <c r="A1001" s="101">
        <v>519</v>
      </c>
      <c r="B1001" s="102"/>
      <c r="C1001" s="103" t="s">
        <v>54</v>
      </c>
      <c r="D1001" s="75" t="s">
        <v>226</v>
      </c>
      <c r="E1001" s="105" t="s">
        <v>25</v>
      </c>
      <c r="F1001" s="62" t="s">
        <v>26</v>
      </c>
      <c r="G1001" s="105" t="s">
        <v>27</v>
      </c>
      <c r="H1001" s="106"/>
      <c r="I1001" s="129" t="s">
        <v>54</v>
      </c>
      <c r="J1001" s="103">
        <f t="shared" ref="J1001" si="147">SUM(O1001:AC1001)</f>
        <v>12000</v>
      </c>
      <c r="K1001" s="106"/>
      <c r="L1001" s="130">
        <v>44197</v>
      </c>
      <c r="M1001" s="130">
        <v>44561</v>
      </c>
      <c r="N1001" s="32" t="s">
        <v>187</v>
      </c>
      <c r="O1001" s="256"/>
      <c r="P1001" s="253">
        <f>Lakhegy!P34</f>
        <v>0</v>
      </c>
      <c r="Q1001" s="253">
        <f>Lakhegy!Q34</f>
        <v>12000</v>
      </c>
      <c r="R1001" s="253">
        <f>Lakhegy!R34</f>
        <v>0</v>
      </c>
      <c r="S1001" s="253">
        <f>Lakhegy!S34</f>
        <v>0</v>
      </c>
      <c r="T1001" s="313"/>
      <c r="U1001" s="313"/>
      <c r="V1001" s="313"/>
      <c r="W1001" s="313"/>
      <c r="X1001" s="313"/>
      <c r="Y1001" s="313"/>
      <c r="Z1001" s="313"/>
      <c r="AA1001" s="313"/>
      <c r="AB1001" s="313"/>
      <c r="AC1001" s="314"/>
      <c r="AE1001" s="114"/>
    </row>
    <row r="1002" spans="1:31" s="139" customFormat="1" ht="60" x14ac:dyDescent="0.25">
      <c r="A1002" s="101">
        <v>520</v>
      </c>
      <c r="B1002" s="102"/>
      <c r="C1002" s="103" t="s">
        <v>55</v>
      </c>
      <c r="D1002" s="75" t="s">
        <v>226</v>
      </c>
      <c r="E1002" s="105" t="s">
        <v>25</v>
      </c>
      <c r="F1002" s="62" t="s">
        <v>26</v>
      </c>
      <c r="G1002" s="105" t="s">
        <v>27</v>
      </c>
      <c r="H1002" s="106"/>
      <c r="I1002" s="129" t="s">
        <v>55</v>
      </c>
      <c r="J1002" s="103">
        <f t="shared" ref="J1002" si="148">SUM(O1002:AC1002)</f>
        <v>8500</v>
      </c>
      <c r="K1002" s="106"/>
      <c r="L1002" s="130">
        <v>44197</v>
      </c>
      <c r="M1002" s="130">
        <v>44561</v>
      </c>
      <c r="N1002" s="32" t="s">
        <v>185</v>
      </c>
      <c r="O1002" s="256"/>
      <c r="P1002" s="253">
        <f>Nagykutas!P34</f>
        <v>0</v>
      </c>
      <c r="Q1002" s="253">
        <f>Nagykutas!Q34</f>
        <v>8500</v>
      </c>
      <c r="R1002" s="253">
        <f>Nagykutas!R34</f>
        <v>0</v>
      </c>
      <c r="S1002" s="253">
        <f>Nagykutas!S34</f>
        <v>0</v>
      </c>
      <c r="T1002" s="313"/>
      <c r="U1002" s="313"/>
      <c r="V1002" s="313"/>
      <c r="W1002" s="313"/>
      <c r="X1002" s="313"/>
      <c r="Y1002" s="313"/>
      <c r="Z1002" s="313"/>
      <c r="AA1002" s="313"/>
      <c r="AB1002" s="313"/>
      <c r="AC1002" s="314"/>
      <c r="AE1002" s="114"/>
    </row>
    <row r="1003" spans="1:31" s="139" customFormat="1" ht="60" x14ac:dyDescent="0.25">
      <c r="A1003" s="101">
        <v>521</v>
      </c>
      <c r="B1003" s="102"/>
      <c r="C1003" s="103" t="s">
        <v>56</v>
      </c>
      <c r="D1003" s="75" t="s">
        <v>226</v>
      </c>
      <c r="E1003" s="105" t="s">
        <v>25</v>
      </c>
      <c r="F1003" s="62" t="s">
        <v>26</v>
      </c>
      <c r="G1003" s="105" t="s">
        <v>27</v>
      </c>
      <c r="H1003" s="106"/>
      <c r="I1003" s="129" t="s">
        <v>56</v>
      </c>
      <c r="J1003" s="103">
        <f t="shared" ref="J1003:J1005" si="149">SUM(O1003:AC1003)</f>
        <v>9500</v>
      </c>
      <c r="K1003" s="106"/>
      <c r="L1003" s="130">
        <v>44197</v>
      </c>
      <c r="M1003" s="130">
        <v>44561</v>
      </c>
      <c r="N1003" s="32" t="s">
        <v>186</v>
      </c>
      <c r="O1003" s="256"/>
      <c r="P1003" s="253">
        <f>Nagypáli!P32</f>
        <v>0</v>
      </c>
      <c r="Q1003" s="253">
        <f>Nagypáli!Q32</f>
        <v>9500</v>
      </c>
      <c r="R1003" s="253">
        <f>Nagypáli!R32</f>
        <v>0</v>
      </c>
      <c r="S1003" s="253">
        <f>Nagypáli!S32</f>
        <v>0</v>
      </c>
      <c r="T1003" s="313"/>
      <c r="U1003" s="313"/>
      <c r="V1003" s="313"/>
      <c r="W1003" s="313"/>
      <c r="X1003" s="313"/>
      <c r="Y1003" s="313"/>
      <c r="Z1003" s="313"/>
      <c r="AA1003" s="313"/>
      <c r="AB1003" s="313"/>
      <c r="AC1003" s="314"/>
      <c r="AE1003" s="114"/>
    </row>
    <row r="1004" spans="1:31" s="139" customFormat="1" ht="60" x14ac:dyDescent="0.25">
      <c r="A1004" s="101">
        <v>522</v>
      </c>
      <c r="B1004" s="102"/>
      <c r="C1004" s="136" t="s">
        <v>57</v>
      </c>
      <c r="D1004" s="75" t="s">
        <v>226</v>
      </c>
      <c r="E1004" s="105" t="s">
        <v>25</v>
      </c>
      <c r="F1004" s="62" t="s">
        <v>26</v>
      </c>
      <c r="G1004" s="105" t="s">
        <v>27</v>
      </c>
      <c r="H1004" s="106"/>
      <c r="I1004" s="129" t="s">
        <v>57</v>
      </c>
      <c r="J1004" s="103">
        <f t="shared" si="149"/>
        <v>20500</v>
      </c>
      <c r="K1004" s="106"/>
      <c r="L1004" s="130">
        <v>44197</v>
      </c>
      <c r="M1004" s="130">
        <v>44561</v>
      </c>
      <c r="N1004" s="32" t="s">
        <v>187</v>
      </c>
      <c r="O1004" s="256"/>
      <c r="P1004" s="253">
        <f>Nemesapáti!P40</f>
        <v>0</v>
      </c>
      <c r="Q1004" s="253">
        <f>Nemesapáti!Q40</f>
        <v>20500</v>
      </c>
      <c r="R1004" s="253">
        <f>Nemesapáti!R40</f>
        <v>0</v>
      </c>
      <c r="S1004" s="253">
        <f>Nemesapáti!S40</f>
        <v>0</v>
      </c>
      <c r="T1004" s="313"/>
      <c r="U1004" s="313"/>
      <c r="V1004" s="313"/>
      <c r="W1004" s="313"/>
      <c r="X1004" s="313"/>
      <c r="Y1004" s="313"/>
      <c r="Z1004" s="313"/>
      <c r="AA1004" s="313"/>
      <c r="AB1004" s="313"/>
      <c r="AC1004" s="314"/>
      <c r="AE1004" s="114"/>
    </row>
    <row r="1005" spans="1:31" s="139" customFormat="1" ht="60" x14ac:dyDescent="0.25">
      <c r="A1005" s="101">
        <v>523</v>
      </c>
      <c r="B1005" s="102"/>
      <c r="C1005" s="103" t="s">
        <v>58</v>
      </c>
      <c r="D1005" s="75" t="s">
        <v>226</v>
      </c>
      <c r="E1005" s="105" t="s">
        <v>25</v>
      </c>
      <c r="F1005" s="62" t="s">
        <v>26</v>
      </c>
      <c r="G1005" s="105" t="s">
        <v>27</v>
      </c>
      <c r="H1005" s="106"/>
      <c r="I1005" s="129" t="s">
        <v>58</v>
      </c>
      <c r="J1005" s="103">
        <f t="shared" si="149"/>
        <v>9000</v>
      </c>
      <c r="K1005" s="106"/>
      <c r="L1005" s="130">
        <v>44197</v>
      </c>
      <c r="M1005" s="130">
        <v>44561</v>
      </c>
      <c r="N1005" s="32" t="s">
        <v>186</v>
      </c>
      <c r="O1005" s="256"/>
      <c r="P1005" s="253">
        <f>Nemeshetés!P42</f>
        <v>0</v>
      </c>
      <c r="Q1005" s="253">
        <f>Nemeshetés!Q42</f>
        <v>9000</v>
      </c>
      <c r="R1005" s="253">
        <f>Nemeshetés!R42</f>
        <v>0</v>
      </c>
      <c r="S1005" s="253">
        <f>Nemeshetés!S42</f>
        <v>0</v>
      </c>
      <c r="T1005" s="313"/>
      <c r="U1005" s="313"/>
      <c r="V1005" s="313"/>
      <c r="W1005" s="313"/>
      <c r="X1005" s="313"/>
      <c r="Y1005" s="313"/>
      <c r="Z1005" s="313"/>
      <c r="AA1005" s="313"/>
      <c r="AB1005" s="313"/>
      <c r="AC1005" s="314"/>
      <c r="AE1005" s="114"/>
    </row>
    <row r="1006" spans="1:31" s="139" customFormat="1" ht="60" x14ac:dyDescent="0.25">
      <c r="A1006" s="101">
        <v>456</v>
      </c>
      <c r="B1006" s="102"/>
      <c r="C1006" s="136" t="s">
        <v>59</v>
      </c>
      <c r="D1006" s="138" t="s">
        <v>85</v>
      </c>
      <c r="E1006" s="105" t="s">
        <v>25</v>
      </c>
      <c r="F1006" s="62" t="s">
        <v>26</v>
      </c>
      <c r="G1006" s="105" t="s">
        <v>27</v>
      </c>
      <c r="H1006" s="106"/>
      <c r="I1006" s="129" t="s">
        <v>59</v>
      </c>
      <c r="J1006" s="103">
        <f t="shared" ref="J1006" si="150">SUM(O1006:AC1006)</f>
        <v>1000</v>
      </c>
      <c r="K1006" s="106"/>
      <c r="L1006" s="130">
        <v>43831</v>
      </c>
      <c r="M1006" s="130">
        <v>44196</v>
      </c>
      <c r="N1006" s="17" t="s">
        <v>186</v>
      </c>
      <c r="O1006" s="256"/>
      <c r="P1006" s="253">
        <f>Nemesándorháza!P38</f>
        <v>1000</v>
      </c>
      <c r="Q1006" s="253"/>
      <c r="R1006" s="253"/>
      <c r="S1006" s="253"/>
      <c r="T1006" s="313"/>
      <c r="U1006" s="313"/>
      <c r="V1006" s="313"/>
      <c r="W1006" s="313"/>
      <c r="X1006" s="313"/>
      <c r="Y1006" s="313"/>
      <c r="Z1006" s="313"/>
      <c r="AA1006" s="313"/>
      <c r="AB1006" s="313"/>
      <c r="AC1006" s="314"/>
      <c r="AE1006" s="114"/>
    </row>
    <row r="1007" spans="1:31" s="139" customFormat="1" ht="60" x14ac:dyDescent="0.25">
      <c r="A1007" s="101">
        <v>524</v>
      </c>
      <c r="B1007" s="102"/>
      <c r="C1007" s="103" t="s">
        <v>61</v>
      </c>
      <c r="D1007" s="75" t="s">
        <v>226</v>
      </c>
      <c r="E1007" s="105" t="s">
        <v>25</v>
      </c>
      <c r="F1007" s="62" t="s">
        <v>26</v>
      </c>
      <c r="G1007" s="105" t="s">
        <v>27</v>
      </c>
      <c r="H1007" s="106"/>
      <c r="I1007" s="129" t="s">
        <v>61</v>
      </c>
      <c r="J1007" s="103">
        <f t="shared" ref="J1007:J1010" si="151">SUM(O1007:AC1007)</f>
        <v>6000</v>
      </c>
      <c r="K1007" s="106"/>
      <c r="L1007" s="130">
        <v>44197</v>
      </c>
      <c r="M1007" s="130">
        <v>44561</v>
      </c>
      <c r="N1007" s="32" t="s">
        <v>186</v>
      </c>
      <c r="O1007" s="256"/>
      <c r="P1007" s="253">
        <f>Németfalu!P36</f>
        <v>0</v>
      </c>
      <c r="Q1007" s="253">
        <f>Németfalu!Q36</f>
        <v>6000</v>
      </c>
      <c r="R1007" s="253">
        <f>Németfalu!R36</f>
        <v>0</v>
      </c>
      <c r="S1007" s="253">
        <f>Németfalu!S36</f>
        <v>0</v>
      </c>
      <c r="T1007" s="313">
        <f>Németfalu!T36</f>
        <v>0</v>
      </c>
      <c r="U1007" s="313">
        <f>Németfalu!U36</f>
        <v>0</v>
      </c>
      <c r="V1007" s="313">
        <f>Németfalu!V36</f>
        <v>0</v>
      </c>
      <c r="W1007" s="313">
        <f>Németfalu!W36</f>
        <v>0</v>
      </c>
      <c r="X1007" s="313">
        <f>Németfalu!X36</f>
        <v>0</v>
      </c>
      <c r="Y1007" s="313">
        <f>Németfalu!Y36</f>
        <v>0</v>
      </c>
      <c r="Z1007" s="313">
        <f>Németfalu!Z36</f>
        <v>0</v>
      </c>
      <c r="AA1007" s="313">
        <f>Németfalu!AA36</f>
        <v>0</v>
      </c>
      <c r="AB1007" s="313">
        <f>Németfalu!AB36</f>
        <v>0</v>
      </c>
      <c r="AC1007" s="314">
        <f>Németfalu!AC36</f>
        <v>0</v>
      </c>
      <c r="AE1007" s="114"/>
    </row>
    <row r="1008" spans="1:31" s="139" customFormat="1" ht="60" x14ac:dyDescent="0.25">
      <c r="A1008" s="101">
        <v>525</v>
      </c>
      <c r="B1008" s="102"/>
      <c r="C1008" s="103" t="s">
        <v>61</v>
      </c>
      <c r="D1008" s="75" t="s">
        <v>247</v>
      </c>
      <c r="E1008" s="105" t="s">
        <v>25</v>
      </c>
      <c r="F1008" s="62" t="s">
        <v>26</v>
      </c>
      <c r="G1008" s="105" t="s">
        <v>27</v>
      </c>
      <c r="H1008" s="106"/>
      <c r="I1008" s="129" t="s">
        <v>61</v>
      </c>
      <c r="J1008" s="103">
        <f t="shared" si="151"/>
        <v>60</v>
      </c>
      <c r="K1008" s="106"/>
      <c r="L1008" s="130">
        <v>44197</v>
      </c>
      <c r="M1008" s="130">
        <v>44561</v>
      </c>
      <c r="N1008" s="32" t="s">
        <v>186</v>
      </c>
      <c r="O1008" s="256"/>
      <c r="P1008" s="253">
        <f>Németfalu!P37</f>
        <v>0</v>
      </c>
      <c r="Q1008" s="253">
        <f>Németfalu!Q37</f>
        <v>60</v>
      </c>
      <c r="R1008" s="253">
        <f>Németfalu!R37</f>
        <v>0</v>
      </c>
      <c r="S1008" s="253">
        <f>Németfalu!S37</f>
        <v>0</v>
      </c>
      <c r="T1008" s="313">
        <f>Németfalu!T37</f>
        <v>0</v>
      </c>
      <c r="U1008" s="313">
        <f>Németfalu!U37</f>
        <v>0</v>
      </c>
      <c r="V1008" s="313">
        <f>Németfalu!V37</f>
        <v>0</v>
      </c>
      <c r="W1008" s="313">
        <f>Németfalu!W37</f>
        <v>0</v>
      </c>
      <c r="X1008" s="313">
        <f>Németfalu!X37</f>
        <v>0</v>
      </c>
      <c r="Y1008" s="313">
        <f>Németfalu!Y37</f>
        <v>0</v>
      </c>
      <c r="Z1008" s="313">
        <f>Németfalu!Z37</f>
        <v>0</v>
      </c>
      <c r="AA1008" s="313">
        <f>Németfalu!AA37</f>
        <v>0</v>
      </c>
      <c r="AB1008" s="313">
        <f>Németfalu!AB37</f>
        <v>0</v>
      </c>
      <c r="AC1008" s="314">
        <f>Németfalu!AC37</f>
        <v>0</v>
      </c>
      <c r="AE1008" s="114"/>
    </row>
    <row r="1009" spans="1:31" s="139" customFormat="1" ht="60" x14ac:dyDescent="0.25">
      <c r="A1009" s="101">
        <v>1027</v>
      </c>
      <c r="B1009" s="102"/>
      <c r="C1009" s="103" t="s">
        <v>61</v>
      </c>
      <c r="D1009" s="75" t="s">
        <v>247</v>
      </c>
      <c r="E1009" s="105" t="s">
        <v>25</v>
      </c>
      <c r="F1009" s="62" t="s">
        <v>26</v>
      </c>
      <c r="G1009" s="105" t="s">
        <v>27</v>
      </c>
      <c r="H1009" s="106"/>
      <c r="I1009" s="129" t="s">
        <v>61</v>
      </c>
      <c r="J1009" s="103">
        <f t="shared" si="151"/>
        <v>60</v>
      </c>
      <c r="K1009" s="106"/>
      <c r="L1009" s="130">
        <v>47484</v>
      </c>
      <c r="M1009" s="130">
        <v>47848</v>
      </c>
      <c r="N1009" s="32" t="s">
        <v>187</v>
      </c>
      <c r="O1009" s="256"/>
      <c r="P1009" s="253">
        <f>Németfalu!P38</f>
        <v>0</v>
      </c>
      <c r="Q1009" s="253">
        <f>Németfalu!Q38</f>
        <v>0</v>
      </c>
      <c r="R1009" s="253">
        <f>Németfalu!R38</f>
        <v>0</v>
      </c>
      <c r="S1009" s="253">
        <f>Németfalu!S38</f>
        <v>0</v>
      </c>
      <c r="T1009" s="313">
        <f>Németfalu!T38</f>
        <v>0</v>
      </c>
      <c r="U1009" s="313">
        <f>Németfalu!U38</f>
        <v>0</v>
      </c>
      <c r="V1009" s="313">
        <f>Németfalu!V38</f>
        <v>0</v>
      </c>
      <c r="W1009" s="313">
        <f>Németfalu!W38</f>
        <v>0</v>
      </c>
      <c r="X1009" s="313">
        <f>Németfalu!X38</f>
        <v>0</v>
      </c>
      <c r="Y1009" s="313">
        <f>Németfalu!Y38</f>
        <v>0</v>
      </c>
      <c r="Z1009" s="313">
        <f>Németfalu!Z38</f>
        <v>60</v>
      </c>
      <c r="AA1009" s="313">
        <f>Németfalu!AA38</f>
        <v>0</v>
      </c>
      <c r="AB1009" s="313">
        <f>Németfalu!AB38</f>
        <v>0</v>
      </c>
      <c r="AC1009" s="314">
        <f>Németfalu!AC38</f>
        <v>0</v>
      </c>
      <c r="AE1009" s="114"/>
    </row>
    <row r="1010" spans="1:31" s="139" customFormat="1" ht="60" x14ac:dyDescent="0.25">
      <c r="A1010" s="101">
        <v>526</v>
      </c>
      <c r="B1010" s="102"/>
      <c r="C1010" s="103" t="s">
        <v>62</v>
      </c>
      <c r="D1010" s="75" t="s">
        <v>226</v>
      </c>
      <c r="E1010" s="105" t="s">
        <v>25</v>
      </c>
      <c r="F1010" s="62" t="s">
        <v>26</v>
      </c>
      <c r="G1010" s="105" t="s">
        <v>27</v>
      </c>
      <c r="H1010" s="106"/>
      <c r="I1010" s="129" t="s">
        <v>62</v>
      </c>
      <c r="J1010" s="103">
        <f t="shared" si="151"/>
        <v>600</v>
      </c>
      <c r="K1010" s="106"/>
      <c r="L1010" s="130">
        <v>44197</v>
      </c>
      <c r="M1010" s="130">
        <v>44561</v>
      </c>
      <c r="N1010" s="32" t="s">
        <v>186</v>
      </c>
      <c r="O1010" s="256"/>
      <c r="P1010" s="253">
        <f>Ozmánbük!P33</f>
        <v>0</v>
      </c>
      <c r="Q1010" s="253">
        <f>Ozmánbük!Q33</f>
        <v>600</v>
      </c>
      <c r="R1010" s="253">
        <f>Ozmánbük!R33</f>
        <v>0</v>
      </c>
      <c r="S1010" s="253">
        <f>Ozmánbük!S33</f>
        <v>0</v>
      </c>
      <c r="T1010" s="313"/>
      <c r="U1010" s="313"/>
      <c r="V1010" s="313"/>
      <c r="W1010" s="313"/>
      <c r="X1010" s="313"/>
      <c r="Y1010" s="313"/>
      <c r="Z1010" s="313"/>
      <c r="AA1010" s="313"/>
      <c r="AB1010" s="313"/>
      <c r="AC1010" s="314"/>
      <c r="AE1010" s="114"/>
    </row>
    <row r="1011" spans="1:31" s="139" customFormat="1" ht="60" x14ac:dyDescent="0.25">
      <c r="A1011" s="101">
        <v>527</v>
      </c>
      <c r="B1011" s="102"/>
      <c r="C1011" s="103" t="s">
        <v>63</v>
      </c>
      <c r="D1011" s="75" t="s">
        <v>226</v>
      </c>
      <c r="E1011" s="105" t="s">
        <v>25</v>
      </c>
      <c r="F1011" s="62" t="s">
        <v>26</v>
      </c>
      <c r="G1011" s="105" t="s">
        <v>27</v>
      </c>
      <c r="H1011" s="106"/>
      <c r="I1011" s="129" t="s">
        <v>63</v>
      </c>
      <c r="J1011" s="103">
        <f t="shared" ref="J1011:J1014" si="152">SUM(O1011:AC1011)</f>
        <v>6000</v>
      </c>
      <c r="K1011" s="106"/>
      <c r="L1011" s="130">
        <v>44197</v>
      </c>
      <c r="M1011" s="130">
        <v>44561</v>
      </c>
      <c r="N1011" s="32" t="s">
        <v>186</v>
      </c>
      <c r="O1011" s="256"/>
      <c r="P1011" s="253">
        <f>Pethőhenye!P41</f>
        <v>0</v>
      </c>
      <c r="Q1011" s="253">
        <f>Pethőhenye!Q41</f>
        <v>6000</v>
      </c>
      <c r="R1011" s="253">
        <f>Pethőhenye!R41</f>
        <v>0</v>
      </c>
      <c r="S1011" s="253">
        <f>Pethőhenye!S41</f>
        <v>0</v>
      </c>
      <c r="T1011" s="313"/>
      <c r="U1011" s="313"/>
      <c r="V1011" s="313"/>
      <c r="W1011" s="313"/>
      <c r="X1011" s="313"/>
      <c r="Y1011" s="313"/>
      <c r="Z1011" s="313"/>
      <c r="AA1011" s="313"/>
      <c r="AB1011" s="313"/>
      <c r="AC1011" s="314"/>
      <c r="AE1011" s="114"/>
    </row>
    <row r="1012" spans="1:31" s="139" customFormat="1" ht="60" x14ac:dyDescent="0.25">
      <c r="A1012" s="101">
        <v>528</v>
      </c>
      <c r="B1012" s="102"/>
      <c r="C1012" s="103" t="s">
        <v>64</v>
      </c>
      <c r="D1012" s="75" t="s">
        <v>226</v>
      </c>
      <c r="E1012" s="105" t="s">
        <v>25</v>
      </c>
      <c r="F1012" s="62" t="s">
        <v>26</v>
      </c>
      <c r="G1012" s="105" t="s">
        <v>27</v>
      </c>
      <c r="H1012" s="106"/>
      <c r="I1012" s="129" t="s">
        <v>64</v>
      </c>
      <c r="J1012" s="103">
        <f t="shared" si="152"/>
        <v>12000</v>
      </c>
      <c r="K1012" s="106"/>
      <c r="L1012" s="130">
        <v>44197</v>
      </c>
      <c r="M1012" s="130">
        <v>44561</v>
      </c>
      <c r="N1012" s="32" t="s">
        <v>186</v>
      </c>
      <c r="O1012" s="256"/>
      <c r="P1012" s="253">
        <f>Pókaszepetk!P35</f>
        <v>0</v>
      </c>
      <c r="Q1012" s="253">
        <f>Pókaszepetk!Q35</f>
        <v>12000</v>
      </c>
      <c r="R1012" s="253">
        <f>Pókaszepetk!R35</f>
        <v>0</v>
      </c>
      <c r="S1012" s="253">
        <f>Pókaszepetk!S35</f>
        <v>0</v>
      </c>
      <c r="T1012" s="313"/>
      <c r="U1012" s="313"/>
      <c r="V1012" s="313"/>
      <c r="W1012" s="313"/>
      <c r="X1012" s="313"/>
      <c r="Y1012" s="313"/>
      <c r="Z1012" s="313"/>
      <c r="AA1012" s="313"/>
      <c r="AB1012" s="313"/>
      <c r="AC1012" s="314"/>
      <c r="AE1012" s="114"/>
    </row>
    <row r="1013" spans="1:31" s="139" customFormat="1" ht="60" x14ac:dyDescent="0.25">
      <c r="A1013" s="101">
        <v>529</v>
      </c>
      <c r="B1013" s="102"/>
      <c r="C1013" s="136" t="s">
        <v>65</v>
      </c>
      <c r="D1013" s="75" t="s">
        <v>226</v>
      </c>
      <c r="E1013" s="105" t="s">
        <v>25</v>
      </c>
      <c r="F1013" s="62" t="s">
        <v>26</v>
      </c>
      <c r="G1013" s="105" t="s">
        <v>27</v>
      </c>
      <c r="H1013" s="106"/>
      <c r="I1013" s="129" t="s">
        <v>65</v>
      </c>
      <c r="J1013" s="103">
        <f t="shared" si="152"/>
        <v>23000</v>
      </c>
      <c r="K1013" s="106"/>
      <c r="L1013" s="130">
        <v>44197</v>
      </c>
      <c r="M1013" s="130">
        <v>44561</v>
      </c>
      <c r="N1013" s="32" t="s">
        <v>186</v>
      </c>
      <c r="O1013" s="256"/>
      <c r="P1013" s="253">
        <f>Pusztaszenlászló!P45</f>
        <v>0</v>
      </c>
      <c r="Q1013" s="253">
        <f>Pusztaszenlászló!Q45</f>
        <v>23000</v>
      </c>
      <c r="R1013" s="253">
        <f>Pusztaszenlászló!R45</f>
        <v>0</v>
      </c>
      <c r="S1013" s="253">
        <f>Pusztaszenlászló!S45</f>
        <v>0</v>
      </c>
      <c r="T1013" s="313">
        <f>Pusztaszenlászló!T45</f>
        <v>0</v>
      </c>
      <c r="U1013" s="313">
        <f>Pusztaszenlászló!U45</f>
        <v>0</v>
      </c>
      <c r="V1013" s="313">
        <f>Pusztaszenlászló!V45</f>
        <v>0</v>
      </c>
      <c r="W1013" s="313">
        <f>Pusztaszenlászló!W45</f>
        <v>0</v>
      </c>
      <c r="X1013" s="313">
        <f>Pusztaszenlászló!X45</f>
        <v>0</v>
      </c>
      <c r="Y1013" s="313">
        <f>Pusztaszenlászló!Y45</f>
        <v>0</v>
      </c>
      <c r="Z1013" s="313">
        <f>Pusztaszenlászló!Z45</f>
        <v>0</v>
      </c>
      <c r="AA1013" s="313">
        <f>Pusztaszenlászló!AA45</f>
        <v>0</v>
      </c>
      <c r="AB1013" s="313">
        <f>Pusztaszenlászló!AB45</f>
        <v>0</v>
      </c>
      <c r="AC1013" s="314">
        <f>Pusztaszenlászló!AC45</f>
        <v>0</v>
      </c>
      <c r="AE1013" s="114"/>
    </row>
    <row r="1014" spans="1:31" s="139" customFormat="1" ht="60" x14ac:dyDescent="0.25">
      <c r="A1014" s="101">
        <v>457</v>
      </c>
      <c r="B1014" s="102"/>
      <c r="C1014" s="136" t="s">
        <v>65</v>
      </c>
      <c r="D1014" s="75" t="s">
        <v>247</v>
      </c>
      <c r="E1014" s="105" t="s">
        <v>25</v>
      </c>
      <c r="F1014" s="62" t="s">
        <v>26</v>
      </c>
      <c r="G1014" s="105" t="s">
        <v>27</v>
      </c>
      <c r="H1014" s="106"/>
      <c r="I1014" s="129" t="s">
        <v>65</v>
      </c>
      <c r="J1014" s="103">
        <f t="shared" si="152"/>
        <v>720</v>
      </c>
      <c r="K1014" s="106"/>
      <c r="L1014" s="130">
        <v>43831</v>
      </c>
      <c r="M1014" s="130">
        <v>45291</v>
      </c>
      <c r="N1014" s="32" t="s">
        <v>186</v>
      </c>
      <c r="O1014" s="256"/>
      <c r="P1014" s="253">
        <f>Pusztaszenlászló!P46</f>
        <v>120</v>
      </c>
      <c r="Q1014" s="253">
        <f>Pusztaszenlászló!Q46</f>
        <v>120</v>
      </c>
      <c r="R1014" s="253">
        <f>Pusztaszenlászló!R46</f>
        <v>240</v>
      </c>
      <c r="S1014" s="253">
        <f>Pusztaszenlászló!S46</f>
        <v>240</v>
      </c>
      <c r="T1014" s="313">
        <f>Pusztaszenlászló!T46</f>
        <v>0</v>
      </c>
      <c r="U1014" s="313">
        <f>Pusztaszenlászló!U46</f>
        <v>0</v>
      </c>
      <c r="V1014" s="313">
        <f>Pusztaszenlászló!V46</f>
        <v>0</v>
      </c>
      <c r="W1014" s="313">
        <f>Pusztaszenlászló!W46</f>
        <v>0</v>
      </c>
      <c r="X1014" s="313">
        <f>Pusztaszenlászló!X46</f>
        <v>0</v>
      </c>
      <c r="Y1014" s="313">
        <f>Pusztaszenlászló!Y46</f>
        <v>0</v>
      </c>
      <c r="Z1014" s="313">
        <f>Pusztaszenlászló!Z46</f>
        <v>0</v>
      </c>
      <c r="AA1014" s="313">
        <f>Pusztaszenlászló!AA46</f>
        <v>0</v>
      </c>
      <c r="AB1014" s="313">
        <f>Pusztaszenlászló!AB46</f>
        <v>0</v>
      </c>
      <c r="AC1014" s="314">
        <f>Pusztaszenlászló!AC46</f>
        <v>0</v>
      </c>
      <c r="AE1014" s="114"/>
    </row>
    <row r="1015" spans="1:31" s="125" customFormat="1" ht="60" x14ac:dyDescent="0.25">
      <c r="A1015" s="101">
        <v>986</v>
      </c>
      <c r="B1015" s="102"/>
      <c r="C1015" s="136" t="s">
        <v>65</v>
      </c>
      <c r="D1015" s="75" t="s">
        <v>247</v>
      </c>
      <c r="E1015" s="105" t="s">
        <v>25</v>
      </c>
      <c r="F1015" s="62" t="s">
        <v>26</v>
      </c>
      <c r="G1015" s="105" t="s">
        <v>27</v>
      </c>
      <c r="H1015" s="106"/>
      <c r="I1015" s="129" t="s">
        <v>65</v>
      </c>
      <c r="J1015" s="103">
        <f>SUM(O1015:AC1015)</f>
        <v>120</v>
      </c>
      <c r="K1015" s="106"/>
      <c r="L1015" s="130">
        <v>47119</v>
      </c>
      <c r="M1015" s="130">
        <v>47848</v>
      </c>
      <c r="N1015" s="32" t="s">
        <v>187</v>
      </c>
      <c r="O1015" s="256"/>
      <c r="P1015" s="253">
        <f>Pusztaszenlászló!P47</f>
        <v>0</v>
      </c>
      <c r="Q1015" s="253">
        <f>Pusztaszenlászló!Q47</f>
        <v>0</v>
      </c>
      <c r="R1015" s="253">
        <f>Pusztaszenlászló!R47</f>
        <v>0</v>
      </c>
      <c r="S1015" s="253">
        <f>Pusztaszenlászló!S47</f>
        <v>0</v>
      </c>
      <c r="T1015" s="313">
        <f>Pusztaszenlászló!T47</f>
        <v>0</v>
      </c>
      <c r="U1015" s="313">
        <f>Pusztaszenlászló!U47</f>
        <v>0</v>
      </c>
      <c r="V1015" s="313">
        <f>Pusztaszenlászló!V47</f>
        <v>0</v>
      </c>
      <c r="W1015" s="313">
        <f>Pusztaszenlászló!W47</f>
        <v>0</v>
      </c>
      <c r="X1015" s="313">
        <f>Pusztaszenlászló!X47</f>
        <v>0</v>
      </c>
      <c r="Y1015" s="313">
        <f>Pusztaszenlászló!Y47</f>
        <v>60</v>
      </c>
      <c r="Z1015" s="313">
        <f>Pusztaszenlászló!Z47</f>
        <v>60</v>
      </c>
      <c r="AA1015" s="313">
        <f>Pusztaszenlászló!AA47</f>
        <v>0</v>
      </c>
      <c r="AB1015" s="313">
        <f>Pusztaszenlászló!AB47</f>
        <v>0</v>
      </c>
      <c r="AC1015" s="314">
        <f>Pusztaszenlászló!AC47</f>
        <v>0</v>
      </c>
      <c r="AE1015" s="114"/>
    </row>
    <row r="1016" spans="1:31" s="139" customFormat="1" ht="60" x14ac:dyDescent="0.25">
      <c r="A1016" s="101">
        <v>530</v>
      </c>
      <c r="B1016" s="102"/>
      <c r="C1016" s="103" t="s">
        <v>66</v>
      </c>
      <c r="D1016" s="75" t="s">
        <v>226</v>
      </c>
      <c r="E1016" s="105" t="s">
        <v>25</v>
      </c>
      <c r="F1016" s="62" t="s">
        <v>26</v>
      </c>
      <c r="G1016" s="105" t="s">
        <v>27</v>
      </c>
      <c r="H1016" s="106"/>
      <c r="I1016" s="129" t="s">
        <v>66</v>
      </c>
      <c r="J1016" s="103">
        <f t="shared" ref="J1016" si="153">SUM(O1016:AC1016)</f>
        <v>12500</v>
      </c>
      <c r="K1016" s="106"/>
      <c r="L1016" s="130">
        <v>44197</v>
      </c>
      <c r="M1016" s="130">
        <v>44561</v>
      </c>
      <c r="N1016" s="32" t="s">
        <v>186</v>
      </c>
      <c r="O1016" s="256"/>
      <c r="P1016" s="253">
        <f>Salomvár!P38</f>
        <v>0</v>
      </c>
      <c r="Q1016" s="253">
        <f>Salomvár!Q38</f>
        <v>12500</v>
      </c>
      <c r="R1016" s="253">
        <f>Salomvár!R38</f>
        <v>0</v>
      </c>
      <c r="S1016" s="253">
        <f>Salomvár!S38</f>
        <v>0</v>
      </c>
      <c r="T1016" s="313"/>
      <c r="U1016" s="313"/>
      <c r="V1016" s="313"/>
      <c r="W1016" s="313"/>
      <c r="X1016" s="313"/>
      <c r="Y1016" s="313"/>
      <c r="Z1016" s="313"/>
      <c r="AA1016" s="313"/>
      <c r="AB1016" s="313"/>
      <c r="AC1016" s="314"/>
      <c r="AE1016" s="114"/>
    </row>
    <row r="1017" spans="1:31" s="139" customFormat="1" ht="60" x14ac:dyDescent="0.25">
      <c r="A1017" s="101">
        <v>531</v>
      </c>
      <c r="B1017" s="102"/>
      <c r="C1017" s="103" t="s">
        <v>67</v>
      </c>
      <c r="D1017" s="75" t="s">
        <v>226</v>
      </c>
      <c r="E1017" s="105" t="s">
        <v>25</v>
      </c>
      <c r="F1017" s="62" t="s">
        <v>26</v>
      </c>
      <c r="G1017" s="105" t="s">
        <v>27</v>
      </c>
      <c r="H1017" s="106"/>
      <c r="I1017" s="129" t="s">
        <v>67</v>
      </c>
      <c r="J1017" s="103">
        <f>SUM(O1017:AC1017)</f>
        <v>5500</v>
      </c>
      <c r="K1017" s="106"/>
      <c r="L1017" s="130">
        <v>44197</v>
      </c>
      <c r="M1017" s="130">
        <v>44561</v>
      </c>
      <c r="N1017" s="32" t="s">
        <v>186</v>
      </c>
      <c r="O1017" s="256"/>
      <c r="P1017" s="253">
        <f>Sárhida!P35</f>
        <v>0</v>
      </c>
      <c r="Q1017" s="253">
        <f>Sárhida!Q35</f>
        <v>5500</v>
      </c>
      <c r="R1017" s="253">
        <f>Sárhida!R35</f>
        <v>0</v>
      </c>
      <c r="S1017" s="253">
        <f>Sárhida!S35</f>
        <v>0</v>
      </c>
      <c r="T1017" s="313"/>
      <c r="U1017" s="313"/>
      <c r="V1017" s="313"/>
      <c r="W1017" s="313"/>
      <c r="X1017" s="313"/>
      <c r="Y1017" s="313"/>
      <c r="Z1017" s="313"/>
      <c r="AA1017" s="313"/>
      <c r="AB1017" s="313"/>
      <c r="AC1017" s="314"/>
      <c r="AE1017" s="114"/>
    </row>
    <row r="1018" spans="1:31" s="139" customFormat="1" ht="60" x14ac:dyDescent="0.25">
      <c r="A1018" s="101">
        <v>532</v>
      </c>
      <c r="B1018" s="102"/>
      <c r="C1018" s="103" t="s">
        <v>68</v>
      </c>
      <c r="D1018" s="75" t="s">
        <v>226</v>
      </c>
      <c r="E1018" s="105" t="s">
        <v>25</v>
      </c>
      <c r="F1018" s="62" t="s">
        <v>26</v>
      </c>
      <c r="G1018" s="105" t="s">
        <v>27</v>
      </c>
      <c r="H1018" s="106"/>
      <c r="I1018" s="129" t="s">
        <v>68</v>
      </c>
      <c r="J1018" s="103">
        <f t="shared" ref="J1018:J1019" si="154">SUM(O1018:AC1018)</f>
        <v>25000</v>
      </c>
      <c r="K1018" s="106"/>
      <c r="L1018" s="130">
        <v>44197</v>
      </c>
      <c r="M1018" s="130">
        <v>44561</v>
      </c>
      <c r="N1018" s="32" t="s">
        <v>186</v>
      </c>
      <c r="O1018" s="256"/>
      <c r="P1018" s="253">
        <f>Söjtör!P42</f>
        <v>0</v>
      </c>
      <c r="Q1018" s="253">
        <f>Söjtör!Q42</f>
        <v>25000</v>
      </c>
      <c r="R1018" s="253">
        <f>Söjtör!R42</f>
        <v>0</v>
      </c>
      <c r="S1018" s="253">
        <f>Söjtör!S42</f>
        <v>0</v>
      </c>
      <c r="T1018" s="313"/>
      <c r="U1018" s="313"/>
      <c r="V1018" s="313"/>
      <c r="W1018" s="313"/>
      <c r="X1018" s="313"/>
      <c r="Y1018" s="313"/>
      <c r="Z1018" s="313"/>
      <c r="AA1018" s="313"/>
      <c r="AB1018" s="313"/>
      <c r="AC1018" s="314"/>
      <c r="AE1018" s="114"/>
    </row>
    <row r="1019" spans="1:31" s="139" customFormat="1" ht="60" x14ac:dyDescent="0.25">
      <c r="A1019" s="101">
        <v>458</v>
      </c>
      <c r="B1019" s="102"/>
      <c r="C1019" s="103" t="s">
        <v>68</v>
      </c>
      <c r="D1019" s="75" t="s">
        <v>247</v>
      </c>
      <c r="E1019" s="105" t="s">
        <v>25</v>
      </c>
      <c r="F1019" s="62" t="s">
        <v>26</v>
      </c>
      <c r="G1019" s="105" t="s">
        <v>27</v>
      </c>
      <c r="H1019" s="106"/>
      <c r="I1019" s="129" t="s">
        <v>68</v>
      </c>
      <c r="J1019" s="103">
        <f t="shared" si="154"/>
        <v>1800</v>
      </c>
      <c r="K1019" s="106"/>
      <c r="L1019" s="130">
        <v>43831</v>
      </c>
      <c r="M1019" s="130">
        <v>45291</v>
      </c>
      <c r="N1019" s="17" t="s">
        <v>186</v>
      </c>
      <c r="O1019" s="256"/>
      <c r="P1019" s="253">
        <f>Söjtör!P43</f>
        <v>400</v>
      </c>
      <c r="Q1019" s="253">
        <f>Söjtör!Q43</f>
        <v>400</v>
      </c>
      <c r="R1019" s="253">
        <f>Söjtör!R43</f>
        <v>500</v>
      </c>
      <c r="S1019" s="253">
        <f>Söjtör!S43</f>
        <v>500</v>
      </c>
      <c r="T1019" s="313"/>
      <c r="U1019" s="313"/>
      <c r="V1019" s="313"/>
      <c r="W1019" s="313"/>
      <c r="X1019" s="313"/>
      <c r="Y1019" s="313"/>
      <c r="Z1019" s="313"/>
      <c r="AA1019" s="313"/>
      <c r="AB1019" s="313"/>
      <c r="AC1019" s="314"/>
      <c r="AE1019" s="114"/>
    </row>
    <row r="1020" spans="1:31" s="139" customFormat="1" ht="60" x14ac:dyDescent="0.25">
      <c r="A1020" s="101">
        <v>459</v>
      </c>
      <c r="B1020" s="102"/>
      <c r="C1020" s="103" t="s">
        <v>69</v>
      </c>
      <c r="D1020" s="75" t="s">
        <v>247</v>
      </c>
      <c r="E1020" s="105" t="s">
        <v>25</v>
      </c>
      <c r="F1020" s="62" t="s">
        <v>26</v>
      </c>
      <c r="G1020" s="105" t="s">
        <v>27</v>
      </c>
      <c r="H1020" s="106"/>
      <c r="I1020" s="129" t="s">
        <v>69</v>
      </c>
      <c r="J1020" s="103">
        <f>SUM(O1020:AC1020)</f>
        <v>540</v>
      </c>
      <c r="K1020" s="106"/>
      <c r="L1020" s="130">
        <v>43831</v>
      </c>
      <c r="M1020" s="130">
        <v>44926</v>
      </c>
      <c r="N1020" s="32" t="s">
        <v>186</v>
      </c>
      <c r="O1020" s="256"/>
      <c r="P1020" s="253">
        <f>Teskánd!P42</f>
        <v>180</v>
      </c>
      <c r="Q1020" s="253">
        <f>Teskánd!Q42</f>
        <v>180</v>
      </c>
      <c r="R1020" s="253">
        <f>Teskánd!R42</f>
        <v>180</v>
      </c>
      <c r="S1020" s="253">
        <f>Teskánd!S42</f>
        <v>0</v>
      </c>
      <c r="T1020" s="313"/>
      <c r="U1020" s="313"/>
      <c r="V1020" s="313"/>
      <c r="W1020" s="313"/>
      <c r="X1020" s="313"/>
      <c r="Y1020" s="313"/>
      <c r="Z1020" s="313"/>
      <c r="AA1020" s="313"/>
      <c r="AB1020" s="313"/>
      <c r="AC1020" s="314"/>
      <c r="AE1020" s="114"/>
    </row>
    <row r="1021" spans="1:31" s="139" customFormat="1" ht="60" x14ac:dyDescent="0.25">
      <c r="A1021" s="101">
        <v>533</v>
      </c>
      <c r="B1021" s="102"/>
      <c r="C1021" s="103" t="s">
        <v>71</v>
      </c>
      <c r="D1021" s="75" t="s">
        <v>226</v>
      </c>
      <c r="E1021" s="105" t="s">
        <v>25</v>
      </c>
      <c r="F1021" s="62" t="s">
        <v>26</v>
      </c>
      <c r="G1021" s="105" t="s">
        <v>27</v>
      </c>
      <c r="H1021" s="136"/>
      <c r="I1021" s="129" t="s">
        <v>71</v>
      </c>
      <c r="J1021" s="103">
        <f t="shared" ref="J1021:J1023" si="155">SUM(O1021:AC1021)</f>
        <v>900</v>
      </c>
      <c r="K1021" s="106"/>
      <c r="L1021" s="130">
        <v>44197</v>
      </c>
      <c r="M1021" s="130">
        <v>44561</v>
      </c>
      <c r="N1021" s="32" t="s">
        <v>186</v>
      </c>
      <c r="O1021" s="256"/>
      <c r="P1021" s="253">
        <f>Vaspör!P34</f>
        <v>0</v>
      </c>
      <c r="Q1021" s="253">
        <f>Vaspör!Q34</f>
        <v>900</v>
      </c>
      <c r="R1021" s="253">
        <f>Vaspör!R34</f>
        <v>0</v>
      </c>
      <c r="S1021" s="253">
        <f>Vaspör!S34</f>
        <v>0</v>
      </c>
      <c r="T1021" s="313">
        <f>Vaspör!T34</f>
        <v>0</v>
      </c>
      <c r="U1021" s="313">
        <f>Vaspör!U34</f>
        <v>0</v>
      </c>
      <c r="V1021" s="313">
        <f>Vaspör!V34</f>
        <v>0</v>
      </c>
      <c r="W1021" s="313">
        <f>Vaspör!W34</f>
        <v>0</v>
      </c>
      <c r="X1021" s="313">
        <f>Vaspör!X34</f>
        <v>0</v>
      </c>
      <c r="Y1021" s="313">
        <f>Vaspör!Y34</f>
        <v>0</v>
      </c>
      <c r="Z1021" s="313">
        <f>Vaspör!Z34</f>
        <v>0</v>
      </c>
      <c r="AA1021" s="313">
        <f>Vaspör!AA34</f>
        <v>0</v>
      </c>
      <c r="AB1021" s="313">
        <f>Vaspör!AB34</f>
        <v>0</v>
      </c>
      <c r="AC1021" s="314">
        <f>Vaspör!AC34</f>
        <v>0</v>
      </c>
      <c r="AE1021" s="114"/>
    </row>
    <row r="1022" spans="1:31" s="125" customFormat="1" ht="60" x14ac:dyDescent="0.25">
      <c r="A1022" s="101">
        <v>964</v>
      </c>
      <c r="B1022" s="102"/>
      <c r="C1022" s="103" t="s">
        <v>71</v>
      </c>
      <c r="D1022" s="75" t="s">
        <v>247</v>
      </c>
      <c r="E1022" s="105" t="s">
        <v>25</v>
      </c>
      <c r="F1022" s="62" t="s">
        <v>26</v>
      </c>
      <c r="G1022" s="105" t="s">
        <v>27</v>
      </c>
      <c r="H1022" s="103"/>
      <c r="I1022" s="129" t="s">
        <v>71</v>
      </c>
      <c r="J1022" s="103">
        <f t="shared" si="155"/>
        <v>180</v>
      </c>
      <c r="K1022" s="106"/>
      <c r="L1022" s="130">
        <v>46388</v>
      </c>
      <c r="M1022" s="130">
        <v>47848</v>
      </c>
      <c r="N1022" s="32" t="s">
        <v>187</v>
      </c>
      <c r="O1022" s="256"/>
      <c r="P1022" s="253">
        <f>Vaspör!P35</f>
        <v>0</v>
      </c>
      <c r="Q1022" s="253">
        <f>Vaspör!Q35</f>
        <v>0</v>
      </c>
      <c r="R1022" s="253">
        <f>Vaspör!R35</f>
        <v>0</v>
      </c>
      <c r="S1022" s="253">
        <f>Vaspör!S35</f>
        <v>0</v>
      </c>
      <c r="T1022" s="313">
        <f>Vaspör!T35</f>
        <v>0</v>
      </c>
      <c r="U1022" s="313">
        <f>Vaspör!U35</f>
        <v>0</v>
      </c>
      <c r="V1022" s="313">
        <f>Vaspör!V35</f>
        <v>0</v>
      </c>
      <c r="W1022" s="313">
        <f>Vaspör!W35</f>
        <v>120</v>
      </c>
      <c r="X1022" s="313">
        <f>Vaspör!X35</f>
        <v>0</v>
      </c>
      <c r="Y1022" s="313">
        <f>Vaspör!Y35</f>
        <v>0</v>
      </c>
      <c r="Z1022" s="313">
        <f>Vaspör!Z35</f>
        <v>60</v>
      </c>
      <c r="AA1022" s="313">
        <f>Vaspör!AA35</f>
        <v>0</v>
      </c>
      <c r="AB1022" s="313">
        <f>Vaspör!AB35</f>
        <v>0</v>
      </c>
      <c r="AC1022" s="314">
        <f>Vaspör!AC35</f>
        <v>0</v>
      </c>
      <c r="AE1022" s="114"/>
    </row>
    <row r="1023" spans="1:31" s="139" customFormat="1" ht="60" x14ac:dyDescent="0.25">
      <c r="A1023" s="101">
        <v>534</v>
      </c>
      <c r="B1023" s="102"/>
      <c r="C1023" s="103" t="s">
        <v>73</v>
      </c>
      <c r="D1023" s="75" t="s">
        <v>226</v>
      </c>
      <c r="E1023" s="105" t="s">
        <v>25</v>
      </c>
      <c r="F1023" s="62" t="s">
        <v>26</v>
      </c>
      <c r="G1023" s="105" t="s">
        <v>27</v>
      </c>
      <c r="H1023" s="106"/>
      <c r="I1023" s="129" t="s">
        <v>73</v>
      </c>
      <c r="J1023" s="103">
        <f t="shared" si="155"/>
        <v>5000</v>
      </c>
      <c r="K1023" s="106"/>
      <c r="L1023" s="130">
        <v>44197</v>
      </c>
      <c r="M1023" s="130">
        <v>44561</v>
      </c>
      <c r="N1023" s="32" t="s">
        <v>186</v>
      </c>
      <c r="O1023" s="256"/>
      <c r="P1023" s="253">
        <f>Zalaboldogfa!P34</f>
        <v>0</v>
      </c>
      <c r="Q1023" s="253">
        <f>Zalaboldogfa!Q34</f>
        <v>5000</v>
      </c>
      <c r="R1023" s="253">
        <f>Zalaboldogfa!R34</f>
        <v>0</v>
      </c>
      <c r="S1023" s="253">
        <f>Zalaboldogfa!S34</f>
        <v>0</v>
      </c>
      <c r="T1023" s="313"/>
      <c r="U1023" s="313"/>
      <c r="V1023" s="313"/>
      <c r="W1023" s="313"/>
      <c r="X1023" s="313"/>
      <c r="Y1023" s="313"/>
      <c r="Z1023" s="313"/>
      <c r="AA1023" s="313"/>
      <c r="AB1023" s="313"/>
      <c r="AC1023" s="314"/>
      <c r="AE1023" s="114"/>
    </row>
    <row r="1024" spans="1:31" s="139" customFormat="1" ht="60" x14ac:dyDescent="0.25">
      <c r="A1024" s="101">
        <v>535</v>
      </c>
      <c r="B1024" s="102"/>
      <c r="C1024" s="103" t="s">
        <v>74</v>
      </c>
      <c r="D1024" s="75" t="s">
        <v>226</v>
      </c>
      <c r="E1024" s="105" t="s">
        <v>25</v>
      </c>
      <c r="F1024" s="62" t="s">
        <v>26</v>
      </c>
      <c r="G1024" s="105" t="s">
        <v>27</v>
      </c>
      <c r="H1024" s="106"/>
      <c r="I1024" s="129" t="s">
        <v>74</v>
      </c>
      <c r="J1024" s="103">
        <f>SUM(O1024:AC1024)</f>
        <v>400</v>
      </c>
      <c r="K1024" s="106"/>
      <c r="L1024" s="130">
        <v>44197</v>
      </c>
      <c r="M1024" s="130">
        <v>44561</v>
      </c>
      <c r="N1024" s="32" t="s">
        <v>186</v>
      </c>
      <c r="O1024" s="256"/>
      <c r="P1024" s="253">
        <f>Zalacséb!P35</f>
        <v>0</v>
      </c>
      <c r="Q1024" s="253">
        <f>Zalacséb!Q35</f>
        <v>400</v>
      </c>
      <c r="R1024" s="253">
        <f>Zalacséb!R35</f>
        <v>0</v>
      </c>
      <c r="S1024" s="253">
        <f>Zalacséb!S35</f>
        <v>0</v>
      </c>
      <c r="T1024" s="313"/>
      <c r="U1024" s="313"/>
      <c r="V1024" s="313"/>
      <c r="W1024" s="313"/>
      <c r="X1024" s="313"/>
      <c r="Y1024" s="313"/>
      <c r="Z1024" s="313"/>
      <c r="AA1024" s="313"/>
      <c r="AB1024" s="313"/>
      <c r="AC1024" s="314"/>
      <c r="AE1024" s="114"/>
    </row>
    <row r="1025" spans="1:31" s="139" customFormat="1" ht="60" x14ac:dyDescent="0.25">
      <c r="A1025" s="101">
        <v>536</v>
      </c>
      <c r="B1025" s="102"/>
      <c r="C1025" s="103" t="s">
        <v>76</v>
      </c>
      <c r="D1025" s="75" t="s">
        <v>226</v>
      </c>
      <c r="E1025" s="105" t="s">
        <v>25</v>
      </c>
      <c r="F1025" s="62" t="s">
        <v>26</v>
      </c>
      <c r="G1025" s="105" t="s">
        <v>27</v>
      </c>
      <c r="H1025" s="106"/>
      <c r="I1025" s="129" t="s">
        <v>76</v>
      </c>
      <c r="J1025" s="103">
        <f>SUM(O1025:AC1025)</f>
        <v>4000</v>
      </c>
      <c r="K1025" s="106"/>
      <c r="L1025" s="130">
        <v>44197</v>
      </c>
      <c r="M1025" s="130">
        <v>44561</v>
      </c>
      <c r="N1025" s="32" t="s">
        <v>186</v>
      </c>
      <c r="O1025" s="256"/>
      <c r="P1025" s="253">
        <f>Zalaistvánd!P37</f>
        <v>0</v>
      </c>
      <c r="Q1025" s="253">
        <f>Zalaistvánd!Q37</f>
        <v>4000</v>
      </c>
      <c r="R1025" s="253">
        <f>Zalaistvánd!R37</f>
        <v>0</v>
      </c>
      <c r="S1025" s="253">
        <f>Zalaistvánd!S37</f>
        <v>0</v>
      </c>
      <c r="T1025" s="313"/>
      <c r="U1025" s="313"/>
      <c r="V1025" s="313"/>
      <c r="W1025" s="313"/>
      <c r="X1025" s="313"/>
      <c r="Y1025" s="313"/>
      <c r="Z1025" s="313"/>
      <c r="AA1025" s="313"/>
      <c r="AB1025" s="313"/>
      <c r="AC1025" s="314"/>
      <c r="AE1025" s="114"/>
    </row>
    <row r="1026" spans="1:31" s="139" customFormat="1" ht="60" x14ac:dyDescent="0.25">
      <c r="A1026" s="101">
        <v>537</v>
      </c>
      <c r="B1026" s="102"/>
      <c r="C1026" s="103" t="s">
        <v>77</v>
      </c>
      <c r="D1026" s="75" t="s">
        <v>226</v>
      </c>
      <c r="E1026" s="105" t="s">
        <v>25</v>
      </c>
      <c r="F1026" s="62" t="s">
        <v>26</v>
      </c>
      <c r="G1026" s="105" t="s">
        <v>27</v>
      </c>
      <c r="H1026" s="106"/>
      <c r="I1026" s="129" t="s">
        <v>77</v>
      </c>
      <c r="J1026" s="103">
        <f t="shared" ref="J1026" si="156">SUM(O1026:AC1026)</f>
        <v>12500</v>
      </c>
      <c r="K1026" s="106"/>
      <c r="L1026" s="130">
        <v>44197</v>
      </c>
      <c r="M1026" s="130">
        <v>44561</v>
      </c>
      <c r="N1026" s="32" t="s">
        <v>186</v>
      </c>
      <c r="O1026" s="256"/>
      <c r="P1026" s="253">
        <f>Zalaszentgyörgy!P41</f>
        <v>0</v>
      </c>
      <c r="Q1026" s="253">
        <f>Zalaszentgyörgy!Q41</f>
        <v>12500</v>
      </c>
      <c r="R1026" s="253">
        <f>Zalaszentgyörgy!R41</f>
        <v>0</v>
      </c>
      <c r="S1026" s="253">
        <f>Zalaszentgyörgy!S41</f>
        <v>0</v>
      </c>
      <c r="T1026" s="313"/>
      <c r="U1026" s="313"/>
      <c r="V1026" s="313"/>
      <c r="W1026" s="313"/>
      <c r="X1026" s="313"/>
      <c r="Y1026" s="313"/>
      <c r="Z1026" s="313"/>
      <c r="AA1026" s="313"/>
      <c r="AB1026" s="313"/>
      <c r="AC1026" s="314"/>
      <c r="AE1026" s="114"/>
    </row>
    <row r="1027" spans="1:31" s="125" customFormat="1" ht="60" x14ac:dyDescent="0.25">
      <c r="A1027" s="101">
        <v>538</v>
      </c>
      <c r="B1027" s="102"/>
      <c r="C1027" s="103" t="s">
        <v>77</v>
      </c>
      <c r="D1027" s="75" t="s">
        <v>247</v>
      </c>
      <c r="E1027" s="105" t="s">
        <v>25</v>
      </c>
      <c r="F1027" s="62" t="s">
        <v>26</v>
      </c>
      <c r="G1027" s="105" t="s">
        <v>27</v>
      </c>
      <c r="H1027" s="106"/>
      <c r="I1027" s="129" t="s">
        <v>77</v>
      </c>
      <c r="J1027" s="103">
        <f>SUM(O1027:AC1027)</f>
        <v>150</v>
      </c>
      <c r="K1027" s="106"/>
      <c r="L1027" s="130">
        <v>44197</v>
      </c>
      <c r="M1027" s="130">
        <v>44561</v>
      </c>
      <c r="N1027" s="32" t="s">
        <v>186</v>
      </c>
      <c r="O1027" s="256"/>
      <c r="P1027" s="253">
        <f>Zalaszentgyörgy!P42</f>
        <v>0</v>
      </c>
      <c r="Q1027" s="253">
        <f>Zalaszentgyörgy!Q42</f>
        <v>150</v>
      </c>
      <c r="R1027" s="253">
        <f>Zalaszentgyörgy!R42</f>
        <v>0</v>
      </c>
      <c r="S1027" s="253">
        <f>Zalaszentgyörgy!S42</f>
        <v>0</v>
      </c>
      <c r="T1027" s="313"/>
      <c r="U1027" s="313"/>
      <c r="V1027" s="313"/>
      <c r="W1027" s="313"/>
      <c r="X1027" s="313"/>
      <c r="Y1027" s="313"/>
      <c r="Z1027" s="313"/>
      <c r="AA1027" s="313"/>
      <c r="AB1027" s="313"/>
      <c r="AC1027" s="314"/>
      <c r="AE1027" s="114"/>
    </row>
    <row r="1028" spans="1:31" s="139" customFormat="1" ht="60" x14ac:dyDescent="0.25">
      <c r="A1028" s="101">
        <v>460</v>
      </c>
      <c r="B1028" s="102"/>
      <c r="C1028" s="103" t="s">
        <v>78</v>
      </c>
      <c r="D1028" s="75" t="s">
        <v>226</v>
      </c>
      <c r="E1028" s="105" t="s">
        <v>25</v>
      </c>
      <c r="F1028" s="62" t="s">
        <v>26</v>
      </c>
      <c r="G1028" s="105" t="s">
        <v>27</v>
      </c>
      <c r="H1028" s="106"/>
      <c r="I1028" s="129" t="s">
        <v>78</v>
      </c>
      <c r="J1028" s="103">
        <f t="shared" ref="J1028:J1029" si="157">SUM(O1028:AC1028)</f>
        <v>24000</v>
      </c>
      <c r="K1028" s="106"/>
      <c r="L1028" s="130">
        <v>43831</v>
      </c>
      <c r="M1028" s="130">
        <v>44561</v>
      </c>
      <c r="N1028" s="32" t="s">
        <v>186</v>
      </c>
      <c r="O1028" s="256"/>
      <c r="P1028" s="253">
        <f>Zalaszentiván!P42</f>
        <v>9500</v>
      </c>
      <c r="Q1028" s="253">
        <f>Zalaszentiván!Q42</f>
        <v>14500</v>
      </c>
      <c r="R1028" s="253">
        <f>Zalaszentiván!R42</f>
        <v>0</v>
      </c>
      <c r="S1028" s="253">
        <f>Zalaszentiván!S42</f>
        <v>0</v>
      </c>
      <c r="T1028" s="313"/>
      <c r="U1028" s="313"/>
      <c r="V1028" s="313"/>
      <c r="W1028" s="313"/>
      <c r="X1028" s="313"/>
      <c r="Y1028" s="313"/>
      <c r="Z1028" s="313"/>
      <c r="AA1028" s="313"/>
      <c r="AB1028" s="313"/>
      <c r="AC1028" s="314"/>
      <c r="AE1028" s="114"/>
    </row>
    <row r="1029" spans="1:31" s="139" customFormat="1" ht="60" x14ac:dyDescent="0.25">
      <c r="A1029" s="101">
        <v>539</v>
      </c>
      <c r="B1029" s="102"/>
      <c r="C1029" s="103" t="s">
        <v>79</v>
      </c>
      <c r="D1029" s="75" t="s">
        <v>226</v>
      </c>
      <c r="E1029" s="105" t="s">
        <v>25</v>
      </c>
      <c r="F1029" s="62" t="s">
        <v>26</v>
      </c>
      <c r="G1029" s="105" t="s">
        <v>27</v>
      </c>
      <c r="H1029" s="106"/>
      <c r="I1029" s="129" t="s">
        <v>79</v>
      </c>
      <c r="J1029" s="103">
        <f t="shared" si="157"/>
        <v>13500</v>
      </c>
      <c r="K1029" s="106"/>
      <c r="L1029" s="130">
        <v>44197</v>
      </c>
      <c r="M1029" s="130">
        <v>44561</v>
      </c>
      <c r="N1029" s="32" t="s">
        <v>186</v>
      </c>
      <c r="O1029" s="256"/>
      <c r="P1029" s="253">
        <f>Zalaszentlőrinc!P39</f>
        <v>0</v>
      </c>
      <c r="Q1029" s="253">
        <f>Zalaszentlőrinc!Q39</f>
        <v>13500</v>
      </c>
      <c r="R1029" s="253">
        <f>Zalaszentlőrinc!R39</f>
        <v>0</v>
      </c>
      <c r="S1029" s="253">
        <f>Zalaszentlőrinc!S39</f>
        <v>0</v>
      </c>
      <c r="T1029" s="313"/>
      <c r="U1029" s="313"/>
      <c r="V1029" s="313"/>
      <c r="W1029" s="313"/>
      <c r="X1029" s="313"/>
      <c r="Y1029" s="313"/>
      <c r="Z1029" s="313"/>
      <c r="AA1029" s="313"/>
      <c r="AB1029" s="313"/>
      <c r="AC1029" s="314"/>
      <c r="AE1029" s="114"/>
    </row>
    <row r="1030" spans="1:31" x14ac:dyDescent="0.25">
      <c r="A1030" s="101">
        <v>0</v>
      </c>
      <c r="B1030" s="19" t="s">
        <v>86</v>
      </c>
      <c r="C1030" s="19">
        <v>0</v>
      </c>
      <c r="D1030" s="19">
        <v>0</v>
      </c>
      <c r="E1030" s="320">
        <v>0</v>
      </c>
      <c r="F1030" s="320">
        <v>0</v>
      </c>
      <c r="G1030" s="320">
        <v>0</v>
      </c>
      <c r="H1030" s="19">
        <v>0</v>
      </c>
      <c r="I1030" s="19">
        <v>0</v>
      </c>
      <c r="J1030" s="321">
        <f>SUM(J12:J965)</f>
        <v>8765951.25</v>
      </c>
      <c r="K1030" s="19">
        <v>0</v>
      </c>
      <c r="L1030" s="89">
        <v>0</v>
      </c>
      <c r="M1030" s="89">
        <v>0</v>
      </c>
      <c r="N1030" s="1">
        <v>0</v>
      </c>
      <c r="O1030" s="322">
        <v>0</v>
      </c>
      <c r="P1030" s="323">
        <v>0</v>
      </c>
      <c r="Q1030" s="323">
        <v>0</v>
      </c>
      <c r="R1030" s="323">
        <v>0</v>
      </c>
      <c r="S1030" s="323">
        <v>0</v>
      </c>
      <c r="T1030" s="312">
        <v>0</v>
      </c>
      <c r="U1030" s="312">
        <v>0</v>
      </c>
      <c r="V1030" s="312">
        <v>0</v>
      </c>
      <c r="W1030" s="312">
        <v>0</v>
      </c>
      <c r="X1030" s="312">
        <v>0</v>
      </c>
      <c r="Y1030" s="312">
        <v>0</v>
      </c>
      <c r="Z1030" s="312">
        <v>0</v>
      </c>
      <c r="AA1030" s="312">
        <v>0</v>
      </c>
      <c r="AB1030" s="312">
        <v>0</v>
      </c>
      <c r="AC1030" s="312">
        <v>0</v>
      </c>
      <c r="AE1030" s="114"/>
    </row>
    <row r="1031" spans="1:31" x14ac:dyDescent="0.25">
      <c r="A1031" s="445" t="s">
        <v>203</v>
      </c>
      <c r="B1031" s="446"/>
      <c r="C1031" s="7">
        <v>0</v>
      </c>
      <c r="D1031" s="7">
        <v>0</v>
      </c>
      <c r="E1031" s="61">
        <v>0</v>
      </c>
      <c r="F1031" s="61">
        <v>0</v>
      </c>
      <c r="G1031" s="61">
        <v>0</v>
      </c>
      <c r="H1031" s="11">
        <v>0</v>
      </c>
      <c r="I1031" s="15">
        <v>0</v>
      </c>
      <c r="J1031" s="74">
        <f t="shared" ref="J1031:J1047" si="158">SUM(O1031:AC1031)</f>
        <v>0</v>
      </c>
      <c r="K1031" s="15">
        <v>0</v>
      </c>
      <c r="L1031" s="86">
        <v>0</v>
      </c>
      <c r="M1031" s="87">
        <v>0</v>
      </c>
      <c r="N1031" s="13">
        <v>0</v>
      </c>
      <c r="O1031" s="265">
        <v>0</v>
      </c>
      <c r="P1031" s="265">
        <v>0</v>
      </c>
      <c r="Q1031" s="265">
        <v>0</v>
      </c>
      <c r="R1031" s="265">
        <v>0</v>
      </c>
      <c r="S1031" s="265">
        <v>0</v>
      </c>
      <c r="T1031" s="265">
        <v>0</v>
      </c>
      <c r="U1031" s="265">
        <v>0</v>
      </c>
      <c r="V1031" s="265">
        <v>0</v>
      </c>
      <c r="W1031" s="265">
        <v>0</v>
      </c>
      <c r="X1031" s="265">
        <v>0</v>
      </c>
      <c r="Y1031" s="265">
        <v>0</v>
      </c>
      <c r="Z1031" s="265">
        <v>0</v>
      </c>
      <c r="AA1031" s="265">
        <v>0</v>
      </c>
      <c r="AB1031" s="265">
        <v>0</v>
      </c>
      <c r="AC1031" s="304">
        <v>0</v>
      </c>
      <c r="AE1031" s="114"/>
    </row>
    <row r="1032" spans="1:31" x14ac:dyDescent="0.25">
      <c r="A1032" s="8">
        <v>0</v>
      </c>
      <c r="B1032" s="14">
        <v>0</v>
      </c>
      <c r="C1032" s="7">
        <v>0</v>
      </c>
      <c r="D1032" s="7">
        <v>0</v>
      </c>
      <c r="E1032" s="61">
        <v>0</v>
      </c>
      <c r="F1032" s="61">
        <v>0</v>
      </c>
      <c r="G1032" s="61">
        <v>0</v>
      </c>
      <c r="H1032" s="11">
        <v>0</v>
      </c>
      <c r="I1032" s="15">
        <v>0</v>
      </c>
      <c r="J1032" s="74">
        <f t="shared" si="158"/>
        <v>0</v>
      </c>
      <c r="K1032" s="15">
        <v>0</v>
      </c>
      <c r="L1032" s="86">
        <v>0</v>
      </c>
      <c r="M1032" s="87">
        <v>0</v>
      </c>
      <c r="N1032" s="13">
        <v>0</v>
      </c>
      <c r="O1032" s="265">
        <v>0</v>
      </c>
      <c r="P1032" s="265">
        <v>0</v>
      </c>
      <c r="Q1032" s="265">
        <v>0</v>
      </c>
      <c r="R1032" s="265">
        <v>0</v>
      </c>
      <c r="S1032" s="265">
        <v>0</v>
      </c>
      <c r="T1032" s="265">
        <v>0</v>
      </c>
      <c r="U1032" s="265">
        <v>0</v>
      </c>
      <c r="V1032" s="265">
        <v>0</v>
      </c>
      <c r="W1032" s="265">
        <v>0</v>
      </c>
      <c r="X1032" s="265">
        <v>0</v>
      </c>
      <c r="Y1032" s="265">
        <v>0</v>
      </c>
      <c r="Z1032" s="265">
        <v>0</v>
      </c>
      <c r="AA1032" s="265">
        <v>0</v>
      </c>
      <c r="AB1032" s="265">
        <v>0</v>
      </c>
      <c r="AC1032" s="304">
        <v>0</v>
      </c>
      <c r="AE1032" s="114"/>
    </row>
    <row r="1033" spans="1:31" x14ac:dyDescent="0.25">
      <c r="A1033" s="8">
        <v>0</v>
      </c>
      <c r="B1033" s="14" t="s">
        <v>205</v>
      </c>
      <c r="C1033" s="7">
        <v>0</v>
      </c>
      <c r="D1033" s="7">
        <v>0</v>
      </c>
      <c r="E1033" s="61">
        <v>0</v>
      </c>
      <c r="F1033" s="61">
        <v>0</v>
      </c>
      <c r="G1033" s="61">
        <v>0</v>
      </c>
      <c r="H1033" s="11">
        <v>0</v>
      </c>
      <c r="I1033" s="15">
        <v>0</v>
      </c>
      <c r="J1033" s="74">
        <f t="shared" si="158"/>
        <v>0</v>
      </c>
      <c r="K1033" s="15">
        <v>0</v>
      </c>
      <c r="L1033" s="86">
        <v>0</v>
      </c>
      <c r="M1033" s="87">
        <v>0</v>
      </c>
      <c r="N1033" s="13">
        <v>0</v>
      </c>
      <c r="O1033" s="265">
        <v>0</v>
      </c>
      <c r="P1033" s="265">
        <v>0</v>
      </c>
      <c r="Q1033" s="265">
        <v>0</v>
      </c>
      <c r="R1033" s="265">
        <v>0</v>
      </c>
      <c r="S1033" s="265">
        <v>0</v>
      </c>
      <c r="T1033" s="265">
        <v>0</v>
      </c>
      <c r="U1033" s="265">
        <v>0</v>
      </c>
      <c r="V1033" s="265">
        <v>0</v>
      </c>
      <c r="W1033" s="265">
        <v>0</v>
      </c>
      <c r="X1033" s="265">
        <v>0</v>
      </c>
      <c r="Y1033" s="265">
        <v>0</v>
      </c>
      <c r="Z1033" s="265">
        <v>0</v>
      </c>
      <c r="AA1033" s="265">
        <v>0</v>
      </c>
      <c r="AB1033" s="265">
        <v>0</v>
      </c>
      <c r="AC1033" s="304">
        <v>0</v>
      </c>
      <c r="AE1033" s="114"/>
    </row>
    <row r="1034" spans="1:31" x14ac:dyDescent="0.25">
      <c r="A1034" s="8">
        <v>0</v>
      </c>
      <c r="B1034" s="14" t="s">
        <v>87</v>
      </c>
      <c r="C1034" s="7">
        <v>0</v>
      </c>
      <c r="D1034" s="7">
        <v>0</v>
      </c>
      <c r="E1034" s="61">
        <v>0</v>
      </c>
      <c r="F1034" s="61">
        <v>0</v>
      </c>
      <c r="G1034" s="61">
        <v>0</v>
      </c>
      <c r="H1034" s="11">
        <v>0</v>
      </c>
      <c r="I1034" s="15">
        <v>0</v>
      </c>
      <c r="J1034" s="74">
        <f t="shared" si="158"/>
        <v>0</v>
      </c>
      <c r="K1034" s="15">
        <v>0</v>
      </c>
      <c r="L1034" s="86">
        <v>0</v>
      </c>
      <c r="M1034" s="87">
        <v>0</v>
      </c>
      <c r="N1034" s="13">
        <v>0</v>
      </c>
      <c r="O1034" s="265">
        <v>0</v>
      </c>
      <c r="P1034" s="265">
        <v>0</v>
      </c>
      <c r="Q1034" s="265">
        <v>0</v>
      </c>
      <c r="R1034" s="265">
        <v>0</v>
      </c>
      <c r="S1034" s="265">
        <v>0</v>
      </c>
      <c r="T1034" s="265">
        <v>0</v>
      </c>
      <c r="U1034" s="265">
        <v>0</v>
      </c>
      <c r="V1034" s="265">
        <v>0</v>
      </c>
      <c r="W1034" s="265">
        <v>0</v>
      </c>
      <c r="X1034" s="265">
        <v>0</v>
      </c>
      <c r="Y1034" s="265">
        <v>0</v>
      </c>
      <c r="Z1034" s="265">
        <v>0</v>
      </c>
      <c r="AA1034" s="265">
        <v>0</v>
      </c>
      <c r="AB1034" s="265">
        <v>0</v>
      </c>
      <c r="AC1034" s="304">
        <v>0</v>
      </c>
      <c r="AE1034" s="114"/>
    </row>
    <row r="1035" spans="1:31" s="173" customFormat="1" ht="30" x14ac:dyDescent="0.25">
      <c r="A1035" s="101">
        <v>987</v>
      </c>
      <c r="B1035" s="102"/>
      <c r="C1035" s="191" t="s">
        <v>271</v>
      </c>
      <c r="D1035" s="197" t="s">
        <v>277</v>
      </c>
      <c r="E1035" s="199" t="s">
        <v>216</v>
      </c>
      <c r="F1035" s="108" t="s">
        <v>217</v>
      </c>
      <c r="G1035" s="199" t="s">
        <v>218</v>
      </c>
      <c r="H1035" s="103"/>
      <c r="I1035" s="181" t="s">
        <v>75</v>
      </c>
      <c r="J1035" s="103">
        <f t="shared" ref="J1035:J1046" si="159">SUM(O1035:AC1035)</f>
        <v>20000</v>
      </c>
      <c r="K1035" s="129"/>
      <c r="L1035" s="220">
        <v>47484</v>
      </c>
      <c r="M1035" s="150">
        <v>47848</v>
      </c>
      <c r="N1035" s="57" t="s">
        <v>187</v>
      </c>
      <c r="O1035" s="256"/>
      <c r="P1035" s="253">
        <f>Zalaegerszeg!P83</f>
        <v>0</v>
      </c>
      <c r="Q1035" s="253">
        <f>Zalaegerszeg!Q83</f>
        <v>0</v>
      </c>
      <c r="R1035" s="253">
        <f>Zalaegerszeg!R83</f>
        <v>0</v>
      </c>
      <c r="S1035" s="253">
        <f>Zalaegerszeg!S83</f>
        <v>0</v>
      </c>
      <c r="T1035" s="313">
        <f>Zalaegerszeg!T83</f>
        <v>0</v>
      </c>
      <c r="U1035" s="313">
        <f>Zalaegerszeg!U83</f>
        <v>0</v>
      </c>
      <c r="V1035" s="313">
        <f>Zalaegerszeg!V83</f>
        <v>0</v>
      </c>
      <c r="W1035" s="313">
        <f>Zalaegerszeg!W83</f>
        <v>0</v>
      </c>
      <c r="X1035" s="313">
        <f>Zalaegerszeg!X83</f>
        <v>0</v>
      </c>
      <c r="Y1035" s="313">
        <f>Zalaegerszeg!Y83</f>
        <v>0</v>
      </c>
      <c r="Z1035" s="313">
        <f>Zalaegerszeg!Z83</f>
        <v>20000</v>
      </c>
      <c r="AA1035" s="313">
        <f>Zalaegerszeg!AA83</f>
        <v>0</v>
      </c>
      <c r="AB1035" s="313">
        <f>Zalaegerszeg!AB83</f>
        <v>0</v>
      </c>
      <c r="AC1035" s="314">
        <f>Zalaegerszeg!AC83</f>
        <v>0</v>
      </c>
      <c r="AE1035" s="114"/>
    </row>
    <row r="1036" spans="1:31" s="173" customFormat="1" ht="30" x14ac:dyDescent="0.25">
      <c r="A1036" s="101">
        <v>461</v>
      </c>
      <c r="B1036" s="102"/>
      <c r="C1036" s="191" t="s">
        <v>272</v>
      </c>
      <c r="D1036" s="197" t="s">
        <v>277</v>
      </c>
      <c r="E1036" s="199" t="s">
        <v>216</v>
      </c>
      <c r="F1036" s="108" t="s">
        <v>217</v>
      </c>
      <c r="G1036" s="199" t="s">
        <v>218</v>
      </c>
      <c r="H1036" s="103"/>
      <c r="I1036" s="181" t="s">
        <v>75</v>
      </c>
      <c r="J1036" s="103">
        <f t="shared" si="159"/>
        <v>10000</v>
      </c>
      <c r="K1036" s="129"/>
      <c r="L1036" s="220">
        <v>44197</v>
      </c>
      <c r="M1036" s="150">
        <v>44561</v>
      </c>
      <c r="N1036" s="57" t="s">
        <v>186</v>
      </c>
      <c r="O1036" s="256"/>
      <c r="P1036" s="253">
        <f>Zalaegerszeg!P84</f>
        <v>0</v>
      </c>
      <c r="Q1036" s="253">
        <f>Zalaegerszeg!Q84</f>
        <v>10000</v>
      </c>
      <c r="R1036" s="253">
        <f>Zalaegerszeg!R84</f>
        <v>0</v>
      </c>
      <c r="S1036" s="253">
        <f>Zalaegerszeg!S84</f>
        <v>0</v>
      </c>
      <c r="T1036" s="313">
        <f>Zalaegerszeg!T84</f>
        <v>0</v>
      </c>
      <c r="U1036" s="313">
        <f>Zalaegerszeg!U84</f>
        <v>0</v>
      </c>
      <c r="V1036" s="313">
        <f>Zalaegerszeg!V84</f>
        <v>0</v>
      </c>
      <c r="W1036" s="313">
        <f>Zalaegerszeg!W84</f>
        <v>0</v>
      </c>
      <c r="X1036" s="313">
        <f>Zalaegerszeg!X84</f>
        <v>0</v>
      </c>
      <c r="Y1036" s="313">
        <f>Zalaegerszeg!Y84</f>
        <v>0</v>
      </c>
      <c r="Z1036" s="313">
        <f>Zalaegerszeg!Z84</f>
        <v>0</v>
      </c>
      <c r="AA1036" s="313">
        <f>Zalaegerszeg!AA84</f>
        <v>0</v>
      </c>
      <c r="AB1036" s="313">
        <f>Zalaegerszeg!AB84</f>
        <v>0</v>
      </c>
      <c r="AC1036" s="314">
        <f>Zalaegerszeg!AC84</f>
        <v>0</v>
      </c>
      <c r="AE1036" s="114"/>
    </row>
    <row r="1037" spans="1:31" s="173" customFormat="1" ht="30" x14ac:dyDescent="0.25">
      <c r="A1037" s="101">
        <v>965</v>
      </c>
      <c r="B1037" s="102"/>
      <c r="C1037" s="191" t="s">
        <v>273</v>
      </c>
      <c r="D1037" s="191" t="s">
        <v>274</v>
      </c>
      <c r="E1037" s="199" t="s">
        <v>216</v>
      </c>
      <c r="F1037" s="108" t="s">
        <v>217</v>
      </c>
      <c r="G1037" s="199" t="s">
        <v>218</v>
      </c>
      <c r="H1037" s="103"/>
      <c r="I1037" s="181" t="s">
        <v>75</v>
      </c>
      <c r="J1037" s="103">
        <f t="shared" si="159"/>
        <v>30000</v>
      </c>
      <c r="K1037" s="129"/>
      <c r="L1037" s="220">
        <v>46753</v>
      </c>
      <c r="M1037" s="150">
        <v>47118</v>
      </c>
      <c r="N1037" s="57" t="s">
        <v>187</v>
      </c>
      <c r="O1037" s="256"/>
      <c r="P1037" s="253">
        <f>Zalaegerszeg!P85</f>
        <v>0</v>
      </c>
      <c r="Q1037" s="253">
        <f>Zalaegerszeg!Q85</f>
        <v>0</v>
      </c>
      <c r="R1037" s="253">
        <f>Zalaegerszeg!R85</f>
        <v>0</v>
      </c>
      <c r="S1037" s="253">
        <f>Zalaegerszeg!S85</f>
        <v>0</v>
      </c>
      <c r="T1037" s="313">
        <f>Zalaegerszeg!T85</f>
        <v>0</v>
      </c>
      <c r="U1037" s="313">
        <f>Zalaegerszeg!U85</f>
        <v>0</v>
      </c>
      <c r="V1037" s="313">
        <f>Zalaegerszeg!V85</f>
        <v>0</v>
      </c>
      <c r="W1037" s="313">
        <f>Zalaegerszeg!W85</f>
        <v>0</v>
      </c>
      <c r="X1037" s="313">
        <f>Zalaegerszeg!X85</f>
        <v>30000</v>
      </c>
      <c r="Y1037" s="313">
        <f>Zalaegerszeg!Y85</f>
        <v>0</v>
      </c>
      <c r="Z1037" s="313">
        <f>Zalaegerszeg!Z85</f>
        <v>0</v>
      </c>
      <c r="AA1037" s="313">
        <f>Zalaegerszeg!AA85</f>
        <v>0</v>
      </c>
      <c r="AB1037" s="313">
        <f>Zalaegerszeg!AB85</f>
        <v>0</v>
      </c>
      <c r="AC1037" s="314">
        <f>Zalaegerszeg!AC85</f>
        <v>0</v>
      </c>
      <c r="AE1037" s="114"/>
    </row>
    <row r="1038" spans="1:31" s="173" customFormat="1" ht="30" x14ac:dyDescent="0.25">
      <c r="A1038" s="101">
        <v>885</v>
      </c>
      <c r="B1038" s="102"/>
      <c r="C1038" s="191" t="s">
        <v>275</v>
      </c>
      <c r="D1038" s="197" t="s">
        <v>277</v>
      </c>
      <c r="E1038" s="199" t="s">
        <v>216</v>
      </c>
      <c r="F1038" s="108" t="s">
        <v>217</v>
      </c>
      <c r="G1038" s="199" t="s">
        <v>218</v>
      </c>
      <c r="H1038" s="103"/>
      <c r="I1038" s="181" t="s">
        <v>75</v>
      </c>
      <c r="J1038" s="103">
        <f t="shared" si="159"/>
        <v>12000</v>
      </c>
      <c r="K1038" s="129"/>
      <c r="L1038" s="220">
        <v>46023</v>
      </c>
      <c r="M1038" s="150">
        <v>46387</v>
      </c>
      <c r="N1038" s="57" t="s">
        <v>187</v>
      </c>
      <c r="O1038" s="256"/>
      <c r="P1038" s="253">
        <f>Zalaegerszeg!P86</f>
        <v>0</v>
      </c>
      <c r="Q1038" s="253">
        <f>Zalaegerszeg!Q86</f>
        <v>0</v>
      </c>
      <c r="R1038" s="253">
        <f>Zalaegerszeg!R86</f>
        <v>0</v>
      </c>
      <c r="S1038" s="253">
        <f>Zalaegerszeg!S86</f>
        <v>0</v>
      </c>
      <c r="T1038" s="313">
        <f>Zalaegerszeg!T86</f>
        <v>0</v>
      </c>
      <c r="U1038" s="313">
        <f>Zalaegerszeg!U86</f>
        <v>0</v>
      </c>
      <c r="V1038" s="313">
        <f>Zalaegerszeg!V86</f>
        <v>12000</v>
      </c>
      <c r="W1038" s="313">
        <f>Zalaegerszeg!W86</f>
        <v>0</v>
      </c>
      <c r="X1038" s="313">
        <f>Zalaegerszeg!X86</f>
        <v>0</v>
      </c>
      <c r="Y1038" s="313">
        <f>Zalaegerszeg!Y86</f>
        <v>0</v>
      </c>
      <c r="Z1038" s="313">
        <f>Zalaegerszeg!Z86</f>
        <v>0</v>
      </c>
      <c r="AA1038" s="313">
        <f>Zalaegerszeg!AA86</f>
        <v>0</v>
      </c>
      <c r="AB1038" s="313">
        <f>Zalaegerszeg!AB86</f>
        <v>0</v>
      </c>
      <c r="AC1038" s="314">
        <f>Zalaegerszeg!AC86</f>
        <v>0</v>
      </c>
      <c r="AE1038" s="114"/>
    </row>
    <row r="1039" spans="1:31" s="173" customFormat="1" ht="30" x14ac:dyDescent="0.25">
      <c r="A1039" s="101">
        <v>138</v>
      </c>
      <c r="B1039" s="102"/>
      <c r="C1039" s="191" t="s">
        <v>276</v>
      </c>
      <c r="D1039" s="197" t="s">
        <v>278</v>
      </c>
      <c r="E1039" s="199" t="s">
        <v>216</v>
      </c>
      <c r="F1039" s="108" t="s">
        <v>217</v>
      </c>
      <c r="G1039" s="199" t="s">
        <v>218</v>
      </c>
      <c r="H1039" s="103"/>
      <c r="I1039" s="181" t="s">
        <v>75</v>
      </c>
      <c r="J1039" s="103">
        <f t="shared" si="159"/>
        <v>10000</v>
      </c>
      <c r="K1039" s="129"/>
      <c r="L1039" s="220">
        <v>43831</v>
      </c>
      <c r="M1039" s="150">
        <v>44196</v>
      </c>
      <c r="N1039" s="57" t="s">
        <v>186</v>
      </c>
      <c r="O1039" s="256"/>
      <c r="P1039" s="253">
        <f>Zalaegerszeg!P87</f>
        <v>10000</v>
      </c>
      <c r="Q1039" s="253">
        <f>Zalaegerszeg!Q87</f>
        <v>0</v>
      </c>
      <c r="R1039" s="253">
        <f>Zalaegerszeg!R87</f>
        <v>0</v>
      </c>
      <c r="S1039" s="253">
        <f>Zalaegerszeg!S87</f>
        <v>0</v>
      </c>
      <c r="T1039" s="313">
        <f>Zalaegerszeg!T87</f>
        <v>0</v>
      </c>
      <c r="U1039" s="313">
        <f>Zalaegerszeg!U87</f>
        <v>0</v>
      </c>
      <c r="V1039" s="313">
        <f>Zalaegerszeg!V87</f>
        <v>0</v>
      </c>
      <c r="W1039" s="313">
        <f>Zalaegerszeg!W87</f>
        <v>0</v>
      </c>
      <c r="X1039" s="313">
        <f>Zalaegerszeg!X87</f>
        <v>0</v>
      </c>
      <c r="Y1039" s="313">
        <f>Zalaegerszeg!Y87</f>
        <v>0</v>
      </c>
      <c r="Z1039" s="313">
        <f>Zalaegerszeg!Z87</f>
        <v>0</v>
      </c>
      <c r="AA1039" s="313">
        <f>Zalaegerszeg!AA87</f>
        <v>0</v>
      </c>
      <c r="AB1039" s="313">
        <f>Zalaegerszeg!AB87</f>
        <v>0</v>
      </c>
      <c r="AC1039" s="314">
        <f>Zalaegerszeg!AC87</f>
        <v>0</v>
      </c>
      <c r="AE1039" s="114"/>
    </row>
    <row r="1040" spans="1:31" s="173" customFormat="1" ht="30" x14ac:dyDescent="0.25">
      <c r="A1040" s="101">
        <v>790</v>
      </c>
      <c r="B1040" s="102"/>
      <c r="C1040" s="191" t="s">
        <v>279</v>
      </c>
      <c r="D1040" s="197" t="s">
        <v>277</v>
      </c>
      <c r="E1040" s="199" t="s">
        <v>216</v>
      </c>
      <c r="F1040" s="108" t="s">
        <v>217</v>
      </c>
      <c r="G1040" s="199" t="s">
        <v>218</v>
      </c>
      <c r="H1040" s="103"/>
      <c r="I1040" s="181" t="s">
        <v>75</v>
      </c>
      <c r="J1040" s="103">
        <f t="shared" si="159"/>
        <v>10000</v>
      </c>
      <c r="K1040" s="129"/>
      <c r="L1040" s="220">
        <v>45658</v>
      </c>
      <c r="M1040" s="150">
        <v>46022</v>
      </c>
      <c r="N1040" s="57" t="s">
        <v>187</v>
      </c>
      <c r="O1040" s="256"/>
      <c r="P1040" s="253">
        <f>Zalaegerszeg!P88</f>
        <v>0</v>
      </c>
      <c r="Q1040" s="253">
        <f>Zalaegerszeg!Q88</f>
        <v>0</v>
      </c>
      <c r="R1040" s="253">
        <f>Zalaegerszeg!R88</f>
        <v>0</v>
      </c>
      <c r="S1040" s="253">
        <f>Zalaegerszeg!S88</f>
        <v>0</v>
      </c>
      <c r="T1040" s="313">
        <f>Zalaegerszeg!T88</f>
        <v>0</v>
      </c>
      <c r="U1040" s="313">
        <f>Zalaegerszeg!U88</f>
        <v>10000</v>
      </c>
      <c r="V1040" s="313">
        <f>Zalaegerszeg!V88</f>
        <v>0</v>
      </c>
      <c r="W1040" s="313">
        <f>Zalaegerszeg!W88</f>
        <v>0</v>
      </c>
      <c r="X1040" s="313">
        <f>Zalaegerszeg!X88</f>
        <v>0</v>
      </c>
      <c r="Y1040" s="313">
        <f>Zalaegerszeg!Y88</f>
        <v>0</v>
      </c>
      <c r="Z1040" s="313">
        <f>Zalaegerszeg!Z88</f>
        <v>0</v>
      </c>
      <c r="AA1040" s="313">
        <f>Zalaegerszeg!AA88</f>
        <v>0</v>
      </c>
      <c r="AB1040" s="313">
        <f>Zalaegerszeg!AB88</f>
        <v>0</v>
      </c>
      <c r="AC1040" s="314">
        <f>Zalaegerszeg!AC88</f>
        <v>0</v>
      </c>
      <c r="AE1040" s="114"/>
    </row>
    <row r="1041" spans="1:31" s="173" customFormat="1" ht="30" x14ac:dyDescent="0.25">
      <c r="A1041" s="101">
        <v>886</v>
      </c>
      <c r="B1041" s="102"/>
      <c r="C1041" s="191" t="s">
        <v>280</v>
      </c>
      <c r="D1041" s="197" t="s">
        <v>277</v>
      </c>
      <c r="E1041" s="199" t="s">
        <v>216</v>
      </c>
      <c r="F1041" s="108" t="s">
        <v>217</v>
      </c>
      <c r="G1041" s="199" t="s">
        <v>218</v>
      </c>
      <c r="H1041" s="103"/>
      <c r="I1041" s="181" t="s">
        <v>75</v>
      </c>
      <c r="J1041" s="103">
        <f t="shared" si="159"/>
        <v>21000</v>
      </c>
      <c r="K1041" s="129"/>
      <c r="L1041" s="220">
        <v>46023</v>
      </c>
      <c r="M1041" s="150">
        <v>48579</v>
      </c>
      <c r="N1041" s="57" t="s">
        <v>187</v>
      </c>
      <c r="O1041" s="256"/>
      <c r="P1041" s="253">
        <f>Zalaegerszeg!P89</f>
        <v>0</v>
      </c>
      <c r="Q1041" s="253">
        <f>Zalaegerszeg!Q89</f>
        <v>0</v>
      </c>
      <c r="R1041" s="253">
        <f>Zalaegerszeg!R89</f>
        <v>0</v>
      </c>
      <c r="S1041" s="253">
        <f>Zalaegerszeg!S89</f>
        <v>0</v>
      </c>
      <c r="T1041" s="313">
        <f>Zalaegerszeg!T89</f>
        <v>0</v>
      </c>
      <c r="U1041" s="313">
        <f>Zalaegerszeg!U89</f>
        <v>0</v>
      </c>
      <c r="V1041" s="313">
        <f>Zalaegerszeg!V89</f>
        <v>7000</v>
      </c>
      <c r="W1041" s="313">
        <f>Zalaegerszeg!W89</f>
        <v>0</v>
      </c>
      <c r="X1041" s="313">
        <f>Zalaegerszeg!X89</f>
        <v>0</v>
      </c>
      <c r="Y1041" s="313">
        <f>Zalaegerszeg!Y89</f>
        <v>7000</v>
      </c>
      <c r="Z1041" s="313">
        <f>Zalaegerszeg!Z89</f>
        <v>0</v>
      </c>
      <c r="AA1041" s="313">
        <f>Zalaegerszeg!AA89</f>
        <v>0</v>
      </c>
      <c r="AB1041" s="313">
        <f>Zalaegerszeg!AB89</f>
        <v>7000</v>
      </c>
      <c r="AC1041" s="314">
        <f>Zalaegerszeg!AC89</f>
        <v>0</v>
      </c>
      <c r="AE1041" s="114"/>
    </row>
    <row r="1042" spans="1:31" s="173" customFormat="1" ht="30" x14ac:dyDescent="0.25">
      <c r="A1042" s="101">
        <v>1031</v>
      </c>
      <c r="B1042" s="102"/>
      <c r="C1042" s="209" t="s">
        <v>281</v>
      </c>
      <c r="D1042" s="197" t="s">
        <v>277</v>
      </c>
      <c r="E1042" s="199" t="s">
        <v>216</v>
      </c>
      <c r="F1042" s="108" t="s">
        <v>217</v>
      </c>
      <c r="G1042" s="199" t="s">
        <v>218</v>
      </c>
      <c r="H1042" s="103"/>
      <c r="I1042" s="181" t="s">
        <v>75</v>
      </c>
      <c r="J1042" s="103">
        <f t="shared" si="159"/>
        <v>10000</v>
      </c>
      <c r="K1042" s="129"/>
      <c r="L1042" s="220">
        <v>48579</v>
      </c>
      <c r="M1042" s="150">
        <v>48579</v>
      </c>
      <c r="N1042" s="57" t="s">
        <v>187</v>
      </c>
      <c r="O1042" s="256"/>
      <c r="P1042" s="253">
        <f>Zalaegerszeg!P90</f>
        <v>0</v>
      </c>
      <c r="Q1042" s="253">
        <f>Zalaegerszeg!Q90</f>
        <v>0</v>
      </c>
      <c r="R1042" s="253">
        <f>Zalaegerszeg!R90</f>
        <v>0</v>
      </c>
      <c r="S1042" s="253">
        <f>Zalaegerszeg!S90</f>
        <v>0</v>
      </c>
      <c r="T1042" s="313">
        <f>Zalaegerszeg!T90</f>
        <v>0</v>
      </c>
      <c r="U1042" s="313">
        <f>Zalaegerszeg!U90</f>
        <v>0</v>
      </c>
      <c r="V1042" s="313">
        <f>Zalaegerszeg!V90</f>
        <v>0</v>
      </c>
      <c r="W1042" s="313">
        <f>Zalaegerszeg!W90</f>
        <v>0</v>
      </c>
      <c r="X1042" s="313">
        <f>Zalaegerszeg!X90</f>
        <v>0</v>
      </c>
      <c r="Y1042" s="313">
        <f>Zalaegerszeg!Y90</f>
        <v>0</v>
      </c>
      <c r="Z1042" s="313">
        <f>Zalaegerszeg!Z90</f>
        <v>0</v>
      </c>
      <c r="AA1042" s="313">
        <f>Zalaegerszeg!AA90</f>
        <v>0</v>
      </c>
      <c r="AB1042" s="313">
        <f>Zalaegerszeg!AB90</f>
        <v>10000</v>
      </c>
      <c r="AC1042" s="314">
        <f>Zalaegerszeg!AC90</f>
        <v>0</v>
      </c>
      <c r="AE1042" s="114"/>
    </row>
    <row r="1043" spans="1:31" s="173" customFormat="1" ht="30" x14ac:dyDescent="0.25">
      <c r="A1043" s="101">
        <v>1028</v>
      </c>
      <c r="B1043" s="102"/>
      <c r="C1043" s="209" t="s">
        <v>282</v>
      </c>
      <c r="D1043" s="197" t="s">
        <v>277</v>
      </c>
      <c r="E1043" s="199" t="s">
        <v>216</v>
      </c>
      <c r="F1043" s="108" t="s">
        <v>217</v>
      </c>
      <c r="G1043" s="199" t="s">
        <v>218</v>
      </c>
      <c r="H1043" s="103"/>
      <c r="I1043" s="181" t="s">
        <v>75</v>
      </c>
      <c r="J1043" s="103">
        <f t="shared" si="159"/>
        <v>18000</v>
      </c>
      <c r="K1043" s="129"/>
      <c r="L1043" s="220">
        <v>48213</v>
      </c>
      <c r="M1043" s="150">
        <v>48213</v>
      </c>
      <c r="N1043" s="57" t="s">
        <v>187</v>
      </c>
      <c r="O1043" s="256"/>
      <c r="P1043" s="253">
        <f>Zalaegerszeg!P91</f>
        <v>0</v>
      </c>
      <c r="Q1043" s="253">
        <f>Zalaegerszeg!Q91</f>
        <v>0</v>
      </c>
      <c r="R1043" s="253">
        <f>Zalaegerszeg!R91</f>
        <v>0</v>
      </c>
      <c r="S1043" s="253">
        <f>Zalaegerszeg!S91</f>
        <v>0</v>
      </c>
      <c r="T1043" s="313">
        <f>Zalaegerszeg!T91</f>
        <v>0</v>
      </c>
      <c r="U1043" s="313">
        <f>Zalaegerszeg!U91</f>
        <v>0</v>
      </c>
      <c r="V1043" s="313">
        <f>Zalaegerszeg!V91</f>
        <v>0</v>
      </c>
      <c r="W1043" s="313">
        <f>Zalaegerszeg!W91</f>
        <v>0</v>
      </c>
      <c r="X1043" s="313">
        <f>Zalaegerszeg!X91</f>
        <v>0</v>
      </c>
      <c r="Y1043" s="313">
        <f>Zalaegerszeg!Y91</f>
        <v>0</v>
      </c>
      <c r="Z1043" s="313">
        <f>Zalaegerszeg!Z91</f>
        <v>0</v>
      </c>
      <c r="AA1043" s="313">
        <f>Zalaegerszeg!AA91</f>
        <v>18000</v>
      </c>
      <c r="AB1043" s="313">
        <f>Zalaegerszeg!AB91</f>
        <v>0</v>
      </c>
      <c r="AC1043" s="314">
        <f>Zalaegerszeg!AC91</f>
        <v>0</v>
      </c>
      <c r="AE1043" s="114"/>
    </row>
    <row r="1044" spans="1:31" s="173" customFormat="1" ht="30" x14ac:dyDescent="0.25">
      <c r="A1044" s="101">
        <v>575</v>
      </c>
      <c r="B1044" s="102"/>
      <c r="C1044" s="191" t="s">
        <v>283</v>
      </c>
      <c r="D1044" s="197" t="s">
        <v>277</v>
      </c>
      <c r="E1044" s="199" t="s">
        <v>216</v>
      </c>
      <c r="F1044" s="108" t="s">
        <v>217</v>
      </c>
      <c r="G1044" s="199" t="s">
        <v>218</v>
      </c>
      <c r="H1044" s="103"/>
      <c r="I1044" s="181" t="s">
        <v>75</v>
      </c>
      <c r="J1044" s="103">
        <f t="shared" si="159"/>
        <v>5000</v>
      </c>
      <c r="K1044" s="129"/>
      <c r="L1044" s="220">
        <v>45292</v>
      </c>
      <c r="M1044" s="150">
        <v>45657</v>
      </c>
      <c r="N1044" s="57" t="s">
        <v>187</v>
      </c>
      <c r="O1044" s="256"/>
      <c r="P1044" s="253">
        <f>Zalaegerszeg!P92</f>
        <v>0</v>
      </c>
      <c r="Q1044" s="253">
        <f>Zalaegerszeg!Q92</f>
        <v>0</v>
      </c>
      <c r="R1044" s="253">
        <f>Zalaegerszeg!R92</f>
        <v>0</v>
      </c>
      <c r="S1044" s="253">
        <f>Zalaegerszeg!S92</f>
        <v>0</v>
      </c>
      <c r="T1044" s="313">
        <f>Zalaegerszeg!T92</f>
        <v>5000</v>
      </c>
      <c r="U1044" s="313">
        <f>Zalaegerszeg!U92</f>
        <v>0</v>
      </c>
      <c r="V1044" s="313">
        <f>Zalaegerszeg!V92</f>
        <v>0</v>
      </c>
      <c r="W1044" s="313">
        <f>Zalaegerszeg!W92</f>
        <v>0</v>
      </c>
      <c r="X1044" s="313">
        <f>Zalaegerszeg!X92</f>
        <v>0</v>
      </c>
      <c r="Y1044" s="313">
        <f>Zalaegerszeg!Y92</f>
        <v>0</v>
      </c>
      <c r="Z1044" s="313">
        <f>Zalaegerszeg!Z92</f>
        <v>0</v>
      </c>
      <c r="AA1044" s="313">
        <f>Zalaegerszeg!AA92</f>
        <v>0</v>
      </c>
      <c r="AB1044" s="313">
        <f>Zalaegerszeg!AB92</f>
        <v>0</v>
      </c>
      <c r="AC1044" s="314">
        <f>Zalaegerszeg!AC92</f>
        <v>0</v>
      </c>
      <c r="AE1044" s="114"/>
    </row>
    <row r="1045" spans="1:31" s="182" customFormat="1" ht="30" x14ac:dyDescent="0.25">
      <c r="A1045" s="101">
        <v>887</v>
      </c>
      <c r="B1045" s="102"/>
      <c r="C1045" s="191" t="s">
        <v>284</v>
      </c>
      <c r="D1045" s="197" t="s">
        <v>277</v>
      </c>
      <c r="E1045" s="199" t="s">
        <v>216</v>
      </c>
      <c r="F1045" s="108" t="s">
        <v>217</v>
      </c>
      <c r="G1045" s="199" t="s">
        <v>218</v>
      </c>
      <c r="H1045" s="103"/>
      <c r="I1045" s="181" t="s">
        <v>75</v>
      </c>
      <c r="J1045" s="103">
        <f t="shared" si="159"/>
        <v>15000</v>
      </c>
      <c r="K1045" s="129"/>
      <c r="L1045" s="220">
        <v>46023</v>
      </c>
      <c r="M1045" s="150">
        <v>46387</v>
      </c>
      <c r="N1045" s="57" t="s">
        <v>187</v>
      </c>
      <c r="O1045" s="287"/>
      <c r="P1045" s="253">
        <f>Zalaegerszeg!P93</f>
        <v>0</v>
      </c>
      <c r="Q1045" s="253">
        <f>Zalaegerszeg!Q93</f>
        <v>0</v>
      </c>
      <c r="R1045" s="253">
        <f>Zalaegerszeg!R93</f>
        <v>0</v>
      </c>
      <c r="S1045" s="253">
        <f>Zalaegerszeg!S93</f>
        <v>0</v>
      </c>
      <c r="T1045" s="313">
        <f>Zalaegerszeg!T93</f>
        <v>0</v>
      </c>
      <c r="U1045" s="313">
        <f>Zalaegerszeg!U93</f>
        <v>0</v>
      </c>
      <c r="V1045" s="313">
        <f>Zalaegerszeg!V93</f>
        <v>15000</v>
      </c>
      <c r="W1045" s="313">
        <f>Zalaegerszeg!W93</f>
        <v>0</v>
      </c>
      <c r="X1045" s="313">
        <f>Zalaegerszeg!X93</f>
        <v>0</v>
      </c>
      <c r="Y1045" s="313">
        <f>Zalaegerszeg!Y93</f>
        <v>0</v>
      </c>
      <c r="Z1045" s="313">
        <f>Zalaegerszeg!Z93</f>
        <v>0</v>
      </c>
      <c r="AA1045" s="313">
        <f>Zalaegerszeg!AA93</f>
        <v>0</v>
      </c>
      <c r="AB1045" s="313">
        <f>Zalaegerszeg!AB93</f>
        <v>0</v>
      </c>
      <c r="AC1045" s="314">
        <f>Zalaegerszeg!AC93</f>
        <v>0</v>
      </c>
      <c r="AE1045" s="114"/>
    </row>
    <row r="1046" spans="1:31" s="173" customFormat="1" ht="30" x14ac:dyDescent="0.25">
      <c r="A1046" s="101">
        <v>139</v>
      </c>
      <c r="B1046" s="102"/>
      <c r="C1046" s="191" t="s">
        <v>285</v>
      </c>
      <c r="D1046" s="197" t="s">
        <v>277</v>
      </c>
      <c r="E1046" s="199" t="s">
        <v>216</v>
      </c>
      <c r="F1046" s="108" t="s">
        <v>217</v>
      </c>
      <c r="G1046" s="199" t="s">
        <v>218</v>
      </c>
      <c r="H1046" s="103"/>
      <c r="I1046" s="181" t="s">
        <v>75</v>
      </c>
      <c r="J1046" s="103">
        <f t="shared" si="159"/>
        <v>5000</v>
      </c>
      <c r="K1046" s="129"/>
      <c r="L1046" s="220">
        <v>43831</v>
      </c>
      <c r="M1046" s="150">
        <v>44196</v>
      </c>
      <c r="N1046" s="57" t="s">
        <v>186</v>
      </c>
      <c r="O1046" s="256"/>
      <c r="P1046" s="253">
        <f>Zalaegerszeg!P94</f>
        <v>5000</v>
      </c>
      <c r="Q1046" s="253">
        <f>Zalaegerszeg!Q94</f>
        <v>0</v>
      </c>
      <c r="R1046" s="253">
        <f>Zalaegerszeg!R94</f>
        <v>0</v>
      </c>
      <c r="S1046" s="253">
        <f>Zalaegerszeg!S94</f>
        <v>0</v>
      </c>
      <c r="T1046" s="313">
        <f>Zalaegerszeg!T94</f>
        <v>0</v>
      </c>
      <c r="U1046" s="313">
        <f>Zalaegerszeg!U94</f>
        <v>0</v>
      </c>
      <c r="V1046" s="313">
        <f>Zalaegerszeg!V94</f>
        <v>0</v>
      </c>
      <c r="W1046" s="313">
        <f>Zalaegerszeg!W94</f>
        <v>0</v>
      </c>
      <c r="X1046" s="313">
        <f>Zalaegerszeg!X94</f>
        <v>0</v>
      </c>
      <c r="Y1046" s="313">
        <f>Zalaegerszeg!Y94</f>
        <v>0</v>
      </c>
      <c r="Z1046" s="313">
        <f>Zalaegerszeg!Z94</f>
        <v>0</v>
      </c>
      <c r="AA1046" s="313">
        <f>Zalaegerszeg!AA94</f>
        <v>0</v>
      </c>
      <c r="AB1046" s="313">
        <f>Zalaegerszeg!AB94</f>
        <v>0</v>
      </c>
      <c r="AC1046" s="314">
        <f>Zalaegerszeg!AC94</f>
        <v>0</v>
      </c>
      <c r="AE1046" s="114"/>
    </row>
    <row r="1047" spans="1:31" x14ac:dyDescent="0.25">
      <c r="A1047" s="8">
        <v>0</v>
      </c>
      <c r="B1047" s="14" t="s">
        <v>88</v>
      </c>
      <c r="C1047" s="7">
        <v>0</v>
      </c>
      <c r="D1047" s="61">
        <v>0</v>
      </c>
      <c r="E1047" s="61">
        <v>0</v>
      </c>
      <c r="F1047" s="61">
        <v>0</v>
      </c>
      <c r="G1047" s="61">
        <v>0</v>
      </c>
      <c r="H1047" s="11">
        <v>0</v>
      </c>
      <c r="I1047" s="15">
        <v>0</v>
      </c>
      <c r="J1047" s="74">
        <f t="shared" si="158"/>
        <v>0</v>
      </c>
      <c r="K1047" s="15">
        <v>0</v>
      </c>
      <c r="L1047" s="86">
        <v>0</v>
      </c>
      <c r="M1047" s="87">
        <v>0</v>
      </c>
      <c r="N1047" s="13">
        <v>0</v>
      </c>
      <c r="O1047" s="265">
        <v>0</v>
      </c>
      <c r="P1047" s="265">
        <v>0</v>
      </c>
      <c r="Q1047" s="265">
        <v>0</v>
      </c>
      <c r="R1047" s="265">
        <v>0</v>
      </c>
      <c r="S1047" s="265">
        <v>0</v>
      </c>
      <c r="T1047" s="265">
        <v>0</v>
      </c>
      <c r="U1047" s="265">
        <v>0</v>
      </c>
      <c r="V1047" s="265">
        <v>0</v>
      </c>
      <c r="W1047" s="265">
        <v>0</v>
      </c>
      <c r="X1047" s="265">
        <v>0</v>
      </c>
      <c r="Y1047" s="265">
        <v>0</v>
      </c>
      <c r="Z1047" s="265">
        <v>0</v>
      </c>
      <c r="AA1047" s="265">
        <v>0</v>
      </c>
      <c r="AB1047" s="265">
        <v>0</v>
      </c>
      <c r="AC1047" s="304">
        <v>0</v>
      </c>
      <c r="AE1047" s="114"/>
    </row>
    <row r="1048" spans="1:31" s="173" customFormat="1" ht="45" x14ac:dyDescent="0.25">
      <c r="A1048" s="184">
        <v>6</v>
      </c>
      <c r="B1048" s="191"/>
      <c r="C1048" s="191" t="s">
        <v>269</v>
      </c>
      <c r="D1048" s="209" t="s">
        <v>383</v>
      </c>
      <c r="E1048" s="202" t="s">
        <v>2</v>
      </c>
      <c r="F1048" s="64" t="s">
        <v>3</v>
      </c>
      <c r="G1048" s="199" t="s">
        <v>218</v>
      </c>
      <c r="H1048" s="191"/>
      <c r="I1048" s="181" t="s">
        <v>75</v>
      </c>
      <c r="J1048" s="103">
        <f t="shared" ref="J1048:J1098" si="160">SUM(O1048:AC1048)</f>
        <v>4095</v>
      </c>
      <c r="K1048" s="191"/>
      <c r="L1048" s="130">
        <v>43466</v>
      </c>
      <c r="M1048" s="130">
        <v>43830</v>
      </c>
      <c r="N1048" s="212" t="s">
        <v>185</v>
      </c>
      <c r="O1048" s="256">
        <f>Zalaegerszeg!O96</f>
        <v>4095</v>
      </c>
      <c r="P1048" s="253"/>
      <c r="Q1048" s="253"/>
      <c r="R1048" s="253"/>
      <c r="S1048" s="253"/>
      <c r="T1048" s="313"/>
      <c r="U1048" s="313"/>
      <c r="V1048" s="313"/>
      <c r="W1048" s="313"/>
      <c r="X1048" s="313"/>
      <c r="Y1048" s="313"/>
      <c r="Z1048" s="313"/>
      <c r="AA1048" s="313"/>
      <c r="AB1048" s="313"/>
      <c r="AC1048" s="314"/>
      <c r="AE1048" s="114"/>
    </row>
    <row r="1049" spans="1:31" s="173" customFormat="1" ht="60" x14ac:dyDescent="0.25">
      <c r="A1049" s="101">
        <v>7</v>
      </c>
      <c r="B1049" s="191"/>
      <c r="C1049" s="191" t="s">
        <v>269</v>
      </c>
      <c r="D1049" s="245" t="s">
        <v>385</v>
      </c>
      <c r="E1049" s="75" t="s">
        <v>17</v>
      </c>
      <c r="F1049" s="64" t="s">
        <v>219</v>
      </c>
      <c r="G1049" s="199" t="s">
        <v>218</v>
      </c>
      <c r="H1049" s="103"/>
      <c r="I1049" s="181" t="s">
        <v>75</v>
      </c>
      <c r="J1049" s="103">
        <f t="shared" si="160"/>
        <v>1895</v>
      </c>
      <c r="K1049" s="106"/>
      <c r="L1049" s="130">
        <v>43466</v>
      </c>
      <c r="M1049" s="130">
        <v>43830</v>
      </c>
      <c r="N1049" s="115" t="s">
        <v>185</v>
      </c>
      <c r="O1049" s="256">
        <f>Zalaegerszeg!O97</f>
        <v>1895</v>
      </c>
      <c r="P1049" s="253"/>
      <c r="Q1049" s="253"/>
      <c r="R1049" s="253"/>
      <c r="S1049" s="253"/>
      <c r="T1049" s="313"/>
      <c r="U1049" s="313"/>
      <c r="V1049" s="313"/>
      <c r="W1049" s="313"/>
      <c r="X1049" s="313"/>
      <c r="Y1049" s="313"/>
      <c r="Z1049" s="313"/>
      <c r="AA1049" s="313"/>
      <c r="AB1049" s="313"/>
      <c r="AC1049" s="314"/>
      <c r="AE1049" s="114"/>
    </row>
    <row r="1050" spans="1:31" s="173" customFormat="1" ht="45" x14ac:dyDescent="0.25">
      <c r="A1050" s="101">
        <v>8</v>
      </c>
      <c r="B1050" s="191"/>
      <c r="C1050" s="191" t="s">
        <v>269</v>
      </c>
      <c r="D1050" s="209" t="s">
        <v>393</v>
      </c>
      <c r="E1050" s="202" t="s">
        <v>2</v>
      </c>
      <c r="F1050" s="64" t="s">
        <v>3</v>
      </c>
      <c r="G1050" s="199" t="s">
        <v>218</v>
      </c>
      <c r="H1050" s="103"/>
      <c r="I1050" s="181" t="s">
        <v>75</v>
      </c>
      <c r="J1050" s="103">
        <f t="shared" si="160"/>
        <v>1095</v>
      </c>
      <c r="K1050" s="106"/>
      <c r="L1050" s="130">
        <v>43466</v>
      </c>
      <c r="M1050" s="130">
        <v>43830</v>
      </c>
      <c r="N1050" s="115" t="s">
        <v>185</v>
      </c>
      <c r="O1050" s="256">
        <f>Zalaegerszeg!O98</f>
        <v>1095</v>
      </c>
      <c r="P1050" s="253"/>
      <c r="Q1050" s="253"/>
      <c r="R1050" s="253"/>
      <c r="S1050" s="253"/>
      <c r="T1050" s="313"/>
      <c r="U1050" s="313"/>
      <c r="V1050" s="313"/>
      <c r="W1050" s="313"/>
      <c r="X1050" s="313"/>
      <c r="Y1050" s="313"/>
      <c r="Z1050" s="313"/>
      <c r="AA1050" s="313"/>
      <c r="AB1050" s="313"/>
      <c r="AC1050" s="314"/>
      <c r="AE1050" s="114"/>
    </row>
    <row r="1051" spans="1:31" s="173" customFormat="1" ht="60" x14ac:dyDescent="0.25">
      <c r="A1051" s="230">
        <v>9</v>
      </c>
      <c r="B1051" s="191"/>
      <c r="C1051" s="201" t="s">
        <v>269</v>
      </c>
      <c r="D1051" s="198" t="s">
        <v>387</v>
      </c>
      <c r="E1051" s="75" t="s">
        <v>16</v>
      </c>
      <c r="F1051" s="64" t="s">
        <v>0</v>
      </c>
      <c r="G1051" s="199" t="s">
        <v>218</v>
      </c>
      <c r="H1051" s="201"/>
      <c r="I1051" s="181" t="s">
        <v>75</v>
      </c>
      <c r="J1051" s="103">
        <f t="shared" si="160"/>
        <v>2095</v>
      </c>
      <c r="K1051" s="201"/>
      <c r="L1051" s="130">
        <v>43466</v>
      </c>
      <c r="M1051" s="130">
        <v>43830</v>
      </c>
      <c r="N1051" s="213" t="s">
        <v>185</v>
      </c>
      <c r="O1051" s="256">
        <f>Zalaegerszeg!O99</f>
        <v>2095</v>
      </c>
      <c r="P1051" s="253"/>
      <c r="Q1051" s="294"/>
      <c r="R1051" s="294"/>
      <c r="S1051" s="294"/>
      <c r="T1051" s="317"/>
      <c r="U1051" s="317"/>
      <c r="V1051" s="317"/>
      <c r="W1051" s="317"/>
      <c r="X1051" s="317"/>
      <c r="Y1051" s="317"/>
      <c r="Z1051" s="317"/>
      <c r="AA1051" s="317"/>
      <c r="AB1051" s="317"/>
      <c r="AC1051" s="314"/>
      <c r="AE1051" s="114"/>
    </row>
    <row r="1052" spans="1:31" s="173" customFormat="1" ht="60" x14ac:dyDescent="0.25">
      <c r="A1052" s="230">
        <v>10</v>
      </c>
      <c r="B1052" s="191"/>
      <c r="C1052" s="201" t="s">
        <v>269</v>
      </c>
      <c r="D1052" s="198" t="s">
        <v>388</v>
      </c>
      <c r="E1052" s="75" t="s">
        <v>16</v>
      </c>
      <c r="F1052" s="64" t="s">
        <v>0</v>
      </c>
      <c r="G1052" s="199" t="s">
        <v>218</v>
      </c>
      <c r="H1052" s="201"/>
      <c r="I1052" s="181" t="s">
        <v>75</v>
      </c>
      <c r="J1052" s="103">
        <f t="shared" si="160"/>
        <v>1595</v>
      </c>
      <c r="K1052" s="201"/>
      <c r="L1052" s="130">
        <v>43466</v>
      </c>
      <c r="M1052" s="130">
        <v>43830</v>
      </c>
      <c r="N1052" s="213" t="s">
        <v>185</v>
      </c>
      <c r="O1052" s="256">
        <f>Zalaegerszeg!O100</f>
        <v>1595</v>
      </c>
      <c r="P1052" s="253"/>
      <c r="Q1052" s="294"/>
      <c r="R1052" s="294"/>
      <c r="S1052" s="294"/>
      <c r="T1052" s="317"/>
      <c r="U1052" s="317"/>
      <c r="V1052" s="317"/>
      <c r="W1052" s="317"/>
      <c r="X1052" s="317"/>
      <c r="Y1052" s="317"/>
      <c r="Z1052" s="317"/>
      <c r="AA1052" s="317"/>
      <c r="AB1052" s="317"/>
      <c r="AC1052" s="314"/>
      <c r="AE1052" s="114"/>
    </row>
    <row r="1053" spans="1:31" s="173" customFormat="1" ht="60" x14ac:dyDescent="0.25">
      <c r="A1053" s="230">
        <v>11</v>
      </c>
      <c r="B1053" s="191"/>
      <c r="C1053" s="201" t="s">
        <v>269</v>
      </c>
      <c r="D1053" s="198" t="s">
        <v>389</v>
      </c>
      <c r="E1053" s="75" t="s">
        <v>16</v>
      </c>
      <c r="F1053" s="64" t="s">
        <v>0</v>
      </c>
      <c r="G1053" s="199" t="s">
        <v>218</v>
      </c>
      <c r="H1053" s="201"/>
      <c r="I1053" s="181" t="s">
        <v>75</v>
      </c>
      <c r="J1053" s="103">
        <f t="shared" si="160"/>
        <v>8080</v>
      </c>
      <c r="K1053" s="201"/>
      <c r="L1053" s="130">
        <v>43466</v>
      </c>
      <c r="M1053" s="130">
        <v>43830</v>
      </c>
      <c r="N1053" s="213" t="s">
        <v>185</v>
      </c>
      <c r="O1053" s="256">
        <f>Zalaegerszeg!O101</f>
        <v>8080</v>
      </c>
      <c r="P1053" s="253"/>
      <c r="Q1053" s="294"/>
      <c r="R1053" s="294"/>
      <c r="S1053" s="294"/>
      <c r="T1053" s="317"/>
      <c r="U1053" s="317"/>
      <c r="V1053" s="317"/>
      <c r="W1053" s="317"/>
      <c r="X1053" s="317"/>
      <c r="Y1053" s="317"/>
      <c r="Z1053" s="317"/>
      <c r="AA1053" s="317"/>
      <c r="AB1053" s="317"/>
      <c r="AC1053" s="314"/>
      <c r="AE1053" s="114"/>
    </row>
    <row r="1054" spans="1:31" s="173" customFormat="1" ht="45" x14ac:dyDescent="0.25">
      <c r="A1054" s="101">
        <v>12</v>
      </c>
      <c r="B1054" s="191"/>
      <c r="C1054" s="191" t="s">
        <v>269</v>
      </c>
      <c r="D1054" s="191" t="s">
        <v>392</v>
      </c>
      <c r="E1054" s="202" t="s">
        <v>2</v>
      </c>
      <c r="F1054" s="64" t="s">
        <v>3</v>
      </c>
      <c r="G1054" s="199" t="s">
        <v>218</v>
      </c>
      <c r="H1054" s="103"/>
      <c r="I1054" s="181" t="s">
        <v>75</v>
      </c>
      <c r="J1054" s="103">
        <f t="shared" si="160"/>
        <v>4095</v>
      </c>
      <c r="K1054" s="106"/>
      <c r="L1054" s="130">
        <v>43466</v>
      </c>
      <c r="M1054" s="130">
        <v>43830</v>
      </c>
      <c r="N1054" s="115" t="s">
        <v>185</v>
      </c>
      <c r="O1054" s="256">
        <f>Zalaegerszeg!O102</f>
        <v>4095</v>
      </c>
      <c r="P1054" s="253"/>
      <c r="Q1054" s="253"/>
      <c r="R1054" s="253"/>
      <c r="S1054" s="253"/>
      <c r="T1054" s="313"/>
      <c r="U1054" s="313"/>
      <c r="V1054" s="313"/>
      <c r="W1054" s="313"/>
      <c r="X1054" s="313"/>
      <c r="Y1054" s="313"/>
      <c r="Z1054" s="313"/>
      <c r="AA1054" s="313"/>
      <c r="AB1054" s="313"/>
      <c r="AC1054" s="314"/>
      <c r="AE1054" s="114"/>
    </row>
    <row r="1055" spans="1:31" s="173" customFormat="1" ht="60" x14ac:dyDescent="0.25">
      <c r="A1055" s="230">
        <v>540</v>
      </c>
      <c r="B1055" s="191"/>
      <c r="C1055" s="201" t="s">
        <v>287</v>
      </c>
      <c r="D1055" s="203" t="s">
        <v>12</v>
      </c>
      <c r="E1055" s="75" t="s">
        <v>18</v>
      </c>
      <c r="F1055" s="64" t="s">
        <v>1</v>
      </c>
      <c r="G1055" s="199" t="s">
        <v>218</v>
      </c>
      <c r="H1055" s="201"/>
      <c r="I1055" s="181" t="s">
        <v>75</v>
      </c>
      <c r="J1055" s="103">
        <f t="shared" si="160"/>
        <v>15000</v>
      </c>
      <c r="K1055" s="201"/>
      <c r="L1055" s="211">
        <v>44562</v>
      </c>
      <c r="M1055" s="211">
        <v>44926</v>
      </c>
      <c r="N1055" s="213" t="s">
        <v>186</v>
      </c>
      <c r="O1055" s="289"/>
      <c r="P1055" s="253">
        <f>Zalaegerszeg!P103</f>
        <v>0</v>
      </c>
      <c r="Q1055" s="253">
        <f>Zalaegerszeg!Q103</f>
        <v>0</v>
      </c>
      <c r="R1055" s="253">
        <f>Zalaegerszeg!R103</f>
        <v>15000</v>
      </c>
      <c r="S1055" s="253">
        <f>Zalaegerszeg!S103</f>
        <v>0</v>
      </c>
      <c r="T1055" s="313">
        <f>Zalaegerszeg!T103</f>
        <v>0</v>
      </c>
      <c r="U1055" s="313">
        <f>Zalaegerszeg!U103</f>
        <v>0</v>
      </c>
      <c r="V1055" s="313">
        <f>Zalaegerszeg!V103</f>
        <v>0</v>
      </c>
      <c r="W1055" s="313">
        <f>Zalaegerszeg!W103</f>
        <v>0</v>
      </c>
      <c r="X1055" s="313">
        <f>Zalaegerszeg!X103</f>
        <v>0</v>
      </c>
      <c r="Y1055" s="313">
        <f>Zalaegerszeg!Y103</f>
        <v>0</v>
      </c>
      <c r="Z1055" s="313">
        <f>Zalaegerszeg!Z103</f>
        <v>0</v>
      </c>
      <c r="AA1055" s="313">
        <f>Zalaegerszeg!AA103</f>
        <v>0</v>
      </c>
      <c r="AB1055" s="313">
        <f>Zalaegerszeg!AB103</f>
        <v>0</v>
      </c>
      <c r="AC1055" s="314">
        <f>Zalaegerszeg!AC103</f>
        <v>0</v>
      </c>
      <c r="AE1055" s="114"/>
    </row>
    <row r="1056" spans="1:31" s="173" customFormat="1" ht="45" x14ac:dyDescent="0.25">
      <c r="A1056" s="204">
        <v>541</v>
      </c>
      <c r="B1056" s="191"/>
      <c r="C1056" s="225" t="s">
        <v>288</v>
      </c>
      <c r="D1056" s="75" t="s">
        <v>286</v>
      </c>
      <c r="E1056" s="202" t="s">
        <v>2</v>
      </c>
      <c r="F1056" s="64" t="s">
        <v>3</v>
      </c>
      <c r="G1056" s="199" t="s">
        <v>218</v>
      </c>
      <c r="H1056" s="180"/>
      <c r="I1056" s="181" t="s">
        <v>75</v>
      </c>
      <c r="J1056" s="103">
        <f t="shared" si="160"/>
        <v>8000</v>
      </c>
      <c r="K1056" s="206"/>
      <c r="L1056" s="211">
        <v>44562</v>
      </c>
      <c r="M1056" s="211">
        <v>44926</v>
      </c>
      <c r="N1056" s="213" t="s">
        <v>186</v>
      </c>
      <c r="O1056" s="290"/>
      <c r="P1056" s="253">
        <f>Zalaegerszeg!P104</f>
        <v>0</v>
      </c>
      <c r="Q1056" s="253">
        <f>Zalaegerszeg!Q104</f>
        <v>0</v>
      </c>
      <c r="R1056" s="253">
        <f>Zalaegerszeg!R104</f>
        <v>8000</v>
      </c>
      <c r="S1056" s="253">
        <f>Zalaegerszeg!S104</f>
        <v>0</v>
      </c>
      <c r="T1056" s="313">
        <f>Zalaegerszeg!T104</f>
        <v>0</v>
      </c>
      <c r="U1056" s="313">
        <f>Zalaegerszeg!U104</f>
        <v>0</v>
      </c>
      <c r="V1056" s="313">
        <f>Zalaegerszeg!V104</f>
        <v>0</v>
      </c>
      <c r="W1056" s="313">
        <f>Zalaegerszeg!W104</f>
        <v>0</v>
      </c>
      <c r="X1056" s="313">
        <f>Zalaegerszeg!X104</f>
        <v>0</v>
      </c>
      <c r="Y1056" s="313">
        <f>Zalaegerszeg!Y104</f>
        <v>0</v>
      </c>
      <c r="Z1056" s="313">
        <f>Zalaegerszeg!Z104</f>
        <v>0</v>
      </c>
      <c r="AA1056" s="313">
        <f>Zalaegerszeg!AA104</f>
        <v>0</v>
      </c>
      <c r="AB1056" s="313">
        <f>Zalaegerszeg!AB104</f>
        <v>0</v>
      </c>
      <c r="AC1056" s="314">
        <f>Zalaegerszeg!AC104</f>
        <v>0</v>
      </c>
      <c r="AE1056" s="114"/>
    </row>
    <row r="1057" spans="1:31" s="173" customFormat="1" ht="45" x14ac:dyDescent="0.25">
      <c r="A1057" s="204">
        <v>1029</v>
      </c>
      <c r="B1057" s="191"/>
      <c r="C1057" s="225" t="s">
        <v>288</v>
      </c>
      <c r="D1057" s="75" t="s">
        <v>286</v>
      </c>
      <c r="E1057" s="202" t="s">
        <v>2</v>
      </c>
      <c r="F1057" s="64" t="s">
        <v>3</v>
      </c>
      <c r="G1057" s="199" t="s">
        <v>218</v>
      </c>
      <c r="H1057" s="180"/>
      <c r="I1057" s="181" t="s">
        <v>75</v>
      </c>
      <c r="J1057" s="103">
        <f t="shared" si="160"/>
        <v>8000</v>
      </c>
      <c r="K1057" s="206"/>
      <c r="L1057" s="207">
        <v>47849</v>
      </c>
      <c r="M1057" s="207">
        <v>48213</v>
      </c>
      <c r="N1057" s="216" t="s">
        <v>187</v>
      </c>
      <c r="O1057" s="290"/>
      <c r="P1057" s="253">
        <f>Zalaegerszeg!P105</f>
        <v>0</v>
      </c>
      <c r="Q1057" s="253">
        <f>Zalaegerszeg!Q105</f>
        <v>0</v>
      </c>
      <c r="R1057" s="253">
        <f>Zalaegerszeg!R105</f>
        <v>0</v>
      </c>
      <c r="S1057" s="253">
        <f>Zalaegerszeg!S105</f>
        <v>0</v>
      </c>
      <c r="T1057" s="313">
        <f>Zalaegerszeg!T105</f>
        <v>0</v>
      </c>
      <c r="U1057" s="313">
        <f>Zalaegerszeg!U105</f>
        <v>0</v>
      </c>
      <c r="V1057" s="313">
        <f>Zalaegerszeg!V105</f>
        <v>0</v>
      </c>
      <c r="W1057" s="313">
        <f>Zalaegerszeg!W105</f>
        <v>0</v>
      </c>
      <c r="X1057" s="313">
        <f>Zalaegerszeg!X105</f>
        <v>0</v>
      </c>
      <c r="Y1057" s="313">
        <f>Zalaegerszeg!Y105</f>
        <v>0</v>
      </c>
      <c r="Z1057" s="313">
        <f>Zalaegerszeg!Z105</f>
        <v>0</v>
      </c>
      <c r="AA1057" s="313">
        <f>Zalaegerszeg!AA105</f>
        <v>8000</v>
      </c>
      <c r="AB1057" s="313">
        <f>Zalaegerszeg!AB105</f>
        <v>0</v>
      </c>
      <c r="AC1057" s="314">
        <f>Zalaegerszeg!AC105</f>
        <v>0</v>
      </c>
      <c r="AE1057" s="114"/>
    </row>
    <row r="1058" spans="1:31" s="173" customFormat="1" ht="45" x14ac:dyDescent="0.25">
      <c r="A1058" s="101">
        <v>140</v>
      </c>
      <c r="B1058" s="191"/>
      <c r="C1058" s="209" t="s">
        <v>289</v>
      </c>
      <c r="D1058" s="75" t="s">
        <v>286</v>
      </c>
      <c r="E1058" s="202" t="s">
        <v>2</v>
      </c>
      <c r="F1058" s="64" t="s">
        <v>3</v>
      </c>
      <c r="G1058" s="199" t="s">
        <v>218</v>
      </c>
      <c r="H1058" s="103"/>
      <c r="I1058" s="181" t="s">
        <v>75</v>
      </c>
      <c r="J1058" s="103">
        <f t="shared" si="160"/>
        <v>10000</v>
      </c>
      <c r="K1058" s="106"/>
      <c r="L1058" s="130">
        <v>43831</v>
      </c>
      <c r="M1058" s="130">
        <v>44196</v>
      </c>
      <c r="N1058" s="115" t="s">
        <v>186</v>
      </c>
      <c r="O1058" s="256"/>
      <c r="P1058" s="253">
        <f>Zalaegerszeg!P106</f>
        <v>10000</v>
      </c>
      <c r="Q1058" s="253">
        <f>Zalaegerszeg!Q106</f>
        <v>0</v>
      </c>
      <c r="R1058" s="253">
        <f>Zalaegerszeg!R106</f>
        <v>0</v>
      </c>
      <c r="S1058" s="253">
        <f>Zalaegerszeg!S106</f>
        <v>0</v>
      </c>
      <c r="T1058" s="313">
        <f>Zalaegerszeg!T106</f>
        <v>0</v>
      </c>
      <c r="U1058" s="313">
        <f>Zalaegerszeg!U106</f>
        <v>0</v>
      </c>
      <c r="V1058" s="313">
        <f>Zalaegerszeg!V106</f>
        <v>0</v>
      </c>
      <c r="W1058" s="313">
        <f>Zalaegerszeg!W106</f>
        <v>0</v>
      </c>
      <c r="X1058" s="313">
        <f>Zalaegerszeg!X106</f>
        <v>0</v>
      </c>
      <c r="Y1058" s="313">
        <f>Zalaegerszeg!Y106</f>
        <v>0</v>
      </c>
      <c r="Z1058" s="313">
        <f>Zalaegerszeg!Z106</f>
        <v>0</v>
      </c>
      <c r="AA1058" s="313">
        <f>Zalaegerszeg!AA106</f>
        <v>0</v>
      </c>
      <c r="AB1058" s="313">
        <f>Zalaegerszeg!AB106</f>
        <v>0</v>
      </c>
      <c r="AC1058" s="314">
        <f>Zalaegerszeg!AC106</f>
        <v>0</v>
      </c>
      <c r="AE1058" s="114"/>
    </row>
    <row r="1059" spans="1:31" s="173" customFormat="1" ht="45" x14ac:dyDescent="0.25">
      <c r="A1059" s="101">
        <v>542</v>
      </c>
      <c r="B1059" s="191"/>
      <c r="C1059" s="209" t="s">
        <v>290</v>
      </c>
      <c r="D1059" s="208" t="s">
        <v>286</v>
      </c>
      <c r="E1059" s="202" t="s">
        <v>2</v>
      </c>
      <c r="F1059" s="64" t="s">
        <v>3</v>
      </c>
      <c r="G1059" s="199" t="s">
        <v>218</v>
      </c>
      <c r="H1059" s="103"/>
      <c r="I1059" s="181" t="s">
        <v>75</v>
      </c>
      <c r="J1059" s="103">
        <f t="shared" si="160"/>
        <v>10000</v>
      </c>
      <c r="K1059" s="106"/>
      <c r="L1059" s="211">
        <v>44562</v>
      </c>
      <c r="M1059" s="211">
        <v>44926</v>
      </c>
      <c r="N1059" s="213" t="s">
        <v>186</v>
      </c>
      <c r="O1059" s="256"/>
      <c r="P1059" s="253">
        <f>Zalaegerszeg!P107</f>
        <v>0</v>
      </c>
      <c r="Q1059" s="253">
        <f>Zalaegerszeg!Q107</f>
        <v>0</v>
      </c>
      <c r="R1059" s="253">
        <f>Zalaegerszeg!R107</f>
        <v>10000</v>
      </c>
      <c r="S1059" s="253">
        <f>Zalaegerszeg!S107</f>
        <v>0</v>
      </c>
      <c r="T1059" s="313">
        <f>Zalaegerszeg!T107</f>
        <v>0</v>
      </c>
      <c r="U1059" s="313">
        <f>Zalaegerszeg!U107</f>
        <v>0</v>
      </c>
      <c r="V1059" s="313">
        <f>Zalaegerszeg!V107</f>
        <v>0</v>
      </c>
      <c r="W1059" s="313">
        <f>Zalaegerszeg!W107</f>
        <v>0</v>
      </c>
      <c r="X1059" s="313">
        <f>Zalaegerszeg!X107</f>
        <v>0</v>
      </c>
      <c r="Y1059" s="313">
        <f>Zalaegerszeg!Y107</f>
        <v>0</v>
      </c>
      <c r="Z1059" s="313">
        <f>Zalaegerszeg!Z107</f>
        <v>0</v>
      </c>
      <c r="AA1059" s="313">
        <f>Zalaegerszeg!AA107</f>
        <v>0</v>
      </c>
      <c r="AB1059" s="313">
        <f>Zalaegerszeg!AB107</f>
        <v>0</v>
      </c>
      <c r="AC1059" s="314">
        <f>Zalaegerszeg!AC107</f>
        <v>0</v>
      </c>
      <c r="AE1059" s="114"/>
    </row>
    <row r="1060" spans="1:31" s="173" customFormat="1" ht="45" x14ac:dyDescent="0.25">
      <c r="A1060" s="101">
        <v>141</v>
      </c>
      <c r="B1060" s="191"/>
      <c r="C1060" s="209" t="s">
        <v>291</v>
      </c>
      <c r="D1060" s="208" t="s">
        <v>286</v>
      </c>
      <c r="E1060" s="202" t="s">
        <v>2</v>
      </c>
      <c r="F1060" s="64" t="s">
        <v>3</v>
      </c>
      <c r="G1060" s="199" t="s">
        <v>218</v>
      </c>
      <c r="H1060" s="103"/>
      <c r="I1060" s="181" t="s">
        <v>75</v>
      </c>
      <c r="J1060" s="103">
        <f t="shared" si="160"/>
        <v>5000</v>
      </c>
      <c r="K1060" s="106"/>
      <c r="L1060" s="130">
        <v>43831</v>
      </c>
      <c r="M1060" s="130">
        <v>44196</v>
      </c>
      <c r="N1060" s="115" t="s">
        <v>186</v>
      </c>
      <c r="O1060" s="256"/>
      <c r="P1060" s="253">
        <f>Zalaegerszeg!P108</f>
        <v>5000</v>
      </c>
      <c r="Q1060" s="253">
        <f>Zalaegerszeg!Q108</f>
        <v>0</v>
      </c>
      <c r="R1060" s="253">
        <f>Zalaegerszeg!R108</f>
        <v>0</v>
      </c>
      <c r="S1060" s="253">
        <f>Zalaegerszeg!S108</f>
        <v>0</v>
      </c>
      <c r="T1060" s="313">
        <f>Zalaegerszeg!T108</f>
        <v>0</v>
      </c>
      <c r="U1060" s="313">
        <f>Zalaegerszeg!U108</f>
        <v>0</v>
      </c>
      <c r="V1060" s="313">
        <f>Zalaegerszeg!V108</f>
        <v>0</v>
      </c>
      <c r="W1060" s="313">
        <f>Zalaegerszeg!W108</f>
        <v>0</v>
      </c>
      <c r="X1060" s="313">
        <f>Zalaegerszeg!X108</f>
        <v>0</v>
      </c>
      <c r="Y1060" s="313">
        <f>Zalaegerszeg!Y108</f>
        <v>0</v>
      </c>
      <c r="Z1060" s="313">
        <f>Zalaegerszeg!Z108</f>
        <v>0</v>
      </c>
      <c r="AA1060" s="313">
        <f>Zalaegerszeg!AA108</f>
        <v>0</v>
      </c>
      <c r="AB1060" s="313">
        <f>Zalaegerszeg!AB108</f>
        <v>0</v>
      </c>
      <c r="AC1060" s="314">
        <f>Zalaegerszeg!AC108</f>
        <v>0</v>
      </c>
      <c r="AE1060" s="114"/>
    </row>
    <row r="1061" spans="1:31" s="173" customFormat="1" ht="45" x14ac:dyDescent="0.25">
      <c r="A1061" s="101">
        <v>988</v>
      </c>
      <c r="B1061" s="191"/>
      <c r="C1061" s="209" t="s">
        <v>291</v>
      </c>
      <c r="D1061" s="208" t="s">
        <v>286</v>
      </c>
      <c r="E1061" s="202" t="s">
        <v>2</v>
      </c>
      <c r="F1061" s="64" t="s">
        <v>3</v>
      </c>
      <c r="G1061" s="199" t="s">
        <v>218</v>
      </c>
      <c r="H1061" s="103"/>
      <c r="I1061" s="181" t="s">
        <v>75</v>
      </c>
      <c r="J1061" s="103">
        <f t="shared" si="160"/>
        <v>30000</v>
      </c>
      <c r="K1061" s="106"/>
      <c r="L1061" s="130">
        <v>47484</v>
      </c>
      <c r="M1061" s="130">
        <v>47848</v>
      </c>
      <c r="N1061" s="115" t="s">
        <v>187</v>
      </c>
      <c r="O1061" s="256"/>
      <c r="P1061" s="253">
        <f>Zalaegerszeg!P109</f>
        <v>0</v>
      </c>
      <c r="Q1061" s="253">
        <f>Zalaegerszeg!Q109</f>
        <v>0</v>
      </c>
      <c r="R1061" s="253">
        <f>Zalaegerszeg!R109</f>
        <v>0</v>
      </c>
      <c r="S1061" s="253">
        <f>Zalaegerszeg!S109</f>
        <v>0</v>
      </c>
      <c r="T1061" s="313">
        <f>Zalaegerszeg!T109</f>
        <v>0</v>
      </c>
      <c r="U1061" s="313">
        <f>Zalaegerszeg!U109</f>
        <v>0</v>
      </c>
      <c r="V1061" s="313">
        <f>Zalaegerszeg!V109</f>
        <v>0</v>
      </c>
      <c r="W1061" s="313">
        <f>Zalaegerszeg!W109</f>
        <v>0</v>
      </c>
      <c r="X1061" s="313">
        <f>Zalaegerszeg!X109</f>
        <v>0</v>
      </c>
      <c r="Y1061" s="313">
        <f>Zalaegerszeg!Y109</f>
        <v>0</v>
      </c>
      <c r="Z1061" s="313">
        <f>Zalaegerszeg!Z109</f>
        <v>30000</v>
      </c>
      <c r="AA1061" s="313">
        <f>Zalaegerszeg!AA109</f>
        <v>0</v>
      </c>
      <c r="AB1061" s="313">
        <f>Zalaegerszeg!AB109</f>
        <v>0</v>
      </c>
      <c r="AC1061" s="314">
        <f>Zalaegerszeg!AC109</f>
        <v>0</v>
      </c>
      <c r="AE1061" s="114"/>
    </row>
    <row r="1062" spans="1:31" s="173" customFormat="1" ht="45" x14ac:dyDescent="0.25">
      <c r="A1062" s="101">
        <v>576</v>
      </c>
      <c r="B1062" s="191"/>
      <c r="C1062" s="209" t="s">
        <v>283</v>
      </c>
      <c r="D1062" s="208" t="s">
        <v>286</v>
      </c>
      <c r="E1062" s="202" t="s">
        <v>2</v>
      </c>
      <c r="F1062" s="64" t="s">
        <v>3</v>
      </c>
      <c r="G1062" s="199" t="s">
        <v>218</v>
      </c>
      <c r="H1062" s="103"/>
      <c r="I1062" s="181" t="s">
        <v>75</v>
      </c>
      <c r="J1062" s="103">
        <f t="shared" si="160"/>
        <v>28500</v>
      </c>
      <c r="K1062" s="106"/>
      <c r="L1062" s="130">
        <v>45292</v>
      </c>
      <c r="M1062" s="130">
        <v>45657</v>
      </c>
      <c r="N1062" s="115" t="s">
        <v>187</v>
      </c>
      <c r="O1062" s="256"/>
      <c r="P1062" s="253">
        <f>Zalaegerszeg!P110</f>
        <v>0</v>
      </c>
      <c r="Q1062" s="253">
        <f>Zalaegerszeg!Q110</f>
        <v>0</v>
      </c>
      <c r="R1062" s="253">
        <f>Zalaegerszeg!R110</f>
        <v>0</v>
      </c>
      <c r="S1062" s="253">
        <f>Zalaegerszeg!S110</f>
        <v>0</v>
      </c>
      <c r="T1062" s="313">
        <f>Zalaegerszeg!T110</f>
        <v>28500</v>
      </c>
      <c r="U1062" s="313">
        <f>Zalaegerszeg!U110</f>
        <v>0</v>
      </c>
      <c r="V1062" s="313">
        <f>Zalaegerszeg!V110</f>
        <v>0</v>
      </c>
      <c r="W1062" s="313">
        <f>Zalaegerszeg!W110</f>
        <v>0</v>
      </c>
      <c r="X1062" s="313">
        <f>Zalaegerszeg!X110</f>
        <v>0</v>
      </c>
      <c r="Y1062" s="313">
        <f>Zalaegerszeg!Y110</f>
        <v>0</v>
      </c>
      <c r="Z1062" s="313">
        <f>Zalaegerszeg!Z110</f>
        <v>0</v>
      </c>
      <c r="AA1062" s="313">
        <f>Zalaegerszeg!AA110</f>
        <v>0</v>
      </c>
      <c r="AB1062" s="313">
        <f>Zalaegerszeg!AB110</f>
        <v>0</v>
      </c>
      <c r="AC1062" s="314">
        <f>Zalaegerszeg!AC110</f>
        <v>0</v>
      </c>
      <c r="AE1062" s="114"/>
    </row>
    <row r="1063" spans="1:31" s="173" customFormat="1" ht="45" x14ac:dyDescent="0.25">
      <c r="A1063" s="101">
        <v>791</v>
      </c>
      <c r="B1063" s="191"/>
      <c r="C1063" s="191" t="s">
        <v>292</v>
      </c>
      <c r="D1063" s="208" t="s">
        <v>206</v>
      </c>
      <c r="E1063" s="202" t="s">
        <v>2</v>
      </c>
      <c r="F1063" s="64" t="s">
        <v>3</v>
      </c>
      <c r="G1063" s="199" t="s">
        <v>218</v>
      </c>
      <c r="H1063" s="103"/>
      <c r="I1063" s="181" t="s">
        <v>75</v>
      </c>
      <c r="J1063" s="103">
        <f t="shared" si="160"/>
        <v>75000</v>
      </c>
      <c r="K1063" s="106"/>
      <c r="L1063" s="130">
        <v>45658</v>
      </c>
      <c r="M1063" s="130">
        <v>46022</v>
      </c>
      <c r="N1063" s="115" t="s">
        <v>187</v>
      </c>
      <c r="O1063" s="256"/>
      <c r="P1063" s="253">
        <f>Zalaegerszeg!P111</f>
        <v>0</v>
      </c>
      <c r="Q1063" s="253">
        <f>Zalaegerszeg!Q111</f>
        <v>0</v>
      </c>
      <c r="R1063" s="253">
        <f>Zalaegerszeg!R111</f>
        <v>0</v>
      </c>
      <c r="S1063" s="253">
        <f>Zalaegerszeg!S111</f>
        <v>0</v>
      </c>
      <c r="T1063" s="313">
        <f>Zalaegerszeg!T111</f>
        <v>0</v>
      </c>
      <c r="U1063" s="313">
        <f>Zalaegerszeg!U111</f>
        <v>75000</v>
      </c>
      <c r="V1063" s="313">
        <f>Zalaegerszeg!V111</f>
        <v>0</v>
      </c>
      <c r="W1063" s="313">
        <f>Zalaegerszeg!W111</f>
        <v>0</v>
      </c>
      <c r="X1063" s="313">
        <f>Zalaegerszeg!X111</f>
        <v>0</v>
      </c>
      <c r="Y1063" s="313">
        <f>Zalaegerszeg!Y111</f>
        <v>0</v>
      </c>
      <c r="Z1063" s="313">
        <f>Zalaegerszeg!Z111</f>
        <v>0</v>
      </c>
      <c r="AA1063" s="313">
        <f>Zalaegerszeg!AA111</f>
        <v>0</v>
      </c>
      <c r="AB1063" s="313">
        <f>Zalaegerszeg!AB111</f>
        <v>0</v>
      </c>
      <c r="AC1063" s="314">
        <f>Zalaegerszeg!AC111</f>
        <v>0</v>
      </c>
      <c r="AE1063" s="114"/>
    </row>
    <row r="1064" spans="1:31" s="173" customFormat="1" ht="45" x14ac:dyDescent="0.25">
      <c r="A1064" s="101">
        <v>462</v>
      </c>
      <c r="B1064" s="191"/>
      <c r="C1064" s="191" t="s">
        <v>292</v>
      </c>
      <c r="D1064" s="191" t="s">
        <v>293</v>
      </c>
      <c r="E1064" s="202" t="s">
        <v>2</v>
      </c>
      <c r="F1064" s="64" t="s">
        <v>3</v>
      </c>
      <c r="G1064" s="199" t="s">
        <v>218</v>
      </c>
      <c r="H1064" s="103"/>
      <c r="I1064" s="181" t="s">
        <v>75</v>
      </c>
      <c r="J1064" s="103">
        <f t="shared" si="160"/>
        <v>30000</v>
      </c>
      <c r="K1064" s="106"/>
      <c r="L1064" s="130">
        <v>44197</v>
      </c>
      <c r="M1064" s="130">
        <v>44561</v>
      </c>
      <c r="N1064" s="115" t="s">
        <v>186</v>
      </c>
      <c r="O1064" s="256"/>
      <c r="P1064" s="253">
        <f>Zalaegerszeg!P112</f>
        <v>0</v>
      </c>
      <c r="Q1064" s="253">
        <f>Zalaegerszeg!Q112</f>
        <v>30000</v>
      </c>
      <c r="R1064" s="253">
        <f>Zalaegerszeg!R112</f>
        <v>0</v>
      </c>
      <c r="S1064" s="253">
        <f>Zalaegerszeg!S112</f>
        <v>0</v>
      </c>
      <c r="T1064" s="313">
        <f>Zalaegerszeg!T112</f>
        <v>0</v>
      </c>
      <c r="U1064" s="313">
        <f>Zalaegerszeg!U112</f>
        <v>0</v>
      </c>
      <c r="V1064" s="313">
        <f>Zalaegerszeg!V112</f>
        <v>0</v>
      </c>
      <c r="W1064" s="313">
        <f>Zalaegerszeg!W112</f>
        <v>0</v>
      </c>
      <c r="X1064" s="313">
        <f>Zalaegerszeg!X112</f>
        <v>0</v>
      </c>
      <c r="Y1064" s="313">
        <f>Zalaegerszeg!Y112</f>
        <v>0</v>
      </c>
      <c r="Z1064" s="313">
        <f>Zalaegerszeg!Z112</f>
        <v>0</v>
      </c>
      <c r="AA1064" s="313">
        <f>Zalaegerszeg!AA112</f>
        <v>0</v>
      </c>
      <c r="AB1064" s="313">
        <f>Zalaegerszeg!AB112</f>
        <v>0</v>
      </c>
      <c r="AC1064" s="314">
        <f>Zalaegerszeg!AC112</f>
        <v>0</v>
      </c>
      <c r="AE1064" s="114"/>
    </row>
    <row r="1065" spans="1:31" s="173" customFormat="1" ht="41.25" customHeight="1" x14ac:dyDescent="0.25">
      <c r="A1065" s="101">
        <v>566</v>
      </c>
      <c r="B1065" s="191"/>
      <c r="C1065" s="191" t="s">
        <v>294</v>
      </c>
      <c r="D1065" s="338" t="s">
        <v>295</v>
      </c>
      <c r="E1065" s="202" t="s">
        <v>2</v>
      </c>
      <c r="F1065" s="64" t="s">
        <v>3</v>
      </c>
      <c r="G1065" s="199" t="s">
        <v>218</v>
      </c>
      <c r="H1065" s="103"/>
      <c r="I1065" s="181" t="s">
        <v>75</v>
      </c>
      <c r="J1065" s="103">
        <v>12000</v>
      </c>
      <c r="K1065" s="106"/>
      <c r="L1065" s="130">
        <v>44927</v>
      </c>
      <c r="M1065" s="130">
        <v>45291</v>
      </c>
      <c r="N1065" s="115" t="s">
        <v>186</v>
      </c>
      <c r="O1065" s="256"/>
      <c r="P1065" s="253"/>
      <c r="Q1065" s="253"/>
      <c r="R1065" s="253"/>
      <c r="S1065" s="253">
        <v>12000</v>
      </c>
      <c r="T1065" s="313"/>
      <c r="U1065" s="313"/>
      <c r="V1065" s="313"/>
      <c r="W1065" s="313"/>
      <c r="X1065" s="313"/>
      <c r="Y1065" s="313"/>
      <c r="Z1065" s="313"/>
      <c r="AA1065" s="313"/>
      <c r="AB1065" s="313"/>
      <c r="AC1065" s="314"/>
      <c r="AE1065" s="114"/>
    </row>
    <row r="1066" spans="1:31" s="173" customFormat="1" ht="45" x14ac:dyDescent="0.25">
      <c r="A1066" s="101">
        <v>966</v>
      </c>
      <c r="B1066" s="191"/>
      <c r="C1066" s="209" t="s">
        <v>294</v>
      </c>
      <c r="D1066" s="208" t="s">
        <v>295</v>
      </c>
      <c r="E1066" s="202" t="s">
        <v>2</v>
      </c>
      <c r="F1066" s="64" t="s">
        <v>3</v>
      </c>
      <c r="G1066" s="199" t="s">
        <v>218</v>
      </c>
      <c r="H1066" s="103"/>
      <c r="I1066" s="181" t="s">
        <v>75</v>
      </c>
      <c r="J1066" s="103">
        <f t="shared" si="160"/>
        <v>24000</v>
      </c>
      <c r="K1066" s="106"/>
      <c r="L1066" s="130">
        <v>44927</v>
      </c>
      <c r="M1066" s="130">
        <v>48579</v>
      </c>
      <c r="N1066" s="115" t="s">
        <v>187</v>
      </c>
      <c r="O1066" s="256"/>
      <c r="P1066" s="253">
        <f>Zalaegerszeg!P114</f>
        <v>0</v>
      </c>
      <c r="Q1066" s="253">
        <f>Zalaegerszeg!Q114</f>
        <v>0</v>
      </c>
      <c r="R1066" s="253">
        <f>Zalaegerszeg!R114</f>
        <v>0</v>
      </c>
      <c r="S1066" s="253">
        <f>Zalaegerszeg!S114</f>
        <v>0</v>
      </c>
      <c r="T1066" s="313">
        <f>Zalaegerszeg!T114</f>
        <v>0</v>
      </c>
      <c r="U1066" s="313">
        <f>Zalaegerszeg!U114</f>
        <v>0</v>
      </c>
      <c r="V1066" s="313">
        <f>Zalaegerszeg!V114</f>
        <v>0</v>
      </c>
      <c r="W1066" s="313">
        <f>Zalaegerszeg!W114</f>
        <v>0</v>
      </c>
      <c r="X1066" s="313">
        <f>Zalaegerszeg!X114</f>
        <v>12000</v>
      </c>
      <c r="Y1066" s="313">
        <f>Zalaegerszeg!Y114</f>
        <v>0</v>
      </c>
      <c r="Z1066" s="313">
        <f>Zalaegerszeg!Z114</f>
        <v>0</v>
      </c>
      <c r="AA1066" s="313">
        <f>Zalaegerszeg!AA114</f>
        <v>0</v>
      </c>
      <c r="AB1066" s="313">
        <f>Zalaegerszeg!AB114</f>
        <v>12000</v>
      </c>
      <c r="AC1066" s="314">
        <f>Zalaegerszeg!AC114</f>
        <v>0</v>
      </c>
      <c r="AE1066" s="114"/>
    </row>
    <row r="1067" spans="1:31" s="182" customFormat="1" ht="45" x14ac:dyDescent="0.25">
      <c r="A1067" s="101">
        <v>463</v>
      </c>
      <c r="B1067" s="191"/>
      <c r="C1067" s="209" t="s">
        <v>275</v>
      </c>
      <c r="D1067" s="208" t="s">
        <v>296</v>
      </c>
      <c r="E1067" s="202" t="s">
        <v>2</v>
      </c>
      <c r="F1067" s="80" t="s">
        <v>3</v>
      </c>
      <c r="G1067" s="199" t="s">
        <v>218</v>
      </c>
      <c r="H1067" s="103"/>
      <c r="I1067" s="181" t="s">
        <v>75</v>
      </c>
      <c r="J1067" s="103">
        <f t="shared" si="160"/>
        <v>6000</v>
      </c>
      <c r="K1067" s="106"/>
      <c r="L1067" s="130">
        <v>44197</v>
      </c>
      <c r="M1067" s="130">
        <v>44561</v>
      </c>
      <c r="N1067" s="115" t="s">
        <v>186</v>
      </c>
      <c r="O1067" s="287"/>
      <c r="P1067" s="253">
        <f>Zalaegerszeg!P115</f>
        <v>0</v>
      </c>
      <c r="Q1067" s="253">
        <f>Zalaegerszeg!Q115</f>
        <v>6000</v>
      </c>
      <c r="R1067" s="253">
        <f>Zalaegerszeg!R115</f>
        <v>0</v>
      </c>
      <c r="S1067" s="253">
        <f>Zalaegerszeg!S115</f>
        <v>0</v>
      </c>
      <c r="T1067" s="313">
        <f>Zalaegerszeg!T115</f>
        <v>0</v>
      </c>
      <c r="U1067" s="313">
        <f>Zalaegerszeg!U115</f>
        <v>0</v>
      </c>
      <c r="V1067" s="313">
        <f>Zalaegerszeg!V115</f>
        <v>0</v>
      </c>
      <c r="W1067" s="313">
        <f>Zalaegerszeg!W115</f>
        <v>0</v>
      </c>
      <c r="X1067" s="313">
        <f>Zalaegerszeg!X115</f>
        <v>0</v>
      </c>
      <c r="Y1067" s="313">
        <f>Zalaegerszeg!Y115</f>
        <v>0</v>
      </c>
      <c r="Z1067" s="313">
        <f>Zalaegerszeg!Z115</f>
        <v>0</v>
      </c>
      <c r="AA1067" s="313">
        <f>Zalaegerszeg!AA115</f>
        <v>0</v>
      </c>
      <c r="AB1067" s="313">
        <f>Zalaegerszeg!AB115</f>
        <v>0</v>
      </c>
      <c r="AC1067" s="314">
        <f>Zalaegerszeg!AC115</f>
        <v>0</v>
      </c>
      <c r="AE1067" s="114"/>
    </row>
    <row r="1068" spans="1:31" s="173" customFormat="1" ht="45" x14ac:dyDescent="0.25">
      <c r="A1068" s="184">
        <v>577</v>
      </c>
      <c r="B1068" s="191"/>
      <c r="C1068" s="191" t="s">
        <v>297</v>
      </c>
      <c r="D1068" s="191" t="s">
        <v>298</v>
      </c>
      <c r="E1068" s="202" t="s">
        <v>2</v>
      </c>
      <c r="F1068" s="64" t="s">
        <v>3</v>
      </c>
      <c r="G1068" s="199" t="s">
        <v>218</v>
      </c>
      <c r="H1068" s="191"/>
      <c r="I1068" s="181" t="s">
        <v>75</v>
      </c>
      <c r="J1068" s="103">
        <f t="shared" si="160"/>
        <v>41000</v>
      </c>
      <c r="K1068" s="191"/>
      <c r="L1068" s="130">
        <v>45292</v>
      </c>
      <c r="M1068" s="130">
        <v>45657</v>
      </c>
      <c r="N1068" s="212" t="s">
        <v>187</v>
      </c>
      <c r="O1068" s="256"/>
      <c r="P1068" s="253">
        <f>Zalaegerszeg!P116</f>
        <v>0</v>
      </c>
      <c r="Q1068" s="253">
        <f>Zalaegerszeg!Q116</f>
        <v>0</v>
      </c>
      <c r="R1068" s="253">
        <f>Zalaegerszeg!R116</f>
        <v>0</v>
      </c>
      <c r="S1068" s="253">
        <f>Zalaegerszeg!S116</f>
        <v>0</v>
      </c>
      <c r="T1068" s="313">
        <f>Zalaegerszeg!T116</f>
        <v>41000</v>
      </c>
      <c r="U1068" s="313">
        <f>Zalaegerszeg!U116</f>
        <v>0</v>
      </c>
      <c r="V1068" s="313">
        <f>Zalaegerszeg!V116</f>
        <v>0</v>
      </c>
      <c r="W1068" s="313">
        <f>Zalaegerszeg!W116</f>
        <v>0</v>
      </c>
      <c r="X1068" s="313">
        <f>Zalaegerszeg!X116</f>
        <v>0</v>
      </c>
      <c r="Y1068" s="313">
        <f>Zalaegerszeg!Y116</f>
        <v>0</v>
      </c>
      <c r="Z1068" s="313">
        <f>Zalaegerszeg!Z116</f>
        <v>0</v>
      </c>
      <c r="AA1068" s="313">
        <f>Zalaegerszeg!AA116</f>
        <v>0</v>
      </c>
      <c r="AB1068" s="313">
        <f>Zalaegerszeg!AB116</f>
        <v>0</v>
      </c>
      <c r="AC1068" s="314">
        <f>Zalaegerszeg!AC116</f>
        <v>0</v>
      </c>
      <c r="AE1068" s="114"/>
    </row>
    <row r="1069" spans="1:31" s="173" customFormat="1" ht="45" x14ac:dyDescent="0.25">
      <c r="A1069" s="101">
        <v>543</v>
      </c>
      <c r="B1069" s="191"/>
      <c r="C1069" s="191" t="s">
        <v>299</v>
      </c>
      <c r="D1069" s="208" t="s">
        <v>286</v>
      </c>
      <c r="E1069" s="202" t="s">
        <v>2</v>
      </c>
      <c r="F1069" s="64" t="s">
        <v>3</v>
      </c>
      <c r="G1069" s="199" t="s">
        <v>218</v>
      </c>
      <c r="H1069" s="103"/>
      <c r="I1069" s="181" t="s">
        <v>75</v>
      </c>
      <c r="J1069" s="103">
        <f t="shared" si="160"/>
        <v>5000</v>
      </c>
      <c r="K1069" s="106"/>
      <c r="L1069" s="130">
        <v>44562</v>
      </c>
      <c r="M1069" s="130">
        <v>44926</v>
      </c>
      <c r="N1069" s="115" t="s">
        <v>186</v>
      </c>
      <c r="O1069" s="256"/>
      <c r="P1069" s="253">
        <f>Zalaegerszeg!P117</f>
        <v>0</v>
      </c>
      <c r="Q1069" s="253">
        <f>Zalaegerszeg!Q117</f>
        <v>0</v>
      </c>
      <c r="R1069" s="253">
        <f>Zalaegerszeg!R117</f>
        <v>5000</v>
      </c>
      <c r="S1069" s="253">
        <f>Zalaegerszeg!S117</f>
        <v>0</v>
      </c>
      <c r="T1069" s="313">
        <f>Zalaegerszeg!T117</f>
        <v>0</v>
      </c>
      <c r="U1069" s="313">
        <f>Zalaegerszeg!U117</f>
        <v>0</v>
      </c>
      <c r="V1069" s="313">
        <f>Zalaegerszeg!V117</f>
        <v>0</v>
      </c>
      <c r="W1069" s="313">
        <f>Zalaegerszeg!W117</f>
        <v>0</v>
      </c>
      <c r="X1069" s="313">
        <f>Zalaegerszeg!X117</f>
        <v>0</v>
      </c>
      <c r="Y1069" s="313">
        <f>Zalaegerszeg!Y117</f>
        <v>0</v>
      </c>
      <c r="Z1069" s="313">
        <f>Zalaegerszeg!Z117</f>
        <v>0</v>
      </c>
      <c r="AA1069" s="313">
        <f>Zalaegerszeg!AA117</f>
        <v>0</v>
      </c>
      <c r="AB1069" s="313">
        <f>Zalaegerszeg!AB117</f>
        <v>0</v>
      </c>
      <c r="AC1069" s="314">
        <f>Zalaegerszeg!AC117</f>
        <v>0</v>
      </c>
      <c r="AE1069" s="114"/>
    </row>
    <row r="1070" spans="1:31" s="173" customFormat="1" ht="45" x14ac:dyDescent="0.25">
      <c r="A1070" s="101">
        <v>793</v>
      </c>
      <c r="B1070" s="191"/>
      <c r="C1070" s="191" t="s">
        <v>299</v>
      </c>
      <c r="D1070" s="208" t="s">
        <v>286</v>
      </c>
      <c r="E1070" s="202" t="s">
        <v>2</v>
      </c>
      <c r="F1070" s="64" t="s">
        <v>3</v>
      </c>
      <c r="G1070" s="199" t="s">
        <v>218</v>
      </c>
      <c r="H1070" s="103"/>
      <c r="I1070" s="181" t="s">
        <v>75</v>
      </c>
      <c r="J1070" s="103">
        <f t="shared" si="160"/>
        <v>45000</v>
      </c>
      <c r="K1070" s="106"/>
      <c r="L1070" s="130">
        <v>45658</v>
      </c>
      <c r="M1070" s="130">
        <v>48213</v>
      </c>
      <c r="N1070" s="115" t="s">
        <v>187</v>
      </c>
      <c r="O1070" s="256"/>
      <c r="P1070" s="253">
        <f>Zalaegerszeg!P118</f>
        <v>0</v>
      </c>
      <c r="Q1070" s="253">
        <f>Zalaegerszeg!Q118</f>
        <v>0</v>
      </c>
      <c r="R1070" s="253">
        <f>Zalaegerszeg!R118</f>
        <v>0</v>
      </c>
      <c r="S1070" s="253">
        <f>Zalaegerszeg!S118</f>
        <v>0</v>
      </c>
      <c r="T1070" s="313">
        <f>Zalaegerszeg!T118</f>
        <v>0</v>
      </c>
      <c r="U1070" s="313">
        <f>Zalaegerszeg!U118</f>
        <v>15000</v>
      </c>
      <c r="V1070" s="313">
        <f>Zalaegerszeg!V118</f>
        <v>0</v>
      </c>
      <c r="W1070" s="313">
        <f>Zalaegerszeg!W118</f>
        <v>0</v>
      </c>
      <c r="X1070" s="313">
        <f>Zalaegerszeg!X118</f>
        <v>15000</v>
      </c>
      <c r="Y1070" s="313">
        <f>Zalaegerszeg!Y118</f>
        <v>0</v>
      </c>
      <c r="Z1070" s="313">
        <f>Zalaegerszeg!Z118</f>
        <v>0</v>
      </c>
      <c r="AA1070" s="313">
        <f>Zalaegerszeg!AA118</f>
        <v>15000</v>
      </c>
      <c r="AB1070" s="313">
        <f>Zalaegerszeg!AB118</f>
        <v>0</v>
      </c>
      <c r="AC1070" s="314">
        <f>Zalaegerszeg!AC118</f>
        <v>0</v>
      </c>
      <c r="AE1070" s="114"/>
    </row>
    <row r="1071" spans="1:31" s="173" customFormat="1" ht="45" x14ac:dyDescent="0.25">
      <c r="A1071" s="101">
        <v>142</v>
      </c>
      <c r="B1071" s="191"/>
      <c r="C1071" s="191" t="s">
        <v>300</v>
      </c>
      <c r="D1071" s="208" t="s">
        <v>286</v>
      </c>
      <c r="E1071" s="202" t="s">
        <v>2</v>
      </c>
      <c r="F1071" s="64" t="s">
        <v>3</v>
      </c>
      <c r="G1071" s="199" t="s">
        <v>218</v>
      </c>
      <c r="H1071" s="103"/>
      <c r="I1071" s="181" t="s">
        <v>75</v>
      </c>
      <c r="J1071" s="103">
        <f t="shared" si="160"/>
        <v>6000</v>
      </c>
      <c r="K1071" s="106"/>
      <c r="L1071" s="130">
        <v>43831</v>
      </c>
      <c r="M1071" s="130">
        <v>44196</v>
      </c>
      <c r="N1071" s="115" t="s">
        <v>186</v>
      </c>
      <c r="O1071" s="256"/>
      <c r="P1071" s="253">
        <f>Zalaegerszeg!P119</f>
        <v>6000</v>
      </c>
      <c r="Q1071" s="253">
        <f>Zalaegerszeg!Q119</f>
        <v>0</v>
      </c>
      <c r="R1071" s="253">
        <f>Zalaegerszeg!R119</f>
        <v>0</v>
      </c>
      <c r="S1071" s="253">
        <f>Zalaegerszeg!S119</f>
        <v>0</v>
      </c>
      <c r="T1071" s="313">
        <f>Zalaegerszeg!T119</f>
        <v>0</v>
      </c>
      <c r="U1071" s="313">
        <f>Zalaegerszeg!U119</f>
        <v>0</v>
      </c>
      <c r="V1071" s="313">
        <f>Zalaegerszeg!V119</f>
        <v>0</v>
      </c>
      <c r="W1071" s="313">
        <f>Zalaegerszeg!W119</f>
        <v>0</v>
      </c>
      <c r="X1071" s="313">
        <f>Zalaegerszeg!X119</f>
        <v>0</v>
      </c>
      <c r="Y1071" s="313">
        <f>Zalaegerszeg!Y119</f>
        <v>0</v>
      </c>
      <c r="Z1071" s="313">
        <f>Zalaegerszeg!Z119</f>
        <v>0</v>
      </c>
      <c r="AA1071" s="313">
        <f>Zalaegerszeg!AA119</f>
        <v>0</v>
      </c>
      <c r="AB1071" s="313">
        <f>Zalaegerszeg!AB119</f>
        <v>0</v>
      </c>
      <c r="AC1071" s="314">
        <f>Zalaegerszeg!AC119</f>
        <v>0</v>
      </c>
      <c r="AE1071" s="114"/>
    </row>
    <row r="1072" spans="1:31" s="173" customFormat="1" ht="45" x14ac:dyDescent="0.25">
      <c r="A1072" s="101">
        <v>794</v>
      </c>
      <c r="B1072" s="191"/>
      <c r="C1072" s="191" t="s">
        <v>300</v>
      </c>
      <c r="D1072" s="208" t="s">
        <v>286</v>
      </c>
      <c r="E1072" s="202" t="s">
        <v>2</v>
      </c>
      <c r="F1072" s="64" t="s">
        <v>3</v>
      </c>
      <c r="G1072" s="199" t="s">
        <v>218</v>
      </c>
      <c r="H1072" s="103"/>
      <c r="I1072" s="181" t="s">
        <v>75</v>
      </c>
      <c r="J1072" s="103">
        <f t="shared" si="160"/>
        <v>12000</v>
      </c>
      <c r="K1072" s="106"/>
      <c r="L1072" s="130">
        <v>45658</v>
      </c>
      <c r="M1072" s="130">
        <v>47848</v>
      </c>
      <c r="N1072" s="115" t="s">
        <v>187</v>
      </c>
      <c r="O1072" s="256"/>
      <c r="P1072" s="253">
        <f>Zalaegerszeg!P120</f>
        <v>0</v>
      </c>
      <c r="Q1072" s="253">
        <f>Zalaegerszeg!Q120</f>
        <v>0</v>
      </c>
      <c r="R1072" s="253">
        <f>Zalaegerszeg!R120</f>
        <v>0</v>
      </c>
      <c r="S1072" s="253">
        <f>Zalaegerszeg!S120</f>
        <v>0</v>
      </c>
      <c r="T1072" s="313">
        <f>Zalaegerszeg!T120</f>
        <v>0</v>
      </c>
      <c r="U1072" s="313">
        <f>Zalaegerszeg!U120</f>
        <v>6000</v>
      </c>
      <c r="V1072" s="313">
        <f>Zalaegerszeg!V120</f>
        <v>0</v>
      </c>
      <c r="W1072" s="313">
        <f>Zalaegerszeg!W120</f>
        <v>0</v>
      </c>
      <c r="X1072" s="313">
        <f>Zalaegerszeg!X120</f>
        <v>0</v>
      </c>
      <c r="Y1072" s="313">
        <f>Zalaegerszeg!Y120</f>
        <v>0</v>
      </c>
      <c r="Z1072" s="313">
        <f>Zalaegerszeg!Z120</f>
        <v>6000</v>
      </c>
      <c r="AA1072" s="313">
        <f>Zalaegerszeg!AA120</f>
        <v>0</v>
      </c>
      <c r="AB1072" s="313">
        <f>Zalaegerszeg!AB120</f>
        <v>0</v>
      </c>
      <c r="AC1072" s="314">
        <f>Zalaegerszeg!AC120</f>
        <v>0</v>
      </c>
      <c r="AE1072" s="114"/>
    </row>
    <row r="1073" spans="1:31" s="173" customFormat="1" ht="45" x14ac:dyDescent="0.25">
      <c r="A1073" s="101">
        <v>544</v>
      </c>
      <c r="B1073" s="191"/>
      <c r="C1073" s="209" t="s">
        <v>301</v>
      </c>
      <c r="D1073" s="208" t="s">
        <v>286</v>
      </c>
      <c r="E1073" s="202" t="s">
        <v>2</v>
      </c>
      <c r="F1073" s="64" t="s">
        <v>3</v>
      </c>
      <c r="G1073" s="199" t="s">
        <v>218</v>
      </c>
      <c r="H1073" s="103"/>
      <c r="I1073" s="181" t="s">
        <v>75</v>
      </c>
      <c r="J1073" s="103">
        <f t="shared" si="160"/>
        <v>8000</v>
      </c>
      <c r="K1073" s="106"/>
      <c r="L1073" s="130">
        <v>44562</v>
      </c>
      <c r="M1073" s="130">
        <v>44926</v>
      </c>
      <c r="N1073" s="115" t="s">
        <v>186</v>
      </c>
      <c r="O1073" s="256"/>
      <c r="P1073" s="253">
        <f>Zalaegerszeg!P121</f>
        <v>0</v>
      </c>
      <c r="Q1073" s="253">
        <f>Zalaegerszeg!Q121</f>
        <v>0</v>
      </c>
      <c r="R1073" s="253">
        <f>Zalaegerszeg!R121</f>
        <v>8000</v>
      </c>
      <c r="S1073" s="253">
        <f>Zalaegerszeg!S121</f>
        <v>0</v>
      </c>
      <c r="T1073" s="313">
        <f>Zalaegerszeg!T121</f>
        <v>0</v>
      </c>
      <c r="U1073" s="313">
        <f>Zalaegerszeg!U121</f>
        <v>0</v>
      </c>
      <c r="V1073" s="313">
        <f>Zalaegerszeg!V121</f>
        <v>0</v>
      </c>
      <c r="W1073" s="313">
        <f>Zalaegerszeg!W121</f>
        <v>0</v>
      </c>
      <c r="X1073" s="313">
        <f>Zalaegerszeg!X121</f>
        <v>0</v>
      </c>
      <c r="Y1073" s="313">
        <f>Zalaegerszeg!Y121</f>
        <v>0</v>
      </c>
      <c r="Z1073" s="313">
        <f>Zalaegerszeg!Z121</f>
        <v>0</v>
      </c>
      <c r="AA1073" s="313">
        <f>Zalaegerszeg!AA121</f>
        <v>0</v>
      </c>
      <c r="AB1073" s="313">
        <f>Zalaegerszeg!AB121</f>
        <v>0</v>
      </c>
      <c r="AC1073" s="314">
        <f>Zalaegerszeg!AC121</f>
        <v>0</v>
      </c>
      <c r="AE1073" s="114"/>
    </row>
    <row r="1074" spans="1:31" s="173" customFormat="1" ht="45" x14ac:dyDescent="0.25">
      <c r="A1074" s="101">
        <v>567</v>
      </c>
      <c r="B1074" s="191"/>
      <c r="C1074" s="191" t="s">
        <v>302</v>
      </c>
      <c r="D1074" s="208" t="s">
        <v>303</v>
      </c>
      <c r="E1074" s="202" t="s">
        <v>2</v>
      </c>
      <c r="F1074" s="64" t="s">
        <v>3</v>
      </c>
      <c r="G1074" s="199" t="s">
        <v>218</v>
      </c>
      <c r="H1074" s="103"/>
      <c r="I1074" s="181" t="s">
        <v>75</v>
      </c>
      <c r="J1074" s="103">
        <f t="shared" si="160"/>
        <v>4500</v>
      </c>
      <c r="K1074" s="106"/>
      <c r="L1074" s="130">
        <v>44927</v>
      </c>
      <c r="M1074" s="130">
        <v>45291</v>
      </c>
      <c r="N1074" s="115" t="s">
        <v>186</v>
      </c>
      <c r="O1074" s="256"/>
      <c r="P1074" s="253">
        <f>Zalaegerszeg!P122</f>
        <v>0</v>
      </c>
      <c r="Q1074" s="253">
        <f>Zalaegerszeg!Q122</f>
        <v>0</v>
      </c>
      <c r="R1074" s="253">
        <f>Zalaegerszeg!R122</f>
        <v>0</v>
      </c>
      <c r="S1074" s="253">
        <f>Zalaegerszeg!S122</f>
        <v>4500</v>
      </c>
      <c r="T1074" s="313"/>
      <c r="U1074" s="313"/>
      <c r="V1074" s="313"/>
      <c r="W1074" s="313"/>
      <c r="X1074" s="313"/>
      <c r="Y1074" s="313"/>
      <c r="Z1074" s="313"/>
      <c r="AA1074" s="313"/>
      <c r="AB1074" s="313"/>
      <c r="AC1074" s="314"/>
    </row>
    <row r="1075" spans="1:31" s="173" customFormat="1" ht="45" x14ac:dyDescent="0.25">
      <c r="A1075" s="101">
        <v>989</v>
      </c>
      <c r="B1075" s="191"/>
      <c r="C1075" s="191" t="s">
        <v>302</v>
      </c>
      <c r="D1075" s="208" t="s">
        <v>303</v>
      </c>
      <c r="E1075" s="202" t="s">
        <v>2</v>
      </c>
      <c r="F1075" s="64" t="s">
        <v>3</v>
      </c>
      <c r="G1075" s="199" t="s">
        <v>218</v>
      </c>
      <c r="H1075" s="103"/>
      <c r="I1075" s="181" t="s">
        <v>75</v>
      </c>
      <c r="J1075" s="103">
        <f t="shared" si="160"/>
        <v>4500</v>
      </c>
      <c r="K1075" s="106"/>
      <c r="L1075" s="130">
        <v>44927</v>
      </c>
      <c r="M1075" s="130">
        <v>47848</v>
      </c>
      <c r="N1075" s="115" t="s">
        <v>187</v>
      </c>
      <c r="O1075" s="256"/>
      <c r="P1075" s="253">
        <f>Zalaegerszeg!P123</f>
        <v>0</v>
      </c>
      <c r="Q1075" s="253">
        <f>Zalaegerszeg!Q123</f>
        <v>0</v>
      </c>
      <c r="R1075" s="253">
        <f>Zalaegerszeg!R123</f>
        <v>0</v>
      </c>
      <c r="S1075" s="253">
        <f>Zalaegerszeg!S123</f>
        <v>0</v>
      </c>
      <c r="T1075" s="313">
        <f>Zalaegerszeg!T123</f>
        <v>0</v>
      </c>
      <c r="U1075" s="313">
        <f>Zalaegerszeg!U123</f>
        <v>0</v>
      </c>
      <c r="V1075" s="313">
        <f>Zalaegerszeg!V123</f>
        <v>0</v>
      </c>
      <c r="W1075" s="313">
        <f>Zalaegerszeg!W123</f>
        <v>0</v>
      </c>
      <c r="X1075" s="313">
        <f>Zalaegerszeg!X123</f>
        <v>0</v>
      </c>
      <c r="Y1075" s="313">
        <f>Zalaegerszeg!Y123</f>
        <v>0</v>
      </c>
      <c r="Z1075" s="313">
        <f>Zalaegerszeg!Z123</f>
        <v>4500</v>
      </c>
      <c r="AA1075" s="313">
        <f>Zalaegerszeg!AA123</f>
        <v>0</v>
      </c>
      <c r="AB1075" s="313">
        <f>Zalaegerszeg!AB123</f>
        <v>0</v>
      </c>
      <c r="AC1075" s="314">
        <f>Zalaegerszeg!AC123</f>
        <v>0</v>
      </c>
      <c r="AE1075" s="114"/>
    </row>
    <row r="1076" spans="1:31" s="173" customFormat="1" ht="45" x14ac:dyDescent="0.25">
      <c r="A1076" s="101">
        <v>795</v>
      </c>
      <c r="B1076" s="191"/>
      <c r="C1076" s="191" t="s">
        <v>304</v>
      </c>
      <c r="D1076" s="191" t="s">
        <v>4</v>
      </c>
      <c r="E1076" s="202" t="s">
        <v>2</v>
      </c>
      <c r="F1076" s="64" t="s">
        <v>3</v>
      </c>
      <c r="G1076" s="199" t="s">
        <v>218</v>
      </c>
      <c r="H1076" s="103"/>
      <c r="I1076" s="181" t="s">
        <v>75</v>
      </c>
      <c r="J1076" s="103">
        <f t="shared" si="160"/>
        <v>24000</v>
      </c>
      <c r="K1076" s="106"/>
      <c r="L1076" s="130">
        <v>45658</v>
      </c>
      <c r="M1076" s="130">
        <v>48213</v>
      </c>
      <c r="N1076" s="115" t="s">
        <v>187</v>
      </c>
      <c r="O1076" s="256"/>
      <c r="P1076" s="253">
        <f>Zalaegerszeg!P124</f>
        <v>0</v>
      </c>
      <c r="Q1076" s="253">
        <f>Zalaegerszeg!Q124</f>
        <v>0</v>
      </c>
      <c r="R1076" s="253">
        <f>Zalaegerszeg!R124</f>
        <v>0</v>
      </c>
      <c r="S1076" s="253">
        <f>Zalaegerszeg!S124</f>
        <v>0</v>
      </c>
      <c r="T1076" s="313">
        <f>Zalaegerszeg!T124</f>
        <v>0</v>
      </c>
      <c r="U1076" s="313">
        <f>Zalaegerszeg!U124</f>
        <v>12000</v>
      </c>
      <c r="V1076" s="313">
        <f>Zalaegerszeg!V124</f>
        <v>0</v>
      </c>
      <c r="W1076" s="313">
        <f>Zalaegerszeg!W124</f>
        <v>0</v>
      </c>
      <c r="X1076" s="313">
        <f>Zalaegerszeg!X124</f>
        <v>0</v>
      </c>
      <c r="Y1076" s="313">
        <f>Zalaegerszeg!Y124</f>
        <v>0</v>
      </c>
      <c r="Z1076" s="313">
        <f>Zalaegerszeg!Z124</f>
        <v>0</v>
      </c>
      <c r="AA1076" s="313">
        <f>Zalaegerszeg!AA124</f>
        <v>12000</v>
      </c>
      <c r="AB1076" s="313">
        <f>Zalaegerszeg!AB124</f>
        <v>0</v>
      </c>
      <c r="AC1076" s="314">
        <f>Zalaegerszeg!AC124</f>
        <v>0</v>
      </c>
      <c r="AE1076" s="114"/>
    </row>
    <row r="1077" spans="1:31" s="173" customFormat="1" ht="45" x14ac:dyDescent="0.25">
      <c r="A1077" s="101">
        <v>143</v>
      </c>
      <c r="B1077" s="191"/>
      <c r="C1077" s="200" t="s">
        <v>269</v>
      </c>
      <c r="D1077" s="191" t="s">
        <v>305</v>
      </c>
      <c r="E1077" s="202" t="s">
        <v>2</v>
      </c>
      <c r="F1077" s="64" t="s">
        <v>3</v>
      </c>
      <c r="G1077" s="199" t="s">
        <v>218</v>
      </c>
      <c r="H1077" s="103"/>
      <c r="I1077" s="181" t="s">
        <v>75</v>
      </c>
      <c r="J1077" s="103">
        <f t="shared" si="160"/>
        <v>4500</v>
      </c>
      <c r="K1077" s="106"/>
      <c r="L1077" s="130">
        <v>43831</v>
      </c>
      <c r="M1077" s="130">
        <v>44196</v>
      </c>
      <c r="N1077" s="115" t="s">
        <v>186</v>
      </c>
      <c r="O1077" s="256"/>
      <c r="P1077" s="253">
        <f>Zalaegerszeg!P125</f>
        <v>4500</v>
      </c>
      <c r="Q1077" s="253">
        <f>Zalaegerszeg!Q125</f>
        <v>0</v>
      </c>
      <c r="R1077" s="253">
        <f>Zalaegerszeg!R125</f>
        <v>0</v>
      </c>
      <c r="S1077" s="253">
        <f>Zalaegerszeg!S125</f>
        <v>0</v>
      </c>
      <c r="T1077" s="313">
        <f>Zalaegerszeg!T125</f>
        <v>0</v>
      </c>
      <c r="U1077" s="313">
        <f>Zalaegerszeg!U125</f>
        <v>0</v>
      </c>
      <c r="V1077" s="313">
        <f>Zalaegerszeg!V125</f>
        <v>0</v>
      </c>
      <c r="W1077" s="313">
        <f>Zalaegerszeg!W125</f>
        <v>0</v>
      </c>
      <c r="X1077" s="313">
        <f>Zalaegerszeg!X125</f>
        <v>0</v>
      </c>
      <c r="Y1077" s="313">
        <f>Zalaegerszeg!Y125</f>
        <v>0</v>
      </c>
      <c r="Z1077" s="313">
        <f>Zalaegerszeg!Z125</f>
        <v>0</v>
      </c>
      <c r="AA1077" s="313">
        <f>Zalaegerszeg!AA125</f>
        <v>0</v>
      </c>
      <c r="AB1077" s="313">
        <f>Zalaegerszeg!AB125</f>
        <v>0</v>
      </c>
      <c r="AC1077" s="314">
        <f>Zalaegerszeg!AC125</f>
        <v>0</v>
      </c>
      <c r="AE1077" s="114"/>
    </row>
    <row r="1078" spans="1:31" s="173" customFormat="1" ht="45" x14ac:dyDescent="0.25">
      <c r="A1078" s="101">
        <v>888</v>
      </c>
      <c r="B1078" s="191"/>
      <c r="C1078" s="200" t="s">
        <v>269</v>
      </c>
      <c r="D1078" s="191" t="s">
        <v>207</v>
      </c>
      <c r="E1078" s="202" t="s">
        <v>2</v>
      </c>
      <c r="F1078" s="64" t="s">
        <v>3</v>
      </c>
      <c r="G1078" s="199" t="s">
        <v>218</v>
      </c>
      <c r="H1078" s="103"/>
      <c r="I1078" s="181" t="s">
        <v>75</v>
      </c>
      <c r="J1078" s="103">
        <f t="shared" si="160"/>
        <v>9000</v>
      </c>
      <c r="K1078" s="106"/>
      <c r="L1078" s="130">
        <v>46023</v>
      </c>
      <c r="M1078" s="130">
        <v>48213</v>
      </c>
      <c r="N1078" s="115" t="s">
        <v>187</v>
      </c>
      <c r="O1078" s="256"/>
      <c r="P1078" s="253">
        <f>Zalaegerszeg!P126</f>
        <v>0</v>
      </c>
      <c r="Q1078" s="253">
        <f>Zalaegerszeg!Q126</f>
        <v>0</v>
      </c>
      <c r="R1078" s="253">
        <f>Zalaegerszeg!R126</f>
        <v>0</v>
      </c>
      <c r="S1078" s="253">
        <f>Zalaegerszeg!S126</f>
        <v>0</v>
      </c>
      <c r="T1078" s="313">
        <f>Zalaegerszeg!T126</f>
        <v>0</v>
      </c>
      <c r="U1078" s="313">
        <f>Zalaegerszeg!U126</f>
        <v>0</v>
      </c>
      <c r="V1078" s="313">
        <f>Zalaegerszeg!V126</f>
        <v>4500</v>
      </c>
      <c r="W1078" s="313">
        <f>Zalaegerszeg!W126</f>
        <v>0</v>
      </c>
      <c r="X1078" s="313">
        <f>Zalaegerszeg!X126</f>
        <v>0</v>
      </c>
      <c r="Y1078" s="313">
        <f>Zalaegerszeg!Y126</f>
        <v>0</v>
      </c>
      <c r="Z1078" s="313">
        <f>Zalaegerszeg!Z126</f>
        <v>0</v>
      </c>
      <c r="AA1078" s="313">
        <f>Zalaegerszeg!AA126</f>
        <v>4500</v>
      </c>
      <c r="AB1078" s="313">
        <f>Zalaegerszeg!AB126</f>
        <v>0</v>
      </c>
      <c r="AC1078" s="314">
        <f>Zalaegerszeg!AC126</f>
        <v>0</v>
      </c>
      <c r="AE1078" s="114"/>
    </row>
    <row r="1079" spans="1:31" s="173" customFormat="1" ht="45" x14ac:dyDescent="0.25">
      <c r="A1079" s="101">
        <v>889</v>
      </c>
      <c r="B1079" s="191"/>
      <c r="C1079" s="191" t="s">
        <v>306</v>
      </c>
      <c r="D1079" s="208" t="s">
        <v>286</v>
      </c>
      <c r="E1079" s="202" t="s">
        <v>2</v>
      </c>
      <c r="F1079" s="64" t="s">
        <v>3</v>
      </c>
      <c r="G1079" s="199" t="s">
        <v>218</v>
      </c>
      <c r="H1079" s="103"/>
      <c r="I1079" s="181" t="s">
        <v>75</v>
      </c>
      <c r="J1079" s="103">
        <f t="shared" si="160"/>
        <v>50000</v>
      </c>
      <c r="K1079" s="106"/>
      <c r="L1079" s="130">
        <v>46023</v>
      </c>
      <c r="M1079" s="130">
        <v>48213</v>
      </c>
      <c r="N1079" s="115" t="s">
        <v>187</v>
      </c>
      <c r="O1079" s="256"/>
      <c r="P1079" s="253">
        <f>Zalaegerszeg!P127</f>
        <v>0</v>
      </c>
      <c r="Q1079" s="253">
        <f>Zalaegerszeg!Q127</f>
        <v>0</v>
      </c>
      <c r="R1079" s="253">
        <f>Zalaegerszeg!R127</f>
        <v>0</v>
      </c>
      <c r="S1079" s="253">
        <f>Zalaegerszeg!S127</f>
        <v>0</v>
      </c>
      <c r="T1079" s="313">
        <f>Zalaegerszeg!T127</f>
        <v>0</v>
      </c>
      <c r="U1079" s="313">
        <f>Zalaegerszeg!U127</f>
        <v>0</v>
      </c>
      <c r="V1079" s="313">
        <f>Zalaegerszeg!V127</f>
        <v>35000</v>
      </c>
      <c r="W1079" s="313">
        <f>Zalaegerszeg!W127</f>
        <v>0</v>
      </c>
      <c r="X1079" s="313">
        <f>Zalaegerszeg!X127</f>
        <v>0</v>
      </c>
      <c r="Y1079" s="313">
        <f>Zalaegerszeg!Y127</f>
        <v>0</v>
      </c>
      <c r="Z1079" s="313">
        <f>Zalaegerszeg!Z127</f>
        <v>0</v>
      </c>
      <c r="AA1079" s="313">
        <f>Zalaegerszeg!AA127</f>
        <v>15000</v>
      </c>
      <c r="AB1079" s="313">
        <f>Zalaegerszeg!AB127</f>
        <v>0</v>
      </c>
      <c r="AC1079" s="314">
        <f>Zalaegerszeg!AC127</f>
        <v>0</v>
      </c>
      <c r="AE1079" s="114"/>
    </row>
    <row r="1080" spans="1:31" s="173" customFormat="1" ht="45" x14ac:dyDescent="0.25">
      <c r="A1080" s="101">
        <v>545</v>
      </c>
      <c r="B1080" s="191"/>
      <c r="C1080" s="209" t="s">
        <v>307</v>
      </c>
      <c r="D1080" s="208" t="s">
        <v>286</v>
      </c>
      <c r="E1080" s="202" t="s">
        <v>2</v>
      </c>
      <c r="F1080" s="64" t="s">
        <v>3</v>
      </c>
      <c r="G1080" s="199" t="s">
        <v>218</v>
      </c>
      <c r="H1080" s="103"/>
      <c r="I1080" s="181" t="s">
        <v>75</v>
      </c>
      <c r="J1080" s="103">
        <f t="shared" si="160"/>
        <v>15000</v>
      </c>
      <c r="K1080" s="106"/>
      <c r="L1080" s="130">
        <v>44562</v>
      </c>
      <c r="M1080" s="130">
        <v>44926</v>
      </c>
      <c r="N1080" s="115" t="s">
        <v>186</v>
      </c>
      <c r="O1080" s="256"/>
      <c r="P1080" s="253">
        <f>Zalaegerszeg!P128</f>
        <v>0</v>
      </c>
      <c r="Q1080" s="253">
        <f>Zalaegerszeg!Q128</f>
        <v>0</v>
      </c>
      <c r="R1080" s="253">
        <f>Zalaegerszeg!R128</f>
        <v>15000</v>
      </c>
      <c r="S1080" s="253">
        <f>Zalaegerszeg!S128</f>
        <v>0</v>
      </c>
      <c r="T1080" s="313">
        <f>Zalaegerszeg!T128</f>
        <v>0</v>
      </c>
      <c r="U1080" s="313">
        <f>Zalaegerszeg!U128</f>
        <v>0</v>
      </c>
      <c r="V1080" s="313">
        <f>Zalaegerszeg!V128</f>
        <v>0</v>
      </c>
      <c r="W1080" s="313">
        <f>Zalaegerszeg!W128</f>
        <v>0</v>
      </c>
      <c r="X1080" s="313">
        <f>Zalaegerszeg!X128</f>
        <v>0</v>
      </c>
      <c r="Y1080" s="313">
        <f>Zalaegerszeg!Y128</f>
        <v>0</v>
      </c>
      <c r="Z1080" s="313">
        <f>Zalaegerszeg!Z128</f>
        <v>0</v>
      </c>
      <c r="AA1080" s="313">
        <f>Zalaegerszeg!AA128</f>
        <v>0</v>
      </c>
      <c r="AB1080" s="313">
        <f>Zalaegerszeg!AB128</f>
        <v>0</v>
      </c>
      <c r="AC1080" s="314">
        <f>Zalaegerszeg!AC128</f>
        <v>0</v>
      </c>
      <c r="AE1080" s="114"/>
    </row>
    <row r="1081" spans="1:31" s="173" customFormat="1" ht="45" x14ac:dyDescent="0.25">
      <c r="A1081" s="101">
        <v>568</v>
      </c>
      <c r="B1081" s="191"/>
      <c r="C1081" s="209" t="s">
        <v>308</v>
      </c>
      <c r="D1081" s="208" t="s">
        <v>286</v>
      </c>
      <c r="E1081" s="202" t="s">
        <v>2</v>
      </c>
      <c r="F1081" s="64" t="s">
        <v>3</v>
      </c>
      <c r="G1081" s="199" t="s">
        <v>218</v>
      </c>
      <c r="H1081" s="103"/>
      <c r="I1081" s="181" t="s">
        <v>75</v>
      </c>
      <c r="J1081" s="103">
        <f t="shared" si="160"/>
        <v>18000</v>
      </c>
      <c r="K1081" s="106"/>
      <c r="L1081" s="130">
        <v>44927</v>
      </c>
      <c r="M1081" s="130">
        <v>45291</v>
      </c>
      <c r="N1081" s="115" t="s">
        <v>186</v>
      </c>
      <c r="O1081" s="256"/>
      <c r="P1081" s="253"/>
      <c r="Q1081" s="253"/>
      <c r="R1081" s="253"/>
      <c r="S1081" s="253">
        <f>Zalaegerszeg!S129</f>
        <v>18000</v>
      </c>
      <c r="T1081" s="313"/>
      <c r="U1081" s="313"/>
      <c r="V1081" s="313"/>
      <c r="W1081" s="313"/>
      <c r="X1081" s="313"/>
      <c r="Y1081" s="313"/>
      <c r="Z1081" s="313"/>
      <c r="AA1081" s="313"/>
      <c r="AB1081" s="313"/>
      <c r="AC1081" s="314"/>
    </row>
    <row r="1082" spans="1:31" s="173" customFormat="1" ht="45" x14ac:dyDescent="0.25">
      <c r="A1082" s="101">
        <v>1030</v>
      </c>
      <c r="B1082" s="191"/>
      <c r="C1082" s="209" t="s">
        <v>308</v>
      </c>
      <c r="D1082" s="208" t="s">
        <v>286</v>
      </c>
      <c r="E1082" s="202" t="s">
        <v>2</v>
      </c>
      <c r="F1082" s="64" t="s">
        <v>3</v>
      </c>
      <c r="G1082" s="199" t="s">
        <v>218</v>
      </c>
      <c r="H1082" s="103"/>
      <c r="I1082" s="181" t="s">
        <v>75</v>
      </c>
      <c r="J1082" s="103">
        <f t="shared" si="160"/>
        <v>18000</v>
      </c>
      <c r="K1082" s="106"/>
      <c r="L1082" s="130">
        <v>44927</v>
      </c>
      <c r="M1082" s="130">
        <v>48213</v>
      </c>
      <c r="N1082" s="115" t="s">
        <v>187</v>
      </c>
      <c r="O1082" s="256"/>
      <c r="P1082" s="253">
        <f>Zalaegerszeg!P130</f>
        <v>0</v>
      </c>
      <c r="Q1082" s="253">
        <f>Zalaegerszeg!Q130</f>
        <v>0</v>
      </c>
      <c r="R1082" s="253">
        <f>Zalaegerszeg!R130</f>
        <v>0</v>
      </c>
      <c r="S1082" s="253">
        <f>Zalaegerszeg!S130</f>
        <v>0</v>
      </c>
      <c r="T1082" s="313">
        <f>Zalaegerszeg!T130</f>
        <v>0</v>
      </c>
      <c r="U1082" s="313">
        <f>Zalaegerszeg!U130</f>
        <v>0</v>
      </c>
      <c r="V1082" s="313">
        <f>Zalaegerszeg!V130</f>
        <v>0</v>
      </c>
      <c r="W1082" s="313">
        <f>Zalaegerszeg!W130</f>
        <v>0</v>
      </c>
      <c r="X1082" s="313">
        <f>Zalaegerszeg!X130</f>
        <v>0</v>
      </c>
      <c r="Y1082" s="313">
        <f>Zalaegerszeg!Y130</f>
        <v>0</v>
      </c>
      <c r="Z1082" s="313">
        <f>Zalaegerszeg!Z130</f>
        <v>0</v>
      </c>
      <c r="AA1082" s="313">
        <f>Zalaegerszeg!AA130</f>
        <v>18000</v>
      </c>
      <c r="AB1082" s="313">
        <f>Zalaegerszeg!AB130</f>
        <v>0</v>
      </c>
      <c r="AC1082" s="314">
        <f>Zalaegerszeg!AC130</f>
        <v>0</v>
      </c>
      <c r="AE1082" s="114"/>
    </row>
    <row r="1083" spans="1:31" s="173" customFormat="1" ht="45" x14ac:dyDescent="0.25">
      <c r="A1083" s="101">
        <v>144</v>
      </c>
      <c r="B1083" s="191"/>
      <c r="C1083" s="191" t="s">
        <v>270</v>
      </c>
      <c r="D1083" s="208" t="s">
        <v>286</v>
      </c>
      <c r="E1083" s="202" t="s">
        <v>2</v>
      </c>
      <c r="F1083" s="64" t="s">
        <v>3</v>
      </c>
      <c r="G1083" s="199" t="s">
        <v>218</v>
      </c>
      <c r="H1083" s="103"/>
      <c r="I1083" s="181" t="s">
        <v>75</v>
      </c>
      <c r="J1083" s="103">
        <f t="shared" si="160"/>
        <v>10000</v>
      </c>
      <c r="K1083" s="106"/>
      <c r="L1083" s="130">
        <v>43831</v>
      </c>
      <c r="M1083" s="130">
        <v>44196</v>
      </c>
      <c r="N1083" s="115" t="s">
        <v>186</v>
      </c>
      <c r="O1083" s="256"/>
      <c r="P1083" s="253">
        <f>Zalaegerszeg!P131</f>
        <v>10000</v>
      </c>
      <c r="Q1083" s="253">
        <f>Zalaegerszeg!Q131</f>
        <v>0</v>
      </c>
      <c r="R1083" s="253">
        <f>Zalaegerszeg!R131</f>
        <v>0</v>
      </c>
      <c r="S1083" s="253">
        <f>Zalaegerszeg!S131</f>
        <v>0</v>
      </c>
      <c r="T1083" s="313">
        <f>Zalaegerszeg!T131</f>
        <v>0</v>
      </c>
      <c r="U1083" s="313">
        <f>Zalaegerszeg!U131</f>
        <v>0</v>
      </c>
      <c r="V1083" s="313">
        <f>Zalaegerszeg!V131</f>
        <v>0</v>
      </c>
      <c r="W1083" s="313">
        <f>Zalaegerszeg!W131</f>
        <v>0</v>
      </c>
      <c r="X1083" s="313">
        <f>Zalaegerszeg!X131</f>
        <v>0</v>
      </c>
      <c r="Y1083" s="313">
        <f>Zalaegerszeg!Y131</f>
        <v>0</v>
      </c>
      <c r="Z1083" s="313">
        <f>Zalaegerszeg!Z131</f>
        <v>0</v>
      </c>
      <c r="AA1083" s="313">
        <f>Zalaegerszeg!AA131</f>
        <v>0</v>
      </c>
      <c r="AB1083" s="313">
        <f>Zalaegerszeg!AB131</f>
        <v>0</v>
      </c>
      <c r="AC1083" s="314">
        <f>Zalaegerszeg!AC131</f>
        <v>0</v>
      </c>
      <c r="AE1083" s="114"/>
    </row>
    <row r="1084" spans="1:31" s="173" customFormat="1" ht="45" x14ac:dyDescent="0.25">
      <c r="A1084" s="101">
        <v>990</v>
      </c>
      <c r="B1084" s="191"/>
      <c r="C1084" s="191" t="s">
        <v>270</v>
      </c>
      <c r="D1084" s="208" t="s">
        <v>309</v>
      </c>
      <c r="E1084" s="202" t="s">
        <v>2</v>
      </c>
      <c r="F1084" s="64" t="s">
        <v>3</v>
      </c>
      <c r="G1084" s="199" t="s">
        <v>218</v>
      </c>
      <c r="H1084" s="103"/>
      <c r="I1084" s="181" t="s">
        <v>75</v>
      </c>
      <c r="J1084" s="103">
        <f t="shared" si="160"/>
        <v>60000</v>
      </c>
      <c r="K1084" s="106"/>
      <c r="L1084" s="130">
        <v>47484</v>
      </c>
      <c r="M1084" s="130">
        <v>47848</v>
      </c>
      <c r="N1084" s="115" t="s">
        <v>187</v>
      </c>
      <c r="O1084" s="256"/>
      <c r="P1084" s="253">
        <f>Zalaegerszeg!P132</f>
        <v>0</v>
      </c>
      <c r="Q1084" s="253">
        <f>Zalaegerszeg!Q132</f>
        <v>0</v>
      </c>
      <c r="R1084" s="253">
        <f>Zalaegerszeg!R132</f>
        <v>0</v>
      </c>
      <c r="S1084" s="253">
        <f>Zalaegerszeg!S132</f>
        <v>0</v>
      </c>
      <c r="T1084" s="313">
        <f>Zalaegerszeg!T132</f>
        <v>0</v>
      </c>
      <c r="U1084" s="313">
        <f>Zalaegerszeg!U132</f>
        <v>0</v>
      </c>
      <c r="V1084" s="313">
        <f>Zalaegerszeg!V132</f>
        <v>0</v>
      </c>
      <c r="W1084" s="313">
        <f>Zalaegerszeg!W132</f>
        <v>0</v>
      </c>
      <c r="X1084" s="313">
        <f>Zalaegerszeg!X132</f>
        <v>0</v>
      </c>
      <c r="Y1084" s="313">
        <f>Zalaegerszeg!Y132</f>
        <v>0</v>
      </c>
      <c r="Z1084" s="313">
        <f>Zalaegerszeg!Z132</f>
        <v>60000</v>
      </c>
      <c r="AA1084" s="313">
        <f>Zalaegerszeg!AA132</f>
        <v>0</v>
      </c>
      <c r="AB1084" s="313">
        <f>Zalaegerszeg!AB132</f>
        <v>0</v>
      </c>
      <c r="AC1084" s="314">
        <f>Zalaegerszeg!AC132</f>
        <v>0</v>
      </c>
      <c r="AE1084" s="114"/>
    </row>
    <row r="1085" spans="1:31" s="173" customFormat="1" ht="45" x14ac:dyDescent="0.25">
      <c r="A1085" s="101">
        <v>546</v>
      </c>
      <c r="B1085" s="191"/>
      <c r="C1085" s="191" t="s">
        <v>310</v>
      </c>
      <c r="D1085" s="208" t="s">
        <v>311</v>
      </c>
      <c r="E1085" s="202" t="s">
        <v>2</v>
      </c>
      <c r="F1085" s="64" t="s">
        <v>3</v>
      </c>
      <c r="G1085" s="199" t="s">
        <v>218</v>
      </c>
      <c r="H1085" s="103"/>
      <c r="I1085" s="181" t="s">
        <v>75</v>
      </c>
      <c r="J1085" s="103">
        <f t="shared" si="160"/>
        <v>10000</v>
      </c>
      <c r="K1085" s="106"/>
      <c r="L1085" s="130">
        <v>44562</v>
      </c>
      <c r="M1085" s="130">
        <v>44926</v>
      </c>
      <c r="N1085" s="115" t="s">
        <v>186</v>
      </c>
      <c r="O1085" s="256"/>
      <c r="P1085" s="253">
        <f>Zalaegerszeg!P133</f>
        <v>0</v>
      </c>
      <c r="Q1085" s="253">
        <f>Zalaegerszeg!Q133</f>
        <v>0</v>
      </c>
      <c r="R1085" s="253">
        <f>Zalaegerszeg!R133</f>
        <v>10000</v>
      </c>
      <c r="S1085" s="253">
        <f>Zalaegerszeg!S133</f>
        <v>0</v>
      </c>
      <c r="T1085" s="313">
        <f>Zalaegerszeg!T133</f>
        <v>0</v>
      </c>
      <c r="U1085" s="313">
        <f>Zalaegerszeg!U133</f>
        <v>0</v>
      </c>
      <c r="V1085" s="313">
        <f>Zalaegerszeg!V133</f>
        <v>0</v>
      </c>
      <c r="W1085" s="313">
        <f>Zalaegerszeg!W133</f>
        <v>0</v>
      </c>
      <c r="X1085" s="313">
        <f>Zalaegerszeg!X133</f>
        <v>0</v>
      </c>
      <c r="Y1085" s="313">
        <f>Zalaegerszeg!Y133</f>
        <v>0</v>
      </c>
      <c r="Z1085" s="313">
        <f>Zalaegerszeg!Z133</f>
        <v>0</v>
      </c>
      <c r="AA1085" s="313">
        <f>Zalaegerszeg!AA133</f>
        <v>0</v>
      </c>
      <c r="AB1085" s="313">
        <f>Zalaegerszeg!AB133</f>
        <v>0</v>
      </c>
      <c r="AC1085" s="314">
        <f>Zalaegerszeg!AC133</f>
        <v>0</v>
      </c>
      <c r="AE1085" s="114"/>
    </row>
    <row r="1086" spans="1:31" s="173" customFormat="1" ht="45" x14ac:dyDescent="0.25">
      <c r="A1086" s="101">
        <v>569</v>
      </c>
      <c r="B1086" s="191"/>
      <c r="C1086" s="191" t="s">
        <v>312</v>
      </c>
      <c r="D1086" s="208" t="s">
        <v>313</v>
      </c>
      <c r="E1086" s="202" t="s">
        <v>2</v>
      </c>
      <c r="F1086" s="64" t="s">
        <v>3</v>
      </c>
      <c r="G1086" s="199" t="s">
        <v>218</v>
      </c>
      <c r="H1086" s="103"/>
      <c r="I1086" s="181" t="s">
        <v>75</v>
      </c>
      <c r="J1086" s="103">
        <f t="shared" si="160"/>
        <v>25000</v>
      </c>
      <c r="K1086" s="106"/>
      <c r="L1086" s="130">
        <v>44927</v>
      </c>
      <c r="M1086" s="130">
        <v>45291</v>
      </c>
      <c r="N1086" s="115" t="s">
        <v>187</v>
      </c>
      <c r="O1086" s="256"/>
      <c r="P1086" s="253">
        <f>Zalaegerszeg!P134</f>
        <v>0</v>
      </c>
      <c r="Q1086" s="253">
        <f>Zalaegerszeg!Q134</f>
        <v>0</v>
      </c>
      <c r="R1086" s="253">
        <f>Zalaegerszeg!R134</f>
        <v>0</v>
      </c>
      <c r="S1086" s="253">
        <f>Zalaegerszeg!S134</f>
        <v>25000</v>
      </c>
      <c r="T1086" s="313">
        <f>Zalaegerszeg!T134</f>
        <v>0</v>
      </c>
      <c r="U1086" s="313">
        <f>Zalaegerszeg!U134</f>
        <v>0</v>
      </c>
      <c r="V1086" s="313">
        <f>Zalaegerszeg!V134</f>
        <v>0</v>
      </c>
      <c r="W1086" s="313">
        <f>Zalaegerszeg!W134</f>
        <v>0</v>
      </c>
      <c r="X1086" s="313">
        <f>Zalaegerszeg!X134</f>
        <v>0</v>
      </c>
      <c r="Y1086" s="313">
        <f>Zalaegerszeg!Y134</f>
        <v>0</v>
      </c>
      <c r="Z1086" s="313">
        <f>Zalaegerszeg!Z134</f>
        <v>0</v>
      </c>
      <c r="AA1086" s="313">
        <f>Zalaegerszeg!AA134</f>
        <v>0</v>
      </c>
      <c r="AB1086" s="313">
        <f>Zalaegerszeg!AB134</f>
        <v>0</v>
      </c>
      <c r="AC1086" s="314">
        <f>Zalaegerszeg!AC134</f>
        <v>0</v>
      </c>
      <c r="AE1086" s="114"/>
    </row>
    <row r="1087" spans="1:31" s="173" customFormat="1" ht="45" x14ac:dyDescent="0.25">
      <c r="A1087" s="101">
        <v>890</v>
      </c>
      <c r="B1087" s="191"/>
      <c r="C1087" s="191" t="s">
        <v>314</v>
      </c>
      <c r="D1087" s="208" t="s">
        <v>315</v>
      </c>
      <c r="E1087" s="202" t="s">
        <v>2</v>
      </c>
      <c r="F1087" s="64" t="s">
        <v>3</v>
      </c>
      <c r="G1087" s="199" t="s">
        <v>218</v>
      </c>
      <c r="H1087" s="103"/>
      <c r="I1087" s="181" t="s">
        <v>75</v>
      </c>
      <c r="J1087" s="103">
        <f t="shared" si="160"/>
        <v>32000</v>
      </c>
      <c r="K1087" s="106"/>
      <c r="L1087" s="130">
        <v>46023</v>
      </c>
      <c r="M1087" s="130">
        <v>48213</v>
      </c>
      <c r="N1087" s="115" t="s">
        <v>187</v>
      </c>
      <c r="O1087" s="256"/>
      <c r="P1087" s="253">
        <f>Zalaegerszeg!P135</f>
        <v>0</v>
      </c>
      <c r="Q1087" s="253">
        <f>Zalaegerszeg!Q135</f>
        <v>0</v>
      </c>
      <c r="R1087" s="253">
        <f>Zalaegerszeg!R135</f>
        <v>0</v>
      </c>
      <c r="S1087" s="253">
        <f>Zalaegerszeg!S135</f>
        <v>0</v>
      </c>
      <c r="T1087" s="313">
        <f>Zalaegerszeg!T135</f>
        <v>0</v>
      </c>
      <c r="U1087" s="313">
        <f>Zalaegerszeg!U135</f>
        <v>0</v>
      </c>
      <c r="V1087" s="313">
        <f>Zalaegerszeg!V135</f>
        <v>16000</v>
      </c>
      <c r="W1087" s="313">
        <f>Zalaegerszeg!W135</f>
        <v>0</v>
      </c>
      <c r="X1087" s="313">
        <f>Zalaegerszeg!X135</f>
        <v>0</v>
      </c>
      <c r="Y1087" s="313">
        <f>Zalaegerszeg!Y135</f>
        <v>0</v>
      </c>
      <c r="Z1087" s="313">
        <f>Zalaegerszeg!Z135</f>
        <v>0</v>
      </c>
      <c r="AA1087" s="313">
        <f>Zalaegerszeg!AA135</f>
        <v>16000</v>
      </c>
      <c r="AB1087" s="313">
        <f>Zalaegerszeg!AB135</f>
        <v>0</v>
      </c>
      <c r="AC1087" s="314">
        <f>Zalaegerszeg!AC135</f>
        <v>0</v>
      </c>
      <c r="AE1087" s="114"/>
    </row>
    <row r="1088" spans="1:31" s="173" customFormat="1" ht="45" x14ac:dyDescent="0.25">
      <c r="A1088" s="101">
        <v>547</v>
      </c>
      <c r="B1088" s="191"/>
      <c r="C1088" s="209" t="s">
        <v>316</v>
      </c>
      <c r="D1088" s="208" t="s">
        <v>317</v>
      </c>
      <c r="E1088" s="202" t="s">
        <v>2</v>
      </c>
      <c r="F1088" s="64" t="s">
        <v>3</v>
      </c>
      <c r="G1088" s="199" t="s">
        <v>218</v>
      </c>
      <c r="H1088" s="103"/>
      <c r="I1088" s="181" t="s">
        <v>75</v>
      </c>
      <c r="J1088" s="103">
        <f t="shared" si="160"/>
        <v>15000</v>
      </c>
      <c r="K1088" s="106"/>
      <c r="L1088" s="130">
        <v>44562</v>
      </c>
      <c r="M1088" s="130">
        <v>44926</v>
      </c>
      <c r="N1088" s="115" t="s">
        <v>186</v>
      </c>
      <c r="O1088" s="256"/>
      <c r="P1088" s="253">
        <f>Zalaegerszeg!P136</f>
        <v>0</v>
      </c>
      <c r="Q1088" s="253">
        <f>Zalaegerszeg!Q136</f>
        <v>0</v>
      </c>
      <c r="R1088" s="253">
        <f>Zalaegerszeg!R136</f>
        <v>15000</v>
      </c>
      <c r="S1088" s="253">
        <f>Zalaegerszeg!S136</f>
        <v>0</v>
      </c>
      <c r="T1088" s="313">
        <f>Zalaegerszeg!T136</f>
        <v>0</v>
      </c>
      <c r="U1088" s="313">
        <f>Zalaegerszeg!U136</f>
        <v>0</v>
      </c>
      <c r="V1088" s="313">
        <f>Zalaegerszeg!V136</f>
        <v>0</v>
      </c>
      <c r="W1088" s="313">
        <f>Zalaegerszeg!W136</f>
        <v>0</v>
      </c>
      <c r="X1088" s="313">
        <f>Zalaegerszeg!X136</f>
        <v>0</v>
      </c>
      <c r="Y1088" s="313">
        <f>Zalaegerszeg!Y136</f>
        <v>0</v>
      </c>
      <c r="Z1088" s="313">
        <f>Zalaegerszeg!Z136</f>
        <v>0</v>
      </c>
      <c r="AA1088" s="313">
        <f>Zalaegerszeg!AA136</f>
        <v>0</v>
      </c>
      <c r="AB1088" s="313">
        <f>Zalaegerszeg!AB136</f>
        <v>0</v>
      </c>
      <c r="AC1088" s="314">
        <f>Zalaegerszeg!AC136</f>
        <v>0</v>
      </c>
      <c r="AE1088" s="114"/>
    </row>
    <row r="1089" spans="1:256" s="173" customFormat="1" ht="45" x14ac:dyDescent="0.25">
      <c r="A1089" s="101">
        <v>796</v>
      </c>
      <c r="B1089" s="191"/>
      <c r="C1089" s="209" t="s">
        <v>316</v>
      </c>
      <c r="D1089" s="208" t="s">
        <v>317</v>
      </c>
      <c r="E1089" s="202" t="s">
        <v>2</v>
      </c>
      <c r="F1089" s="64" t="s">
        <v>3</v>
      </c>
      <c r="G1089" s="199" t="s">
        <v>218</v>
      </c>
      <c r="H1089" s="103"/>
      <c r="I1089" s="181" t="s">
        <v>75</v>
      </c>
      <c r="J1089" s="103">
        <f t="shared" si="160"/>
        <v>45000</v>
      </c>
      <c r="K1089" s="106"/>
      <c r="L1089" s="130">
        <v>45658</v>
      </c>
      <c r="M1089" s="130">
        <v>48213</v>
      </c>
      <c r="N1089" s="115" t="s">
        <v>187</v>
      </c>
      <c r="O1089" s="256"/>
      <c r="P1089" s="253">
        <f>Zalaegerszeg!P137</f>
        <v>0</v>
      </c>
      <c r="Q1089" s="253">
        <f>Zalaegerszeg!Q137</f>
        <v>0</v>
      </c>
      <c r="R1089" s="253">
        <f>Zalaegerszeg!R137</f>
        <v>0</v>
      </c>
      <c r="S1089" s="253">
        <f>Zalaegerszeg!S137</f>
        <v>0</v>
      </c>
      <c r="T1089" s="313">
        <f>Zalaegerszeg!T137</f>
        <v>0</v>
      </c>
      <c r="U1089" s="313">
        <f>Zalaegerszeg!U137</f>
        <v>15000</v>
      </c>
      <c r="V1089" s="313">
        <f>Zalaegerszeg!V137</f>
        <v>0</v>
      </c>
      <c r="W1089" s="313">
        <f>Zalaegerszeg!W137</f>
        <v>0</v>
      </c>
      <c r="X1089" s="313">
        <f>Zalaegerszeg!X137</f>
        <v>15000</v>
      </c>
      <c r="Y1089" s="313">
        <f>Zalaegerszeg!Y137</f>
        <v>0</v>
      </c>
      <c r="Z1089" s="313">
        <f>Zalaegerszeg!Z137</f>
        <v>0</v>
      </c>
      <c r="AA1089" s="313">
        <f>Zalaegerszeg!AA137</f>
        <v>15000</v>
      </c>
      <c r="AB1089" s="313">
        <f>Zalaegerszeg!AB137</f>
        <v>0</v>
      </c>
      <c r="AC1089" s="314">
        <f>Zalaegerszeg!AC137</f>
        <v>0</v>
      </c>
      <c r="AE1089" s="114"/>
    </row>
    <row r="1090" spans="1:256" s="173" customFormat="1" ht="45" x14ac:dyDescent="0.25">
      <c r="A1090" s="101">
        <v>578</v>
      </c>
      <c r="B1090" s="191"/>
      <c r="C1090" s="191" t="s">
        <v>318</v>
      </c>
      <c r="D1090" s="208" t="s">
        <v>286</v>
      </c>
      <c r="E1090" s="202" t="s">
        <v>2</v>
      </c>
      <c r="F1090" s="64" t="s">
        <v>3</v>
      </c>
      <c r="G1090" s="199" t="s">
        <v>218</v>
      </c>
      <c r="H1090" s="103"/>
      <c r="I1090" s="181" t="s">
        <v>75</v>
      </c>
      <c r="J1090" s="103">
        <f t="shared" si="160"/>
        <v>72000</v>
      </c>
      <c r="K1090" s="106"/>
      <c r="L1090" s="130">
        <v>45292</v>
      </c>
      <c r="M1090" s="130">
        <v>45657</v>
      </c>
      <c r="N1090" s="115" t="s">
        <v>187</v>
      </c>
      <c r="O1090" s="256"/>
      <c r="P1090" s="253">
        <f>Zalaegerszeg!P138</f>
        <v>0</v>
      </c>
      <c r="Q1090" s="253">
        <f>Zalaegerszeg!Q138</f>
        <v>0</v>
      </c>
      <c r="R1090" s="253">
        <f>Zalaegerszeg!R138</f>
        <v>0</v>
      </c>
      <c r="S1090" s="253">
        <f>Zalaegerszeg!S138</f>
        <v>0</v>
      </c>
      <c r="T1090" s="313">
        <f>Zalaegerszeg!T138</f>
        <v>72000</v>
      </c>
      <c r="U1090" s="313">
        <f>Zalaegerszeg!U138</f>
        <v>0</v>
      </c>
      <c r="V1090" s="313">
        <f>Zalaegerszeg!V138</f>
        <v>0</v>
      </c>
      <c r="W1090" s="313">
        <f>Zalaegerszeg!W138</f>
        <v>0</v>
      </c>
      <c r="X1090" s="313">
        <f>Zalaegerszeg!X138</f>
        <v>0</v>
      </c>
      <c r="Y1090" s="313">
        <f>Zalaegerszeg!Y138</f>
        <v>0</v>
      </c>
      <c r="Z1090" s="313">
        <f>Zalaegerszeg!Z138</f>
        <v>0</v>
      </c>
      <c r="AA1090" s="313">
        <f>Zalaegerszeg!AA138</f>
        <v>0</v>
      </c>
      <c r="AB1090" s="313">
        <f>Zalaegerszeg!AB138</f>
        <v>0</v>
      </c>
      <c r="AC1090" s="314">
        <f>Zalaegerszeg!AC138</f>
        <v>0</v>
      </c>
      <c r="AE1090" s="114"/>
    </row>
    <row r="1091" spans="1:256" s="173" customFormat="1" ht="45" x14ac:dyDescent="0.25">
      <c r="A1091" s="101">
        <v>548</v>
      </c>
      <c r="B1091" s="191"/>
      <c r="C1091" s="191" t="s">
        <v>319</v>
      </c>
      <c r="D1091" s="208" t="s">
        <v>286</v>
      </c>
      <c r="E1091" s="202" t="s">
        <v>2</v>
      </c>
      <c r="F1091" s="64" t="s">
        <v>3</v>
      </c>
      <c r="G1091" s="199" t="s">
        <v>218</v>
      </c>
      <c r="H1091" s="103"/>
      <c r="I1091" s="181" t="s">
        <v>75</v>
      </c>
      <c r="J1091" s="103">
        <f t="shared" si="160"/>
        <v>36000</v>
      </c>
      <c r="K1091" s="106"/>
      <c r="L1091" s="130">
        <v>44562</v>
      </c>
      <c r="M1091" s="130">
        <v>44926</v>
      </c>
      <c r="N1091" s="115" t="s">
        <v>186</v>
      </c>
      <c r="O1091" s="256"/>
      <c r="P1091" s="253">
        <f>Zalaegerszeg!P139</f>
        <v>0</v>
      </c>
      <c r="Q1091" s="253">
        <f>Zalaegerszeg!Q139</f>
        <v>0</v>
      </c>
      <c r="R1091" s="253">
        <f>Zalaegerszeg!R139</f>
        <v>36000</v>
      </c>
      <c r="S1091" s="253">
        <f>Zalaegerszeg!S139</f>
        <v>0</v>
      </c>
      <c r="T1091" s="313">
        <f>Zalaegerszeg!T139</f>
        <v>0</v>
      </c>
      <c r="U1091" s="313">
        <f>Zalaegerszeg!U139</f>
        <v>0</v>
      </c>
      <c r="V1091" s="313">
        <f>Zalaegerszeg!V139</f>
        <v>0</v>
      </c>
      <c r="W1091" s="313">
        <f>Zalaegerszeg!W139</f>
        <v>0</v>
      </c>
      <c r="X1091" s="313">
        <f>Zalaegerszeg!X139</f>
        <v>0</v>
      </c>
      <c r="Y1091" s="313">
        <f>Zalaegerszeg!Y139</f>
        <v>0</v>
      </c>
      <c r="Z1091" s="313">
        <f>Zalaegerszeg!Z139</f>
        <v>0</v>
      </c>
      <c r="AA1091" s="313">
        <f>Zalaegerszeg!AA139</f>
        <v>0</v>
      </c>
      <c r="AB1091" s="313">
        <f>Zalaegerszeg!AB139</f>
        <v>0</v>
      </c>
      <c r="AC1091" s="314">
        <f>Zalaegerszeg!AC139</f>
        <v>0</v>
      </c>
      <c r="AE1091" s="114"/>
    </row>
    <row r="1092" spans="1:256" s="173" customFormat="1" ht="45" x14ac:dyDescent="0.25">
      <c r="A1092" s="101">
        <v>967</v>
      </c>
      <c r="B1092" s="191"/>
      <c r="C1092" s="191" t="s">
        <v>319</v>
      </c>
      <c r="D1092" s="208" t="s">
        <v>286</v>
      </c>
      <c r="E1092" s="202" t="s">
        <v>2</v>
      </c>
      <c r="F1092" s="64" t="s">
        <v>3</v>
      </c>
      <c r="G1092" s="199" t="s">
        <v>218</v>
      </c>
      <c r="H1092" s="103"/>
      <c r="I1092" s="181" t="s">
        <v>75</v>
      </c>
      <c r="J1092" s="103">
        <f t="shared" si="160"/>
        <v>24000</v>
      </c>
      <c r="K1092" s="106"/>
      <c r="L1092" s="130">
        <v>46753</v>
      </c>
      <c r="M1092" s="130">
        <v>47118</v>
      </c>
      <c r="N1092" s="115" t="s">
        <v>187</v>
      </c>
      <c r="O1092" s="256"/>
      <c r="P1092" s="253">
        <f>Zalaegerszeg!P140</f>
        <v>0</v>
      </c>
      <c r="Q1092" s="253">
        <f>Zalaegerszeg!Q140</f>
        <v>0</v>
      </c>
      <c r="R1092" s="253">
        <f>Zalaegerszeg!R140</f>
        <v>0</v>
      </c>
      <c r="S1092" s="253">
        <f>Zalaegerszeg!S140</f>
        <v>0</v>
      </c>
      <c r="T1092" s="313">
        <f>Zalaegerszeg!T140</f>
        <v>0</v>
      </c>
      <c r="U1092" s="313">
        <f>Zalaegerszeg!U140</f>
        <v>0</v>
      </c>
      <c r="V1092" s="313">
        <f>Zalaegerszeg!V140</f>
        <v>0</v>
      </c>
      <c r="W1092" s="313">
        <f>Zalaegerszeg!W140</f>
        <v>0</v>
      </c>
      <c r="X1092" s="313">
        <f>Zalaegerszeg!X140</f>
        <v>24000</v>
      </c>
      <c r="Y1092" s="313">
        <f>Zalaegerszeg!Y140</f>
        <v>0</v>
      </c>
      <c r="Z1092" s="313">
        <f>Zalaegerszeg!Z140</f>
        <v>0</v>
      </c>
      <c r="AA1092" s="313">
        <f>Zalaegerszeg!AA140</f>
        <v>0</v>
      </c>
      <c r="AB1092" s="313">
        <f>Zalaegerszeg!AB140</f>
        <v>0</v>
      </c>
      <c r="AC1092" s="314">
        <f>Zalaegerszeg!AC140</f>
        <v>0</v>
      </c>
      <c r="AE1092" s="114"/>
    </row>
    <row r="1093" spans="1:256" s="173" customFormat="1" ht="45" x14ac:dyDescent="0.25">
      <c r="A1093" s="101">
        <v>570</v>
      </c>
      <c r="B1093" s="191"/>
      <c r="C1093" s="191" t="s">
        <v>320</v>
      </c>
      <c r="D1093" s="208" t="s">
        <v>286</v>
      </c>
      <c r="E1093" s="202" t="s">
        <v>2</v>
      </c>
      <c r="F1093" s="64" t="s">
        <v>3</v>
      </c>
      <c r="G1093" s="199" t="s">
        <v>218</v>
      </c>
      <c r="H1093" s="103"/>
      <c r="I1093" s="181" t="s">
        <v>75</v>
      </c>
      <c r="J1093" s="103">
        <f t="shared" si="160"/>
        <v>6500</v>
      </c>
      <c r="K1093" s="106"/>
      <c r="L1093" s="130">
        <v>44927</v>
      </c>
      <c r="M1093" s="130">
        <v>45291</v>
      </c>
      <c r="N1093" s="115" t="s">
        <v>186</v>
      </c>
      <c r="O1093" s="256"/>
      <c r="P1093" s="253">
        <f>Zalaegerszeg!P141</f>
        <v>0</v>
      </c>
      <c r="Q1093" s="253">
        <f>Zalaegerszeg!Q141</f>
        <v>0</v>
      </c>
      <c r="R1093" s="253">
        <f>Zalaegerszeg!R141</f>
        <v>0</v>
      </c>
      <c r="S1093" s="253">
        <f>Zalaegerszeg!S141</f>
        <v>6500</v>
      </c>
      <c r="T1093" s="313"/>
      <c r="U1093" s="313"/>
      <c r="V1093" s="313"/>
      <c r="W1093" s="313"/>
      <c r="X1093" s="313"/>
      <c r="Y1093" s="313"/>
      <c r="Z1093" s="313"/>
      <c r="AA1093" s="313"/>
      <c r="AB1093" s="313"/>
      <c r="AC1093" s="314"/>
    </row>
    <row r="1094" spans="1:256" s="173" customFormat="1" ht="45" x14ac:dyDescent="0.25">
      <c r="A1094" s="101">
        <v>1032</v>
      </c>
      <c r="B1094" s="191"/>
      <c r="C1094" s="191" t="s">
        <v>320</v>
      </c>
      <c r="D1094" s="208" t="s">
        <v>286</v>
      </c>
      <c r="E1094" s="202" t="s">
        <v>2</v>
      </c>
      <c r="F1094" s="64" t="s">
        <v>3</v>
      </c>
      <c r="G1094" s="199" t="s">
        <v>218</v>
      </c>
      <c r="H1094" s="103"/>
      <c r="I1094" s="181" t="s">
        <v>75</v>
      </c>
      <c r="J1094" s="103">
        <f t="shared" si="160"/>
        <v>6500</v>
      </c>
      <c r="K1094" s="106"/>
      <c r="L1094" s="130">
        <v>44927</v>
      </c>
      <c r="M1094" s="130">
        <v>48579</v>
      </c>
      <c r="N1094" s="115" t="s">
        <v>187</v>
      </c>
      <c r="O1094" s="256"/>
      <c r="P1094" s="253">
        <f>Zalaegerszeg!P142</f>
        <v>0</v>
      </c>
      <c r="Q1094" s="253">
        <f>Zalaegerszeg!Q142</f>
        <v>0</v>
      </c>
      <c r="R1094" s="253">
        <f>Zalaegerszeg!R142</f>
        <v>0</v>
      </c>
      <c r="S1094" s="253">
        <f>Zalaegerszeg!S142</f>
        <v>0</v>
      </c>
      <c r="T1094" s="313">
        <f>Zalaegerszeg!T142</f>
        <v>0</v>
      </c>
      <c r="U1094" s="313">
        <f>Zalaegerszeg!U142</f>
        <v>0</v>
      </c>
      <c r="V1094" s="313">
        <f>Zalaegerszeg!V142</f>
        <v>0</v>
      </c>
      <c r="W1094" s="313">
        <f>Zalaegerszeg!W142</f>
        <v>0</v>
      </c>
      <c r="X1094" s="313">
        <f>Zalaegerszeg!X142</f>
        <v>0</v>
      </c>
      <c r="Y1094" s="313">
        <f>Zalaegerszeg!Y142</f>
        <v>0</v>
      </c>
      <c r="Z1094" s="313">
        <f>Zalaegerszeg!Z142</f>
        <v>0</v>
      </c>
      <c r="AA1094" s="313">
        <f>Zalaegerszeg!AA142</f>
        <v>0</v>
      </c>
      <c r="AB1094" s="313">
        <f>Zalaegerszeg!AB142</f>
        <v>6500</v>
      </c>
      <c r="AC1094" s="314">
        <f>Zalaegerszeg!AC142</f>
        <v>0</v>
      </c>
      <c r="AE1094" s="114"/>
    </row>
    <row r="1095" spans="1:256" s="173" customFormat="1" ht="45" x14ac:dyDescent="0.25">
      <c r="A1095" s="101">
        <v>464</v>
      </c>
      <c r="B1095" s="191"/>
      <c r="C1095" s="191" t="s">
        <v>321</v>
      </c>
      <c r="D1095" s="208" t="s">
        <v>286</v>
      </c>
      <c r="E1095" s="202" t="s">
        <v>2</v>
      </c>
      <c r="F1095" s="64" t="s">
        <v>3</v>
      </c>
      <c r="G1095" s="199" t="s">
        <v>218</v>
      </c>
      <c r="H1095" s="103"/>
      <c r="I1095" s="181" t="s">
        <v>75</v>
      </c>
      <c r="J1095" s="103">
        <f t="shared" si="160"/>
        <v>16500</v>
      </c>
      <c r="K1095" s="106"/>
      <c r="L1095" s="130">
        <v>44197</v>
      </c>
      <c r="M1095" s="130">
        <v>44561</v>
      </c>
      <c r="N1095" s="115" t="s">
        <v>186</v>
      </c>
      <c r="O1095" s="256"/>
      <c r="P1095" s="253">
        <f>Zalaegerszeg!P143</f>
        <v>0</v>
      </c>
      <c r="Q1095" s="253">
        <f>Zalaegerszeg!Q143</f>
        <v>16500</v>
      </c>
      <c r="R1095" s="253">
        <f>Zalaegerszeg!R143</f>
        <v>0</v>
      </c>
      <c r="S1095" s="253">
        <f>Zalaegerszeg!S143</f>
        <v>0</v>
      </c>
      <c r="T1095" s="313">
        <f>Zalaegerszeg!T143</f>
        <v>0</v>
      </c>
      <c r="U1095" s="313">
        <f>Zalaegerszeg!U143</f>
        <v>0</v>
      </c>
      <c r="V1095" s="313">
        <f>Zalaegerszeg!V143</f>
        <v>0</v>
      </c>
      <c r="W1095" s="313">
        <f>Zalaegerszeg!W143</f>
        <v>0</v>
      </c>
      <c r="X1095" s="313">
        <f>Zalaegerszeg!X143</f>
        <v>0</v>
      </c>
      <c r="Y1095" s="313">
        <f>Zalaegerszeg!Y143</f>
        <v>0</v>
      </c>
      <c r="Z1095" s="313">
        <f>Zalaegerszeg!Z143</f>
        <v>0</v>
      </c>
      <c r="AA1095" s="313">
        <f>Zalaegerszeg!AA143</f>
        <v>0</v>
      </c>
      <c r="AB1095" s="313">
        <f>Zalaegerszeg!AB143</f>
        <v>0</v>
      </c>
      <c r="AC1095" s="314">
        <f>Zalaegerszeg!AC143</f>
        <v>0</v>
      </c>
      <c r="AE1095" s="114"/>
    </row>
    <row r="1096" spans="1:256" s="173" customFormat="1" ht="45" x14ac:dyDescent="0.25">
      <c r="A1096" s="101">
        <v>145</v>
      </c>
      <c r="B1096" s="191"/>
      <c r="C1096" s="191" t="s">
        <v>322</v>
      </c>
      <c r="D1096" s="208" t="s">
        <v>286</v>
      </c>
      <c r="E1096" s="202" t="s">
        <v>2</v>
      </c>
      <c r="F1096" s="64" t="s">
        <v>3</v>
      </c>
      <c r="G1096" s="199" t="s">
        <v>218</v>
      </c>
      <c r="H1096" s="103"/>
      <c r="I1096" s="181" t="s">
        <v>75</v>
      </c>
      <c r="J1096" s="103">
        <f t="shared" si="160"/>
        <v>9000</v>
      </c>
      <c r="K1096" s="106"/>
      <c r="L1096" s="130">
        <v>43831</v>
      </c>
      <c r="M1096" s="130">
        <v>44196</v>
      </c>
      <c r="N1096" s="115" t="s">
        <v>186</v>
      </c>
      <c r="O1096" s="256"/>
      <c r="P1096" s="253">
        <f>Zalaegerszeg!P144</f>
        <v>9000</v>
      </c>
      <c r="Q1096" s="253">
        <f>Zalaegerszeg!Q144</f>
        <v>0</v>
      </c>
      <c r="R1096" s="253">
        <f>Zalaegerszeg!R144</f>
        <v>0</v>
      </c>
      <c r="S1096" s="253">
        <f>Zalaegerszeg!S144</f>
        <v>0</v>
      </c>
      <c r="T1096" s="313">
        <f>Zalaegerszeg!T144</f>
        <v>0</v>
      </c>
      <c r="U1096" s="313">
        <f>Zalaegerszeg!U144</f>
        <v>0</v>
      </c>
      <c r="V1096" s="313">
        <f>Zalaegerszeg!V144</f>
        <v>0</v>
      </c>
      <c r="W1096" s="313">
        <f>Zalaegerszeg!W144</f>
        <v>0</v>
      </c>
      <c r="X1096" s="313">
        <f>Zalaegerszeg!X144</f>
        <v>0</v>
      </c>
      <c r="Y1096" s="313">
        <f>Zalaegerszeg!Y144</f>
        <v>0</v>
      </c>
      <c r="Z1096" s="313">
        <f>Zalaegerszeg!Z144</f>
        <v>0</v>
      </c>
      <c r="AA1096" s="313">
        <f>Zalaegerszeg!AA144</f>
        <v>0</v>
      </c>
      <c r="AB1096" s="313">
        <f>Zalaegerszeg!AB144</f>
        <v>0</v>
      </c>
      <c r="AC1096" s="314">
        <f>Zalaegerszeg!AC144</f>
        <v>0</v>
      </c>
      <c r="AE1096" s="114"/>
    </row>
    <row r="1097" spans="1:256" s="173" customFormat="1" ht="45" x14ac:dyDescent="0.25">
      <c r="A1097" s="101">
        <v>549</v>
      </c>
      <c r="B1097" s="191"/>
      <c r="C1097" s="210" t="s">
        <v>323</v>
      </c>
      <c r="D1097" s="208" t="s">
        <v>286</v>
      </c>
      <c r="E1097" s="202" t="s">
        <v>2</v>
      </c>
      <c r="F1097" s="64" t="s">
        <v>3</v>
      </c>
      <c r="G1097" s="199" t="s">
        <v>218</v>
      </c>
      <c r="H1097" s="103"/>
      <c r="I1097" s="181" t="s">
        <v>75</v>
      </c>
      <c r="J1097" s="103">
        <f t="shared" si="160"/>
        <v>18000</v>
      </c>
      <c r="K1097" s="106"/>
      <c r="L1097" s="130">
        <v>44562</v>
      </c>
      <c r="M1097" s="130">
        <v>44926</v>
      </c>
      <c r="N1097" s="115" t="s">
        <v>186</v>
      </c>
      <c r="O1097" s="256"/>
      <c r="P1097" s="253">
        <f>Zalaegerszeg!P145</f>
        <v>0</v>
      </c>
      <c r="Q1097" s="253">
        <f>Zalaegerszeg!Q145</f>
        <v>0</v>
      </c>
      <c r="R1097" s="253">
        <f>Zalaegerszeg!R145</f>
        <v>18000</v>
      </c>
      <c r="S1097" s="253">
        <f>Zalaegerszeg!S145</f>
        <v>0</v>
      </c>
      <c r="T1097" s="313">
        <f>Zalaegerszeg!T145</f>
        <v>0</v>
      </c>
      <c r="U1097" s="313">
        <f>Zalaegerszeg!U145</f>
        <v>0</v>
      </c>
      <c r="V1097" s="313">
        <f>Zalaegerszeg!V145</f>
        <v>0</v>
      </c>
      <c r="W1097" s="313">
        <f>Zalaegerszeg!W145</f>
        <v>0</v>
      </c>
      <c r="X1097" s="313">
        <f>Zalaegerszeg!X145</f>
        <v>0</v>
      </c>
      <c r="Y1097" s="313">
        <f>Zalaegerszeg!Y145</f>
        <v>0</v>
      </c>
      <c r="Z1097" s="313">
        <f>Zalaegerszeg!Z145</f>
        <v>0</v>
      </c>
      <c r="AA1097" s="313">
        <f>Zalaegerszeg!AA145</f>
        <v>0</v>
      </c>
      <c r="AB1097" s="313">
        <f>Zalaegerszeg!AB145</f>
        <v>0</v>
      </c>
      <c r="AC1097" s="314">
        <f>Zalaegerszeg!AC145</f>
        <v>0</v>
      </c>
      <c r="AD1097" s="125"/>
      <c r="AE1097" s="114"/>
      <c r="AF1097" s="125"/>
      <c r="AG1097" s="125"/>
      <c r="AH1097" s="125"/>
      <c r="AI1097" s="125"/>
      <c r="AJ1097" s="125"/>
      <c r="AK1097" s="125"/>
      <c r="AL1097" s="125"/>
      <c r="AM1097" s="125"/>
      <c r="AN1097" s="125"/>
      <c r="AO1097" s="125"/>
      <c r="AP1097" s="125"/>
      <c r="AQ1097" s="125"/>
      <c r="AR1097" s="125"/>
      <c r="AS1097" s="125"/>
      <c r="AT1097" s="125"/>
      <c r="AU1097" s="125"/>
      <c r="AV1097" s="125"/>
      <c r="AW1097" s="125"/>
      <c r="AX1097" s="125"/>
      <c r="AY1097" s="125"/>
      <c r="AZ1097" s="125"/>
      <c r="BA1097" s="125"/>
      <c r="BB1097" s="125"/>
      <c r="BC1097" s="125"/>
      <c r="BD1097" s="125"/>
      <c r="BE1097" s="125"/>
      <c r="BF1097" s="125"/>
      <c r="BG1097" s="125"/>
      <c r="BH1097" s="125"/>
      <c r="BI1097" s="125"/>
      <c r="BJ1097" s="125"/>
      <c r="BK1097" s="125"/>
      <c r="BL1097" s="125"/>
      <c r="BM1097" s="125"/>
      <c r="BN1097" s="125"/>
      <c r="BO1097" s="125"/>
      <c r="BP1097" s="125"/>
      <c r="BQ1097" s="125"/>
      <c r="BR1097" s="125"/>
      <c r="BS1097" s="125"/>
      <c r="BT1097" s="125"/>
      <c r="BU1097" s="125"/>
      <c r="BV1097" s="125"/>
      <c r="BW1097" s="125"/>
      <c r="BX1097" s="125"/>
      <c r="BY1097" s="125"/>
      <c r="BZ1097" s="125"/>
      <c r="CA1097" s="125"/>
      <c r="CB1097" s="125"/>
      <c r="CC1097" s="125"/>
      <c r="CD1097" s="125"/>
      <c r="CE1097" s="125"/>
      <c r="CF1097" s="125"/>
      <c r="CG1097" s="125"/>
      <c r="CH1097" s="125"/>
      <c r="CI1097" s="125"/>
      <c r="CJ1097" s="125"/>
      <c r="CK1097" s="125"/>
      <c r="CL1097" s="125"/>
      <c r="CM1097" s="125"/>
      <c r="CN1097" s="125"/>
      <c r="CO1097" s="125"/>
      <c r="CP1097" s="125"/>
      <c r="CQ1097" s="125"/>
      <c r="CR1097" s="125"/>
      <c r="CS1097" s="125"/>
      <c r="CT1097" s="125"/>
      <c r="CU1097" s="125"/>
      <c r="CV1097" s="125"/>
      <c r="CW1097" s="125"/>
      <c r="CX1097" s="125"/>
      <c r="CY1097" s="125"/>
      <c r="CZ1097" s="125"/>
      <c r="DA1097" s="125"/>
      <c r="DB1097" s="125"/>
      <c r="DC1097" s="125"/>
      <c r="DD1097" s="125"/>
      <c r="DE1097" s="125"/>
      <c r="DF1097" s="125"/>
      <c r="DG1097" s="125"/>
      <c r="DH1097" s="125"/>
      <c r="DI1097" s="125"/>
      <c r="DJ1097" s="125"/>
      <c r="DK1097" s="125"/>
      <c r="DL1097" s="125"/>
      <c r="DM1097" s="125"/>
      <c r="DN1097" s="125"/>
      <c r="DO1097" s="125"/>
      <c r="DP1097" s="125"/>
      <c r="DQ1097" s="125"/>
      <c r="DR1097" s="125"/>
      <c r="DS1097" s="125"/>
      <c r="DT1097" s="125"/>
      <c r="DU1097" s="125"/>
      <c r="DV1097" s="125"/>
      <c r="DW1097" s="125"/>
      <c r="DX1097" s="125"/>
      <c r="DY1097" s="125"/>
      <c r="DZ1097" s="125"/>
      <c r="EA1097" s="125"/>
      <c r="EB1097" s="125"/>
      <c r="EC1097" s="125"/>
      <c r="ED1097" s="125"/>
      <c r="EE1097" s="125"/>
      <c r="EF1097" s="125"/>
      <c r="EG1097" s="125"/>
      <c r="EH1097" s="125"/>
      <c r="EI1097" s="125"/>
      <c r="EJ1097" s="125"/>
      <c r="EK1097" s="125"/>
      <c r="EL1097" s="125"/>
      <c r="EM1097" s="125"/>
      <c r="EN1097" s="125"/>
      <c r="EO1097" s="125"/>
      <c r="EP1097" s="125"/>
      <c r="EQ1097" s="125"/>
      <c r="ER1097" s="125"/>
      <c r="ES1097" s="125"/>
      <c r="ET1097" s="125"/>
      <c r="EU1097" s="125"/>
      <c r="EV1097" s="125"/>
      <c r="EW1097" s="125"/>
      <c r="EX1097" s="125"/>
      <c r="EY1097" s="125"/>
      <c r="EZ1097" s="125"/>
      <c r="FA1097" s="125"/>
      <c r="FB1097" s="125"/>
      <c r="FC1097" s="125"/>
      <c r="FD1097" s="125"/>
      <c r="FE1097" s="125"/>
      <c r="FF1097" s="125"/>
      <c r="FG1097" s="125"/>
      <c r="FH1097" s="125"/>
      <c r="FI1097" s="125"/>
      <c r="FJ1097" s="125"/>
      <c r="FK1097" s="125"/>
      <c r="FL1097" s="125"/>
      <c r="FM1097" s="125"/>
      <c r="FN1097" s="125"/>
      <c r="FO1097" s="125"/>
      <c r="FP1097" s="125"/>
      <c r="FQ1097" s="125"/>
      <c r="FR1097" s="125"/>
      <c r="FS1097" s="125"/>
      <c r="FT1097" s="125"/>
      <c r="FU1097" s="125"/>
      <c r="FV1097" s="125"/>
      <c r="FW1097" s="125"/>
      <c r="FX1097" s="125"/>
      <c r="FY1097" s="125"/>
      <c r="FZ1097" s="125"/>
      <c r="GA1097" s="125"/>
      <c r="GB1097" s="125"/>
      <c r="GC1097" s="125"/>
      <c r="GD1097" s="125"/>
      <c r="GE1097" s="125"/>
      <c r="GF1097" s="125"/>
      <c r="GG1097" s="125"/>
      <c r="GH1097" s="125"/>
      <c r="GI1097" s="125"/>
      <c r="GJ1097" s="125"/>
      <c r="GK1097" s="125"/>
      <c r="GL1097" s="125"/>
      <c r="GM1097" s="125"/>
      <c r="GN1097" s="125"/>
      <c r="GO1097" s="125"/>
      <c r="GP1097" s="125"/>
      <c r="GQ1097" s="125"/>
      <c r="GR1097" s="125"/>
      <c r="GS1097" s="125"/>
      <c r="GT1097" s="125"/>
      <c r="GU1097" s="125"/>
      <c r="GV1097" s="125"/>
      <c r="GW1097" s="125"/>
      <c r="GX1097" s="125"/>
      <c r="GY1097" s="125"/>
      <c r="GZ1097" s="125"/>
      <c r="HA1097" s="125"/>
      <c r="HB1097" s="125"/>
      <c r="HC1097" s="125"/>
      <c r="HD1097" s="125"/>
      <c r="HE1097" s="125"/>
      <c r="HF1097" s="125"/>
      <c r="HG1097" s="125"/>
      <c r="HH1097" s="125"/>
      <c r="HI1097" s="125"/>
      <c r="HJ1097" s="125"/>
      <c r="HK1097" s="125"/>
      <c r="HL1097" s="125"/>
      <c r="HM1097" s="125"/>
      <c r="HN1097" s="125"/>
      <c r="HO1097" s="125"/>
      <c r="HP1097" s="125"/>
      <c r="HQ1097" s="125"/>
      <c r="HR1097" s="125"/>
      <c r="HS1097" s="125"/>
      <c r="HT1097" s="125"/>
      <c r="HU1097" s="125"/>
      <c r="HV1097" s="125"/>
      <c r="HW1097" s="125"/>
      <c r="HX1097" s="125"/>
      <c r="HY1097" s="125"/>
      <c r="HZ1097" s="125"/>
      <c r="IA1097" s="125"/>
      <c r="IB1097" s="125"/>
      <c r="IC1097" s="125"/>
      <c r="ID1097" s="125"/>
      <c r="IE1097" s="125"/>
      <c r="IF1097" s="125"/>
      <c r="IG1097" s="125"/>
      <c r="IH1097" s="125"/>
      <c r="II1097" s="125"/>
      <c r="IJ1097" s="125"/>
      <c r="IK1097" s="125"/>
      <c r="IL1097" s="125"/>
      <c r="IM1097" s="125"/>
      <c r="IN1097" s="125"/>
      <c r="IO1097" s="125"/>
      <c r="IP1097" s="125"/>
      <c r="IQ1097" s="125"/>
      <c r="IR1097" s="125"/>
      <c r="IS1097" s="125"/>
      <c r="IT1097" s="125"/>
      <c r="IU1097" s="125"/>
      <c r="IV1097" s="125"/>
    </row>
    <row r="1098" spans="1:256" s="173" customFormat="1" ht="45" x14ac:dyDescent="0.25">
      <c r="A1098" s="101">
        <v>1033</v>
      </c>
      <c r="B1098" s="191"/>
      <c r="C1098" s="210" t="s">
        <v>323</v>
      </c>
      <c r="D1098" s="208" t="s">
        <v>286</v>
      </c>
      <c r="E1098" s="202" t="s">
        <v>2</v>
      </c>
      <c r="F1098" s="64" t="s">
        <v>3</v>
      </c>
      <c r="G1098" s="199" t="s">
        <v>218</v>
      </c>
      <c r="H1098" s="103"/>
      <c r="I1098" s="181" t="s">
        <v>75</v>
      </c>
      <c r="J1098" s="103">
        <f t="shared" si="160"/>
        <v>18000</v>
      </c>
      <c r="K1098" s="106"/>
      <c r="L1098" s="130">
        <v>48214</v>
      </c>
      <c r="M1098" s="130">
        <v>48579</v>
      </c>
      <c r="N1098" s="115" t="s">
        <v>187</v>
      </c>
      <c r="O1098" s="256"/>
      <c r="P1098" s="253">
        <f>Zalaegerszeg!P146</f>
        <v>0</v>
      </c>
      <c r="Q1098" s="253">
        <f>Zalaegerszeg!Q146</f>
        <v>0</v>
      </c>
      <c r="R1098" s="253">
        <f>Zalaegerszeg!R146</f>
        <v>0</v>
      </c>
      <c r="S1098" s="253">
        <f>Zalaegerszeg!S146</f>
        <v>0</v>
      </c>
      <c r="T1098" s="313">
        <f>Zalaegerszeg!T146</f>
        <v>0</v>
      </c>
      <c r="U1098" s="313">
        <f>Zalaegerszeg!U146</f>
        <v>0</v>
      </c>
      <c r="V1098" s="313">
        <f>Zalaegerszeg!V146</f>
        <v>0</v>
      </c>
      <c r="W1098" s="313">
        <f>Zalaegerszeg!W146</f>
        <v>0</v>
      </c>
      <c r="X1098" s="313">
        <f>Zalaegerszeg!X146</f>
        <v>0</v>
      </c>
      <c r="Y1098" s="313">
        <f>Zalaegerszeg!Y146</f>
        <v>0</v>
      </c>
      <c r="Z1098" s="313">
        <f>Zalaegerszeg!Z146</f>
        <v>0</v>
      </c>
      <c r="AA1098" s="313">
        <f>Zalaegerszeg!AA146</f>
        <v>0</v>
      </c>
      <c r="AB1098" s="313">
        <f>Zalaegerszeg!AB146</f>
        <v>18000</v>
      </c>
      <c r="AC1098" s="314">
        <f>Zalaegerszeg!AC146</f>
        <v>0</v>
      </c>
      <c r="AD1098" s="125"/>
      <c r="AE1098" s="114"/>
      <c r="AF1098" s="125"/>
      <c r="AG1098" s="125"/>
      <c r="AH1098" s="125"/>
      <c r="AI1098" s="125"/>
      <c r="AJ1098" s="125"/>
      <c r="AK1098" s="125"/>
      <c r="AL1098" s="125"/>
      <c r="AM1098" s="125"/>
      <c r="AN1098" s="125"/>
      <c r="AO1098" s="125"/>
      <c r="AP1098" s="125"/>
      <c r="AQ1098" s="125"/>
      <c r="AR1098" s="125"/>
      <c r="AS1098" s="125"/>
      <c r="AT1098" s="125"/>
      <c r="AU1098" s="125"/>
      <c r="AV1098" s="125"/>
      <c r="AW1098" s="125"/>
      <c r="AX1098" s="125"/>
      <c r="AY1098" s="125"/>
      <c r="AZ1098" s="125"/>
      <c r="BA1098" s="125"/>
      <c r="BB1098" s="125"/>
      <c r="BC1098" s="125"/>
      <c r="BD1098" s="125"/>
      <c r="BE1098" s="125"/>
      <c r="BF1098" s="125"/>
      <c r="BG1098" s="125"/>
      <c r="BH1098" s="125"/>
      <c r="BI1098" s="125"/>
      <c r="BJ1098" s="125"/>
      <c r="BK1098" s="125"/>
      <c r="BL1098" s="125"/>
      <c r="BM1098" s="125"/>
      <c r="BN1098" s="125"/>
      <c r="BO1098" s="125"/>
      <c r="BP1098" s="125"/>
      <c r="BQ1098" s="125"/>
      <c r="BR1098" s="125"/>
      <c r="BS1098" s="125"/>
      <c r="BT1098" s="125"/>
      <c r="BU1098" s="125"/>
      <c r="BV1098" s="125"/>
      <c r="BW1098" s="125"/>
      <c r="BX1098" s="125"/>
      <c r="BY1098" s="125"/>
      <c r="BZ1098" s="125"/>
      <c r="CA1098" s="125"/>
      <c r="CB1098" s="125"/>
      <c r="CC1098" s="125"/>
      <c r="CD1098" s="125"/>
      <c r="CE1098" s="125"/>
      <c r="CF1098" s="125"/>
      <c r="CG1098" s="125"/>
      <c r="CH1098" s="125"/>
      <c r="CI1098" s="125"/>
      <c r="CJ1098" s="125"/>
      <c r="CK1098" s="125"/>
      <c r="CL1098" s="125"/>
      <c r="CM1098" s="125"/>
      <c r="CN1098" s="125"/>
      <c r="CO1098" s="125"/>
      <c r="CP1098" s="125"/>
      <c r="CQ1098" s="125"/>
      <c r="CR1098" s="125"/>
      <c r="CS1098" s="125"/>
      <c r="CT1098" s="125"/>
      <c r="CU1098" s="125"/>
      <c r="CV1098" s="125"/>
      <c r="CW1098" s="125"/>
      <c r="CX1098" s="125"/>
      <c r="CY1098" s="125"/>
      <c r="CZ1098" s="125"/>
      <c r="DA1098" s="125"/>
      <c r="DB1098" s="125"/>
      <c r="DC1098" s="125"/>
      <c r="DD1098" s="125"/>
      <c r="DE1098" s="125"/>
      <c r="DF1098" s="125"/>
      <c r="DG1098" s="125"/>
      <c r="DH1098" s="125"/>
      <c r="DI1098" s="125"/>
      <c r="DJ1098" s="125"/>
      <c r="DK1098" s="125"/>
      <c r="DL1098" s="125"/>
      <c r="DM1098" s="125"/>
      <c r="DN1098" s="125"/>
      <c r="DO1098" s="125"/>
      <c r="DP1098" s="125"/>
      <c r="DQ1098" s="125"/>
      <c r="DR1098" s="125"/>
      <c r="DS1098" s="125"/>
      <c r="DT1098" s="125"/>
      <c r="DU1098" s="125"/>
      <c r="DV1098" s="125"/>
      <c r="DW1098" s="125"/>
      <c r="DX1098" s="125"/>
      <c r="DY1098" s="125"/>
      <c r="DZ1098" s="125"/>
      <c r="EA1098" s="125"/>
      <c r="EB1098" s="125"/>
      <c r="EC1098" s="125"/>
      <c r="ED1098" s="125"/>
      <c r="EE1098" s="125"/>
      <c r="EF1098" s="125"/>
      <c r="EG1098" s="125"/>
      <c r="EH1098" s="125"/>
      <c r="EI1098" s="125"/>
      <c r="EJ1098" s="125"/>
      <c r="EK1098" s="125"/>
      <c r="EL1098" s="125"/>
      <c r="EM1098" s="125"/>
      <c r="EN1098" s="125"/>
      <c r="EO1098" s="125"/>
      <c r="EP1098" s="125"/>
      <c r="EQ1098" s="125"/>
      <c r="ER1098" s="125"/>
      <c r="ES1098" s="125"/>
      <c r="ET1098" s="125"/>
      <c r="EU1098" s="125"/>
      <c r="EV1098" s="125"/>
      <c r="EW1098" s="125"/>
      <c r="EX1098" s="125"/>
      <c r="EY1098" s="125"/>
      <c r="EZ1098" s="125"/>
      <c r="FA1098" s="125"/>
      <c r="FB1098" s="125"/>
      <c r="FC1098" s="125"/>
      <c r="FD1098" s="125"/>
      <c r="FE1098" s="125"/>
      <c r="FF1098" s="125"/>
      <c r="FG1098" s="125"/>
      <c r="FH1098" s="125"/>
      <c r="FI1098" s="125"/>
      <c r="FJ1098" s="125"/>
      <c r="FK1098" s="125"/>
      <c r="FL1098" s="125"/>
      <c r="FM1098" s="125"/>
      <c r="FN1098" s="125"/>
      <c r="FO1098" s="125"/>
      <c r="FP1098" s="125"/>
      <c r="FQ1098" s="125"/>
      <c r="FR1098" s="125"/>
      <c r="FS1098" s="125"/>
      <c r="FT1098" s="125"/>
      <c r="FU1098" s="125"/>
      <c r="FV1098" s="125"/>
      <c r="FW1098" s="125"/>
      <c r="FX1098" s="125"/>
      <c r="FY1098" s="125"/>
      <c r="FZ1098" s="125"/>
      <c r="GA1098" s="125"/>
      <c r="GB1098" s="125"/>
      <c r="GC1098" s="125"/>
      <c r="GD1098" s="125"/>
      <c r="GE1098" s="125"/>
      <c r="GF1098" s="125"/>
      <c r="GG1098" s="125"/>
      <c r="GH1098" s="125"/>
      <c r="GI1098" s="125"/>
      <c r="GJ1098" s="125"/>
      <c r="GK1098" s="125"/>
      <c r="GL1098" s="125"/>
      <c r="GM1098" s="125"/>
      <c r="GN1098" s="125"/>
      <c r="GO1098" s="125"/>
      <c r="GP1098" s="125"/>
      <c r="GQ1098" s="125"/>
      <c r="GR1098" s="125"/>
      <c r="GS1098" s="125"/>
      <c r="GT1098" s="125"/>
      <c r="GU1098" s="125"/>
      <c r="GV1098" s="125"/>
      <c r="GW1098" s="125"/>
      <c r="GX1098" s="125"/>
      <c r="GY1098" s="125"/>
      <c r="GZ1098" s="125"/>
      <c r="HA1098" s="125"/>
      <c r="HB1098" s="125"/>
      <c r="HC1098" s="125"/>
      <c r="HD1098" s="125"/>
      <c r="HE1098" s="125"/>
      <c r="HF1098" s="125"/>
      <c r="HG1098" s="125"/>
      <c r="HH1098" s="125"/>
      <c r="HI1098" s="125"/>
      <c r="HJ1098" s="125"/>
      <c r="HK1098" s="125"/>
      <c r="HL1098" s="125"/>
      <c r="HM1098" s="125"/>
      <c r="HN1098" s="125"/>
      <c r="HO1098" s="125"/>
      <c r="HP1098" s="125"/>
      <c r="HQ1098" s="125"/>
      <c r="HR1098" s="125"/>
      <c r="HS1098" s="125"/>
      <c r="HT1098" s="125"/>
      <c r="HU1098" s="125"/>
      <c r="HV1098" s="125"/>
      <c r="HW1098" s="125"/>
      <c r="HX1098" s="125"/>
      <c r="HY1098" s="125"/>
      <c r="HZ1098" s="125"/>
      <c r="IA1098" s="125"/>
      <c r="IB1098" s="125"/>
      <c r="IC1098" s="125"/>
      <c r="ID1098" s="125"/>
      <c r="IE1098" s="125"/>
      <c r="IF1098" s="125"/>
      <c r="IG1098" s="125"/>
      <c r="IH1098" s="125"/>
      <c r="II1098" s="125"/>
      <c r="IJ1098" s="125"/>
      <c r="IK1098" s="125"/>
      <c r="IL1098" s="125"/>
      <c r="IM1098" s="125"/>
      <c r="IN1098" s="125"/>
      <c r="IO1098" s="125"/>
      <c r="IP1098" s="125"/>
      <c r="IQ1098" s="125"/>
      <c r="IR1098" s="125"/>
      <c r="IS1098" s="125"/>
      <c r="IT1098" s="125"/>
      <c r="IU1098" s="125"/>
      <c r="IV1098" s="125"/>
    </row>
    <row r="1099" spans="1:256" x14ac:dyDescent="0.25">
      <c r="A1099" s="8">
        <v>0</v>
      </c>
      <c r="B1099" s="14" t="s">
        <v>89</v>
      </c>
      <c r="C1099" s="7">
        <v>0</v>
      </c>
      <c r="D1099" s="7">
        <v>0</v>
      </c>
      <c r="E1099" s="61">
        <v>0</v>
      </c>
      <c r="F1099" s="61">
        <v>0</v>
      </c>
      <c r="G1099" s="61">
        <v>0</v>
      </c>
      <c r="H1099" s="11">
        <v>0</v>
      </c>
      <c r="I1099" s="15">
        <v>0</v>
      </c>
      <c r="J1099" s="11">
        <v>0</v>
      </c>
      <c r="K1099" s="15">
        <v>0</v>
      </c>
      <c r="L1099" s="86">
        <v>0</v>
      </c>
      <c r="M1099" s="87">
        <v>0</v>
      </c>
      <c r="N1099" s="13">
        <v>0</v>
      </c>
      <c r="O1099" s="265">
        <v>0</v>
      </c>
      <c r="P1099" s="265">
        <v>0</v>
      </c>
      <c r="Q1099" s="265">
        <v>0</v>
      </c>
      <c r="R1099" s="265">
        <v>0</v>
      </c>
      <c r="S1099" s="265">
        <v>0</v>
      </c>
      <c r="T1099" s="265">
        <v>0</v>
      </c>
      <c r="U1099" s="265">
        <v>0</v>
      </c>
      <c r="V1099" s="265">
        <v>0</v>
      </c>
      <c r="W1099" s="265">
        <v>0</v>
      </c>
      <c r="X1099" s="265">
        <v>0</v>
      </c>
      <c r="Y1099" s="265">
        <v>0</v>
      </c>
      <c r="Z1099" s="265">
        <v>0</v>
      </c>
      <c r="AA1099" s="265">
        <v>0</v>
      </c>
      <c r="AB1099" s="265">
        <v>0</v>
      </c>
      <c r="AC1099" s="304">
        <v>0</v>
      </c>
      <c r="AE1099" s="114"/>
    </row>
    <row r="1100" spans="1:256" s="173" customFormat="1" ht="60" x14ac:dyDescent="0.25">
      <c r="A1100" s="101">
        <v>13</v>
      </c>
      <c r="B1100" s="102"/>
      <c r="C1100" s="108" t="s">
        <v>390</v>
      </c>
      <c r="D1100" s="108" t="s">
        <v>391</v>
      </c>
      <c r="E1100" s="108" t="s">
        <v>19</v>
      </c>
      <c r="F1100" s="64" t="s">
        <v>3</v>
      </c>
      <c r="G1100" s="199" t="s">
        <v>218</v>
      </c>
      <c r="H1100" s="103"/>
      <c r="I1100" s="181" t="s">
        <v>75</v>
      </c>
      <c r="J1100" s="103">
        <f t="shared" ref="J1100:J1110" si="161">SUM(O1100:AC1100)</f>
        <v>6090</v>
      </c>
      <c r="K1100" s="106"/>
      <c r="L1100" s="130">
        <v>43466</v>
      </c>
      <c r="M1100" s="130">
        <v>43830</v>
      </c>
      <c r="N1100" s="115" t="s">
        <v>185</v>
      </c>
      <c r="O1100" s="288">
        <f>Zalaegerszeg!O148</f>
        <v>6090</v>
      </c>
      <c r="P1100" s="253"/>
      <c r="Q1100" s="253"/>
      <c r="R1100" s="253"/>
      <c r="S1100" s="253"/>
      <c r="T1100" s="313"/>
      <c r="U1100" s="313"/>
      <c r="V1100" s="313"/>
      <c r="W1100" s="313"/>
      <c r="X1100" s="313"/>
      <c r="Y1100" s="313"/>
      <c r="Z1100" s="313"/>
      <c r="AA1100" s="313"/>
      <c r="AB1100" s="313"/>
      <c r="AC1100" s="314"/>
      <c r="AE1100" s="114"/>
    </row>
    <row r="1101" spans="1:256" s="173" customFormat="1" ht="60" x14ac:dyDescent="0.25">
      <c r="A1101" s="101">
        <v>146</v>
      </c>
      <c r="B1101" s="102"/>
      <c r="C1101" s="138" t="s">
        <v>208</v>
      </c>
      <c r="D1101" s="108" t="s">
        <v>209</v>
      </c>
      <c r="E1101" s="108" t="s">
        <v>20</v>
      </c>
      <c r="F1101" s="108" t="s">
        <v>5</v>
      </c>
      <c r="G1101" s="108" t="s">
        <v>6</v>
      </c>
      <c r="H1101" s="103"/>
      <c r="I1101" s="181" t="s">
        <v>75</v>
      </c>
      <c r="J1101" s="103">
        <f t="shared" si="161"/>
        <v>6500</v>
      </c>
      <c r="K1101" s="106"/>
      <c r="L1101" s="130">
        <v>43831</v>
      </c>
      <c r="M1101" s="130">
        <v>45291</v>
      </c>
      <c r="N1101" s="115" t="s">
        <v>186</v>
      </c>
      <c r="O1101" s="256"/>
      <c r="P1101" s="253">
        <f>Zalaegerszeg!P149</f>
        <v>3250</v>
      </c>
      <c r="Q1101" s="253">
        <f>Zalaegerszeg!Q149</f>
        <v>0</v>
      </c>
      <c r="R1101" s="253">
        <f>Zalaegerszeg!R149</f>
        <v>0</v>
      </c>
      <c r="S1101" s="253">
        <f>Zalaegerszeg!S149</f>
        <v>3250</v>
      </c>
      <c r="T1101" s="313">
        <f>Zalaegerszeg!T149</f>
        <v>0</v>
      </c>
      <c r="U1101" s="313">
        <f>Zalaegerszeg!U149</f>
        <v>0</v>
      </c>
      <c r="V1101" s="313">
        <f>Zalaegerszeg!V149</f>
        <v>0</v>
      </c>
      <c r="W1101" s="313">
        <f>Zalaegerszeg!W149</f>
        <v>0</v>
      </c>
      <c r="X1101" s="313">
        <f>Zalaegerszeg!X149</f>
        <v>0</v>
      </c>
      <c r="Y1101" s="313">
        <f>Zalaegerszeg!Y149</f>
        <v>0</v>
      </c>
      <c r="Z1101" s="313">
        <f>Zalaegerszeg!Z149</f>
        <v>0</v>
      </c>
      <c r="AA1101" s="313">
        <f>Zalaegerszeg!AA149</f>
        <v>0</v>
      </c>
      <c r="AB1101" s="313">
        <f>Zalaegerszeg!AB149</f>
        <v>0</v>
      </c>
      <c r="AC1101" s="314">
        <f>Zalaegerszeg!AC149</f>
        <v>0</v>
      </c>
      <c r="AE1101" s="114"/>
    </row>
    <row r="1102" spans="1:256" s="173" customFormat="1" ht="60" x14ac:dyDescent="0.25">
      <c r="A1102" s="101">
        <v>891</v>
      </c>
      <c r="B1102" s="102"/>
      <c r="C1102" s="138" t="s">
        <v>208</v>
      </c>
      <c r="D1102" s="108" t="s">
        <v>209</v>
      </c>
      <c r="E1102" s="108" t="s">
        <v>20</v>
      </c>
      <c r="F1102" s="108" t="s">
        <v>5</v>
      </c>
      <c r="G1102" s="108" t="s">
        <v>6</v>
      </c>
      <c r="H1102" s="103"/>
      <c r="I1102" s="181" t="s">
        <v>75</v>
      </c>
      <c r="J1102" s="103">
        <f t="shared" si="161"/>
        <v>9750</v>
      </c>
      <c r="K1102" s="106"/>
      <c r="L1102" s="130">
        <v>46023</v>
      </c>
      <c r="M1102" s="130">
        <v>48579</v>
      </c>
      <c r="N1102" s="115" t="s">
        <v>187</v>
      </c>
      <c r="O1102" s="256"/>
      <c r="P1102" s="253">
        <f>Zalaegerszeg!P150</f>
        <v>0</v>
      </c>
      <c r="Q1102" s="253">
        <f>Zalaegerszeg!Q150</f>
        <v>0</v>
      </c>
      <c r="R1102" s="253">
        <f>Zalaegerszeg!R150</f>
        <v>0</v>
      </c>
      <c r="S1102" s="253">
        <f>Zalaegerszeg!S150</f>
        <v>0</v>
      </c>
      <c r="T1102" s="313">
        <f>Zalaegerszeg!T150</f>
        <v>0</v>
      </c>
      <c r="U1102" s="313">
        <f>Zalaegerszeg!U150</f>
        <v>0</v>
      </c>
      <c r="V1102" s="313">
        <f>Zalaegerszeg!V150</f>
        <v>3250</v>
      </c>
      <c r="W1102" s="313">
        <f>Zalaegerszeg!W150</f>
        <v>0</v>
      </c>
      <c r="X1102" s="313">
        <f>Zalaegerszeg!X150</f>
        <v>0</v>
      </c>
      <c r="Y1102" s="313">
        <f>Zalaegerszeg!Y150</f>
        <v>3250</v>
      </c>
      <c r="Z1102" s="313">
        <f>Zalaegerszeg!Z150</f>
        <v>0</v>
      </c>
      <c r="AA1102" s="313">
        <f>Zalaegerszeg!AA150</f>
        <v>0</v>
      </c>
      <c r="AB1102" s="313">
        <f>Zalaegerszeg!AB150</f>
        <v>3250</v>
      </c>
      <c r="AC1102" s="314">
        <f>Zalaegerszeg!AC150</f>
        <v>0</v>
      </c>
      <c r="AE1102" s="114"/>
    </row>
    <row r="1103" spans="1:256" s="173" customFormat="1" ht="60" x14ac:dyDescent="0.25">
      <c r="A1103" s="101">
        <v>147</v>
      </c>
      <c r="B1103" s="102"/>
      <c r="C1103" s="138" t="s">
        <v>208</v>
      </c>
      <c r="D1103" s="108" t="s">
        <v>210</v>
      </c>
      <c r="E1103" s="108" t="s">
        <v>20</v>
      </c>
      <c r="F1103" s="108" t="s">
        <v>7</v>
      </c>
      <c r="G1103" s="199" t="s">
        <v>218</v>
      </c>
      <c r="H1103" s="103"/>
      <c r="I1103" s="181" t="s">
        <v>75</v>
      </c>
      <c r="J1103" s="103">
        <f t="shared" si="161"/>
        <v>10700</v>
      </c>
      <c r="K1103" s="106"/>
      <c r="L1103" s="130">
        <v>43831</v>
      </c>
      <c r="M1103" s="130">
        <v>44196</v>
      </c>
      <c r="N1103" s="115" t="s">
        <v>186</v>
      </c>
      <c r="O1103" s="256"/>
      <c r="P1103" s="253">
        <f>Zalaegerszeg!P151</f>
        <v>10700</v>
      </c>
      <c r="Q1103" s="253">
        <f>Zalaegerszeg!Q151</f>
        <v>0</v>
      </c>
      <c r="R1103" s="253">
        <f>Zalaegerszeg!R151</f>
        <v>0</v>
      </c>
      <c r="S1103" s="253">
        <f>Zalaegerszeg!S151</f>
        <v>0</v>
      </c>
      <c r="T1103" s="313">
        <f>Zalaegerszeg!T151</f>
        <v>0</v>
      </c>
      <c r="U1103" s="313">
        <f>Zalaegerszeg!U151</f>
        <v>0</v>
      </c>
      <c r="V1103" s="313">
        <f>Zalaegerszeg!V151</f>
        <v>0</v>
      </c>
      <c r="W1103" s="313">
        <f>Zalaegerszeg!W151</f>
        <v>0</v>
      </c>
      <c r="X1103" s="313">
        <f>Zalaegerszeg!X151</f>
        <v>0</v>
      </c>
      <c r="Y1103" s="313">
        <f>Zalaegerszeg!Y151</f>
        <v>0</v>
      </c>
      <c r="Z1103" s="313">
        <f>Zalaegerszeg!Z151</f>
        <v>0</v>
      </c>
      <c r="AA1103" s="313">
        <f>Zalaegerszeg!AA151</f>
        <v>0</v>
      </c>
      <c r="AB1103" s="313">
        <f>Zalaegerszeg!AB151</f>
        <v>0</v>
      </c>
      <c r="AC1103" s="314">
        <f>Zalaegerszeg!AC151</f>
        <v>0</v>
      </c>
      <c r="AE1103" s="114"/>
    </row>
    <row r="1104" spans="1:256" s="173" customFormat="1" ht="60" x14ac:dyDescent="0.25">
      <c r="A1104" s="101">
        <v>579</v>
      </c>
      <c r="B1104" s="102"/>
      <c r="C1104" s="138" t="s">
        <v>208</v>
      </c>
      <c r="D1104" s="108" t="s">
        <v>210</v>
      </c>
      <c r="E1104" s="108" t="s">
        <v>20</v>
      </c>
      <c r="F1104" s="108" t="s">
        <v>7</v>
      </c>
      <c r="G1104" s="199" t="s">
        <v>218</v>
      </c>
      <c r="H1104" s="103"/>
      <c r="I1104" s="181" t="s">
        <v>75</v>
      </c>
      <c r="J1104" s="103">
        <f t="shared" si="161"/>
        <v>21400</v>
      </c>
      <c r="K1104" s="106"/>
      <c r="L1104" s="130">
        <v>45292</v>
      </c>
      <c r="M1104" s="130">
        <v>47848</v>
      </c>
      <c r="N1104" s="115" t="s">
        <v>187</v>
      </c>
      <c r="O1104" s="256"/>
      <c r="P1104" s="253">
        <f>Zalaegerszeg!P152</f>
        <v>0</v>
      </c>
      <c r="Q1104" s="253">
        <f>Zalaegerszeg!Q152</f>
        <v>0</v>
      </c>
      <c r="R1104" s="253">
        <f>Zalaegerszeg!R152</f>
        <v>0</v>
      </c>
      <c r="S1104" s="253">
        <f>Zalaegerszeg!S152</f>
        <v>0</v>
      </c>
      <c r="T1104" s="313">
        <f>Zalaegerszeg!T152</f>
        <v>10700</v>
      </c>
      <c r="U1104" s="313">
        <f>Zalaegerszeg!U152</f>
        <v>0</v>
      </c>
      <c r="V1104" s="313">
        <f>Zalaegerszeg!V152</f>
        <v>0</v>
      </c>
      <c r="W1104" s="313">
        <f>Zalaegerszeg!W152</f>
        <v>0</v>
      </c>
      <c r="X1104" s="313">
        <f>Zalaegerszeg!X152</f>
        <v>0</v>
      </c>
      <c r="Y1104" s="313">
        <f>Zalaegerszeg!Y152</f>
        <v>0</v>
      </c>
      <c r="Z1104" s="313">
        <f>Zalaegerszeg!Z152</f>
        <v>10700</v>
      </c>
      <c r="AA1104" s="313">
        <f>Zalaegerszeg!AA152</f>
        <v>0</v>
      </c>
      <c r="AB1104" s="313">
        <f>Zalaegerszeg!AB152</f>
        <v>0</v>
      </c>
      <c r="AC1104" s="314">
        <f>Zalaegerszeg!AC152</f>
        <v>0</v>
      </c>
      <c r="AE1104" s="114"/>
    </row>
    <row r="1105" spans="1:256" s="173" customFormat="1" ht="60" x14ac:dyDescent="0.25">
      <c r="A1105" s="101">
        <v>148</v>
      </c>
      <c r="B1105" s="102"/>
      <c r="C1105" s="138" t="s">
        <v>208</v>
      </c>
      <c r="D1105" s="108" t="s">
        <v>211</v>
      </c>
      <c r="E1105" s="108" t="s">
        <v>20</v>
      </c>
      <c r="F1105" s="108" t="s">
        <v>7</v>
      </c>
      <c r="G1105" s="199" t="s">
        <v>218</v>
      </c>
      <c r="H1105" s="103"/>
      <c r="I1105" s="181" t="s">
        <v>75</v>
      </c>
      <c r="J1105" s="103">
        <f t="shared" si="161"/>
        <v>1115</v>
      </c>
      <c r="K1105" s="106"/>
      <c r="L1105" s="130">
        <v>43831</v>
      </c>
      <c r="M1105" s="130">
        <v>44196</v>
      </c>
      <c r="N1105" s="115" t="s">
        <v>186</v>
      </c>
      <c r="O1105" s="256"/>
      <c r="P1105" s="253">
        <f>Zalaegerszeg!P153</f>
        <v>1115</v>
      </c>
      <c r="Q1105" s="253">
        <f>Zalaegerszeg!Q153</f>
        <v>0</v>
      </c>
      <c r="R1105" s="253">
        <f>Zalaegerszeg!R153</f>
        <v>0</v>
      </c>
      <c r="S1105" s="253">
        <f>Zalaegerszeg!S153</f>
        <v>0</v>
      </c>
      <c r="T1105" s="313">
        <f>Zalaegerszeg!T153</f>
        <v>0</v>
      </c>
      <c r="U1105" s="313">
        <f>Zalaegerszeg!U153</f>
        <v>0</v>
      </c>
      <c r="V1105" s="313">
        <f>Zalaegerszeg!V153</f>
        <v>0</v>
      </c>
      <c r="W1105" s="313">
        <f>Zalaegerszeg!W153</f>
        <v>0</v>
      </c>
      <c r="X1105" s="313">
        <f>Zalaegerszeg!X153</f>
        <v>0</v>
      </c>
      <c r="Y1105" s="313">
        <f>Zalaegerszeg!Y153</f>
        <v>0</v>
      </c>
      <c r="Z1105" s="313">
        <f>Zalaegerszeg!Z153</f>
        <v>0</v>
      </c>
      <c r="AA1105" s="313">
        <f>Zalaegerszeg!AA153</f>
        <v>0</v>
      </c>
      <c r="AB1105" s="313">
        <f>Zalaegerszeg!AB153</f>
        <v>0</v>
      </c>
      <c r="AC1105" s="314">
        <f>Zalaegerszeg!AC153</f>
        <v>0</v>
      </c>
      <c r="AE1105" s="114"/>
    </row>
    <row r="1106" spans="1:256" s="173" customFormat="1" ht="60" x14ac:dyDescent="0.25">
      <c r="A1106" s="101">
        <v>1034</v>
      </c>
      <c r="B1106" s="102"/>
      <c r="C1106" s="138" t="s">
        <v>208</v>
      </c>
      <c r="D1106" s="108" t="s">
        <v>8</v>
      </c>
      <c r="E1106" s="108" t="s">
        <v>20</v>
      </c>
      <c r="F1106" s="108" t="s">
        <v>7</v>
      </c>
      <c r="G1106" s="199" t="s">
        <v>218</v>
      </c>
      <c r="H1106" s="103"/>
      <c r="I1106" s="181" t="s">
        <v>75</v>
      </c>
      <c r="J1106" s="103">
        <f t="shared" si="161"/>
        <v>30000</v>
      </c>
      <c r="K1106" s="106"/>
      <c r="L1106" s="130">
        <v>48214</v>
      </c>
      <c r="M1106" s="130">
        <v>48579</v>
      </c>
      <c r="N1106" s="115" t="s">
        <v>187</v>
      </c>
      <c r="O1106" s="256"/>
      <c r="P1106" s="253">
        <f>Zalaegerszeg!P154</f>
        <v>0</v>
      </c>
      <c r="Q1106" s="253">
        <f>Zalaegerszeg!Q154</f>
        <v>0</v>
      </c>
      <c r="R1106" s="253">
        <f>Zalaegerszeg!R154</f>
        <v>0</v>
      </c>
      <c r="S1106" s="253">
        <f>Zalaegerszeg!S154</f>
        <v>0</v>
      </c>
      <c r="T1106" s="313">
        <f>Zalaegerszeg!T154</f>
        <v>0</v>
      </c>
      <c r="U1106" s="313">
        <f>Zalaegerszeg!U154</f>
        <v>0</v>
      </c>
      <c r="V1106" s="313">
        <f>Zalaegerszeg!V154</f>
        <v>0</v>
      </c>
      <c r="W1106" s="313">
        <f>Zalaegerszeg!W154</f>
        <v>0</v>
      </c>
      <c r="X1106" s="313">
        <f>Zalaegerszeg!X154</f>
        <v>0</v>
      </c>
      <c r="Y1106" s="313">
        <f>Zalaegerszeg!Y154</f>
        <v>0</v>
      </c>
      <c r="Z1106" s="313">
        <f>Zalaegerszeg!Z154</f>
        <v>0</v>
      </c>
      <c r="AA1106" s="313">
        <f>Zalaegerszeg!AA154</f>
        <v>0</v>
      </c>
      <c r="AB1106" s="313">
        <f>Zalaegerszeg!AB154</f>
        <v>30000</v>
      </c>
      <c r="AC1106" s="314">
        <f>Zalaegerszeg!AC154</f>
        <v>0</v>
      </c>
      <c r="AE1106" s="114"/>
    </row>
    <row r="1107" spans="1:256" s="173" customFormat="1" ht="60" x14ac:dyDescent="0.25">
      <c r="A1107" s="101">
        <v>571</v>
      </c>
      <c r="B1107" s="102"/>
      <c r="C1107" s="138" t="s">
        <v>208</v>
      </c>
      <c r="D1107" s="108" t="s">
        <v>212</v>
      </c>
      <c r="E1107" s="108" t="s">
        <v>21</v>
      </c>
      <c r="F1107" s="108" t="s">
        <v>9</v>
      </c>
      <c r="G1107" s="199" t="s">
        <v>218</v>
      </c>
      <c r="H1107" s="103"/>
      <c r="I1107" s="181" t="s">
        <v>75</v>
      </c>
      <c r="J1107" s="103">
        <f t="shared" si="161"/>
        <v>185</v>
      </c>
      <c r="K1107" s="106"/>
      <c r="L1107" s="130">
        <v>44927</v>
      </c>
      <c r="M1107" s="130">
        <v>45291</v>
      </c>
      <c r="N1107" s="115" t="s">
        <v>187</v>
      </c>
      <c r="O1107" s="256"/>
      <c r="P1107" s="253">
        <f>Zalaegerszeg!P155</f>
        <v>0</v>
      </c>
      <c r="Q1107" s="253">
        <f>Zalaegerszeg!Q155</f>
        <v>0</v>
      </c>
      <c r="R1107" s="253">
        <f>Zalaegerszeg!R155</f>
        <v>0</v>
      </c>
      <c r="S1107" s="253">
        <f>Zalaegerszeg!S155</f>
        <v>185</v>
      </c>
      <c r="T1107" s="313">
        <f>Zalaegerszeg!T155</f>
        <v>0</v>
      </c>
      <c r="U1107" s="313">
        <f>Zalaegerszeg!U155</f>
        <v>0</v>
      </c>
      <c r="V1107" s="313">
        <f>Zalaegerszeg!V155</f>
        <v>0</v>
      </c>
      <c r="W1107" s="313">
        <f>Zalaegerszeg!W155</f>
        <v>0</v>
      </c>
      <c r="X1107" s="313">
        <f>Zalaegerszeg!X155</f>
        <v>0</v>
      </c>
      <c r="Y1107" s="313">
        <f>Zalaegerszeg!Y155</f>
        <v>0</v>
      </c>
      <c r="Z1107" s="313">
        <f>Zalaegerszeg!Z155</f>
        <v>0</v>
      </c>
      <c r="AA1107" s="313">
        <f>Zalaegerszeg!AA155</f>
        <v>0</v>
      </c>
      <c r="AB1107" s="313">
        <f>Zalaegerszeg!AB155</f>
        <v>0</v>
      </c>
      <c r="AC1107" s="314">
        <f>Zalaegerszeg!AC155</f>
        <v>0</v>
      </c>
      <c r="AE1107" s="114"/>
    </row>
    <row r="1108" spans="1:256" s="173" customFormat="1" ht="45" x14ac:dyDescent="0.25">
      <c r="A1108" s="101">
        <v>149</v>
      </c>
      <c r="B1108" s="102"/>
      <c r="C1108" s="138" t="s">
        <v>208</v>
      </c>
      <c r="D1108" s="108" t="s">
        <v>213</v>
      </c>
      <c r="E1108" s="108" t="s">
        <v>22</v>
      </c>
      <c r="F1108" s="108" t="s">
        <v>10</v>
      </c>
      <c r="G1108" s="199" t="s">
        <v>218</v>
      </c>
      <c r="H1108" s="103"/>
      <c r="I1108" s="181" t="s">
        <v>75</v>
      </c>
      <c r="J1108" s="103">
        <f t="shared" si="161"/>
        <v>4270</v>
      </c>
      <c r="K1108" s="106"/>
      <c r="L1108" s="130">
        <v>43831</v>
      </c>
      <c r="M1108" s="130">
        <v>44196</v>
      </c>
      <c r="N1108" s="115" t="s">
        <v>186</v>
      </c>
      <c r="O1108" s="256"/>
      <c r="P1108" s="253">
        <f>Zalaegerszeg!P156</f>
        <v>4270</v>
      </c>
      <c r="Q1108" s="253">
        <f>Zalaegerszeg!Q156</f>
        <v>0</v>
      </c>
      <c r="R1108" s="253">
        <f>Zalaegerszeg!R156</f>
        <v>0</v>
      </c>
      <c r="S1108" s="253">
        <f>Zalaegerszeg!S156</f>
        <v>0</v>
      </c>
      <c r="T1108" s="313">
        <f>Zalaegerszeg!T156</f>
        <v>0</v>
      </c>
      <c r="U1108" s="313">
        <f>Zalaegerszeg!U156</f>
        <v>0</v>
      </c>
      <c r="V1108" s="313">
        <f>Zalaegerszeg!V156</f>
        <v>0</v>
      </c>
      <c r="W1108" s="313">
        <f>Zalaegerszeg!W156</f>
        <v>0</v>
      </c>
      <c r="X1108" s="313">
        <f>Zalaegerszeg!X156</f>
        <v>0</v>
      </c>
      <c r="Y1108" s="313">
        <f>Zalaegerszeg!Y156</f>
        <v>0</v>
      </c>
      <c r="Z1108" s="313">
        <f>Zalaegerszeg!Z156</f>
        <v>0</v>
      </c>
      <c r="AA1108" s="313">
        <f>Zalaegerszeg!AA156</f>
        <v>0</v>
      </c>
      <c r="AB1108" s="313">
        <f>Zalaegerszeg!AB156</f>
        <v>0</v>
      </c>
      <c r="AC1108" s="314">
        <f>Zalaegerszeg!AC156</f>
        <v>0</v>
      </c>
      <c r="AE1108" s="114"/>
    </row>
    <row r="1109" spans="1:256" s="173" customFormat="1" ht="60" x14ac:dyDescent="0.25">
      <c r="A1109" s="101">
        <v>150</v>
      </c>
      <c r="B1109" s="102"/>
      <c r="C1109" s="138" t="s">
        <v>208</v>
      </c>
      <c r="D1109" s="108" t="s">
        <v>214</v>
      </c>
      <c r="E1109" s="108" t="s">
        <v>21</v>
      </c>
      <c r="F1109" s="108" t="s">
        <v>11</v>
      </c>
      <c r="G1109" s="199" t="s">
        <v>218</v>
      </c>
      <c r="H1109" s="103"/>
      <c r="I1109" s="181" t="s">
        <v>75</v>
      </c>
      <c r="J1109" s="103">
        <f t="shared" si="161"/>
        <v>4300</v>
      </c>
      <c r="K1109" s="106"/>
      <c r="L1109" s="130">
        <v>43831</v>
      </c>
      <c r="M1109" s="130">
        <v>44196</v>
      </c>
      <c r="N1109" s="115" t="s">
        <v>186</v>
      </c>
      <c r="O1109" s="256"/>
      <c r="P1109" s="253">
        <f>Zalaegerszeg!P157</f>
        <v>4300</v>
      </c>
      <c r="Q1109" s="253">
        <f>Zalaegerszeg!Q157</f>
        <v>0</v>
      </c>
      <c r="R1109" s="253">
        <f>Zalaegerszeg!R157</f>
        <v>0</v>
      </c>
      <c r="S1109" s="253">
        <f>Zalaegerszeg!S157</f>
        <v>0</v>
      </c>
      <c r="T1109" s="313">
        <f>Zalaegerszeg!T157</f>
        <v>0</v>
      </c>
      <c r="U1109" s="313">
        <f>Zalaegerszeg!U157</f>
        <v>0</v>
      </c>
      <c r="V1109" s="313">
        <f>Zalaegerszeg!V157</f>
        <v>0</v>
      </c>
      <c r="W1109" s="313">
        <f>Zalaegerszeg!W157</f>
        <v>0</v>
      </c>
      <c r="X1109" s="313">
        <f>Zalaegerszeg!X157</f>
        <v>0</v>
      </c>
      <c r="Y1109" s="313">
        <f>Zalaegerszeg!Y157</f>
        <v>0</v>
      </c>
      <c r="Z1109" s="313">
        <f>Zalaegerszeg!Z157</f>
        <v>0</v>
      </c>
      <c r="AA1109" s="313">
        <f>Zalaegerszeg!AA157</f>
        <v>0</v>
      </c>
      <c r="AB1109" s="313">
        <f>Zalaegerszeg!AB157</f>
        <v>0</v>
      </c>
      <c r="AC1109" s="314">
        <f>Zalaegerszeg!AC157</f>
        <v>0</v>
      </c>
      <c r="AE1109" s="114"/>
    </row>
    <row r="1110" spans="1:256" s="173" customFormat="1" ht="60" x14ac:dyDescent="0.25">
      <c r="A1110" s="101">
        <v>580</v>
      </c>
      <c r="B1110" s="102"/>
      <c r="C1110" s="138" t="s">
        <v>208</v>
      </c>
      <c r="D1110" s="108" t="s">
        <v>214</v>
      </c>
      <c r="E1110" s="108" t="s">
        <v>23</v>
      </c>
      <c r="F1110" s="108" t="s">
        <v>11</v>
      </c>
      <c r="G1110" s="199" t="s">
        <v>218</v>
      </c>
      <c r="H1110" s="103"/>
      <c r="I1110" s="181" t="s">
        <v>75</v>
      </c>
      <c r="J1110" s="103">
        <f t="shared" si="161"/>
        <v>12900</v>
      </c>
      <c r="K1110" s="106"/>
      <c r="L1110" s="130">
        <v>45292</v>
      </c>
      <c r="M1110" s="130">
        <v>48579</v>
      </c>
      <c r="N1110" s="115" t="s">
        <v>187</v>
      </c>
      <c r="O1110" s="256"/>
      <c r="P1110" s="253">
        <f>Zalaegerszeg!P158</f>
        <v>0</v>
      </c>
      <c r="Q1110" s="253">
        <f>Zalaegerszeg!Q158</f>
        <v>0</v>
      </c>
      <c r="R1110" s="253">
        <f>Zalaegerszeg!R158</f>
        <v>0</v>
      </c>
      <c r="S1110" s="253">
        <f>Zalaegerszeg!S158</f>
        <v>0</v>
      </c>
      <c r="T1110" s="313">
        <f>Zalaegerszeg!T158</f>
        <v>4300</v>
      </c>
      <c r="U1110" s="313">
        <f>Zalaegerszeg!U158</f>
        <v>0</v>
      </c>
      <c r="V1110" s="313">
        <f>Zalaegerszeg!V158</f>
        <v>0</v>
      </c>
      <c r="W1110" s="313">
        <f>Zalaegerszeg!W158</f>
        <v>0</v>
      </c>
      <c r="X1110" s="313">
        <f>Zalaegerszeg!X158</f>
        <v>4300</v>
      </c>
      <c r="Y1110" s="313">
        <f>Zalaegerszeg!Y158</f>
        <v>0</v>
      </c>
      <c r="Z1110" s="313">
        <f>Zalaegerszeg!Z158</f>
        <v>0</v>
      </c>
      <c r="AA1110" s="313">
        <f>Zalaegerszeg!AA158</f>
        <v>0</v>
      </c>
      <c r="AB1110" s="313">
        <f>Zalaegerszeg!AB158</f>
        <v>4300</v>
      </c>
      <c r="AC1110" s="314">
        <f>Zalaegerszeg!AC158</f>
        <v>0</v>
      </c>
      <c r="AD1110" s="125"/>
      <c r="AE1110" s="114"/>
      <c r="AF1110" s="125"/>
      <c r="AG1110" s="125"/>
      <c r="AH1110" s="125"/>
      <c r="AI1110" s="125"/>
      <c r="AJ1110" s="125"/>
      <c r="AK1110" s="125"/>
      <c r="AL1110" s="125"/>
      <c r="AM1110" s="125"/>
      <c r="AN1110" s="125"/>
      <c r="AO1110" s="125"/>
      <c r="AP1110" s="125"/>
      <c r="AQ1110" s="125"/>
      <c r="AR1110" s="125"/>
      <c r="AS1110" s="125"/>
      <c r="AT1110" s="125"/>
      <c r="AU1110" s="125"/>
      <c r="AV1110" s="125"/>
      <c r="AW1110" s="125"/>
      <c r="AX1110" s="125"/>
      <c r="AY1110" s="125"/>
      <c r="AZ1110" s="125"/>
      <c r="BA1110" s="125"/>
      <c r="BB1110" s="125"/>
      <c r="BC1110" s="125"/>
      <c r="BD1110" s="125"/>
      <c r="BE1110" s="125"/>
      <c r="BF1110" s="125"/>
      <c r="BG1110" s="125"/>
      <c r="BH1110" s="125"/>
      <c r="BI1110" s="125"/>
      <c r="BJ1110" s="125"/>
      <c r="BK1110" s="125"/>
      <c r="BL1110" s="125"/>
      <c r="BM1110" s="125"/>
      <c r="BN1110" s="125"/>
      <c r="BO1110" s="125"/>
      <c r="BP1110" s="125"/>
      <c r="BQ1110" s="125"/>
      <c r="BR1110" s="125"/>
      <c r="BS1110" s="125"/>
      <c r="BT1110" s="125"/>
      <c r="BU1110" s="125"/>
      <c r="BV1110" s="125"/>
      <c r="BW1110" s="125"/>
      <c r="BX1110" s="125"/>
      <c r="BY1110" s="125"/>
      <c r="BZ1110" s="125"/>
      <c r="CA1110" s="125"/>
      <c r="CB1110" s="125"/>
      <c r="CC1110" s="125"/>
      <c r="CD1110" s="125"/>
      <c r="CE1110" s="125"/>
      <c r="CF1110" s="125"/>
      <c r="CG1110" s="125"/>
      <c r="CH1110" s="125"/>
      <c r="CI1110" s="125"/>
      <c r="CJ1110" s="125"/>
      <c r="CK1110" s="125"/>
      <c r="CL1110" s="125"/>
      <c r="CM1110" s="125"/>
      <c r="CN1110" s="125"/>
      <c r="CO1110" s="125"/>
      <c r="CP1110" s="125"/>
      <c r="CQ1110" s="125"/>
      <c r="CR1110" s="125"/>
      <c r="CS1110" s="125"/>
      <c r="CT1110" s="125"/>
      <c r="CU1110" s="125"/>
      <c r="CV1110" s="125"/>
      <c r="CW1110" s="125"/>
      <c r="CX1110" s="125"/>
      <c r="CY1110" s="125"/>
      <c r="CZ1110" s="125"/>
      <c r="DA1110" s="125"/>
      <c r="DB1110" s="125"/>
      <c r="DC1110" s="125"/>
      <c r="DD1110" s="125"/>
      <c r="DE1110" s="125"/>
      <c r="DF1110" s="125"/>
      <c r="DG1110" s="125"/>
      <c r="DH1110" s="125"/>
      <c r="DI1110" s="125"/>
      <c r="DJ1110" s="125"/>
      <c r="DK1110" s="125"/>
      <c r="DL1110" s="125"/>
      <c r="DM1110" s="125"/>
      <c r="DN1110" s="125"/>
      <c r="DO1110" s="125"/>
      <c r="DP1110" s="125"/>
      <c r="DQ1110" s="125"/>
      <c r="DR1110" s="125"/>
      <c r="DS1110" s="125"/>
      <c r="DT1110" s="125"/>
      <c r="DU1110" s="125"/>
      <c r="DV1110" s="125"/>
      <c r="DW1110" s="125"/>
      <c r="DX1110" s="125"/>
      <c r="DY1110" s="125"/>
      <c r="DZ1110" s="125"/>
      <c r="EA1110" s="125"/>
      <c r="EB1110" s="125"/>
      <c r="EC1110" s="125"/>
      <c r="ED1110" s="125"/>
      <c r="EE1110" s="125"/>
      <c r="EF1110" s="125"/>
      <c r="EG1110" s="125"/>
      <c r="EH1110" s="125"/>
      <c r="EI1110" s="125"/>
      <c r="EJ1110" s="125"/>
      <c r="EK1110" s="125"/>
      <c r="EL1110" s="125"/>
      <c r="EM1110" s="125"/>
      <c r="EN1110" s="125"/>
      <c r="EO1110" s="125"/>
      <c r="EP1110" s="125"/>
      <c r="EQ1110" s="125"/>
      <c r="ER1110" s="125"/>
      <c r="ES1110" s="125"/>
      <c r="ET1110" s="125"/>
      <c r="EU1110" s="125"/>
      <c r="EV1110" s="125"/>
      <c r="EW1110" s="125"/>
      <c r="EX1110" s="125"/>
      <c r="EY1110" s="125"/>
      <c r="EZ1110" s="125"/>
      <c r="FA1110" s="125"/>
      <c r="FB1110" s="125"/>
      <c r="FC1110" s="125"/>
      <c r="FD1110" s="125"/>
      <c r="FE1110" s="125"/>
      <c r="FF1110" s="125"/>
      <c r="FG1110" s="125"/>
      <c r="FH1110" s="125"/>
      <c r="FI1110" s="125"/>
      <c r="FJ1110" s="125"/>
      <c r="FK1110" s="125"/>
      <c r="FL1110" s="125"/>
      <c r="FM1110" s="125"/>
      <c r="FN1110" s="125"/>
      <c r="FO1110" s="125"/>
      <c r="FP1110" s="125"/>
      <c r="FQ1110" s="125"/>
      <c r="FR1110" s="125"/>
      <c r="FS1110" s="125"/>
      <c r="FT1110" s="125"/>
      <c r="FU1110" s="125"/>
      <c r="FV1110" s="125"/>
      <c r="FW1110" s="125"/>
      <c r="FX1110" s="125"/>
      <c r="FY1110" s="125"/>
      <c r="FZ1110" s="125"/>
      <c r="GA1110" s="125"/>
      <c r="GB1110" s="125"/>
      <c r="GC1110" s="125"/>
      <c r="GD1110" s="125"/>
      <c r="GE1110" s="125"/>
      <c r="GF1110" s="125"/>
      <c r="GG1110" s="125"/>
      <c r="GH1110" s="125"/>
      <c r="GI1110" s="125"/>
      <c r="GJ1110" s="125"/>
      <c r="GK1110" s="125"/>
      <c r="GL1110" s="125"/>
      <c r="GM1110" s="125"/>
      <c r="GN1110" s="125"/>
      <c r="GO1110" s="125"/>
      <c r="GP1110" s="125"/>
      <c r="GQ1110" s="125"/>
      <c r="GR1110" s="125"/>
      <c r="GS1110" s="125"/>
      <c r="GT1110" s="125"/>
      <c r="GU1110" s="125"/>
      <c r="GV1110" s="125"/>
      <c r="GW1110" s="125"/>
      <c r="GX1110" s="125"/>
      <c r="GY1110" s="125"/>
      <c r="GZ1110" s="125"/>
      <c r="HA1110" s="125"/>
      <c r="HB1110" s="125"/>
      <c r="HC1110" s="125"/>
      <c r="HD1110" s="125"/>
      <c r="HE1110" s="125"/>
      <c r="HF1110" s="125"/>
      <c r="HG1110" s="125"/>
      <c r="HH1110" s="125"/>
      <c r="HI1110" s="125"/>
      <c r="HJ1110" s="125"/>
      <c r="HK1110" s="125"/>
      <c r="HL1110" s="125"/>
      <c r="HM1110" s="125"/>
      <c r="HN1110" s="125"/>
      <c r="HO1110" s="125"/>
      <c r="HP1110" s="125"/>
      <c r="HQ1110" s="125"/>
      <c r="HR1110" s="125"/>
      <c r="HS1110" s="125"/>
      <c r="HT1110" s="125"/>
      <c r="HU1110" s="125"/>
      <c r="HV1110" s="125"/>
      <c r="HW1110" s="125"/>
      <c r="HX1110" s="125"/>
      <c r="HY1110" s="125"/>
      <c r="HZ1110" s="125"/>
      <c r="IA1110" s="125"/>
      <c r="IB1110" s="125"/>
      <c r="IC1110" s="125"/>
      <c r="ID1110" s="125"/>
      <c r="IE1110" s="125"/>
      <c r="IF1110" s="125"/>
      <c r="IG1110" s="125"/>
      <c r="IH1110" s="125"/>
      <c r="II1110" s="125"/>
      <c r="IJ1110" s="125"/>
      <c r="IK1110" s="125"/>
      <c r="IL1110" s="125"/>
      <c r="IM1110" s="125"/>
      <c r="IN1110" s="125"/>
      <c r="IO1110" s="125"/>
      <c r="IP1110" s="125"/>
      <c r="IQ1110" s="125"/>
      <c r="IR1110" s="125"/>
      <c r="IS1110" s="125"/>
      <c r="IT1110" s="125"/>
      <c r="IU1110" s="125"/>
      <c r="IV1110" s="125"/>
    </row>
    <row r="1111" spans="1:256" ht="15.75" thickBot="1" x14ac:dyDescent="0.3">
      <c r="A1111" s="8">
        <v>0</v>
      </c>
      <c r="B1111" s="14" t="s">
        <v>215</v>
      </c>
      <c r="C1111" s="7">
        <v>0</v>
      </c>
      <c r="D1111" s="7">
        <v>0</v>
      </c>
      <c r="E1111" s="61">
        <v>0</v>
      </c>
      <c r="F1111" s="61">
        <v>0</v>
      </c>
      <c r="G1111" s="61">
        <v>0</v>
      </c>
      <c r="H1111" s="11">
        <v>0</v>
      </c>
      <c r="I1111" s="15">
        <v>0</v>
      </c>
      <c r="J1111" s="11">
        <v>0</v>
      </c>
      <c r="K1111" s="15">
        <v>0</v>
      </c>
      <c r="L1111" s="86">
        <v>0</v>
      </c>
      <c r="M1111" s="87">
        <v>0</v>
      </c>
      <c r="N1111" s="13">
        <v>0</v>
      </c>
      <c r="O1111" s="265">
        <v>0</v>
      </c>
      <c r="P1111" s="265">
        <v>0</v>
      </c>
      <c r="Q1111" s="265">
        <v>0</v>
      </c>
      <c r="R1111" s="265">
        <v>0</v>
      </c>
      <c r="S1111" s="265">
        <v>0</v>
      </c>
      <c r="T1111" s="265">
        <v>0</v>
      </c>
      <c r="U1111" s="265">
        <v>0</v>
      </c>
      <c r="V1111" s="265">
        <v>0</v>
      </c>
      <c r="W1111" s="265">
        <v>0</v>
      </c>
      <c r="X1111" s="265">
        <v>0</v>
      </c>
      <c r="Y1111" s="265">
        <v>0</v>
      </c>
      <c r="Z1111" s="265">
        <v>0</v>
      </c>
      <c r="AA1111" s="265">
        <v>0</v>
      </c>
      <c r="AB1111" s="265">
        <v>0</v>
      </c>
      <c r="AC1111" s="304">
        <v>0</v>
      </c>
    </row>
    <row r="1112" spans="1:256" ht="15.75" thickBot="1" x14ac:dyDescent="0.3">
      <c r="A1112" s="231"/>
      <c r="B1112" s="40" t="s">
        <v>86</v>
      </c>
      <c r="C1112" s="40"/>
      <c r="D1112" s="40"/>
      <c r="E1112" s="66"/>
      <c r="F1112" s="66"/>
      <c r="G1112" s="66"/>
      <c r="H1112" s="40"/>
      <c r="I1112" s="40"/>
      <c r="J1112" s="40">
        <f>SUM(J12:J1030)+SUM(J1033:J1111)</f>
        <v>19177432.5</v>
      </c>
      <c r="K1112" s="40">
        <f>Alibánfa!K37+Alsónemesapáti!K43+Babosdöbréte!K50+Bagod!K45+Bak!K42+Bocfölde!K42+Boncodfölde!K43+Böde!K40+Búcsúszentlászló!K43+Csatár!K43+Csonkahegyhát!K41+Dobronhegy!K26+Egervár!K45+Gősfa!K38+Hagyárosbörönd!K38+Hottó!K45+Kávás!K36+Kemendollár!K42+Keménfa!K33+Kisbucsa!K42+Kiskutas!K36+Kispáli!K40+Lakhegy!K35+Nagykutas!K35+Nagypáli!K33+Nemesapáti!K41+Nemeshetés!K43+Nemesándorháza!K39+Nemesszentandrás!K34+Németfalu!K39+Ozmánbük!K34+Pethőhenye!K42+Pókaszepetk!K36+Pusztaszenlászló!K48+Salomvár!K39+Sárhida!K36+Söjtör!K44+Teskánd!K43+Vasboldogasszony!K39+Vaspör!K36+Vöckönd!K37+Zalaboldogfa!K36+Zalacséb!K38+Zalaegerszeg!K160+Zalaistvánd!K38+Zalaszentgyörgy!K43+Zalaszentiván!K43+Zalaszentlőrinc!K40</f>
        <v>582893</v>
      </c>
      <c r="L1112" s="90"/>
      <c r="M1112" s="90"/>
      <c r="N1112" s="170"/>
      <c r="O1112" s="257">
        <f t="shared" ref="O1112:AC1112" si="162">SUM(O12:O1030)+SUM(O1033:O1111)</f>
        <v>499407.6</v>
      </c>
      <c r="P1112" s="254">
        <f t="shared" si="162"/>
        <v>1108111.1499999999</v>
      </c>
      <c r="Q1112" s="254">
        <f t="shared" si="162"/>
        <v>1358956.15</v>
      </c>
      <c r="R1112" s="254">
        <f t="shared" si="162"/>
        <v>850662.14999999991</v>
      </c>
      <c r="S1112" s="254">
        <f t="shared" si="162"/>
        <v>361289.14999999997</v>
      </c>
      <c r="T1112" s="318">
        <f t="shared" si="162"/>
        <v>904092.14999999991</v>
      </c>
      <c r="U1112" s="318">
        <f t="shared" si="162"/>
        <v>542019.14999999991</v>
      </c>
      <c r="V1112" s="318">
        <f t="shared" si="162"/>
        <v>724957.14999999991</v>
      </c>
      <c r="W1112" s="318">
        <f t="shared" si="162"/>
        <v>346755.14999999997</v>
      </c>
      <c r="X1112" s="318">
        <f t="shared" si="162"/>
        <v>1240141.1499999999</v>
      </c>
      <c r="Y1112" s="318">
        <f t="shared" si="162"/>
        <v>354640.14999999997</v>
      </c>
      <c r="Z1112" s="318">
        <f t="shared" si="162"/>
        <v>947459.14999999991</v>
      </c>
      <c r="AA1112" s="318">
        <f t="shared" si="162"/>
        <v>506888.14999999997</v>
      </c>
      <c r="AB1112" s="318">
        <f t="shared" si="162"/>
        <v>626020.14999999991</v>
      </c>
      <c r="AC1112" s="319">
        <f t="shared" si="162"/>
        <v>184038.14999999997</v>
      </c>
    </row>
    <row r="1113" spans="1:256" ht="15.75" x14ac:dyDescent="0.25">
      <c r="J1113" s="58"/>
      <c r="K1113" s="36" t="s">
        <v>330</v>
      </c>
      <c r="L1113" s="153"/>
      <c r="M1113" s="153"/>
      <c r="N1113" s="214"/>
      <c r="O1113" s="58"/>
    </row>
    <row r="1114" spans="1:256" ht="15.75" x14ac:dyDescent="0.25">
      <c r="K1114" s="36"/>
    </row>
    <row r="1115" spans="1:256" ht="45" x14ac:dyDescent="0.25">
      <c r="A1115" s="233"/>
      <c r="B1115" s="43" t="s">
        <v>193</v>
      </c>
      <c r="C1115" s="44" t="s">
        <v>194</v>
      </c>
      <c r="D1115" s="34" t="s">
        <v>426</v>
      </c>
      <c r="K1115" s="36"/>
    </row>
    <row r="1116" spans="1:256" ht="15.75" x14ac:dyDescent="0.25">
      <c r="A1116" s="251" t="s">
        <v>195</v>
      </c>
      <c r="B1116" s="83" t="s">
        <v>331</v>
      </c>
      <c r="C1116" s="46">
        <f>Zalaegerszeg!C164+Alibánfa!K37+Alsónemesapáti!K43+Babosdöbréte!K50+Bagod!K45+Bak!K42+Bocfölde!K42+Boncodfölde!K43+Böde!K40+Búcsúszentlászló!K43+Csatár!K43+Csonkahegyhát!K41+Dobronhegy!K26+Egervár!K45+Gősfa!K38+Hagyárosbörönd!K38+Hottó!K45+Kávás!K36+Kemendollár!K42+Keménfa!K33+Kisbucsa!K42+Kiskutas!K36+Kispáli!K40+Lakhegy!K35+Nagykutas!K35+Nagypáli!K33+Nemesapáti!K41+Nemeshetés!K43+Nemesándorháza!K39+Nemesszentandrás!K34+Németfalu!K39+Ozmánbük!K34+Pethőhenye!K42+Pókaszepetk!K36+Pusztaszenlászló!K48+Salomvár!K39+Sárhida!K36+Söjtör!K44+Teskánd!K43+Vasboldogasszony!K39+Vaspör!K36+Vöckönd!K37+Zalaboldogfa!K36+Zalacséb!K38+Zalaistvánd!K38+Zalaszentgyörgy!K43+Zalaszentiván!K43+Zalaszentlőrinc!K40</f>
        <v>452028</v>
      </c>
      <c r="K1116" s="36"/>
    </row>
    <row r="1117" spans="1:256" s="34" customFormat="1" ht="15.75" x14ac:dyDescent="0.25">
      <c r="A1117" s="249" t="s">
        <v>195</v>
      </c>
      <c r="B1117" s="83" t="s">
        <v>423</v>
      </c>
      <c r="C1117" s="46">
        <f>Zalaegerszeg!C165</f>
        <v>130865</v>
      </c>
      <c r="D1117" s="337"/>
      <c r="E1117" s="79"/>
      <c r="F1117" s="79"/>
      <c r="G1117" s="77"/>
      <c r="H1117" s="76"/>
      <c r="I1117" s="76"/>
      <c r="K1117" s="36"/>
      <c r="L1117" s="224"/>
      <c r="M1117" s="224"/>
      <c r="N1117" s="172"/>
    </row>
    <row r="1118" spans="1:256" ht="15.75" x14ac:dyDescent="0.25">
      <c r="A1118" s="251"/>
      <c r="B1118" s="83" t="s">
        <v>404</v>
      </c>
      <c r="C1118" s="46">
        <f>Bocfölde!C47+Böde!C46+Egervár!C50+Hottó!C50+Kiskutas!C41+Lakhegy!C40+Nagykutas!C40+Nemesándorháza!C44+Söjtör!C49+Zalacséb!C43+Zalaszentgyörgy!C48</f>
        <v>24479</v>
      </c>
      <c r="K1118" s="36"/>
    </row>
    <row r="1119" spans="1:256" ht="15.75" x14ac:dyDescent="0.25">
      <c r="A1119" s="233" t="s">
        <v>196</v>
      </c>
      <c r="B1119" s="83" t="s">
        <v>332</v>
      </c>
      <c r="C1119" s="46">
        <f>C1116*4</f>
        <v>1808112</v>
      </c>
      <c r="K1119" s="36"/>
    </row>
    <row r="1120" spans="1:256" ht="15.75" thickBot="1" x14ac:dyDescent="0.3">
      <c r="A1120" s="234" t="s">
        <v>197</v>
      </c>
      <c r="B1120" s="84" t="s">
        <v>333</v>
      </c>
      <c r="C1120" s="48">
        <f>C1116*10</f>
        <v>4520280</v>
      </c>
    </row>
    <row r="1121" spans="1:15" x14ac:dyDescent="0.25">
      <c r="A1121" s="235"/>
      <c r="B1121" s="50"/>
      <c r="C1121" s="50"/>
    </row>
    <row r="1122" spans="1:15" x14ac:dyDescent="0.25">
      <c r="J1122" s="58"/>
      <c r="K1122" s="58"/>
      <c r="L1122" s="153"/>
      <c r="M1122" s="153"/>
      <c r="N1122" s="214"/>
      <c r="O1122" s="58"/>
    </row>
    <row r="1124" spans="1:15" x14ac:dyDescent="0.25">
      <c r="B1124" s="59" t="s">
        <v>99</v>
      </c>
    </row>
    <row r="1125" spans="1:15" ht="45" x14ac:dyDescent="0.25">
      <c r="B1125" s="60" t="s">
        <v>97</v>
      </c>
    </row>
    <row r="1126" spans="1:15" ht="30" x14ac:dyDescent="0.25">
      <c r="B1126" s="60" t="s">
        <v>102</v>
      </c>
    </row>
    <row r="1127" spans="1:15" ht="45" x14ac:dyDescent="0.25">
      <c r="B1127" s="60" t="s">
        <v>100</v>
      </c>
    </row>
    <row r="1128" spans="1:15" ht="30" x14ac:dyDescent="0.25">
      <c r="B1128" s="60" t="s">
        <v>101</v>
      </c>
    </row>
    <row r="1130" spans="1:15" x14ac:dyDescent="0.25">
      <c r="B1130" s="37" t="s">
        <v>108</v>
      </c>
    </row>
    <row r="1131" spans="1:15" x14ac:dyDescent="0.25">
      <c r="B1131" s="34" t="s">
        <v>109</v>
      </c>
    </row>
    <row r="1132" spans="1:15" x14ac:dyDescent="0.25">
      <c r="B1132" s="34" t="s">
        <v>110</v>
      </c>
    </row>
    <row r="1133" spans="1:15" x14ac:dyDescent="0.25">
      <c r="B1133" s="34" t="s">
        <v>111</v>
      </c>
    </row>
    <row r="1134" spans="1:15" x14ac:dyDescent="0.25">
      <c r="B1134" s="34" t="s">
        <v>112</v>
      </c>
      <c r="E1134" s="34"/>
      <c r="F1134" s="34"/>
      <c r="G1134" s="34"/>
    </row>
    <row r="1135" spans="1:15" x14ac:dyDescent="0.25">
      <c r="B1135" s="34" t="s">
        <v>113</v>
      </c>
      <c r="E1135" s="34"/>
      <c r="F1135" s="34"/>
      <c r="G1135" s="34"/>
    </row>
    <row r="1136" spans="1:15" x14ac:dyDescent="0.25">
      <c r="B1136" s="34" t="s">
        <v>114</v>
      </c>
      <c r="E1136" s="34"/>
      <c r="F1136" s="34"/>
      <c r="G1136" s="34"/>
    </row>
    <row r="1138" spans="2:7" x14ac:dyDescent="0.25">
      <c r="B1138" s="37" t="s">
        <v>115</v>
      </c>
      <c r="E1138" s="34"/>
      <c r="F1138" s="34"/>
      <c r="G1138" s="34"/>
    </row>
    <row r="1139" spans="2:7" x14ac:dyDescent="0.25">
      <c r="B1139" s="34" t="s">
        <v>105</v>
      </c>
      <c r="E1139" s="34"/>
      <c r="F1139" s="34"/>
      <c r="G1139" s="34"/>
    </row>
    <row r="1140" spans="2:7" x14ac:dyDescent="0.25">
      <c r="B1140" s="34" t="s">
        <v>106</v>
      </c>
      <c r="E1140" s="34"/>
      <c r="F1140" s="34"/>
      <c r="G1140" s="34"/>
    </row>
    <row r="1141" spans="2:7" x14ac:dyDescent="0.25">
      <c r="B1141" s="34" t="s">
        <v>107</v>
      </c>
      <c r="E1141" s="34"/>
      <c r="F1141" s="34"/>
      <c r="G1141" s="34"/>
    </row>
  </sheetData>
  <autoFilter ref="A11:IV1113"/>
  <mergeCells count="56">
    <mergeCell ref="AA10:AA11"/>
    <mergeCell ref="U10:U11"/>
    <mergeCell ref="I9:I11"/>
    <mergeCell ref="K9:K11"/>
    <mergeCell ref="B9:D10"/>
    <mergeCell ref="L9:M9"/>
    <mergeCell ref="O9:AC9"/>
    <mergeCell ref="Q10:Q11"/>
    <mergeCell ref="R10:R11"/>
    <mergeCell ref="H9:H11"/>
    <mergeCell ref="F10:F11"/>
    <mergeCell ref="P10:P11"/>
    <mergeCell ref="AC10:AC11"/>
    <mergeCell ref="A1031:B1031"/>
    <mergeCell ref="Y10:Y11"/>
    <mergeCell ref="A67:A68"/>
    <mergeCell ref="A69:A70"/>
    <mergeCell ref="A77:A78"/>
    <mergeCell ref="A79:A80"/>
    <mergeCell ref="A75:A76"/>
    <mergeCell ref="A71:A72"/>
    <mergeCell ref="A73:A74"/>
    <mergeCell ref="Z10:Z11"/>
    <mergeCell ref="A7:J7"/>
    <mergeCell ref="K7:Q7"/>
    <mergeCell ref="E10:E11"/>
    <mergeCell ref="S10:S11"/>
    <mergeCell ref="T10:T11"/>
    <mergeCell ref="G10:G11"/>
    <mergeCell ref="L10:L11"/>
    <mergeCell ref="A9:A11"/>
    <mergeCell ref="E9:G9"/>
    <mergeCell ref="V10:V11"/>
    <mergeCell ref="W10:W11"/>
    <mergeCell ref="X10:X11"/>
    <mergeCell ref="A1:AC1"/>
    <mergeCell ref="A2:AC2"/>
    <mergeCell ref="A3:J3"/>
    <mergeCell ref="K3:Q3"/>
    <mergeCell ref="R3:AC3"/>
    <mergeCell ref="A4:J4"/>
    <mergeCell ref="K4:Q4"/>
    <mergeCell ref="R4:AC4"/>
    <mergeCell ref="A8:AC8"/>
    <mergeCell ref="M10:M11"/>
    <mergeCell ref="N10:N11"/>
    <mergeCell ref="O10:O11"/>
    <mergeCell ref="J10:J11"/>
    <mergeCell ref="AB10:AB11"/>
    <mergeCell ref="R5:AC5"/>
    <mergeCell ref="A6:J6"/>
    <mergeCell ref="K6:Q6"/>
    <mergeCell ref="R6:AC6"/>
    <mergeCell ref="R7:AC7"/>
    <mergeCell ref="A5:J5"/>
    <mergeCell ref="K5:Q5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4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VKR_összesítő</vt:lpstr>
      <vt:lpstr>Kispáli!Nyomtatási_cím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Nagy Dávid</dc:creator>
  <cp:lastModifiedBy>Lahocsinszky Róbert</cp:lastModifiedBy>
  <cp:lastPrinted>2016-08-24T13:18:52Z</cp:lastPrinted>
  <dcterms:created xsi:type="dcterms:W3CDTF">2014-07-08T06:33:44Z</dcterms:created>
  <dcterms:modified xsi:type="dcterms:W3CDTF">2019-08-28T10:42:21Z</dcterms:modified>
  <cp:category>települések</cp:category>
</cp:coreProperties>
</file>