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N:\Marika\2021. I. félévi beszámoló\"/>
    </mc:Choice>
  </mc:AlternateContent>
  <xr:revisionPtr revIDLastSave="0" documentId="13_ncr:1_{3A9BDAF0-8284-4647-A878-048D2C2BBE50}" xr6:coauthVersionLast="47" xr6:coauthVersionMax="47" xr10:uidLastSave="{00000000-0000-0000-0000-000000000000}"/>
  <bookViews>
    <workbookView xWindow="-120" yWindow="-120" windowWidth="19440" windowHeight="15000" activeTab="5" xr2:uid="{00000000-000D-0000-FFFF-FFFF00000000}"/>
  </bookViews>
  <sheets>
    <sheet name="1" sheetId="18" r:id="rId1"/>
    <sheet name="2" sheetId="17" r:id="rId2"/>
    <sheet name="3" sheetId="16" r:id="rId3"/>
    <sheet name="4" sheetId="4" r:id="rId4"/>
    <sheet name="5" sheetId="5" r:id="rId5"/>
    <sheet name="6" sheetId="14" r:id="rId6"/>
    <sheet name="7" sheetId="7" r:id="rId7"/>
    <sheet name="8" sheetId="15" r:id="rId8"/>
    <sheet name="9" sheetId="11" r:id="rId9"/>
    <sheet name="10" sheetId="12" r:id="rId10"/>
  </sheets>
  <definedNames>
    <definedName name="_GoBack" localSheetId="1">'2'!#REF!</definedName>
    <definedName name="_xlnm.Print_Titles" localSheetId="2">'3'!$1:$2</definedName>
    <definedName name="_xlnm.Print_Titles" localSheetId="5">'6'!$1:$2</definedName>
    <definedName name="_xlnm.Print_Titles" localSheetId="7">'8'!$1:$2</definedName>
    <definedName name="_xlnm.Print_Titles">#REF!</definedName>
    <definedName name="_xlnm.Print_Area" localSheetId="5">'6'!$A$1:$R$222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4" i="17" l="1"/>
  <c r="F5" i="17"/>
  <c r="G151" i="14" l="1"/>
  <c r="G132" i="14"/>
  <c r="G68" i="14" l="1"/>
  <c r="G11" i="14"/>
  <c r="I12" i="5" l="1"/>
  <c r="J12" i="5"/>
  <c r="K12" i="5"/>
  <c r="L12" i="5"/>
  <c r="M12" i="5"/>
  <c r="N12" i="5"/>
  <c r="O12" i="5"/>
  <c r="P12" i="5"/>
  <c r="Q12" i="5"/>
  <c r="H12" i="5"/>
  <c r="F12" i="5" l="1"/>
  <c r="G214" i="14" l="1"/>
  <c r="G215" i="14"/>
  <c r="G217" i="14"/>
  <c r="G218" i="14"/>
  <c r="G213" i="14"/>
  <c r="G209" i="14"/>
  <c r="G178" i="14"/>
  <c r="G179" i="14"/>
  <c r="G180" i="14"/>
  <c r="G181" i="14"/>
  <c r="G182" i="14"/>
  <c r="G184" i="14"/>
  <c r="G185" i="14"/>
  <c r="G186" i="14"/>
  <c r="G187" i="14"/>
  <c r="G188" i="14"/>
  <c r="G190" i="14"/>
  <c r="G192" i="14"/>
  <c r="G193" i="14"/>
  <c r="G195" i="14"/>
  <c r="G198" i="14"/>
  <c r="G200" i="14"/>
  <c r="G202" i="14"/>
  <c r="G203" i="14"/>
  <c r="G205" i="14"/>
  <c r="G176" i="14"/>
  <c r="G167" i="14"/>
  <c r="G168" i="14"/>
  <c r="G169" i="14"/>
  <c r="G170" i="14"/>
  <c r="G172" i="14"/>
  <c r="G166" i="14"/>
  <c r="G131" i="14"/>
  <c r="G134" i="14"/>
  <c r="G136" i="14"/>
  <c r="G137" i="14"/>
  <c r="G138" i="14"/>
  <c r="G139" i="14"/>
  <c r="G140" i="14"/>
  <c r="G141" i="14"/>
  <c r="G142" i="14"/>
  <c r="G143" i="14"/>
  <c r="G144" i="14"/>
  <c r="G145" i="14"/>
  <c r="G146" i="14"/>
  <c r="G147" i="14"/>
  <c r="G149" i="14"/>
  <c r="G150" i="14"/>
  <c r="G153" i="14"/>
  <c r="G156" i="14"/>
  <c r="G157" i="14"/>
  <c r="G158" i="14"/>
  <c r="G159" i="14"/>
  <c r="G160" i="14"/>
  <c r="G162" i="14"/>
  <c r="G130" i="14"/>
  <c r="G81" i="14"/>
  <c r="G82" i="14"/>
  <c r="G83" i="14"/>
  <c r="G84" i="14"/>
  <c r="G85" i="14"/>
  <c r="G86" i="14"/>
  <c r="G87" i="14"/>
  <c r="G88" i="14"/>
  <c r="G89" i="14"/>
  <c r="G90" i="14"/>
  <c r="G91" i="14"/>
  <c r="G92" i="14"/>
  <c r="G93" i="14"/>
  <c r="G94" i="14"/>
  <c r="G95" i="14"/>
  <c r="G96" i="14"/>
  <c r="G97" i="14"/>
  <c r="G98" i="14"/>
  <c r="G99" i="14"/>
  <c r="G100" i="14"/>
  <c r="G101" i="14"/>
  <c r="G102" i="14"/>
  <c r="G103" i="14"/>
  <c r="G104" i="14"/>
  <c r="G105" i="14"/>
  <c r="G106" i="14"/>
  <c r="G107" i="14"/>
  <c r="G108" i="14"/>
  <c r="G109" i="14"/>
  <c r="G110" i="14"/>
  <c r="G111" i="14"/>
  <c r="G112" i="14"/>
  <c r="G113" i="14"/>
  <c r="G114" i="14"/>
  <c r="G115" i="14"/>
  <c r="G116" i="14"/>
  <c r="G117" i="14"/>
  <c r="G118" i="14"/>
  <c r="G119" i="14"/>
  <c r="G120" i="14"/>
  <c r="G121" i="14"/>
  <c r="G122" i="14"/>
  <c r="G123" i="14"/>
  <c r="G124" i="14"/>
  <c r="G125" i="14"/>
  <c r="G126" i="14"/>
  <c r="G80" i="14"/>
  <c r="G75" i="14"/>
  <c r="G76" i="14"/>
  <c r="G77" i="14"/>
  <c r="G78" i="14"/>
  <c r="G74" i="14"/>
  <c r="G49" i="14"/>
  <c r="G50" i="14"/>
  <c r="G51" i="14"/>
  <c r="G53" i="14"/>
  <c r="G54" i="14"/>
  <c r="G56" i="14"/>
  <c r="G59" i="14"/>
  <c r="G61" i="14"/>
  <c r="G62" i="14"/>
  <c r="G63" i="14"/>
  <c r="G64" i="14"/>
  <c r="G65" i="14"/>
  <c r="G66" i="14"/>
  <c r="G67" i="14"/>
  <c r="G70" i="14"/>
  <c r="G48" i="14"/>
  <c r="G44" i="14"/>
  <c r="G43" i="14"/>
  <c r="G35" i="14"/>
  <c r="G37" i="14"/>
  <c r="G39" i="14"/>
  <c r="G30" i="14"/>
  <c r="G32" i="14"/>
  <c r="G33" i="14"/>
  <c r="G29" i="14"/>
  <c r="G27" i="14"/>
  <c r="G25" i="14"/>
  <c r="G23" i="14"/>
  <c r="G21" i="14"/>
  <c r="G19" i="14"/>
  <c r="G8" i="14"/>
  <c r="G9" i="14"/>
  <c r="G13" i="14"/>
  <c r="G14" i="14"/>
  <c r="G15" i="14"/>
  <c r="G7" i="14"/>
  <c r="I717" i="15"/>
  <c r="I718" i="15"/>
  <c r="I719" i="15"/>
  <c r="I720" i="15"/>
  <c r="I722" i="15"/>
  <c r="I723" i="15"/>
  <c r="I716" i="15"/>
  <c r="I682" i="15"/>
  <c r="I683" i="15"/>
  <c r="I684" i="15"/>
  <c r="I685" i="15"/>
  <c r="I686" i="15"/>
  <c r="I687" i="15"/>
  <c r="I688" i="15"/>
  <c r="I689" i="15"/>
  <c r="I690" i="15"/>
  <c r="I692" i="15"/>
  <c r="I693" i="15"/>
  <c r="I695" i="15"/>
  <c r="I696" i="15"/>
  <c r="I698" i="15"/>
  <c r="I699" i="15"/>
  <c r="I701" i="15"/>
  <c r="I702" i="15"/>
  <c r="I703" i="15"/>
  <c r="I704" i="15"/>
  <c r="I706" i="15"/>
  <c r="I708" i="15"/>
  <c r="I709" i="15"/>
  <c r="I710" i="15"/>
  <c r="I711" i="15"/>
  <c r="I712" i="15"/>
  <c r="I713" i="15"/>
  <c r="I681" i="15"/>
  <c r="I651" i="15"/>
  <c r="I652" i="15"/>
  <c r="I654" i="15"/>
  <c r="I655" i="15"/>
  <c r="I656" i="15"/>
  <c r="I657" i="15"/>
  <c r="I659" i="15"/>
  <c r="I661" i="15"/>
  <c r="I662" i="15"/>
  <c r="I664" i="15"/>
  <c r="I666" i="15"/>
  <c r="I668" i="15"/>
  <c r="I670" i="15"/>
  <c r="I671" i="15"/>
  <c r="I673" i="15"/>
  <c r="I675" i="15"/>
  <c r="I650" i="15"/>
  <c r="I629" i="15"/>
  <c r="I630" i="15"/>
  <c r="I632" i="15"/>
  <c r="I633" i="15"/>
  <c r="I635" i="15"/>
  <c r="I636" i="15"/>
  <c r="I637" i="15"/>
  <c r="I639" i="15"/>
  <c r="I640" i="15"/>
  <c r="I641" i="15"/>
  <c r="I628" i="15"/>
  <c r="I619" i="15"/>
  <c r="I620" i="15"/>
  <c r="I622" i="15"/>
  <c r="I623" i="15"/>
  <c r="I624" i="15"/>
  <c r="I618" i="15"/>
  <c r="I606" i="15"/>
  <c r="I607" i="15"/>
  <c r="I608" i="15"/>
  <c r="I609" i="15"/>
  <c r="I610" i="15"/>
  <c r="I611" i="15"/>
  <c r="I612" i="15"/>
  <c r="I613" i="15"/>
  <c r="I615" i="15"/>
  <c r="I605" i="15"/>
  <c r="I479" i="15"/>
  <c r="I480" i="15"/>
  <c r="I481" i="15"/>
  <c r="I482" i="15"/>
  <c r="I484" i="15"/>
  <c r="I485" i="15"/>
  <c r="I486" i="15"/>
  <c r="I487" i="15"/>
  <c r="I488" i="15"/>
  <c r="I490" i="15"/>
  <c r="I491" i="15"/>
  <c r="I492" i="15"/>
  <c r="I494" i="15"/>
  <c r="I495" i="15"/>
  <c r="I496" i="15"/>
  <c r="I497" i="15"/>
  <c r="I498" i="15"/>
  <c r="I499" i="15"/>
  <c r="I500" i="15"/>
  <c r="I501" i="15"/>
  <c r="I502" i="15"/>
  <c r="I503" i="15"/>
  <c r="I504" i="15"/>
  <c r="I505" i="15"/>
  <c r="I506" i="15"/>
  <c r="I507" i="15"/>
  <c r="I509" i="15"/>
  <c r="I510" i="15"/>
  <c r="I511" i="15"/>
  <c r="I512" i="15"/>
  <c r="I513" i="15"/>
  <c r="I515" i="15"/>
  <c r="I517" i="15"/>
  <c r="I518" i="15"/>
  <c r="I519" i="15"/>
  <c r="I520" i="15"/>
  <c r="I521" i="15"/>
  <c r="I522" i="15"/>
  <c r="I523" i="15"/>
  <c r="I524" i="15"/>
  <c r="I527" i="15"/>
  <c r="I530" i="15"/>
  <c r="I531" i="15"/>
  <c r="I532" i="15"/>
  <c r="I533" i="15"/>
  <c r="I534" i="15"/>
  <c r="I535" i="15"/>
  <c r="I536" i="15"/>
  <c r="I538" i="15"/>
  <c r="I539" i="15"/>
  <c r="I540" i="15"/>
  <c r="I541" i="15"/>
  <c r="I542" i="15"/>
  <c r="I543" i="15"/>
  <c r="I544" i="15"/>
  <c r="I545" i="15"/>
  <c r="I548" i="15"/>
  <c r="I549" i="15"/>
  <c r="I551" i="15"/>
  <c r="I552" i="15"/>
  <c r="I553" i="15"/>
  <c r="I554" i="15"/>
  <c r="I555" i="15"/>
  <c r="I556" i="15"/>
  <c r="I557" i="15"/>
  <c r="I558" i="15"/>
  <c r="I559" i="15"/>
  <c r="I560" i="15"/>
  <c r="I561" i="15"/>
  <c r="I562" i="15"/>
  <c r="I563" i="15"/>
  <c r="I564" i="15"/>
  <c r="I565" i="15"/>
  <c r="I566" i="15"/>
  <c r="I567" i="15"/>
  <c r="I568" i="15"/>
  <c r="I569" i="15"/>
  <c r="I570" i="15"/>
  <c r="I571" i="15"/>
  <c r="I572" i="15"/>
  <c r="I573" i="15"/>
  <c r="I574" i="15"/>
  <c r="I575" i="15"/>
  <c r="I576" i="15"/>
  <c r="I577" i="15"/>
  <c r="I580" i="15"/>
  <c r="I581" i="15"/>
  <c r="I582" i="15"/>
  <c r="I583" i="15"/>
  <c r="I584" i="15"/>
  <c r="I585" i="15"/>
  <c r="I588" i="15"/>
  <c r="I589" i="15"/>
  <c r="I590" i="15"/>
  <c r="I591" i="15"/>
  <c r="I592" i="15"/>
  <c r="I593" i="15"/>
  <c r="I595" i="15"/>
  <c r="I596" i="15"/>
  <c r="I597" i="15"/>
  <c r="I598" i="15"/>
  <c r="I599" i="15"/>
  <c r="I600" i="15"/>
  <c r="I601" i="15"/>
  <c r="I478" i="15"/>
  <c r="L475" i="15"/>
  <c r="M475" i="15"/>
  <c r="N475" i="15"/>
  <c r="O475" i="15"/>
  <c r="P475" i="15"/>
  <c r="Q475" i="15"/>
  <c r="R475" i="15"/>
  <c r="S475" i="15"/>
  <c r="T475" i="15"/>
  <c r="I468" i="15"/>
  <c r="I469" i="15"/>
  <c r="I470" i="15"/>
  <c r="I472" i="15"/>
  <c r="I474" i="15"/>
  <c r="I467" i="15"/>
  <c r="I344" i="15"/>
  <c r="I345" i="15"/>
  <c r="I346" i="15"/>
  <c r="I347" i="15"/>
  <c r="I348" i="15"/>
  <c r="I349" i="15"/>
  <c r="I350" i="15"/>
  <c r="I351" i="15"/>
  <c r="I352" i="15"/>
  <c r="I355" i="15"/>
  <c r="I356" i="15"/>
  <c r="I357" i="15"/>
  <c r="I358" i="15"/>
  <c r="I359" i="15"/>
  <c r="I360" i="15"/>
  <c r="I362" i="15"/>
  <c r="I363" i="15"/>
  <c r="I364" i="15"/>
  <c r="I365" i="15"/>
  <c r="I366" i="15"/>
  <c r="I367" i="15"/>
  <c r="I368" i="15"/>
  <c r="I369" i="15"/>
  <c r="I370" i="15"/>
  <c r="I371" i="15"/>
  <c r="I372" i="15"/>
  <c r="I373" i="15"/>
  <c r="I374" i="15"/>
  <c r="I375" i="15"/>
  <c r="I376" i="15"/>
  <c r="I377" i="15"/>
  <c r="I378" i="15"/>
  <c r="I379" i="15"/>
  <c r="I380" i="15"/>
  <c r="I381" i="15"/>
  <c r="I382" i="15"/>
  <c r="I383" i="15"/>
  <c r="I384" i="15"/>
  <c r="I385" i="15"/>
  <c r="I386" i="15"/>
  <c r="I387" i="15"/>
  <c r="I388" i="15"/>
  <c r="I389" i="15"/>
  <c r="I390" i="15"/>
  <c r="I391" i="15"/>
  <c r="I392" i="15"/>
  <c r="I393" i="15"/>
  <c r="I394" i="15"/>
  <c r="I395" i="15"/>
  <c r="I396" i="15"/>
  <c r="I397" i="15"/>
  <c r="I398" i="15"/>
  <c r="I399" i="15"/>
  <c r="I400" i="15"/>
  <c r="I401" i="15"/>
  <c r="I402" i="15"/>
  <c r="I403" i="15"/>
  <c r="I404" i="15"/>
  <c r="I405" i="15"/>
  <c r="I406" i="15"/>
  <c r="I407" i="15"/>
  <c r="I408" i="15"/>
  <c r="I409" i="15"/>
  <c r="I410" i="15"/>
  <c r="I411" i="15"/>
  <c r="I412" i="15"/>
  <c r="I413" i="15"/>
  <c r="I414" i="15"/>
  <c r="I415" i="15"/>
  <c r="I416" i="15"/>
  <c r="I418" i="15"/>
  <c r="I419" i="15"/>
  <c r="I420" i="15"/>
  <c r="I421" i="15"/>
  <c r="I422" i="15"/>
  <c r="I423" i="15"/>
  <c r="I424" i="15"/>
  <c r="I425" i="15"/>
  <c r="I426" i="15"/>
  <c r="I427" i="15"/>
  <c r="I428" i="15"/>
  <c r="I429" i="15"/>
  <c r="I430" i="15"/>
  <c r="I431" i="15"/>
  <c r="I432" i="15"/>
  <c r="I433" i="15"/>
  <c r="I434" i="15"/>
  <c r="I436" i="15"/>
  <c r="I437" i="15"/>
  <c r="I438" i="15"/>
  <c r="I439" i="15"/>
  <c r="I440" i="15"/>
  <c r="I441" i="15"/>
  <c r="I442" i="15"/>
  <c r="I443" i="15"/>
  <c r="I444" i="15"/>
  <c r="I445" i="15"/>
  <c r="I446" i="15"/>
  <c r="I447" i="15"/>
  <c r="I448" i="15"/>
  <c r="I450" i="15"/>
  <c r="I451" i="15"/>
  <c r="I454" i="15"/>
  <c r="I456" i="15"/>
  <c r="I457" i="15"/>
  <c r="I458" i="15"/>
  <c r="I459" i="15"/>
  <c r="I460" i="15"/>
  <c r="I462" i="15"/>
  <c r="I463" i="15"/>
  <c r="I343" i="15"/>
  <c r="I230" i="15"/>
  <c r="I231" i="15"/>
  <c r="I232" i="15"/>
  <c r="I233" i="15"/>
  <c r="I234" i="15"/>
  <c r="I235" i="15"/>
  <c r="I236" i="15"/>
  <c r="I237" i="15"/>
  <c r="I238" i="15"/>
  <c r="I239" i="15"/>
  <c r="I240" i="15"/>
  <c r="I241" i="15"/>
  <c r="I242" i="15"/>
  <c r="I243" i="15"/>
  <c r="I244" i="15"/>
  <c r="I245" i="15"/>
  <c r="I246" i="15"/>
  <c r="I247" i="15"/>
  <c r="I248" i="15"/>
  <c r="I249" i="15"/>
  <c r="I250" i="15"/>
  <c r="I251" i="15"/>
  <c r="I252" i="15"/>
  <c r="I254" i="15"/>
  <c r="I255" i="15"/>
  <c r="I256" i="15"/>
  <c r="I257" i="15"/>
  <c r="I258" i="15"/>
  <c r="I259" i="15"/>
  <c r="I260" i="15"/>
  <c r="I261" i="15"/>
  <c r="I262" i="15"/>
  <c r="I263" i="15"/>
  <c r="I264" i="15"/>
  <c r="I265" i="15"/>
  <c r="I266" i="15"/>
  <c r="I267" i="15"/>
  <c r="I268" i="15"/>
  <c r="I270" i="15"/>
  <c r="I272" i="15"/>
  <c r="I273" i="15"/>
  <c r="I274" i="15"/>
  <c r="I276" i="15"/>
  <c r="I277" i="15"/>
  <c r="I278" i="15"/>
  <c r="I279" i="15"/>
  <c r="I280" i="15"/>
  <c r="I281" i="15"/>
  <c r="I282" i="15"/>
  <c r="I283" i="15"/>
  <c r="I284" i="15"/>
  <c r="I285" i="15"/>
  <c r="I286" i="15"/>
  <c r="I287" i="15"/>
  <c r="I288" i="15"/>
  <c r="I289" i="15"/>
  <c r="I290" i="15"/>
  <c r="I291" i="15"/>
  <c r="I292" i="15"/>
  <c r="I293" i="15"/>
  <c r="I295" i="15"/>
  <c r="I296" i="15"/>
  <c r="I297" i="15"/>
  <c r="I298" i="15"/>
  <c r="I299" i="15"/>
  <c r="I300" i="15"/>
  <c r="I301" i="15"/>
  <c r="I302" i="15"/>
  <c r="I303" i="15"/>
  <c r="I304" i="15"/>
  <c r="I305" i="15"/>
  <c r="I306" i="15"/>
  <c r="I307" i="15"/>
  <c r="I308" i="15"/>
  <c r="I309" i="15"/>
  <c r="I310" i="15"/>
  <c r="I311" i="15"/>
  <c r="I312" i="15"/>
  <c r="I313" i="15"/>
  <c r="I314" i="15"/>
  <c r="I316" i="15"/>
  <c r="I318" i="15"/>
  <c r="I319" i="15"/>
  <c r="I320" i="15"/>
  <c r="I321" i="15"/>
  <c r="I323" i="15"/>
  <c r="I324" i="15"/>
  <c r="I325" i="15"/>
  <c r="I327" i="15"/>
  <c r="I328" i="15"/>
  <c r="I329" i="15"/>
  <c r="I330" i="15"/>
  <c r="I331" i="15"/>
  <c r="I332" i="15"/>
  <c r="I333" i="15"/>
  <c r="I335" i="15"/>
  <c r="I337" i="15"/>
  <c r="I339" i="15"/>
  <c r="I229" i="15"/>
  <c r="I225" i="15"/>
  <c r="I224" i="15"/>
  <c r="I218" i="15"/>
  <c r="I219" i="15"/>
  <c r="I220" i="15"/>
  <c r="I217" i="15"/>
  <c r="I174" i="15"/>
  <c r="I175" i="15"/>
  <c r="I176" i="15"/>
  <c r="I177" i="15"/>
  <c r="I178" i="15"/>
  <c r="I179" i="15"/>
  <c r="I180" i="15"/>
  <c r="I181" i="15"/>
  <c r="I183" i="15"/>
  <c r="I184" i="15"/>
  <c r="I185" i="15"/>
  <c r="I186" i="15"/>
  <c r="I187" i="15"/>
  <c r="I188" i="15"/>
  <c r="I189" i="15"/>
  <c r="I191" i="15"/>
  <c r="I192" i="15"/>
  <c r="I193" i="15"/>
  <c r="I194" i="15"/>
  <c r="I195" i="15"/>
  <c r="I196" i="15"/>
  <c r="I197" i="15"/>
  <c r="I198" i="15"/>
  <c r="I199" i="15"/>
  <c r="I200" i="15"/>
  <c r="I202" i="15"/>
  <c r="I203" i="15"/>
  <c r="I205" i="15"/>
  <c r="I206" i="15"/>
  <c r="I207" i="15"/>
  <c r="I208" i="15"/>
  <c r="I210" i="15"/>
  <c r="I211" i="15"/>
  <c r="I212" i="15"/>
  <c r="I213" i="15"/>
  <c r="I173" i="15"/>
  <c r="I51" i="15"/>
  <c r="I52" i="15"/>
  <c r="I53" i="15"/>
  <c r="I54" i="15"/>
  <c r="I55" i="15"/>
  <c r="I56" i="15"/>
  <c r="I59" i="15"/>
  <c r="I60" i="15"/>
  <c r="I61" i="15"/>
  <c r="I62" i="15"/>
  <c r="I63" i="15"/>
  <c r="I64" i="15"/>
  <c r="I66" i="15"/>
  <c r="I68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I86" i="15"/>
  <c r="I88" i="15"/>
  <c r="I89" i="15"/>
  <c r="I90" i="15"/>
  <c r="I91" i="15"/>
  <c r="I92" i="15"/>
  <c r="I93" i="15"/>
  <c r="I96" i="15"/>
  <c r="I98" i="15"/>
  <c r="I99" i="15"/>
  <c r="I102" i="15"/>
  <c r="I103" i="15"/>
  <c r="I105" i="15"/>
  <c r="I107" i="15"/>
  <c r="I108" i="15"/>
  <c r="I110" i="15"/>
  <c r="I111" i="15"/>
  <c r="I112" i="15"/>
  <c r="I114" i="15"/>
  <c r="I116" i="15"/>
  <c r="I119" i="15"/>
  <c r="I120" i="15"/>
  <c r="I121" i="15"/>
  <c r="I123" i="15"/>
  <c r="I124" i="15"/>
  <c r="I125" i="15"/>
  <c r="I127" i="15"/>
  <c r="I128" i="15"/>
  <c r="I129" i="15"/>
  <c r="I130" i="15"/>
  <c r="I131" i="15"/>
  <c r="I132" i="15"/>
  <c r="I133" i="15"/>
  <c r="I134" i="15"/>
  <c r="I135" i="15"/>
  <c r="I137" i="15"/>
  <c r="I138" i="15"/>
  <c r="I139" i="15"/>
  <c r="I140" i="15"/>
  <c r="I141" i="15"/>
  <c r="I142" i="15"/>
  <c r="I143" i="15"/>
  <c r="I144" i="15"/>
  <c r="I145" i="15"/>
  <c r="I146" i="15"/>
  <c r="I147" i="15"/>
  <c r="I148" i="15"/>
  <c r="I149" i="15"/>
  <c r="I150" i="15"/>
  <c r="I151" i="15"/>
  <c r="I152" i="15"/>
  <c r="I153" i="15"/>
  <c r="I154" i="15"/>
  <c r="I155" i="15"/>
  <c r="I156" i="15"/>
  <c r="I157" i="15"/>
  <c r="I158" i="15"/>
  <c r="I159" i="15"/>
  <c r="I160" i="15"/>
  <c r="I161" i="15"/>
  <c r="I162" i="15"/>
  <c r="I163" i="15"/>
  <c r="I164" i="15"/>
  <c r="I166" i="15"/>
  <c r="I167" i="15"/>
  <c r="I168" i="15"/>
  <c r="I50" i="15"/>
  <c r="I44" i="15"/>
  <c r="I45" i="15"/>
  <c r="I42" i="15"/>
  <c r="I9" i="15"/>
  <c r="I10" i="15"/>
  <c r="I12" i="15"/>
  <c r="I13" i="15"/>
  <c r="I14" i="15"/>
  <c r="I15" i="15"/>
  <c r="I16" i="15"/>
  <c r="I18" i="15"/>
  <c r="I20" i="15"/>
  <c r="I22" i="15"/>
  <c r="I23" i="15"/>
  <c r="I24" i="15"/>
  <c r="I26" i="15"/>
  <c r="I28" i="15"/>
  <c r="I30" i="15"/>
  <c r="I32" i="15"/>
  <c r="I33" i="15"/>
  <c r="I34" i="15"/>
  <c r="I35" i="15"/>
  <c r="I37" i="15"/>
  <c r="I39" i="15"/>
  <c r="I40" i="14"/>
  <c r="J40" i="14"/>
  <c r="K40" i="14"/>
  <c r="L40" i="14"/>
  <c r="M40" i="14"/>
  <c r="O40" i="14"/>
  <c r="P40" i="14"/>
  <c r="Q40" i="14"/>
  <c r="R40" i="14"/>
  <c r="N40" i="14"/>
  <c r="I40" i="15" l="1"/>
  <c r="G40" i="14"/>
  <c r="J173" i="14"/>
  <c r="K173" i="14"/>
  <c r="L173" i="14"/>
  <c r="M173" i="14"/>
  <c r="N173" i="14"/>
  <c r="O173" i="14"/>
  <c r="P173" i="14"/>
  <c r="Q173" i="14"/>
  <c r="R173" i="14"/>
  <c r="I173" i="14"/>
  <c r="G173" i="14"/>
  <c r="I163" i="14"/>
  <c r="J163" i="14"/>
  <c r="K163" i="14"/>
  <c r="M163" i="14"/>
  <c r="N163" i="14"/>
  <c r="O163" i="14"/>
  <c r="P163" i="14"/>
  <c r="Q163" i="14"/>
  <c r="R163" i="14"/>
  <c r="L163" i="14"/>
  <c r="J16" i="14"/>
  <c r="K16" i="14"/>
  <c r="L16" i="14"/>
  <c r="M16" i="14"/>
  <c r="N16" i="14"/>
  <c r="O16" i="14"/>
  <c r="P16" i="14"/>
  <c r="Q16" i="14"/>
  <c r="R16" i="14"/>
  <c r="I16" i="14"/>
  <c r="G16" i="14"/>
  <c r="F210" i="14"/>
  <c r="G210" i="14"/>
  <c r="H210" i="14"/>
  <c r="I210" i="14"/>
  <c r="J210" i="14"/>
  <c r="K210" i="14"/>
  <c r="L210" i="14"/>
  <c r="M210" i="14"/>
  <c r="N210" i="14"/>
  <c r="O210" i="14"/>
  <c r="P210" i="14"/>
  <c r="Q210" i="14"/>
  <c r="R210" i="14"/>
  <c r="E210" i="14"/>
  <c r="J19" i="18" l="1"/>
  <c r="J23" i="18" s="1"/>
  <c r="J8" i="18"/>
  <c r="J10" i="18" s="1"/>
  <c r="K4" i="18"/>
  <c r="K5" i="18"/>
  <c r="K6" i="18"/>
  <c r="K7" i="18"/>
  <c r="K9" i="18"/>
  <c r="K12" i="18"/>
  <c r="K13" i="18"/>
  <c r="K14" i="18"/>
  <c r="K15" i="18"/>
  <c r="K16" i="18"/>
  <c r="K17" i="18"/>
  <c r="K18" i="18"/>
  <c r="K21" i="18"/>
  <c r="K22" i="18"/>
  <c r="K25" i="18"/>
  <c r="K3" i="18"/>
  <c r="E4" i="18"/>
  <c r="E5" i="18"/>
  <c r="E6" i="18"/>
  <c r="E9" i="18"/>
  <c r="E12" i="18"/>
  <c r="E13" i="18"/>
  <c r="E14" i="18"/>
  <c r="E15" i="18"/>
  <c r="E18" i="18"/>
  <c r="E19" i="18"/>
  <c r="E20" i="18"/>
  <c r="E25" i="18"/>
  <c r="E3" i="18"/>
  <c r="C16" i="18"/>
  <c r="C23" i="18" s="1"/>
  <c r="D16" i="18"/>
  <c r="C7" i="18"/>
  <c r="C10" i="18" s="1"/>
  <c r="D7" i="18"/>
  <c r="I19" i="18"/>
  <c r="H19" i="18"/>
  <c r="H23" i="18" s="1"/>
  <c r="B16" i="18"/>
  <c r="B23" i="18" s="1"/>
  <c r="I8" i="18"/>
  <c r="I10" i="18" s="1"/>
  <c r="H8" i="18"/>
  <c r="H10" i="18" s="1"/>
  <c r="B7" i="18"/>
  <c r="B10" i="18" s="1"/>
  <c r="F6" i="17"/>
  <c r="F7" i="17"/>
  <c r="F10" i="17"/>
  <c r="F11" i="17"/>
  <c r="F15" i="17"/>
  <c r="F17" i="17"/>
  <c r="F19" i="17"/>
  <c r="F21" i="17"/>
  <c r="F23" i="17"/>
  <c r="F26" i="17"/>
  <c r="F28" i="17"/>
  <c r="F29" i="17"/>
  <c r="F35" i="17"/>
  <c r="F36" i="17"/>
  <c r="F4" i="17"/>
  <c r="E38" i="17"/>
  <c r="E30" i="17"/>
  <c r="E25" i="17"/>
  <c r="E20" i="17"/>
  <c r="E12" i="17"/>
  <c r="E8" i="17"/>
  <c r="D38" i="17"/>
  <c r="C38" i="17"/>
  <c r="D30" i="17"/>
  <c r="C30" i="17"/>
  <c r="D25" i="17"/>
  <c r="C25" i="17"/>
  <c r="D20" i="17"/>
  <c r="C20" i="17"/>
  <c r="D12" i="17"/>
  <c r="C12" i="17"/>
  <c r="D8" i="17"/>
  <c r="C8" i="17"/>
  <c r="E7" i="18" l="1"/>
  <c r="D10" i="18"/>
  <c r="F38" i="17"/>
  <c r="E16" i="18"/>
  <c r="F25" i="17"/>
  <c r="C31" i="17"/>
  <c r="C39" i="17" s="1"/>
  <c r="F8" i="17"/>
  <c r="F30" i="17"/>
  <c r="F20" i="17"/>
  <c r="F12" i="17"/>
  <c r="D23" i="18"/>
  <c r="J24" i="18"/>
  <c r="J26" i="18" s="1"/>
  <c r="C24" i="18"/>
  <c r="C26" i="18" s="1"/>
  <c r="E10" i="18"/>
  <c r="K19" i="18"/>
  <c r="B24" i="18"/>
  <c r="K10" i="18"/>
  <c r="H24" i="18"/>
  <c r="K8" i="18"/>
  <c r="I23" i="18"/>
  <c r="K23" i="18" s="1"/>
  <c r="E31" i="17"/>
  <c r="D31" i="17"/>
  <c r="D39" i="17" s="1"/>
  <c r="D24" i="18" l="1"/>
  <c r="D26" i="18" s="1"/>
  <c r="E26" i="18" s="1"/>
  <c r="I24" i="18"/>
  <c r="I26" i="18" s="1"/>
  <c r="E23" i="18"/>
  <c r="E39" i="17"/>
  <c r="F39" i="17" s="1"/>
  <c r="F31" i="17"/>
  <c r="B26" i="18"/>
  <c r="H26" i="18"/>
  <c r="K26" i="18" s="1"/>
  <c r="L7" i="16"/>
  <c r="L8" i="16"/>
  <c r="L9" i="16"/>
  <c r="L10" i="16"/>
  <c r="L11" i="16"/>
  <c r="L12" i="16"/>
  <c r="L13" i="16"/>
  <c r="L15" i="16"/>
  <c r="L16" i="16"/>
  <c r="L18" i="16"/>
  <c r="L19" i="16"/>
  <c r="L20" i="16"/>
  <c r="L21" i="16"/>
  <c r="L23" i="16"/>
  <c r="L24" i="16"/>
  <c r="L25" i="16"/>
  <c r="L27" i="16"/>
  <c r="L28" i="16"/>
  <c r="L29" i="16"/>
  <c r="L30" i="16"/>
  <c r="L31" i="16"/>
  <c r="L32" i="16"/>
  <c r="L35" i="16"/>
  <c r="L36" i="16"/>
  <c r="L37" i="16"/>
  <c r="L39" i="16"/>
  <c r="L40" i="16"/>
  <c r="L42" i="16"/>
  <c r="L43" i="16"/>
  <c r="L44" i="16"/>
  <c r="L46" i="16"/>
  <c r="L47" i="16"/>
  <c r="L49" i="16"/>
  <c r="L50" i="16"/>
  <c r="L51" i="16"/>
  <c r="L52" i="16"/>
  <c r="L54" i="16"/>
  <c r="L55" i="16"/>
  <c r="L56" i="16"/>
  <c r="L5" i="16"/>
  <c r="J57" i="16"/>
  <c r="K57" i="16"/>
  <c r="K24" i="18" l="1"/>
  <c r="E24" i="18"/>
  <c r="I57" i="16"/>
  <c r="L57" i="16" s="1"/>
  <c r="E57" i="16"/>
  <c r="C15" i="4"/>
  <c r="C17" i="4" s="1"/>
  <c r="D14" i="4"/>
  <c r="C14" i="4"/>
  <c r="D10" i="4"/>
  <c r="C10" i="4"/>
  <c r="P16" i="7"/>
  <c r="G744" i="15"/>
  <c r="H744" i="15"/>
  <c r="L744" i="15"/>
  <c r="I14" i="7" s="1"/>
  <c r="M744" i="15"/>
  <c r="J14" i="7" s="1"/>
  <c r="N744" i="15"/>
  <c r="K14" i="7" s="1"/>
  <c r="O744" i="15"/>
  <c r="L14" i="7" s="1"/>
  <c r="P744" i="15"/>
  <c r="M14" i="7" s="1"/>
  <c r="Q744" i="15"/>
  <c r="N14" i="7" s="1"/>
  <c r="R744" i="15"/>
  <c r="O14" i="7" s="1"/>
  <c r="S744" i="15"/>
  <c r="P14" i="7" s="1"/>
  <c r="T744" i="15"/>
  <c r="Q14" i="7" s="1"/>
  <c r="D15" i="4" l="1"/>
  <c r="D17" i="4" s="1"/>
  <c r="G714" i="15" l="1"/>
  <c r="G724" i="15" s="1"/>
  <c r="H714" i="15"/>
  <c r="H724" i="15" s="1"/>
  <c r="L714" i="15"/>
  <c r="L724" i="15" s="1"/>
  <c r="I13" i="7" s="1"/>
  <c r="M714" i="15"/>
  <c r="M724" i="15" s="1"/>
  <c r="J13" i="7" s="1"/>
  <c r="N714" i="15"/>
  <c r="N724" i="15" s="1"/>
  <c r="K13" i="7" s="1"/>
  <c r="O714" i="15"/>
  <c r="O724" i="15" s="1"/>
  <c r="L13" i="7" s="1"/>
  <c r="P714" i="15"/>
  <c r="P724" i="15" s="1"/>
  <c r="M13" i="7" s="1"/>
  <c r="Q714" i="15"/>
  <c r="Q724" i="15" s="1"/>
  <c r="N13" i="7" s="1"/>
  <c r="R714" i="15"/>
  <c r="R724" i="15" s="1"/>
  <c r="O13" i="7" s="1"/>
  <c r="S714" i="15"/>
  <c r="S724" i="15" s="1"/>
  <c r="P13" i="7" s="1"/>
  <c r="T714" i="15"/>
  <c r="T724" i="15" s="1"/>
  <c r="Q13" i="7" s="1"/>
  <c r="G676" i="15" l="1"/>
  <c r="G678" i="15" s="1"/>
  <c r="H676" i="15"/>
  <c r="H678" i="15" s="1"/>
  <c r="L676" i="15"/>
  <c r="L678" i="15" s="1"/>
  <c r="I12" i="7" s="1"/>
  <c r="M676" i="15"/>
  <c r="M678" i="15" s="1"/>
  <c r="J12" i="7" s="1"/>
  <c r="N676" i="15"/>
  <c r="N678" i="15" s="1"/>
  <c r="K12" i="7" s="1"/>
  <c r="O676" i="15"/>
  <c r="O678" i="15" s="1"/>
  <c r="L12" i="7" s="1"/>
  <c r="P676" i="15"/>
  <c r="P678" i="15" s="1"/>
  <c r="M12" i="7" s="1"/>
  <c r="Q676" i="15"/>
  <c r="Q678" i="15" s="1"/>
  <c r="N12" i="7" s="1"/>
  <c r="R676" i="15"/>
  <c r="R678" i="15" s="1"/>
  <c r="O12" i="7" s="1"/>
  <c r="S676" i="15"/>
  <c r="S678" i="15" s="1"/>
  <c r="P12" i="7" s="1"/>
  <c r="T676" i="15"/>
  <c r="T678" i="15" s="1"/>
  <c r="Q12" i="7" s="1"/>
  <c r="H642" i="15" l="1"/>
  <c r="H647" i="15" s="1"/>
  <c r="K642" i="15"/>
  <c r="L642" i="15"/>
  <c r="L647" i="15" s="1"/>
  <c r="I11" i="7" s="1"/>
  <c r="M642" i="15"/>
  <c r="M647" i="15" s="1"/>
  <c r="J11" i="7" s="1"/>
  <c r="N642" i="15"/>
  <c r="N647" i="15" s="1"/>
  <c r="K11" i="7" s="1"/>
  <c r="O642" i="15"/>
  <c r="O647" i="15" s="1"/>
  <c r="L11" i="7" s="1"/>
  <c r="P642" i="15"/>
  <c r="P647" i="15" s="1"/>
  <c r="M11" i="7" s="1"/>
  <c r="Q642" i="15"/>
  <c r="Q647" i="15" s="1"/>
  <c r="N11" i="7" s="1"/>
  <c r="R642" i="15"/>
  <c r="R647" i="15" s="1"/>
  <c r="O11" i="7" s="1"/>
  <c r="S642" i="15"/>
  <c r="S647" i="15" s="1"/>
  <c r="P11" i="7" s="1"/>
  <c r="T642" i="15"/>
  <c r="T647" i="15" s="1"/>
  <c r="Q11" i="7" s="1"/>
  <c r="G642" i="15"/>
  <c r="G647" i="15" s="1"/>
  <c r="H616" i="15"/>
  <c r="H625" i="15" s="1"/>
  <c r="K616" i="15"/>
  <c r="K625" i="15" s="1"/>
  <c r="H10" i="7" s="1"/>
  <c r="L616" i="15"/>
  <c r="L625" i="15" s="1"/>
  <c r="I10" i="7" s="1"/>
  <c r="M616" i="15"/>
  <c r="M625" i="15" s="1"/>
  <c r="J10" i="7" s="1"/>
  <c r="N616" i="15"/>
  <c r="N625" i="15" s="1"/>
  <c r="K10" i="7" s="1"/>
  <c r="O616" i="15"/>
  <c r="O625" i="15" s="1"/>
  <c r="L10" i="7" s="1"/>
  <c r="P616" i="15"/>
  <c r="P625" i="15" s="1"/>
  <c r="M10" i="7" s="1"/>
  <c r="Q616" i="15"/>
  <c r="Q625" i="15" s="1"/>
  <c r="N10" i="7" s="1"/>
  <c r="R616" i="15"/>
  <c r="R625" i="15" s="1"/>
  <c r="O10" i="7" s="1"/>
  <c r="S616" i="15"/>
  <c r="S625" i="15" s="1"/>
  <c r="P10" i="7" s="1"/>
  <c r="T616" i="15"/>
  <c r="T625" i="15" s="1"/>
  <c r="Q10" i="7" s="1"/>
  <c r="G616" i="15"/>
  <c r="G625" i="15" s="1"/>
  <c r="G475" i="15" l="1"/>
  <c r="G602" i="15" s="1"/>
  <c r="H475" i="15"/>
  <c r="H602" i="15" s="1"/>
  <c r="L602" i="15"/>
  <c r="I9" i="7" s="1"/>
  <c r="M602" i="15"/>
  <c r="J9" i="7" s="1"/>
  <c r="N602" i="15"/>
  <c r="K9" i="7" s="1"/>
  <c r="O602" i="15"/>
  <c r="L9" i="7" s="1"/>
  <c r="P602" i="15"/>
  <c r="M9" i="7" s="1"/>
  <c r="Q602" i="15"/>
  <c r="N9" i="7" s="1"/>
  <c r="R602" i="15"/>
  <c r="O9" i="7" s="1"/>
  <c r="S602" i="15"/>
  <c r="P9" i="7" s="1"/>
  <c r="T602" i="15"/>
  <c r="Q9" i="7" s="1"/>
  <c r="J443" i="15"/>
  <c r="J445" i="15"/>
  <c r="H340" i="15"/>
  <c r="H464" i="15" s="1"/>
  <c r="K340" i="15"/>
  <c r="K464" i="15" s="1"/>
  <c r="H8" i="7" s="1"/>
  <c r="L340" i="15"/>
  <c r="L464" i="15" s="1"/>
  <c r="I8" i="7" s="1"/>
  <c r="M340" i="15"/>
  <c r="M464" i="15" s="1"/>
  <c r="J8" i="7" s="1"/>
  <c r="N340" i="15"/>
  <c r="N464" i="15" s="1"/>
  <c r="K8" i="7" s="1"/>
  <c r="O340" i="15"/>
  <c r="O464" i="15" s="1"/>
  <c r="L8" i="7" s="1"/>
  <c r="P340" i="15"/>
  <c r="P464" i="15" s="1"/>
  <c r="M8" i="7" s="1"/>
  <c r="Q340" i="15"/>
  <c r="Q464" i="15" s="1"/>
  <c r="N8" i="7" s="1"/>
  <c r="R340" i="15"/>
  <c r="R464" i="15" s="1"/>
  <c r="O8" i="7" s="1"/>
  <c r="S340" i="15"/>
  <c r="S464" i="15" s="1"/>
  <c r="P8" i="7" s="1"/>
  <c r="T340" i="15"/>
  <c r="T464" i="15" s="1"/>
  <c r="Q8" i="7" s="1"/>
  <c r="G340" i="15"/>
  <c r="G464" i="15" s="1"/>
  <c r="H221" i="15" l="1"/>
  <c r="H226" i="15" s="1"/>
  <c r="K221" i="15"/>
  <c r="K226" i="15" s="1"/>
  <c r="H7" i="7" s="1"/>
  <c r="L221" i="15"/>
  <c r="L226" i="15" s="1"/>
  <c r="I7" i="7" s="1"/>
  <c r="M221" i="15"/>
  <c r="M226" i="15" s="1"/>
  <c r="J7" i="7" s="1"/>
  <c r="N221" i="15"/>
  <c r="N226" i="15" s="1"/>
  <c r="K7" i="7" s="1"/>
  <c r="O221" i="15"/>
  <c r="O226" i="15" s="1"/>
  <c r="L7" i="7" s="1"/>
  <c r="P221" i="15"/>
  <c r="P226" i="15" s="1"/>
  <c r="M7" i="7" s="1"/>
  <c r="Q221" i="15"/>
  <c r="Q226" i="15" s="1"/>
  <c r="N7" i="7" s="1"/>
  <c r="R221" i="15"/>
  <c r="R226" i="15" s="1"/>
  <c r="O7" i="7" s="1"/>
  <c r="S221" i="15"/>
  <c r="S226" i="15" s="1"/>
  <c r="P7" i="7" s="1"/>
  <c r="T221" i="15"/>
  <c r="T226" i="15" s="1"/>
  <c r="Q7" i="7" s="1"/>
  <c r="G221" i="15"/>
  <c r="G226" i="15" s="1"/>
  <c r="H169" i="15"/>
  <c r="H214" i="15" s="1"/>
  <c r="K169" i="15"/>
  <c r="K214" i="15" s="1"/>
  <c r="H6" i="7" s="1"/>
  <c r="L169" i="15"/>
  <c r="L214" i="15" s="1"/>
  <c r="I6" i="7" s="1"/>
  <c r="M169" i="15"/>
  <c r="M214" i="15" s="1"/>
  <c r="J6" i="7" s="1"/>
  <c r="N169" i="15"/>
  <c r="N214" i="15" s="1"/>
  <c r="K6" i="7" s="1"/>
  <c r="O169" i="15"/>
  <c r="O214" i="15" s="1"/>
  <c r="L6" i="7" s="1"/>
  <c r="P169" i="15"/>
  <c r="P214" i="15" s="1"/>
  <c r="M6" i="7" s="1"/>
  <c r="Q169" i="15"/>
  <c r="Q214" i="15" s="1"/>
  <c r="N6" i="7" s="1"/>
  <c r="R169" i="15"/>
  <c r="R214" i="15" s="1"/>
  <c r="O6" i="7" s="1"/>
  <c r="S169" i="15"/>
  <c r="S214" i="15" s="1"/>
  <c r="P6" i="7" s="1"/>
  <c r="T169" i="15"/>
  <c r="T214" i="15" s="1"/>
  <c r="Q6" i="7" s="1"/>
  <c r="G169" i="15"/>
  <c r="G214" i="15" s="1"/>
  <c r="H40" i="15"/>
  <c r="H46" i="15" s="1"/>
  <c r="H745" i="15" s="1"/>
  <c r="H747" i="15" s="1"/>
  <c r="K40" i="15"/>
  <c r="K46" i="15" s="1"/>
  <c r="L40" i="15"/>
  <c r="L46" i="15" s="1"/>
  <c r="M40" i="15"/>
  <c r="M46" i="15" s="1"/>
  <c r="N40" i="15"/>
  <c r="N46" i="15" s="1"/>
  <c r="O40" i="15"/>
  <c r="O46" i="15" s="1"/>
  <c r="P40" i="15"/>
  <c r="P46" i="15" s="1"/>
  <c r="Q40" i="15"/>
  <c r="Q46" i="15" s="1"/>
  <c r="R40" i="15"/>
  <c r="R46" i="15" s="1"/>
  <c r="S40" i="15"/>
  <c r="S46" i="15" s="1"/>
  <c r="T40" i="15"/>
  <c r="G40" i="15"/>
  <c r="G46" i="15" s="1"/>
  <c r="I743" i="15"/>
  <c r="J743" i="15" s="1"/>
  <c r="I742" i="15"/>
  <c r="J742" i="15" s="1"/>
  <c r="I740" i="15"/>
  <c r="J740" i="15" s="1"/>
  <c r="I738" i="15"/>
  <c r="J738" i="15" s="1"/>
  <c r="I737" i="15"/>
  <c r="J737" i="15" s="1"/>
  <c r="I736" i="15"/>
  <c r="J736" i="15" s="1"/>
  <c r="I733" i="15"/>
  <c r="J733" i="15" s="1"/>
  <c r="I731" i="15"/>
  <c r="J731" i="15" s="1"/>
  <c r="I730" i="15"/>
  <c r="J730" i="15" s="1"/>
  <c r="I729" i="15"/>
  <c r="J729" i="15" s="1"/>
  <c r="I726" i="15"/>
  <c r="J722" i="15"/>
  <c r="J719" i="15"/>
  <c r="J718" i="15"/>
  <c r="J717" i="15"/>
  <c r="J711" i="15"/>
  <c r="J709" i="15"/>
  <c r="J706" i="15"/>
  <c r="J703" i="15"/>
  <c r="J702" i="15"/>
  <c r="J701" i="15"/>
  <c r="J698" i="15"/>
  <c r="J695" i="15"/>
  <c r="J693" i="15"/>
  <c r="J692" i="15"/>
  <c r="J690" i="15"/>
  <c r="J689" i="15"/>
  <c r="J687" i="15"/>
  <c r="J686" i="15"/>
  <c r="J685" i="15"/>
  <c r="J683" i="15"/>
  <c r="J682" i="15"/>
  <c r="J673" i="15"/>
  <c r="J670" i="15"/>
  <c r="J666" i="15"/>
  <c r="J662" i="15"/>
  <c r="J661" i="15"/>
  <c r="J659" i="15"/>
  <c r="J657" i="15"/>
  <c r="J656" i="15"/>
  <c r="J654" i="15"/>
  <c r="I646" i="15"/>
  <c r="J646" i="15" s="1"/>
  <c r="I644" i="15"/>
  <c r="J644" i="15" s="1"/>
  <c r="J640" i="15"/>
  <c r="J637" i="15"/>
  <c r="J635" i="15"/>
  <c r="J632" i="15"/>
  <c r="J630" i="15"/>
  <c r="J629" i="15"/>
  <c r="J624" i="15"/>
  <c r="J622" i="15"/>
  <c r="J619" i="15"/>
  <c r="J618" i="15"/>
  <c r="J615" i="15"/>
  <c r="J612" i="15"/>
  <c r="J610" i="15"/>
  <c r="J608" i="15"/>
  <c r="J606" i="15"/>
  <c r="J601" i="15"/>
  <c r="J599" i="15"/>
  <c r="J598" i="15"/>
  <c r="J597" i="15"/>
  <c r="J595" i="15"/>
  <c r="J592" i="15"/>
  <c r="J590" i="15"/>
  <c r="J588" i="15"/>
  <c r="J584" i="15"/>
  <c r="J582" i="15"/>
  <c r="J580" i="15"/>
  <c r="J576" i="15"/>
  <c r="J574" i="15"/>
  <c r="J572" i="15"/>
  <c r="J570" i="15"/>
  <c r="J568" i="15"/>
  <c r="J566" i="15"/>
  <c r="J564" i="15"/>
  <c r="J562" i="15"/>
  <c r="J560" i="15"/>
  <c r="J558" i="15"/>
  <c r="J557" i="15"/>
  <c r="J556" i="15"/>
  <c r="J554" i="15"/>
  <c r="J549" i="15"/>
  <c r="J545" i="15"/>
  <c r="J543" i="15"/>
  <c r="J541" i="15"/>
  <c r="J539" i="15"/>
  <c r="J536" i="15"/>
  <c r="J535" i="15"/>
  <c r="J534" i="15"/>
  <c r="J532" i="15"/>
  <c r="J530" i="15"/>
  <c r="J524" i="15"/>
  <c r="J522" i="15"/>
  <c r="J519" i="15"/>
  <c r="J517" i="15"/>
  <c r="J513" i="15"/>
  <c r="J511" i="15"/>
  <c r="J509" i="15"/>
  <c r="J507" i="15"/>
  <c r="J506" i="15"/>
  <c r="J502" i="15"/>
  <c r="J500" i="15"/>
  <c r="J498" i="15"/>
  <c r="J497" i="15"/>
  <c r="J496" i="15"/>
  <c r="J494" i="15"/>
  <c r="J490" i="15"/>
  <c r="J487" i="15"/>
  <c r="J484" i="15"/>
  <c r="J481" i="15"/>
  <c r="J478" i="15"/>
  <c r="J472" i="15"/>
  <c r="J469" i="15"/>
  <c r="J462" i="15"/>
  <c r="J459" i="15"/>
  <c r="J457" i="15"/>
  <c r="J454" i="15"/>
  <c r="J450" i="15"/>
  <c r="J447" i="15"/>
  <c r="J439" i="15"/>
  <c r="J437" i="15"/>
  <c r="J434" i="15"/>
  <c r="J432" i="15"/>
  <c r="J431" i="15"/>
  <c r="J430" i="15"/>
  <c r="J428" i="15"/>
  <c r="J426" i="15"/>
  <c r="J424" i="15"/>
  <c r="J422" i="15"/>
  <c r="J421" i="15"/>
  <c r="J420" i="15"/>
  <c r="J418" i="15"/>
  <c r="J415" i="15"/>
  <c r="J413" i="15"/>
  <c r="J411" i="15"/>
  <c r="J410" i="15"/>
  <c r="J409" i="15"/>
  <c r="J407" i="15"/>
  <c r="J405" i="15"/>
  <c r="J403" i="15"/>
  <c r="J401" i="15"/>
  <c r="J399" i="15"/>
  <c r="J397" i="15"/>
  <c r="J395" i="15"/>
  <c r="J394" i="15"/>
  <c r="J393" i="15"/>
  <c r="J391" i="15"/>
  <c r="J389" i="15"/>
  <c r="J387" i="15"/>
  <c r="J385" i="15"/>
  <c r="J383" i="15"/>
  <c r="J381" i="15"/>
  <c r="J379" i="15"/>
  <c r="J377" i="15"/>
  <c r="J375" i="15"/>
  <c r="J373" i="15"/>
  <c r="J371" i="15"/>
  <c r="J369" i="15"/>
  <c r="J367" i="15"/>
  <c r="J365" i="15"/>
  <c r="J363" i="15"/>
  <c r="J362" i="15"/>
  <c r="J360" i="15"/>
  <c r="J357" i="15"/>
  <c r="J355" i="15"/>
  <c r="J351" i="15"/>
  <c r="J349" i="15"/>
  <c r="J347" i="15"/>
  <c r="J346" i="15"/>
  <c r="J344" i="15"/>
  <c r="J339" i="15"/>
  <c r="J337" i="15"/>
  <c r="J335" i="15"/>
  <c r="J333" i="15"/>
  <c r="J332" i="15"/>
  <c r="J330" i="15"/>
  <c r="J328" i="15"/>
  <c r="J327" i="15"/>
  <c r="J325" i="15"/>
  <c r="J323" i="15"/>
  <c r="J320" i="15"/>
  <c r="J318" i="15"/>
  <c r="J314" i="15"/>
  <c r="J312" i="15"/>
  <c r="J311" i="15"/>
  <c r="J310" i="15"/>
  <c r="J308" i="15"/>
  <c r="J306" i="15"/>
  <c r="J304" i="15"/>
  <c r="J302" i="15"/>
  <c r="J301" i="15"/>
  <c r="J300" i="15"/>
  <c r="J298" i="15"/>
  <c r="J296" i="15"/>
  <c r="J295" i="15"/>
  <c r="J293" i="15"/>
  <c r="J291" i="15"/>
  <c r="J290" i="15"/>
  <c r="J288" i="15"/>
  <c r="J286" i="15"/>
  <c r="J284" i="15"/>
  <c r="J282" i="15"/>
  <c r="J281" i="15"/>
  <c r="J280" i="15"/>
  <c r="J278" i="15"/>
  <c r="J276" i="15"/>
  <c r="J273" i="15"/>
  <c r="J270" i="15"/>
  <c r="J267" i="15"/>
  <c r="J265" i="15"/>
  <c r="J263" i="15"/>
  <c r="J261" i="15"/>
  <c r="J259" i="15"/>
  <c r="J257" i="15"/>
  <c r="J255" i="15"/>
  <c r="J254" i="15"/>
  <c r="J252" i="15"/>
  <c r="J250" i="15"/>
  <c r="J249" i="15"/>
  <c r="J248" i="15"/>
  <c r="J246" i="15"/>
  <c r="J244" i="15"/>
  <c r="J243" i="15"/>
  <c r="J242" i="15"/>
  <c r="J240" i="15"/>
  <c r="J238" i="15"/>
  <c r="J236" i="15"/>
  <c r="J234" i="15"/>
  <c r="J233" i="15"/>
  <c r="J232" i="15"/>
  <c r="J230" i="15"/>
  <c r="J225" i="15"/>
  <c r="J220" i="15"/>
  <c r="J218" i="15"/>
  <c r="J213" i="15"/>
  <c r="J211" i="15"/>
  <c r="J208" i="15"/>
  <c r="J206" i="15"/>
  <c r="J203" i="15"/>
  <c r="J200" i="15"/>
  <c r="J198" i="15"/>
  <c r="J196" i="15"/>
  <c r="J194" i="15"/>
  <c r="J193" i="15"/>
  <c r="J192" i="15"/>
  <c r="J189" i="15"/>
  <c r="J187" i="15"/>
  <c r="J185" i="15"/>
  <c r="J183" i="15"/>
  <c r="J180" i="15"/>
  <c r="J178" i="15"/>
  <c r="J177" i="15"/>
  <c r="J176" i="15"/>
  <c r="J174" i="15"/>
  <c r="J168" i="15"/>
  <c r="J166" i="15"/>
  <c r="J163" i="15"/>
  <c r="J161" i="15"/>
  <c r="J159" i="15"/>
  <c r="J157" i="15"/>
  <c r="J155" i="15"/>
  <c r="J153" i="15"/>
  <c r="J151" i="15"/>
  <c r="J147" i="15"/>
  <c r="J145" i="15"/>
  <c r="J143" i="15"/>
  <c r="J141" i="15"/>
  <c r="J139" i="15"/>
  <c r="J137" i="15"/>
  <c r="J134" i="15"/>
  <c r="J132" i="15"/>
  <c r="J130" i="15"/>
  <c r="J128" i="15"/>
  <c r="J125" i="15"/>
  <c r="J123" i="15"/>
  <c r="J120" i="15"/>
  <c r="J116" i="15"/>
  <c r="J112" i="15"/>
  <c r="J110" i="15"/>
  <c r="J107" i="15"/>
  <c r="J105" i="15"/>
  <c r="J103" i="15"/>
  <c r="J99" i="15"/>
  <c r="J96" i="15"/>
  <c r="J94" i="15"/>
  <c r="J93" i="15"/>
  <c r="J91" i="15"/>
  <c r="J89" i="15"/>
  <c r="J86" i="15"/>
  <c r="J84" i="15"/>
  <c r="J82" i="15"/>
  <c r="J81" i="15"/>
  <c r="J80" i="15"/>
  <c r="J78" i="15"/>
  <c r="J76" i="15"/>
  <c r="J74" i="15"/>
  <c r="J73" i="15"/>
  <c r="J72" i="15"/>
  <c r="J70" i="15"/>
  <c r="J66" i="15"/>
  <c r="J63" i="15"/>
  <c r="J61" i="15"/>
  <c r="J59" i="15"/>
  <c r="J53" i="15"/>
  <c r="J51" i="15"/>
  <c r="J50" i="15"/>
  <c r="J45" i="15"/>
  <c r="J37" i="15"/>
  <c r="J34" i="15"/>
  <c r="J32" i="15"/>
  <c r="J28" i="15"/>
  <c r="J24" i="15"/>
  <c r="J22" i="15"/>
  <c r="J18" i="15"/>
  <c r="J15" i="15"/>
  <c r="J13" i="15"/>
  <c r="J10" i="15"/>
  <c r="J7" i="15"/>
  <c r="E15" i="7"/>
  <c r="E17" i="7" s="1"/>
  <c r="O15" i="5"/>
  <c r="F219" i="14"/>
  <c r="I219" i="14"/>
  <c r="H13" i="5" s="1"/>
  <c r="J219" i="14"/>
  <c r="I13" i="5" s="1"/>
  <c r="K219" i="14"/>
  <c r="J13" i="5" s="1"/>
  <c r="L219" i="14"/>
  <c r="K13" i="5" s="1"/>
  <c r="M219" i="14"/>
  <c r="L13" i="5" s="1"/>
  <c r="N219" i="14"/>
  <c r="M13" i="5" s="1"/>
  <c r="O219" i="14"/>
  <c r="N13" i="5" s="1"/>
  <c r="P219" i="14"/>
  <c r="O13" i="5" s="1"/>
  <c r="Q219" i="14"/>
  <c r="P13" i="5" s="1"/>
  <c r="R219" i="14"/>
  <c r="Q13" i="5" s="1"/>
  <c r="F206" i="14"/>
  <c r="I206" i="14"/>
  <c r="H11" i="5" s="1"/>
  <c r="J206" i="14"/>
  <c r="I11" i="5" s="1"/>
  <c r="K206" i="14"/>
  <c r="L206" i="14"/>
  <c r="M206" i="14"/>
  <c r="L11" i="5" s="1"/>
  <c r="N206" i="14"/>
  <c r="M11" i="5" s="1"/>
  <c r="O206" i="14"/>
  <c r="N11" i="5" s="1"/>
  <c r="P206" i="14"/>
  <c r="O11" i="5" s="1"/>
  <c r="Q206" i="14"/>
  <c r="R206" i="14"/>
  <c r="Q11" i="5" s="1"/>
  <c r="F173" i="14"/>
  <c r="H10" i="5"/>
  <c r="I10" i="5"/>
  <c r="J10" i="5"/>
  <c r="K10" i="5"/>
  <c r="L10" i="5"/>
  <c r="M10" i="5"/>
  <c r="N10" i="5"/>
  <c r="O10" i="5"/>
  <c r="P10" i="5"/>
  <c r="Q10" i="5"/>
  <c r="F163" i="14"/>
  <c r="H9" i="5"/>
  <c r="I9" i="5"/>
  <c r="J9" i="5"/>
  <c r="K9" i="5"/>
  <c r="L9" i="5"/>
  <c r="M9" i="5"/>
  <c r="N9" i="5"/>
  <c r="O9" i="5"/>
  <c r="P9" i="5"/>
  <c r="Q9" i="5"/>
  <c r="F127" i="14"/>
  <c r="I127" i="14"/>
  <c r="H8" i="5" s="1"/>
  <c r="J127" i="14"/>
  <c r="K127" i="14"/>
  <c r="J8" i="5" s="1"/>
  <c r="L127" i="14"/>
  <c r="K8" i="5" s="1"/>
  <c r="M127" i="14"/>
  <c r="N127" i="14"/>
  <c r="M8" i="5" s="1"/>
  <c r="O127" i="14"/>
  <c r="N8" i="5" s="1"/>
  <c r="P127" i="14"/>
  <c r="Q127" i="14"/>
  <c r="R127" i="14"/>
  <c r="F71" i="14"/>
  <c r="I71" i="14"/>
  <c r="H7" i="5" s="1"/>
  <c r="J71" i="14"/>
  <c r="I7" i="5" s="1"/>
  <c r="K71" i="14"/>
  <c r="J7" i="5" s="1"/>
  <c r="L71" i="14"/>
  <c r="K7" i="5" s="1"/>
  <c r="M71" i="14"/>
  <c r="L7" i="5" s="1"/>
  <c r="N71" i="14"/>
  <c r="M7" i="5" s="1"/>
  <c r="O71" i="14"/>
  <c r="N7" i="5" s="1"/>
  <c r="P71" i="14"/>
  <c r="O7" i="5" s="1"/>
  <c r="Q71" i="14"/>
  <c r="P7" i="5" s="1"/>
  <c r="R71" i="14"/>
  <c r="Q7" i="5" s="1"/>
  <c r="F45" i="14"/>
  <c r="I45" i="14"/>
  <c r="J45" i="14"/>
  <c r="I6" i="5" s="1"/>
  <c r="K45" i="14"/>
  <c r="J6" i="5" s="1"/>
  <c r="L45" i="14"/>
  <c r="K6" i="5" s="1"/>
  <c r="M45" i="14"/>
  <c r="L6" i="5" s="1"/>
  <c r="N45" i="14"/>
  <c r="O45" i="14"/>
  <c r="P45" i="14"/>
  <c r="O6" i="5" s="1"/>
  <c r="Q45" i="14"/>
  <c r="P6" i="5" s="1"/>
  <c r="R45" i="14"/>
  <c r="Q6" i="5" s="1"/>
  <c r="F40" i="14"/>
  <c r="H5" i="5"/>
  <c r="I5" i="5"/>
  <c r="J5" i="5"/>
  <c r="K5" i="5"/>
  <c r="L5" i="5"/>
  <c r="M5" i="5"/>
  <c r="N5" i="5"/>
  <c r="O5" i="5"/>
  <c r="P5" i="5"/>
  <c r="Q5" i="5"/>
  <c r="F16" i="14"/>
  <c r="I4" i="5"/>
  <c r="J4" i="5"/>
  <c r="K4" i="5"/>
  <c r="M4" i="5"/>
  <c r="N4" i="5"/>
  <c r="O4" i="5"/>
  <c r="Q4" i="5"/>
  <c r="E16" i="14"/>
  <c r="E45" i="14"/>
  <c r="E40" i="14"/>
  <c r="E71" i="14"/>
  <c r="E127" i="14"/>
  <c r="E163" i="14"/>
  <c r="E173" i="14"/>
  <c r="E206" i="14"/>
  <c r="E219" i="14"/>
  <c r="H11" i="14"/>
  <c r="H27" i="14"/>
  <c r="H29" i="14"/>
  <c r="H30" i="14"/>
  <c r="H32" i="14"/>
  <c r="H33" i="14"/>
  <c r="H35" i="14"/>
  <c r="H37" i="14"/>
  <c r="H43" i="14"/>
  <c r="H44" i="14"/>
  <c r="H48" i="14"/>
  <c r="H49" i="14"/>
  <c r="H51" i="14"/>
  <c r="H53" i="14"/>
  <c r="H54" i="14"/>
  <c r="H61" i="14"/>
  <c r="H62" i="14"/>
  <c r="H66" i="14"/>
  <c r="H67" i="14"/>
  <c r="H70" i="14"/>
  <c r="H75" i="14"/>
  <c r="H76" i="14"/>
  <c r="H77" i="14"/>
  <c r="H78" i="14"/>
  <c r="H82" i="14"/>
  <c r="H83" i="14"/>
  <c r="H84" i="14"/>
  <c r="H85" i="14"/>
  <c r="H86" i="14"/>
  <c r="H87" i="14"/>
  <c r="H88" i="14"/>
  <c r="H89" i="14"/>
  <c r="H90" i="14"/>
  <c r="H91" i="14"/>
  <c r="H92" i="14"/>
  <c r="H93" i="14"/>
  <c r="H94" i="14"/>
  <c r="H95" i="14"/>
  <c r="H96" i="14"/>
  <c r="H97" i="14"/>
  <c r="H98" i="14"/>
  <c r="H99" i="14"/>
  <c r="H100" i="14"/>
  <c r="H101" i="14"/>
  <c r="H102" i="14"/>
  <c r="H103" i="14"/>
  <c r="H104" i="14"/>
  <c r="H106" i="14"/>
  <c r="H107" i="14"/>
  <c r="H108" i="14"/>
  <c r="H109" i="14"/>
  <c r="H110" i="14"/>
  <c r="H111" i="14"/>
  <c r="H112" i="14"/>
  <c r="H113" i="14"/>
  <c r="H114" i="14"/>
  <c r="H115" i="14"/>
  <c r="H116" i="14"/>
  <c r="H117" i="14"/>
  <c r="H118" i="14"/>
  <c r="H119" i="14"/>
  <c r="H120" i="14"/>
  <c r="H121" i="14"/>
  <c r="H122" i="14"/>
  <c r="H123" i="14"/>
  <c r="H124" i="14"/>
  <c r="H125" i="14"/>
  <c r="H126" i="14"/>
  <c r="H131" i="14"/>
  <c r="H136" i="14"/>
  <c r="H137" i="14"/>
  <c r="H141" i="14"/>
  <c r="H142" i="14"/>
  <c r="H143" i="14"/>
  <c r="H144" i="14"/>
  <c r="H145" i="14"/>
  <c r="H132" i="14"/>
  <c r="H147" i="14"/>
  <c r="H149" i="14"/>
  <c r="H153" i="14"/>
  <c r="H156" i="14"/>
  <c r="H162" i="14"/>
  <c r="H166" i="14"/>
  <c r="H167" i="14"/>
  <c r="H168" i="14"/>
  <c r="H169" i="14"/>
  <c r="H170" i="14"/>
  <c r="H176" i="14"/>
  <c r="H178" i="14"/>
  <c r="H179" i="14"/>
  <c r="H181" i="14"/>
  <c r="H182" i="14"/>
  <c r="H184" i="14"/>
  <c r="H185" i="14"/>
  <c r="H186" i="14"/>
  <c r="H187" i="14"/>
  <c r="H188" i="14"/>
  <c r="H190" i="14"/>
  <c r="H191" i="14"/>
  <c r="H192" i="14"/>
  <c r="H193" i="14"/>
  <c r="H198" i="14"/>
  <c r="H200" i="14"/>
  <c r="H202" i="14"/>
  <c r="H205" i="14"/>
  <c r="H214" i="14"/>
  <c r="H215" i="14"/>
  <c r="H217" i="14"/>
  <c r="H218" i="14"/>
  <c r="H7" i="14"/>
  <c r="E14" i="5"/>
  <c r="E16" i="5" s="1"/>
  <c r="M6" i="5" l="1"/>
  <c r="N220" i="14"/>
  <c r="N6" i="5"/>
  <c r="O220" i="14"/>
  <c r="H6" i="5"/>
  <c r="I220" i="14"/>
  <c r="J11" i="5"/>
  <c r="K220" i="14"/>
  <c r="L8" i="5"/>
  <c r="M220" i="14"/>
  <c r="O8" i="5"/>
  <c r="P220" i="14"/>
  <c r="P222" i="14" s="1"/>
  <c r="Q8" i="5"/>
  <c r="R220" i="14"/>
  <c r="I8" i="5"/>
  <c r="J220" i="14"/>
  <c r="P11" i="5"/>
  <c r="Q220" i="14"/>
  <c r="K11" i="5"/>
  <c r="L220" i="14"/>
  <c r="P8" i="5"/>
  <c r="H134" i="14"/>
  <c r="G163" i="14"/>
  <c r="E220" i="14"/>
  <c r="E222" i="14" s="1"/>
  <c r="G219" i="14"/>
  <c r="H219" i="14" s="1"/>
  <c r="F220" i="14"/>
  <c r="F222" i="14" s="1"/>
  <c r="S745" i="15"/>
  <c r="S747" i="15" s="1"/>
  <c r="P5" i="7"/>
  <c r="O745" i="15"/>
  <c r="L5" i="7"/>
  <c r="H5" i="7"/>
  <c r="G127" i="14"/>
  <c r="H127" i="14" s="1"/>
  <c r="H40" i="14"/>
  <c r="H213" i="14"/>
  <c r="P4" i="5"/>
  <c r="L4" i="5"/>
  <c r="R745" i="15"/>
  <c r="O5" i="7"/>
  <c r="N745" i="15"/>
  <c r="K5" i="7"/>
  <c r="J5" i="7"/>
  <c r="M745" i="15"/>
  <c r="G206" i="14"/>
  <c r="H206" i="14" s="1"/>
  <c r="G71" i="14"/>
  <c r="H71" i="14" s="1"/>
  <c r="H4" i="5"/>
  <c r="J726" i="15"/>
  <c r="G745" i="15"/>
  <c r="G747" i="15" s="1"/>
  <c r="P745" i="15"/>
  <c r="M5" i="7"/>
  <c r="L745" i="15"/>
  <c r="I5" i="7"/>
  <c r="N5" i="7"/>
  <c r="Q745" i="15"/>
  <c r="J467" i="15"/>
  <c r="J650" i="15"/>
  <c r="J504" i="15"/>
  <c r="J652" i="15"/>
  <c r="J12" i="15"/>
  <c r="J14" i="15"/>
  <c r="J16" i="15"/>
  <c r="J20" i="15"/>
  <c r="J23" i="15"/>
  <c r="J26" i="15"/>
  <c r="J33" i="15"/>
  <c r="J35" i="15"/>
  <c r="J39" i="15"/>
  <c r="J44" i="15"/>
  <c r="J52" i="15"/>
  <c r="J54" i="15"/>
  <c r="J56" i="15"/>
  <c r="J60" i="15"/>
  <c r="J62" i="15"/>
  <c r="J64" i="15"/>
  <c r="J68" i="15"/>
  <c r="J71" i="15"/>
  <c r="J75" i="15"/>
  <c r="J77" i="15"/>
  <c r="J79" i="15"/>
  <c r="J83" i="15"/>
  <c r="J85" i="15"/>
  <c r="J88" i="15"/>
  <c r="J90" i="15"/>
  <c r="J92" i="15"/>
  <c r="J98" i="15"/>
  <c r="J102" i="15"/>
  <c r="J108" i="15"/>
  <c r="J111" i="15"/>
  <c r="J114" i="15"/>
  <c r="J119" i="15"/>
  <c r="J121" i="15"/>
  <c r="J124" i="15"/>
  <c r="J127" i="15"/>
  <c r="J129" i="15"/>
  <c r="J131" i="15"/>
  <c r="J133" i="15"/>
  <c r="J135" i="15"/>
  <c r="J138" i="15"/>
  <c r="J140" i="15"/>
  <c r="J142" i="15"/>
  <c r="J144" i="15"/>
  <c r="J146" i="15"/>
  <c r="J150" i="15"/>
  <c r="J152" i="15"/>
  <c r="J154" i="15"/>
  <c r="J156" i="15"/>
  <c r="J158" i="15"/>
  <c r="J160" i="15"/>
  <c r="J162" i="15"/>
  <c r="J164" i="15"/>
  <c r="J167" i="15"/>
  <c r="J173" i="15"/>
  <c r="J175" i="15"/>
  <c r="J179" i="15"/>
  <c r="J181" i="15"/>
  <c r="J184" i="15"/>
  <c r="J186" i="15"/>
  <c r="J188" i="15"/>
  <c r="J191" i="15"/>
  <c r="J195" i="15"/>
  <c r="J197" i="15"/>
  <c r="J199" i="15"/>
  <c r="J202" i="15"/>
  <c r="J205" i="15"/>
  <c r="J207" i="15"/>
  <c r="J210" i="15"/>
  <c r="J212" i="15"/>
  <c r="J219" i="15"/>
  <c r="J224" i="15"/>
  <c r="J231" i="15"/>
  <c r="J235" i="15"/>
  <c r="J237" i="15"/>
  <c r="J239" i="15"/>
  <c r="J241" i="15"/>
  <c r="J245" i="15"/>
  <c r="J247" i="15"/>
  <c r="J251" i="15"/>
  <c r="J256" i="15"/>
  <c r="J258" i="15"/>
  <c r="J260" i="15"/>
  <c r="J262" i="15"/>
  <c r="J264" i="15"/>
  <c r="J266" i="15"/>
  <c r="J268" i="15"/>
  <c r="J272" i="15"/>
  <c r="J274" i="15"/>
  <c r="J277" i="15"/>
  <c r="J279" i="15"/>
  <c r="J283" i="15"/>
  <c r="J285" i="15"/>
  <c r="J287" i="15"/>
  <c r="J289" i="15"/>
  <c r="J297" i="15"/>
  <c r="J299" i="15"/>
  <c r="J303" i="15"/>
  <c r="J305" i="15"/>
  <c r="J307" i="15"/>
  <c r="J309" i="15"/>
  <c r="J313" i="15"/>
  <c r="J316" i="15"/>
  <c r="J319" i="15"/>
  <c r="J321" i="15"/>
  <c r="J324" i="15"/>
  <c r="J329" i="15"/>
  <c r="J331" i="15"/>
  <c r="J343" i="15"/>
  <c r="J345" i="15"/>
  <c r="J350" i="15"/>
  <c r="J352" i="15"/>
  <c r="J356" i="15"/>
  <c r="J358" i="15"/>
  <c r="J364" i="15"/>
  <c r="J366" i="15"/>
  <c r="J368" i="15"/>
  <c r="J370" i="15"/>
  <c r="J372" i="15"/>
  <c r="J374" i="15"/>
  <c r="J376" i="15"/>
  <c r="J380" i="15"/>
  <c r="J382" i="15"/>
  <c r="J384" i="15"/>
  <c r="J386" i="15"/>
  <c r="J388" i="15"/>
  <c r="J390" i="15"/>
  <c r="J398" i="15"/>
  <c r="J402" i="15"/>
  <c r="J406" i="15"/>
  <c r="J414" i="15"/>
  <c r="J419" i="15"/>
  <c r="J423" i="15"/>
  <c r="J425" i="15"/>
  <c r="J427" i="15"/>
  <c r="J429" i="15"/>
  <c r="J433" i="15"/>
  <c r="J438" i="15"/>
  <c r="J451" i="15"/>
  <c r="J458" i="15"/>
  <c r="J463" i="15"/>
  <c r="J470" i="15"/>
  <c r="J474" i="15"/>
  <c r="J479" i="15"/>
  <c r="J482" i="15"/>
  <c r="J485" i="15"/>
  <c r="J495" i="15"/>
  <c r="J499" i="15"/>
  <c r="J501" i="15"/>
  <c r="J503" i="15"/>
  <c r="J505" i="15"/>
  <c r="J510" i="15"/>
  <c r="J515" i="15"/>
  <c r="J518" i="15"/>
  <c r="J523" i="15"/>
  <c r="J527" i="15"/>
  <c r="J531" i="15"/>
  <c r="J533" i="15"/>
  <c r="J538" i="15"/>
  <c r="J542" i="15"/>
  <c r="J553" i="15"/>
  <c r="J555" i="15"/>
  <c r="J559" i="15"/>
  <c r="J561" i="15"/>
  <c r="J565" i="15"/>
  <c r="J567" i="15"/>
  <c r="J569" i="15"/>
  <c r="J571" i="15"/>
  <c r="J573" i="15"/>
  <c r="J575" i="15"/>
  <c r="J577" i="15"/>
  <c r="J581" i="15"/>
  <c r="J583" i="15"/>
  <c r="J585" i="15"/>
  <c r="J589" i="15"/>
  <c r="J591" i="15"/>
  <c r="J593" i="15"/>
  <c r="J596" i="15"/>
  <c r="J600" i="15"/>
  <c r="J607" i="15"/>
  <c r="J609" i="15"/>
  <c r="J611" i="15"/>
  <c r="J613" i="15"/>
  <c r="J620" i="15"/>
  <c r="J623" i="15"/>
  <c r="J633" i="15"/>
  <c r="J636" i="15"/>
  <c r="J639" i="15"/>
  <c r="J641" i="15"/>
  <c r="J651" i="15"/>
  <c r="J655" i="15"/>
  <c r="J664" i="15"/>
  <c r="J668" i="15"/>
  <c r="J671" i="15"/>
  <c r="J675" i="15"/>
  <c r="J684" i="15"/>
  <c r="J688" i="15"/>
  <c r="J696" i="15"/>
  <c r="J699" i="15"/>
  <c r="J704" i="15"/>
  <c r="J712" i="15"/>
  <c r="J716" i="15"/>
  <c r="J720" i="15"/>
  <c r="J723" i="15"/>
  <c r="I728" i="15"/>
  <c r="J728" i="15" s="1"/>
  <c r="I732" i="15"/>
  <c r="J732" i="15" s="1"/>
  <c r="J713" i="15"/>
  <c r="I735" i="15"/>
  <c r="J735" i="15" s="1"/>
  <c r="I739" i="15"/>
  <c r="J739" i="15" s="1"/>
  <c r="J392" i="15"/>
  <c r="J396" i="15"/>
  <c r="J400" i="15"/>
  <c r="J404" i="15"/>
  <c r="J408" i="15"/>
  <c r="J412" i="15"/>
  <c r="J416" i="15"/>
  <c r="J436" i="15"/>
  <c r="J448" i="15"/>
  <c r="J456" i="15"/>
  <c r="J460" i="15"/>
  <c r="J468" i="15"/>
  <c r="J488" i="15"/>
  <c r="J492" i="15"/>
  <c r="J520" i="15"/>
  <c r="J540" i="15"/>
  <c r="J544" i="15"/>
  <c r="J548" i="15"/>
  <c r="K676" i="15"/>
  <c r="K678" i="15" s="1"/>
  <c r="H12" i="7" s="1"/>
  <c r="T46" i="15"/>
  <c r="K475" i="15"/>
  <c r="K602" i="15" s="1"/>
  <c r="H9" i="7" s="1"/>
  <c r="K744" i="15"/>
  <c r="H14" i="7" s="1"/>
  <c r="K714" i="15"/>
  <c r="H173" i="14"/>
  <c r="H130" i="14"/>
  <c r="G45" i="14"/>
  <c r="H45" i="14" s="1"/>
  <c r="H74" i="14"/>
  <c r="H25" i="14"/>
  <c r="H163" i="14" l="1"/>
  <c r="G220" i="14"/>
  <c r="H220" i="14" s="1"/>
  <c r="I744" i="15"/>
  <c r="J744" i="15" s="1"/>
  <c r="T745" i="15"/>
  <c r="Q5" i="7"/>
  <c r="J681" i="15"/>
  <c r="I714" i="15"/>
  <c r="H16" i="14"/>
  <c r="J217" i="15"/>
  <c r="I221" i="15"/>
  <c r="I676" i="15"/>
  <c r="J628" i="15"/>
  <c r="I642" i="15"/>
  <c r="J229" i="15"/>
  <c r="I340" i="15"/>
  <c r="J605" i="15"/>
  <c r="I616" i="15"/>
  <c r="I475" i="15"/>
  <c r="J9" i="15"/>
  <c r="I169" i="15"/>
  <c r="K724" i="15"/>
  <c r="H13" i="7" s="1"/>
  <c r="K647" i="15"/>
  <c r="H11" i="7" s="1"/>
  <c r="J714" i="15" l="1"/>
  <c r="I724" i="15"/>
  <c r="J724" i="15" s="1"/>
  <c r="K745" i="15"/>
  <c r="J40" i="15"/>
  <c r="J340" i="15"/>
  <c r="J464" i="15" s="1"/>
  <c r="I464" i="15"/>
  <c r="I678" i="15"/>
  <c r="J678" i="15" s="1"/>
  <c r="J676" i="15"/>
  <c r="I602" i="15"/>
  <c r="J602" i="15" s="1"/>
  <c r="J475" i="15"/>
  <c r="I226" i="15"/>
  <c r="J226" i="15" s="1"/>
  <c r="J221" i="15"/>
  <c r="I214" i="15"/>
  <c r="J214" i="15" s="1"/>
  <c r="J169" i="15"/>
  <c r="I625" i="15"/>
  <c r="J625" i="15" s="1"/>
  <c r="J616" i="15"/>
  <c r="I647" i="15"/>
  <c r="J647" i="15" s="1"/>
  <c r="J642" i="15"/>
  <c r="O21" i="12" l="1"/>
  <c r="T746" i="15" s="1"/>
  <c r="N21" i="12"/>
  <c r="R746" i="15" s="1"/>
  <c r="M21" i="12"/>
  <c r="Q746" i="15" s="1"/>
  <c r="L21" i="12"/>
  <c r="P746" i="15" s="1"/>
  <c r="K21" i="12"/>
  <c r="O746" i="15" s="1"/>
  <c r="J21" i="12"/>
  <c r="N746" i="15" s="1"/>
  <c r="I21" i="12"/>
  <c r="M746" i="15" s="1"/>
  <c r="H21" i="12"/>
  <c r="L746" i="15" s="1"/>
  <c r="G21" i="12"/>
  <c r="K746" i="15" s="1"/>
  <c r="D21" i="12"/>
  <c r="C21" i="12"/>
  <c r="E20" i="12"/>
  <c r="F20" i="12" s="1"/>
  <c r="E19" i="12"/>
  <c r="F19" i="12" s="1"/>
  <c r="E18" i="12"/>
  <c r="F18" i="12" s="1"/>
  <c r="E17" i="12"/>
  <c r="F17" i="12" s="1"/>
  <c r="E16" i="12"/>
  <c r="F16" i="12" s="1"/>
  <c r="E15" i="12"/>
  <c r="F15" i="12" s="1"/>
  <c r="E14" i="12"/>
  <c r="F14" i="12" s="1"/>
  <c r="E13" i="12"/>
  <c r="F13" i="12" s="1"/>
  <c r="E12" i="12"/>
  <c r="F12" i="12" s="1"/>
  <c r="E11" i="12"/>
  <c r="F11" i="12" s="1"/>
  <c r="E10" i="12"/>
  <c r="F10" i="12" s="1"/>
  <c r="E9" i="12"/>
  <c r="F9" i="12" s="1"/>
  <c r="E8" i="12"/>
  <c r="F8" i="12" s="1"/>
  <c r="E7" i="12"/>
  <c r="F7" i="12" s="1"/>
  <c r="E6" i="12"/>
  <c r="F6" i="12" s="1"/>
  <c r="E5" i="12"/>
  <c r="F5" i="12" s="1"/>
  <c r="E4" i="12"/>
  <c r="F4" i="12" s="1"/>
  <c r="E3" i="12"/>
  <c r="P21" i="11"/>
  <c r="R221" i="14" s="1"/>
  <c r="O21" i="11"/>
  <c r="N21" i="11"/>
  <c r="Q221" i="14" s="1"/>
  <c r="M21" i="11"/>
  <c r="O221" i="14" s="1"/>
  <c r="L21" i="11"/>
  <c r="N221" i="14" s="1"/>
  <c r="K21" i="11"/>
  <c r="M221" i="14" s="1"/>
  <c r="J21" i="11"/>
  <c r="L221" i="14" s="1"/>
  <c r="I21" i="11"/>
  <c r="K221" i="14" s="1"/>
  <c r="H21" i="11"/>
  <c r="J221" i="14" s="1"/>
  <c r="G21" i="11"/>
  <c r="I221" i="14" s="1"/>
  <c r="D21" i="11"/>
  <c r="C21" i="11"/>
  <c r="E20" i="11"/>
  <c r="F20" i="11" s="1"/>
  <c r="E19" i="11"/>
  <c r="F19" i="11" s="1"/>
  <c r="E18" i="11"/>
  <c r="F18" i="11" s="1"/>
  <c r="E17" i="11"/>
  <c r="F17" i="11" s="1"/>
  <c r="E16" i="11"/>
  <c r="F16" i="11" s="1"/>
  <c r="E15" i="11"/>
  <c r="F15" i="11" s="1"/>
  <c r="E14" i="11"/>
  <c r="F14" i="11" s="1"/>
  <c r="E13" i="11"/>
  <c r="F13" i="11" s="1"/>
  <c r="E12" i="11"/>
  <c r="F12" i="11" s="1"/>
  <c r="E11" i="11"/>
  <c r="F11" i="11" s="1"/>
  <c r="E10" i="11"/>
  <c r="F10" i="11" s="1"/>
  <c r="E9" i="11"/>
  <c r="F9" i="11" s="1"/>
  <c r="E8" i="11"/>
  <c r="F8" i="11" s="1"/>
  <c r="E7" i="11"/>
  <c r="F7" i="11" s="1"/>
  <c r="E6" i="11"/>
  <c r="F6" i="11" s="1"/>
  <c r="E5" i="11"/>
  <c r="F5" i="11" s="1"/>
  <c r="E4" i="11"/>
  <c r="F4" i="11" s="1"/>
  <c r="E3" i="11"/>
  <c r="F3" i="11" s="1"/>
  <c r="I15" i="5" l="1"/>
  <c r="J222" i="14"/>
  <c r="M15" i="5"/>
  <c r="N222" i="14"/>
  <c r="Q15" i="5"/>
  <c r="R222" i="14"/>
  <c r="K16" i="7"/>
  <c r="N747" i="15"/>
  <c r="O16" i="7"/>
  <c r="R747" i="15"/>
  <c r="J15" i="5"/>
  <c r="K222" i="14"/>
  <c r="N15" i="5"/>
  <c r="O222" i="14"/>
  <c r="H16" i="7"/>
  <c r="I746" i="15"/>
  <c r="K747" i="15"/>
  <c r="L16" i="7"/>
  <c r="O747" i="15"/>
  <c r="Q16" i="7"/>
  <c r="T747" i="15"/>
  <c r="K15" i="5"/>
  <c r="L222" i="14"/>
  <c r="P15" i="5"/>
  <c r="Q222" i="14"/>
  <c r="I16" i="7"/>
  <c r="L747" i="15"/>
  <c r="M16" i="7"/>
  <c r="P747" i="15"/>
  <c r="G221" i="14"/>
  <c r="H15" i="5"/>
  <c r="I222" i="14"/>
  <c r="L15" i="5"/>
  <c r="M222" i="14"/>
  <c r="J16" i="7"/>
  <c r="M747" i="15"/>
  <c r="N16" i="7"/>
  <c r="Q747" i="15"/>
  <c r="E21" i="12"/>
  <c r="F21" i="12" s="1"/>
  <c r="F3" i="12"/>
  <c r="E21" i="11"/>
  <c r="F21" i="11" s="1"/>
  <c r="J746" i="15" l="1"/>
  <c r="G222" i="14"/>
  <c r="H221" i="14"/>
  <c r="Q15" i="7"/>
  <c r="Q17" i="7" s="1"/>
  <c r="P15" i="7"/>
  <c r="P17" i="7" s="1"/>
  <c r="O15" i="7"/>
  <c r="O17" i="7" s="1"/>
  <c r="N15" i="7"/>
  <c r="N17" i="7" s="1"/>
  <c r="M15" i="7"/>
  <c r="M17" i="7" s="1"/>
  <c r="L15" i="7"/>
  <c r="L17" i="7" s="1"/>
  <c r="K15" i="7"/>
  <c r="K17" i="7" s="1"/>
  <c r="J15" i="7"/>
  <c r="J17" i="7" s="1"/>
  <c r="I15" i="7"/>
  <c r="I17" i="7" s="1"/>
  <c r="H15" i="7"/>
  <c r="H17" i="7" s="1"/>
  <c r="D15" i="7"/>
  <c r="D17" i="7" s="1"/>
  <c r="D14" i="5"/>
  <c r="D16" i="5" s="1"/>
  <c r="F8" i="5"/>
  <c r="G8" i="5" s="1"/>
  <c r="H222" i="14" l="1"/>
  <c r="F14" i="7"/>
  <c r="G14" i="7" s="1"/>
  <c r="L14" i="5"/>
  <c r="P14" i="5"/>
  <c r="F6" i="5"/>
  <c r="G6" i="5" s="1"/>
  <c r="F10" i="5"/>
  <c r="G10" i="5" s="1"/>
  <c r="O14" i="5"/>
  <c r="O16" i="5" s="1"/>
  <c r="K14" i="5"/>
  <c r="K16" i="5" s="1"/>
  <c r="F12" i="7"/>
  <c r="G12" i="7" s="1"/>
  <c r="F13" i="7"/>
  <c r="G13" i="7" s="1"/>
  <c r="F11" i="7"/>
  <c r="G11" i="7" s="1"/>
  <c r="F7" i="7"/>
  <c r="G7" i="7" s="1"/>
  <c r="F10" i="7"/>
  <c r="G10" i="7" s="1"/>
  <c r="E5" i="4"/>
  <c r="F9" i="7"/>
  <c r="G9" i="7" s="1"/>
  <c r="E6" i="4"/>
  <c r="F6" i="4" s="1"/>
  <c r="F8" i="7"/>
  <c r="G8" i="7" s="1"/>
  <c r="E11" i="4"/>
  <c r="E9" i="4"/>
  <c r="F9" i="4" s="1"/>
  <c r="F6" i="7"/>
  <c r="G6" i="7" s="1"/>
  <c r="F13" i="5"/>
  <c r="G13" i="5" s="1"/>
  <c r="F4" i="5"/>
  <c r="G4" i="5" s="1"/>
  <c r="I14" i="5"/>
  <c r="M14" i="5"/>
  <c r="M16" i="5" s="1"/>
  <c r="Q14" i="5"/>
  <c r="E7" i="4"/>
  <c r="F7" i="4" s="1"/>
  <c r="E12" i="4"/>
  <c r="F12" i="4" s="1"/>
  <c r="F16" i="7"/>
  <c r="G16" i="7" s="1"/>
  <c r="F5" i="5"/>
  <c r="G5" i="5" s="1"/>
  <c r="F7" i="5"/>
  <c r="G7" i="5" s="1"/>
  <c r="F9" i="5"/>
  <c r="G9" i="5" s="1"/>
  <c r="F11" i="5"/>
  <c r="G11" i="5" s="1"/>
  <c r="J14" i="5"/>
  <c r="J16" i="5" s="1"/>
  <c r="N14" i="5"/>
  <c r="N16" i="5" s="1"/>
  <c r="F15" i="5"/>
  <c r="G15" i="5" s="1"/>
  <c r="F5" i="7"/>
  <c r="E8" i="4"/>
  <c r="F8" i="4" s="1"/>
  <c r="E13" i="4"/>
  <c r="F13" i="4" s="1"/>
  <c r="H14" i="5"/>
  <c r="H16" i="5" s="1"/>
  <c r="F11" i="4" l="1"/>
  <c r="E14" i="4"/>
  <c r="F14" i="4" s="1"/>
  <c r="F5" i="4"/>
  <c r="E10" i="4"/>
  <c r="F10" i="4" s="1"/>
  <c r="F15" i="7"/>
  <c r="G15" i="7" s="1"/>
  <c r="Q16" i="5"/>
  <c r="P16" i="5"/>
  <c r="I16" i="5"/>
  <c r="L16" i="5"/>
  <c r="E16" i="4"/>
  <c r="F16" i="4" s="1"/>
  <c r="G5" i="7"/>
  <c r="F14" i="5"/>
  <c r="E15" i="4" l="1"/>
  <c r="F15" i="4" s="1"/>
  <c r="F17" i="7"/>
  <c r="G17" i="7" s="1"/>
  <c r="G14" i="5"/>
  <c r="F16" i="5"/>
  <c r="G16" i="5" s="1"/>
  <c r="E17" i="4" l="1"/>
  <c r="F17" i="4" s="1"/>
  <c r="J42" i="15"/>
  <c r="I46" i="15"/>
  <c r="I745" i="15" s="1"/>
  <c r="J745" i="15" l="1"/>
  <c r="I747" i="15"/>
  <c r="J46" i="15"/>
  <c r="J747" i="15" l="1"/>
</calcChain>
</file>

<file path=xl/sharedStrings.xml><?xml version="1.0" encoding="utf-8"?>
<sst xmlns="http://schemas.openxmlformats.org/spreadsheetml/2006/main" count="1720" uniqueCount="1388">
  <si>
    <t>Megnevezés</t>
  </si>
  <si>
    <t>I. Működési célú bevételek</t>
  </si>
  <si>
    <t>I. Működési célú kiadások</t>
  </si>
  <si>
    <t>1.) Működési célú támogatások államháztartáson belülről</t>
  </si>
  <si>
    <t>1.) Költségvetési szervek kiadásai</t>
  </si>
  <si>
    <t>2.) Közhatalmi bevételek</t>
  </si>
  <si>
    <t>2.) Önkormányzat szakosztályainak  kiadásai</t>
  </si>
  <si>
    <t>3.) Működési bevételek</t>
  </si>
  <si>
    <t>3.Egyéb működési célú kiadások (költségvetési szervek és tartalék nélkül)</t>
  </si>
  <si>
    <t>4.) Működési célú átvett pénzeszközök</t>
  </si>
  <si>
    <t>4.) Céltartalékból működésre</t>
  </si>
  <si>
    <t xml:space="preserve">     Költségvetési műk. bevételei összesen:</t>
  </si>
  <si>
    <t>5.) Általános tartalék</t>
  </si>
  <si>
    <t xml:space="preserve"> Finanszírozási bevételek</t>
  </si>
  <si>
    <t xml:space="preserve">   Költségvetési műk. kiadásai összesen:</t>
  </si>
  <si>
    <t>5.) Előző év költségvetési maradványának igénybevétele</t>
  </si>
  <si>
    <t>6.) Egyéb finanszírozási kiadás (államháztartáson belüli megelőlegezés visszafizetése)</t>
  </si>
  <si>
    <t xml:space="preserve">MŰKÖDÉSI CÉLÚ BEVÉTELEK ÖSSZ:                      </t>
  </si>
  <si>
    <t>MŰKÖDÉSI CÉLÚ KIADÁSOK ÖSSZ.:</t>
  </si>
  <si>
    <t>II. Felhalmozási célú bevételek</t>
  </si>
  <si>
    <t>II. Felhalmozási célú kiadások</t>
  </si>
  <si>
    <t xml:space="preserve">1.) Felhalmozási célú támogatások államháztartáson belülről </t>
  </si>
  <si>
    <t>1.) Egyéb  felhalmozási célú kiadások</t>
  </si>
  <si>
    <t>2.) Beruházás</t>
  </si>
  <si>
    <t xml:space="preserve">         ebből: költségvetési szervek</t>
  </si>
  <si>
    <t>3.) Felújítás</t>
  </si>
  <si>
    <t xml:space="preserve">     Költségvetési felhalm. bevételei összesen:</t>
  </si>
  <si>
    <t>4.) Céltartalék</t>
  </si>
  <si>
    <t>5.)Fejlesztési hitel kamata</t>
  </si>
  <si>
    <t xml:space="preserve">      Költségvetési felh.célú kiadásai összesen:</t>
  </si>
  <si>
    <t xml:space="preserve"> Finanszírozási kiadások</t>
  </si>
  <si>
    <t>6.) Hitel- és kölcsön törlesztések</t>
  </si>
  <si>
    <t>7.) Lízing kötelezettség</t>
  </si>
  <si>
    <t>FELHALMOZÁSI CÉLÚ BEVÉTELEK  ÖSSZESEN:</t>
  </si>
  <si>
    <t>FELHALMOZÁSI CÉLÚ KIADÁSOK ÖSSZESEN:</t>
  </si>
  <si>
    <t>ÖNKORMÁNYZAT ÖSSZESEN:</t>
  </si>
  <si>
    <t>8.) Forgatási célú értékpapír vásárlás hazai forrásból átmenetileg szabad pénzeszközökből</t>
  </si>
  <si>
    <t>MINDÖSSZESEN:</t>
  </si>
  <si>
    <t>Rovat száma</t>
  </si>
  <si>
    <t>B</t>
  </si>
  <si>
    <t>BEVÉTELEK</t>
  </si>
  <si>
    <t>B1</t>
  </si>
  <si>
    <t>Működési célú támogatások államháztartáson belülről</t>
  </si>
  <si>
    <t>B11</t>
  </si>
  <si>
    <t>B14</t>
  </si>
  <si>
    <t>Működési célú visszatérítendő támogatások, kölcsönök visszatérülése államháztartáson belülről</t>
  </si>
  <si>
    <t>B16</t>
  </si>
  <si>
    <t>Egyéb működési célú támogatások bevételei államháztartáson belülről</t>
  </si>
  <si>
    <t>Működési célú támogatások államháztartáson belülről összesen</t>
  </si>
  <si>
    <t>B2</t>
  </si>
  <si>
    <t>Felhalmozási célú támogatások államháztartáson belülről</t>
  </si>
  <si>
    <t>B21</t>
  </si>
  <si>
    <t>Felhalmozási célú önkormányzati támogatás</t>
  </si>
  <si>
    <t>B25</t>
  </si>
  <si>
    <t>Egyéb felhalmozási célú támogatások bevételei államháztartáson belülről</t>
  </si>
  <si>
    <t>Felhalmozási célú támogatások államháztartáson belülről összesen</t>
  </si>
  <si>
    <t>B3</t>
  </si>
  <si>
    <t>Közhatalmi bevételek</t>
  </si>
  <si>
    <t>B34</t>
  </si>
  <si>
    <t>Vagyoni típusú adók (építményadó, magánszemélyek kommunális adója)</t>
  </si>
  <si>
    <t>B35</t>
  </si>
  <si>
    <t xml:space="preserve">Termékek és szolgáltatások adói </t>
  </si>
  <si>
    <t>B351</t>
  </si>
  <si>
    <t>Értékesítési és forgalmi adók (iparűzési adó)</t>
  </si>
  <si>
    <t>B355</t>
  </si>
  <si>
    <t>Egyéb áruhasználati és szolgáltatási adók ( idegenforgalmi adó)</t>
  </si>
  <si>
    <t>B36</t>
  </si>
  <si>
    <t>Egyéb közhatalmi bevételek (különféle bírságok, talajterhelési díj)</t>
  </si>
  <si>
    <t>Közhatalmi bevételek összesen</t>
  </si>
  <si>
    <t>B4</t>
  </si>
  <si>
    <t>Működési bevételek</t>
  </si>
  <si>
    <t>B5</t>
  </si>
  <si>
    <t>Felhalmozási bevételek</t>
  </si>
  <si>
    <t>B52</t>
  </si>
  <si>
    <t>Ingatlanok értékesítése</t>
  </si>
  <si>
    <t>B53</t>
  </si>
  <si>
    <t>Egyéb tárgyi eszközök értékesítése</t>
  </si>
  <si>
    <t>Felhalmozási bevételek összesen</t>
  </si>
  <si>
    <t>B6</t>
  </si>
  <si>
    <t>Működési célú átvett pénzeszközök</t>
  </si>
  <si>
    <t>B7</t>
  </si>
  <si>
    <t>Felhalmozási célú átvett pénzeszközök</t>
  </si>
  <si>
    <t>Felhalmozási célú visszatérítendő támogatások, kölcsönök visszatérülése államháztartáson kívülről</t>
  </si>
  <si>
    <t>B73</t>
  </si>
  <si>
    <t>Egyéb felhalmozási célú átvett pénzeszközök</t>
  </si>
  <si>
    <t>Felhalmozási célú átvett pénzeszközök összesen</t>
  </si>
  <si>
    <t>B1-B7</t>
  </si>
  <si>
    <t>Költségvetési bevételek</t>
  </si>
  <si>
    <t>B8</t>
  </si>
  <si>
    <t>Finanszírozási bevételek</t>
  </si>
  <si>
    <t>B81</t>
  </si>
  <si>
    <t>Belföldi finanszírozás bevételei</t>
  </si>
  <si>
    <t>B811</t>
  </si>
  <si>
    <t xml:space="preserve"> Hitel-, kölcsönfelvétel államháztartáson kívülről</t>
  </si>
  <si>
    <t>B8121</t>
  </si>
  <si>
    <t xml:space="preserve"> Forgatási célú belföldi értékpapírok beváltása, értékesítése</t>
  </si>
  <si>
    <t>B813</t>
  </si>
  <si>
    <t>Maradvány igénybevétele</t>
  </si>
  <si>
    <t>B814</t>
  </si>
  <si>
    <t>Államháztartáson belüli megelőlegezések</t>
  </si>
  <si>
    <t>Finanszírozási bevételek összesen</t>
  </si>
  <si>
    <t>BEVÉTELEK ÖSSZESEN:</t>
  </si>
  <si>
    <t>Hozzájárulás jogcíme</t>
  </si>
  <si>
    <t>mutató</t>
  </si>
  <si>
    <t>Normatíva     Ft/fő</t>
  </si>
  <si>
    <t>Hozzájárulás       ezer Ft-ban</t>
  </si>
  <si>
    <t>Forintban</t>
  </si>
  <si>
    <t>2. melléklet szerinti jogcímek</t>
  </si>
  <si>
    <t>*</t>
  </si>
  <si>
    <t>Állami hozzájárulás összesen:</t>
  </si>
  <si>
    <t>Teljesítés %-a</t>
  </si>
  <si>
    <t>Költségvetési kiadások</t>
  </si>
  <si>
    <t>K1</t>
  </si>
  <si>
    <t>Személyi juttatások</t>
  </si>
  <si>
    <t>K2</t>
  </si>
  <si>
    <t>Munkaadókat terhelő járulékok és szociális hj. adó</t>
  </si>
  <si>
    <t>K3</t>
  </si>
  <si>
    <t xml:space="preserve">Dologi kiadások </t>
  </si>
  <si>
    <t>K4</t>
  </si>
  <si>
    <t>Ellátottak pénzbeli juttatásai</t>
  </si>
  <si>
    <t>K5</t>
  </si>
  <si>
    <t>Egyéb működési célú kiadások</t>
  </si>
  <si>
    <t>Működési költségvetés összesen:</t>
  </si>
  <si>
    <t>K6</t>
  </si>
  <si>
    <t>Beruházások</t>
  </si>
  <si>
    <t>K7</t>
  </si>
  <si>
    <t>Felújítások</t>
  </si>
  <si>
    <t>K8</t>
  </si>
  <si>
    <t>Egyéb felhalmozási célú kiadások</t>
  </si>
  <si>
    <t>Felhalmozási költségvetés összesen:</t>
  </si>
  <si>
    <t>K1-K8</t>
  </si>
  <si>
    <t>Költségvetési kiadások összesen:</t>
  </si>
  <si>
    <t>K9</t>
  </si>
  <si>
    <t>Finanszírozási kiadások</t>
  </si>
  <si>
    <t>Önkormányzat kiadásai összesen</t>
  </si>
  <si>
    <t>Cím szám</t>
  </si>
  <si>
    <t>Alcím szám</t>
  </si>
  <si>
    <t>Előirányzat</t>
  </si>
  <si>
    <t>Teljesítés</t>
  </si>
  <si>
    <t>Eredeti</t>
  </si>
  <si>
    <t>Módosított</t>
  </si>
  <si>
    <t>Összege</t>
  </si>
  <si>
    <t>%-a</t>
  </si>
  <si>
    <t>Működési célú támogatások áht-n belülről</t>
  </si>
  <si>
    <t>Felhalmozási célú támogatások áht-n belülről</t>
  </si>
  <si>
    <t>Hitel-, kölcsönfelvétel áht-n kívülről</t>
  </si>
  <si>
    <t>Egyéb finanszírozási bevétel</t>
  </si>
  <si>
    <t>Önkormányzat</t>
  </si>
  <si>
    <t>Szociális és igazgatási feladatok</t>
  </si>
  <si>
    <t>Humánigazgatási feladatok</t>
  </si>
  <si>
    <t>Főépítészi feladatok</t>
  </si>
  <si>
    <t>Városüzemelési felad.</t>
  </si>
  <si>
    <t>Városépítészeti feladatok</t>
  </si>
  <si>
    <t>Vagyonkez. feladatok</t>
  </si>
  <si>
    <t>Jogi és közig. feladatok</t>
  </si>
  <si>
    <t>Pénzügyi lebonyolítás</t>
  </si>
  <si>
    <t>Polgármesteri Kabinet</t>
  </si>
  <si>
    <t>Önkormányzat összesen költségvetési szervek nélkül</t>
  </si>
  <si>
    <t>Költségvetési szervek</t>
  </si>
  <si>
    <t>Önkormányzat összesen:</t>
  </si>
  <si>
    <t>Tervezési alapegység</t>
  </si>
  <si>
    <t>Szakosztályok</t>
  </si>
  <si>
    <t>011130 Önkorm. és önkorm. hivatal. jogalk. és ált.ig.tev.</t>
  </si>
  <si>
    <t xml:space="preserve"> - Egerszeg kártya értékesítés</t>
  </si>
  <si>
    <t>221 902</t>
  </si>
  <si>
    <t>107060 Egyéb szociális pénzbeli ellátások, támogatások</t>
  </si>
  <si>
    <t xml:space="preserve"> - köztemetés</t>
  </si>
  <si>
    <t>061030 Lakáshoz jutást segítő támogatások</t>
  </si>
  <si>
    <t>Szociális és igazgatási feladatok összesen:</t>
  </si>
  <si>
    <t>072112 Háziorvosi ügyeleti ellátás</t>
  </si>
  <si>
    <t xml:space="preserve"> - körzeti orvosi ügyelet fenntartásához községek hozzájárulása</t>
  </si>
  <si>
    <t>101211 Fogyatékossággal élők tartós bentlakásos ellátása</t>
  </si>
  <si>
    <t xml:space="preserve"> - Református Egyház által fizetendő bérleti díj</t>
  </si>
  <si>
    <t>082030 Művészeti tevékenység</t>
  </si>
  <si>
    <t>081043 Iskolai, diáksport-tevékenység és támogatása</t>
  </si>
  <si>
    <t>013350 Önk-i vagyonnal való gazdálkodáshoz kapcs. fa.</t>
  </si>
  <si>
    <t xml:space="preserve"> - Zalaegerszegi Kábítószerügyi Egyeztető Fórum</t>
  </si>
  <si>
    <t>084031 Civil szervezetek működési támogatása</t>
  </si>
  <si>
    <t>Humánigazgatási feladatok összesen:</t>
  </si>
  <si>
    <t>013350 Önk-i vagyonnal való gazdálkodáshoz kapcs.fa.</t>
  </si>
  <si>
    <t xml:space="preserve"> - belterületbe vonással kapcsolatos bevétel</t>
  </si>
  <si>
    <t>Főépítészi feladatok összesen:</t>
  </si>
  <si>
    <t>Városüzemelési feladatok</t>
  </si>
  <si>
    <t>081061 Szabadidős park, fürdő és strandszolgáltatás</t>
  </si>
  <si>
    <t xml:space="preserve"> - Gébárti fürdő lét. üzemelt. (Termál és Tóstrand)</t>
  </si>
  <si>
    <t xml:space="preserve"> - Aquapark üzemeltetés</t>
  </si>
  <si>
    <t>151 907</t>
  </si>
  <si>
    <t xml:space="preserve"> - ZG3 kút üzemeltetése</t>
  </si>
  <si>
    <t>151 915</t>
  </si>
  <si>
    <t>066010 Zöldterület kezelés</t>
  </si>
  <si>
    <t xml:space="preserve"> - fa értékesítés bevétele</t>
  </si>
  <si>
    <t>152 908</t>
  </si>
  <si>
    <t xml:space="preserve"> - önkormányzati tulajdonú erdők ápolása, fenntartása</t>
  </si>
  <si>
    <t xml:space="preserve"> - haszonbérleti szerződések, kishaszonbérlet</t>
  </si>
  <si>
    <t>151506</t>
  </si>
  <si>
    <t>066020 Város-, községgazdálkodási egyéb szolgáltatás</t>
  </si>
  <si>
    <t xml:space="preserve"> - Zalai Közszolgáltató Nonprofit Kft. bérleti díj eszközpark használata után</t>
  </si>
  <si>
    <t>045120 Út, autópálya építése</t>
  </si>
  <si>
    <t xml:space="preserve"> - helyi utak, hidak fenntartása</t>
  </si>
  <si>
    <t>064010 Közvilágítás</t>
  </si>
  <si>
    <t>042180 Állat-egészségügy</t>
  </si>
  <si>
    <t>063020 Víztermelés, -kezelés, -ellátás</t>
  </si>
  <si>
    <t xml:space="preserve"> - települési vízellátás</t>
  </si>
  <si>
    <t>045170 Parkoló, garázs üzemeltetése, fenntartása</t>
  </si>
  <si>
    <t xml:space="preserve"> - parkolási közszolgáltatási tevékenység ellátásával kapcsolatos bevétel</t>
  </si>
  <si>
    <t>151 910</t>
  </si>
  <si>
    <t>Városüzemelési feladatok összesen:</t>
  </si>
  <si>
    <t>16.</t>
  </si>
  <si>
    <t>052020  Szennyvíz gyűjtése, tisztítása, elhelyezése</t>
  </si>
  <si>
    <t xml:space="preserve"> - TOP 6.5.1-15-ZL1-2016-0004 Landorhegyi Sportiskolai Általános Iskola energetikai korszerűsítése</t>
  </si>
  <si>
    <t xml:space="preserve"> -TOP-6.1.1-16 Zalaegerszegi Logisztikai Központ létrehozása</t>
  </si>
  <si>
    <t xml:space="preserve"> - TOP-6.1.4--16-ZL1-2017-00002 Göcseji Múzeum épületének felújítása és kiállító tereinek fejlesztése</t>
  </si>
  <si>
    <t xml:space="preserve"> - TOP 6.1.4-16-ZL1-2017-00001 Alsóerdő komplex turisztikai fejlesztése</t>
  </si>
  <si>
    <t xml:space="preserve"> - TOP-6.1.1-16-ZL1-2017-00001 Üzemcsarnok építés a Zalaegerszeg 4815/6 hrsz-ú ingatlanon </t>
  </si>
  <si>
    <t xml:space="preserve"> - Uszoda tervezés és megvalósítás MVP támogatásból</t>
  </si>
  <si>
    <t xml:space="preserve"> - Alsóerdei Sport- és Rekreációs Központ fejlesztése MVP támogatással</t>
  </si>
  <si>
    <t>Városépítészeti feladatok összesen:</t>
  </si>
  <si>
    <t>Vagyonkezelési feladatok</t>
  </si>
  <si>
    <t xml:space="preserve"> - ingatlaneladás </t>
  </si>
  <si>
    <t>106010 Lakóingatl. szoc.célú bérbeadása, üzemeltetése</t>
  </si>
  <si>
    <t xml:space="preserve"> - LÉSZ bérlemény üzemeltetés bevétele</t>
  </si>
  <si>
    <t xml:space="preserve"> - egyéb ingatlanhasznosítás (nem lakáscélú helyiségek bérl.díja)</t>
  </si>
  <si>
    <t xml:space="preserve"> - Inkubátorház bérleti díja</t>
  </si>
  <si>
    <t xml:space="preserve"> - volt laktanyával kapcsolatos bevétel</t>
  </si>
  <si>
    <t xml:space="preserve"> - tesztpálya területének bérleti díja</t>
  </si>
  <si>
    <t xml:space="preserve">  - Stadion bérleti díj</t>
  </si>
  <si>
    <t xml:space="preserve"> - volt Nyomda épület hasznosítása</t>
  </si>
  <si>
    <t>066020 Város-, községgazdálkodási egyéb szolgáltatások</t>
  </si>
  <si>
    <t xml:space="preserve"> - helypénz és helybiztosítás</t>
  </si>
  <si>
    <t>051040 Nem veszélyes hulladék kezelése, ártalmatlanítása</t>
  </si>
  <si>
    <t>Lakásalappal kapcsolatos bevételek</t>
  </si>
  <si>
    <t xml:space="preserve"> - kamatmentes hitelek és kölcsön  törlesztéséből </t>
  </si>
  <si>
    <t xml:space="preserve">018030 Támogatás célú finanszírozási műveletek </t>
  </si>
  <si>
    <t xml:space="preserve"> - lakásalap  maradványának bevonása</t>
  </si>
  <si>
    <t>Vagyonkezelési feladatok összesen:</t>
  </si>
  <si>
    <t>Jogi igazgatási feladatok</t>
  </si>
  <si>
    <t xml:space="preserve"> - önkormányzat kezelésében lévő ingatlanok hasznosításából származó bevétel</t>
  </si>
  <si>
    <t>17194**</t>
  </si>
  <si>
    <t xml:space="preserve"> - közterület reklám célú bérbeadása</t>
  </si>
  <si>
    <t xml:space="preserve"> - közterületfelügyeleti bírság</t>
  </si>
  <si>
    <t xml:space="preserve"> - közterületen hagyott gépjárművek értékesítése</t>
  </si>
  <si>
    <t xml:space="preserve"> </t>
  </si>
  <si>
    <t xml:space="preserve"> - közterület használati díj </t>
  </si>
  <si>
    <t>Jogi igazgatási feladat összesen:</t>
  </si>
  <si>
    <t>900060 Forgatási és befektetési célú finanszírozási műveletek</t>
  </si>
  <si>
    <t xml:space="preserve"> -Áfa visszaigénylés</t>
  </si>
  <si>
    <t xml:space="preserve"> - intézményi elvonás maradvány terhére</t>
  </si>
  <si>
    <t>018010 Önkormányzatok elszámolásai a központi költségvetéssel</t>
  </si>
  <si>
    <t>900020 Önkormányzatok funkcióra nem sorolható bevételei áht-n kívűlről</t>
  </si>
  <si>
    <t xml:space="preserve"> - iparűzési adó</t>
  </si>
  <si>
    <t xml:space="preserve"> - idegenforgalmi adó</t>
  </si>
  <si>
    <t xml:space="preserve"> - talajterhelési díj</t>
  </si>
  <si>
    <t xml:space="preserve"> - építmény adó</t>
  </si>
  <si>
    <t xml:space="preserve"> - kommunális adó</t>
  </si>
  <si>
    <t>098010 Oktatás igazgatása</t>
  </si>
  <si>
    <t>082042 Könyvtári állomány gyarapítása, nyilvánt.</t>
  </si>
  <si>
    <t xml:space="preserve"> - Deák F. Megyei és Városi Könyvtár részére  megelőlegezett ált.forgalmi adó visszafizetése</t>
  </si>
  <si>
    <t>082061 Múzeumi gyűjteményi tevékenység</t>
  </si>
  <si>
    <t xml:space="preserve"> - Göcseji Múzeum részére megelőlegezett támogatás visszafizetése</t>
  </si>
  <si>
    <t>Pénzügyi lebonyolítás összesen:</t>
  </si>
  <si>
    <t xml:space="preserve"> - Nemzetközi kapcsolatokra</t>
  </si>
  <si>
    <t xml:space="preserve"> - turisztikai feladatok</t>
  </si>
  <si>
    <t xml:space="preserve"> - Polgármesteri rendelkezésű keret</t>
  </si>
  <si>
    <t>Polgármesteri Kabinet összesen:</t>
  </si>
  <si>
    <t>Önkormányzat összesen költségetési szervek nélkül</t>
  </si>
  <si>
    <t>Munkaadókat terhelő járulékok és szociális hj.adó</t>
  </si>
  <si>
    <t>Dologi kiadások</t>
  </si>
  <si>
    <t>Egyéb felhalmo-zási célú kiadások</t>
  </si>
  <si>
    <t>Hitel-, kölcsöntör-lesztés áht-n kívülre</t>
  </si>
  <si>
    <t>Egyéb finanszírozási kiadás</t>
  </si>
  <si>
    <t>Jogi és közig.feladatok</t>
  </si>
  <si>
    <t>Polgármesteri Kabinet kiadásai</t>
  </si>
  <si>
    <t>Tartalékok</t>
  </si>
  <si>
    <t>Sorszám</t>
  </si>
  <si>
    <t>feladat jellege</t>
  </si>
  <si>
    <t xml:space="preserve">Önkormányzat </t>
  </si>
  <si>
    <t>105010 Munkanélküli aktív korúak ellátásai</t>
  </si>
  <si>
    <t xml:space="preserve"> - megélhetési támogatás</t>
  </si>
  <si>
    <t>106020 Lakásfenntartással, lakhatással összefüggő ellátások</t>
  </si>
  <si>
    <t xml:space="preserve"> - lakásfenntartási segély</t>
  </si>
  <si>
    <t xml:space="preserve"> - önkormányzati bérlakásban élők lakásfenntartási segélye Lakásalapból</t>
  </si>
  <si>
    <t xml:space="preserve"> - gyermekétkeztetési támogatás</t>
  </si>
  <si>
    <t xml:space="preserve"> - átmeneti segély</t>
  </si>
  <si>
    <t xml:space="preserve"> - egyszeri nevelési támogatás</t>
  </si>
  <si>
    <t xml:space="preserve"> - szociális krízis alap</t>
  </si>
  <si>
    <t xml:space="preserve"> - tüzifa támogatás</t>
  </si>
  <si>
    <t>103010 Elhunyt személyek hátramaradottainak pénzbeli ellátása</t>
  </si>
  <si>
    <t xml:space="preserve"> - temetési segély</t>
  </si>
  <si>
    <t xml:space="preserve"> - lakhatási krízis alap Lakásalapból</t>
  </si>
  <si>
    <t xml:space="preserve"> - gyógyszertámogatás</t>
  </si>
  <si>
    <t xml:space="preserve"> - gyógyászati segédeszköz támogatás</t>
  </si>
  <si>
    <t>094260 Hallgatói és oktatói ösztöndíjak, egyéb juttatások</t>
  </si>
  <si>
    <t xml:space="preserve"> - Bursa Hungarica ösztöndíj</t>
  </si>
  <si>
    <t xml:space="preserve"> - lakásgazdálkodási feladatokra</t>
  </si>
  <si>
    <t xml:space="preserve"> - Családsegítő Szolgálathoz krízissegélyezés</t>
  </si>
  <si>
    <t xml:space="preserve"> - Egerszegkártya</t>
  </si>
  <si>
    <t xml:space="preserve"> - Nemzedékek kézfogása</t>
  </si>
  <si>
    <t>22190**</t>
  </si>
  <si>
    <t>032020 Tűz- és katasztrófavéd. tevékenység</t>
  </si>
  <si>
    <t xml:space="preserve"> - helyi védelmi igazgatás</t>
  </si>
  <si>
    <t>109010 Szociális szolgáltatás igazgatása</t>
  </si>
  <si>
    <t xml:space="preserve"> - "Lakhatásért" Közalapítvány támogatása</t>
  </si>
  <si>
    <t>Szociális és igazgatási fa.működési kiadás összesen:</t>
  </si>
  <si>
    <t>Beruházási és felújítási kiadások:</t>
  </si>
  <si>
    <t>1./1</t>
  </si>
  <si>
    <t>Önkormányzat által nyújtott lakástámogatás első lakáshoz jutók részére  (Lakásalapból)</t>
  </si>
  <si>
    <t>1./2.</t>
  </si>
  <si>
    <t>1.a/1</t>
  </si>
  <si>
    <t>Kamatmentes kölcsön az ideiglenesen nehéz helyzetbe került zeg-i polgárok számára (Lakásalapból)</t>
  </si>
  <si>
    <t>Szociális és igazgatási fa. kiadásai összesen:</t>
  </si>
  <si>
    <t xml:space="preserve">               </t>
  </si>
  <si>
    <t>Oktatási feladatok</t>
  </si>
  <si>
    <t xml:space="preserve"> - Zalaegerszegi Szakképzési Centrum részére támogatás szakképzési ösztöndíj céljára</t>
  </si>
  <si>
    <t xml:space="preserve"> - intézmények és civil szervezetek támogatása, rendezvényeik finanszírozása</t>
  </si>
  <si>
    <t xml:space="preserve"> - díszokleveles pedagógusok ünnepsége és jutalmazása</t>
  </si>
  <si>
    <t xml:space="preserve"> - Zeg.Felsőfokú Oktatásáért Közalapítvány támogatása</t>
  </si>
  <si>
    <t xml:space="preserve"> - nyári táboroztatás</t>
  </si>
  <si>
    <t>Kulturális és ifjúsági feladatok</t>
  </si>
  <si>
    <t>084070 A fiatalok társ. integrációját segítő struktúra, szakmai szolgált. fejlesztése, működtetése</t>
  </si>
  <si>
    <t xml:space="preserve"> - ifjúsági rendezvények</t>
  </si>
  <si>
    <t xml:space="preserve"> - Zalaegerszegi Városi Diákönkormányzat </t>
  </si>
  <si>
    <t xml:space="preserve"> - Zalaegerszegi Városi Diáknapok</t>
  </si>
  <si>
    <t xml:space="preserve"> - Zalaegerszegi Egyetemisták Egyesülete</t>
  </si>
  <si>
    <t xml:space="preserve"> - Zalaegerszegi Ifjúsági Kerekasztal</t>
  </si>
  <si>
    <t xml:space="preserve"> - felsőoktatási ösztöndíj és támogatás</t>
  </si>
  <si>
    <t>074052 Kábítószer megelőzés programja</t>
  </si>
  <si>
    <t>082091 Közművelődés - közösségi és társ. részvétel fejleszt.</t>
  </si>
  <si>
    <t xml:space="preserve"> - Magyar Kultúra Napja</t>
  </si>
  <si>
    <t xml:space="preserve"> - Betlehem működtetése</t>
  </si>
  <si>
    <t xml:space="preserve"> - Keresztury Emlékbizottság</t>
  </si>
  <si>
    <t xml:space="preserve"> - Gébárti Művésztelep</t>
  </si>
  <si>
    <t xml:space="preserve"> -  táncház mozgalom</t>
  </si>
  <si>
    <t xml:space="preserve"> - Zalaegerszegi Szimfonikus Zenekar támogatása</t>
  </si>
  <si>
    <t xml:space="preserve"> - '47-es Honvéd Zászlóalj Hagyományőrző Egyesület támogatása</t>
  </si>
  <si>
    <t>084031 Civil szervezetek műk. támogatása</t>
  </si>
  <si>
    <t xml:space="preserve"> - Zalai Civil Életért Közhasznú Egy.támogatása (Civil ház működtetése)</t>
  </si>
  <si>
    <t xml:space="preserve"> - Pannon Tükör kulturális folyóirat támogatása</t>
  </si>
  <si>
    <t xml:space="preserve"> - önálló kulturális egyesületek, együttesek</t>
  </si>
  <si>
    <t xml:space="preserve"> - peremkerületek támogatása</t>
  </si>
  <si>
    <t xml:space="preserve"> - Zalai Táncegyüttes Egyesület támogatás</t>
  </si>
  <si>
    <t xml:space="preserve"> - Zalegerszeg Kultúrájáért Közalapítvány támogatása</t>
  </si>
  <si>
    <t xml:space="preserve"> - Zalaegerszegi Honvéd Klub támogatása</t>
  </si>
  <si>
    <t xml:space="preserve"> - művészeti ösztöndíjak</t>
  </si>
  <si>
    <t>Egészségügyi és humánigazgatási feladatok</t>
  </si>
  <si>
    <t>101211 Fogyatékosággal élők tartós bentlakásos ellátása</t>
  </si>
  <si>
    <t xml:space="preserve"> - Idősek Otthona férőhely megváltás visszafizetése</t>
  </si>
  <si>
    <t>084010 Társ.tev., esélyegyenlőséggel, érdekképv., nemzetiségekkel, egyházakkal kapcs. felad.igazg.</t>
  </si>
  <si>
    <t xml:space="preserve"> - szociális és egészségügyi rendezvények szervezése</t>
  </si>
  <si>
    <t>072311 Fogorvosi alapellátás</t>
  </si>
  <si>
    <t xml:space="preserve"> - fogászati ügyelet támogatása</t>
  </si>
  <si>
    <t xml:space="preserve"> - Városi Idősügyi Tanács feladatai</t>
  </si>
  <si>
    <t xml:space="preserve"> -   egyéb szociális szolgáltatás</t>
  </si>
  <si>
    <t xml:space="preserve"> -  címpótlék a szociális intézményekben</t>
  </si>
  <si>
    <t xml:space="preserve"> -  egészségügyi és szociális ágazat pályázati kerete</t>
  </si>
  <si>
    <t>Sport feladatok</t>
  </si>
  <si>
    <t>081041 Versenysport- és utánpótlás-nevelési tevékenység</t>
  </si>
  <si>
    <t xml:space="preserve"> - ZTE FC Zrt.  és  Sportszolg. Kft.támogatása </t>
  </si>
  <si>
    <t xml:space="preserve"> - ZTE KK. Kft. támogatás </t>
  </si>
  <si>
    <t xml:space="preserve"> - Zeg. Jégsportjáért Alapítvány támogatása</t>
  </si>
  <si>
    <t xml:space="preserve"> - DO rendezvények lebonyolítása</t>
  </si>
  <si>
    <t xml:space="preserve"> - alapfokú versenyek rendezése és  támogatása</t>
  </si>
  <si>
    <t>081045 Szabadidősport-tevékenység és támogatása</t>
  </si>
  <si>
    <t xml:space="preserve"> - szabadidősport klubok támogatása</t>
  </si>
  <si>
    <t xml:space="preserve"> - Botfai LSC sportlétesítmény üzemeltetés tám.</t>
  </si>
  <si>
    <t xml:space="preserve"> - Páterdomb LSC sportlétesítmény üzemeltetési tám.</t>
  </si>
  <si>
    <t xml:space="preserve"> - Csuti SK sportlétesítmény üzemeltetés támogatása</t>
  </si>
  <si>
    <t xml:space="preserve"> - Police Ola LSK sportlétesítmény bérleti díja</t>
  </si>
  <si>
    <t xml:space="preserve"> - Csácsbozsok NSE sportlét.bérleti díj</t>
  </si>
  <si>
    <t xml:space="preserve"> - Vorhotai LSC sportlétesítmény üzemeltetés támogatása</t>
  </si>
  <si>
    <t xml:space="preserve"> - sport- és humánigazgatási feladatok</t>
  </si>
  <si>
    <t>081041 Versenysport- és utánpótlás - nevelés tevékenység</t>
  </si>
  <si>
    <t xml:space="preserve"> - Zeg. Úszóklub támogatása</t>
  </si>
  <si>
    <t xml:space="preserve"> - Zeg. Triatlon Klub támogatása</t>
  </si>
  <si>
    <t xml:space="preserve"> - Zalaegerszegi Atlétikai Club támogatása</t>
  </si>
  <si>
    <t xml:space="preserve"> - ZTE Teniszklub támogatása</t>
  </si>
  <si>
    <t xml:space="preserve"> - ZTE Röplabda Klub támogatása</t>
  </si>
  <si>
    <t xml:space="preserve"> - Zeg-i Súlyemelő Klub támogatása</t>
  </si>
  <si>
    <t xml:space="preserve"> - Zalaegerszegi Teke Klub támogatása</t>
  </si>
  <si>
    <t xml:space="preserve"> - ZTE ZÁÉV Teke Klub támogatása</t>
  </si>
  <si>
    <t xml:space="preserve"> - Zalaegerszegi Vívó Egylet támogatása</t>
  </si>
  <si>
    <t xml:space="preserve"> - Zalaegerszegi Kerékpáros SE támogatása</t>
  </si>
  <si>
    <t xml:space="preserve"> - Csuti SK támogatása</t>
  </si>
  <si>
    <t xml:space="preserve"> - Zalaegerszegi Judo SE támogatása</t>
  </si>
  <si>
    <t xml:space="preserve"> - ZTC (Tájfutó Club) támogatása</t>
  </si>
  <si>
    <t xml:space="preserve"> - ZKSE verseny rendezése</t>
  </si>
  <si>
    <t xml:space="preserve"> - Göcsej Kupa</t>
  </si>
  <si>
    <t xml:space="preserve"> - Horgászegyesületek Z.M. Szövetsége támogatása</t>
  </si>
  <si>
    <t xml:space="preserve"> - Őshonos halfauna fejlesztése Gébárton (pénzeszköz átadás a Horgászegyesületek Zala megyei Szövetsége részére) </t>
  </si>
  <si>
    <t xml:space="preserve"> - Zalaegerszegi Thai  Box   SE támogatása</t>
  </si>
  <si>
    <t xml:space="preserve"> - Toriki KHKE támogatása</t>
  </si>
  <si>
    <t xml:space="preserve"> - Zalaegerszegi SHOTOKAN Karate Egyesület támogatás</t>
  </si>
  <si>
    <t xml:space="preserve"> - Egerszegi Kézilabda Klub támogatása</t>
  </si>
  <si>
    <t xml:space="preserve"> - rendezvények támogatása</t>
  </si>
  <si>
    <t>081030 Sportlétes., edzőtáborok működtetése és fejlesztése</t>
  </si>
  <si>
    <t xml:space="preserve"> - Sportcsarnok és környéke igénybevétel miatti kiadás</t>
  </si>
  <si>
    <t xml:space="preserve"> - Sportlétesítmények üzemeltetésének támogatása</t>
  </si>
  <si>
    <t>Humánigazgatási feladatok működési kiadásai:</t>
  </si>
  <si>
    <t>1.</t>
  </si>
  <si>
    <t>1./1.</t>
  </si>
  <si>
    <t xml:space="preserve">              Óvodák </t>
  </si>
  <si>
    <t>1./1./1</t>
  </si>
  <si>
    <t>1./1./2</t>
  </si>
  <si>
    <t>1./1./3</t>
  </si>
  <si>
    <t>1./1./4</t>
  </si>
  <si>
    <t>1./1./5</t>
  </si>
  <si>
    <t>1./1./6</t>
  </si>
  <si>
    <t>1./1./7</t>
  </si>
  <si>
    <t>1./1./8</t>
  </si>
  <si>
    <t xml:space="preserve">             Általános iskolák</t>
  </si>
  <si>
    <t>1./2/1</t>
  </si>
  <si>
    <t>1./2/2</t>
  </si>
  <si>
    <t>1./2/3</t>
  </si>
  <si>
    <t>1./2/4</t>
  </si>
  <si>
    <t>2.</t>
  </si>
  <si>
    <t>2./1</t>
  </si>
  <si>
    <t>3.</t>
  </si>
  <si>
    <t xml:space="preserve">                 Egészségügyi és humánigazgatási feladatok</t>
  </si>
  <si>
    <t>5.</t>
  </si>
  <si>
    <t>Egyéb feladatok</t>
  </si>
  <si>
    <t>6.a/1</t>
  </si>
  <si>
    <t>6.a/2</t>
  </si>
  <si>
    <t>6.a/3</t>
  </si>
  <si>
    <t>6.a/4</t>
  </si>
  <si>
    <t xml:space="preserve"> - főépítészi feladatok</t>
  </si>
  <si>
    <t xml:space="preserve"> - területrendezési és egyéb eljárások költségei főépítészi feladatokhoz</t>
  </si>
  <si>
    <t xml:space="preserve"> - Tervtanács  működtetése</t>
  </si>
  <si>
    <t xml:space="preserve"> - belterületbe vonással kapcsolatos műk.kiadások</t>
  </si>
  <si>
    <t>Főépítészi feladatok működési kiadásai</t>
  </si>
  <si>
    <t>Beruházási kiadások:</t>
  </si>
  <si>
    <t>1.a/2</t>
  </si>
  <si>
    <t>Városüzemelési  feladatok:</t>
  </si>
  <si>
    <t>066010 Zöldterület-kezelés</t>
  </si>
  <si>
    <t xml:space="preserve"> - parkfenntartás</t>
  </si>
  <si>
    <t xml:space="preserve"> - VG.Kft. parkfenntartás szerződéses munkák</t>
  </si>
  <si>
    <t xml:space="preserve"> - belterületi fás szárú növények fenntartási munkái</t>
  </si>
  <si>
    <t xml:space="preserve"> - erdészeti szakirányítás</t>
  </si>
  <si>
    <t xml:space="preserve"> - vegyszeres és termikus gyomirtás</t>
  </si>
  <si>
    <t xml:space="preserve"> - városrészek környezetrendezési feladataira</t>
  </si>
  <si>
    <t xml:space="preserve"> - játszóterek fenntartása, karbantartása</t>
  </si>
  <si>
    <t xml:space="preserve"> - játszótéri eszközök felülvizsgálata, tiltó táblák</t>
  </si>
  <si>
    <t xml:space="preserve"> - felnőtt játszótér üzemeltetése, karbantartása</t>
  </si>
  <si>
    <t xml:space="preserve"> - kutyafuttatók üzemeltetése, karbantartása</t>
  </si>
  <si>
    <t xml:space="preserve"> - védett természeti értékek kezelése</t>
  </si>
  <si>
    <t xml:space="preserve"> - faállományok felmérése</t>
  </si>
  <si>
    <t xml:space="preserve"> - Kontakt Kft. szegélyezési munkák</t>
  </si>
  <si>
    <t xml:space="preserve"> - Kontakt Kft. tuskómarási munkálatok</t>
  </si>
  <si>
    <t xml:space="preserve"> - Kontakt Kft. graffiti eltávolítás</t>
  </si>
  <si>
    <t xml:space="preserve"> - Zöldterületi Stratégia feladatai</t>
  </si>
  <si>
    <t xml:space="preserve"> - Csónakázó tó rendbetétele</t>
  </si>
  <si>
    <t xml:space="preserve"> - forgalomtechnikai  és közlekedési feladatok</t>
  </si>
  <si>
    <t xml:space="preserve"> - utastájékoztatási rendszer üzemeltetése</t>
  </si>
  <si>
    <t xml:space="preserve"> - önkormányzati utak szakági nyilvántartása</t>
  </si>
  <si>
    <t xml:space="preserve"> - lépcsők,sétányok, támfalak, korlátok javítása</t>
  </si>
  <si>
    <t xml:space="preserve"> - forgalmasabb közl-i útvonalak hőségben történő locsolása</t>
  </si>
  <si>
    <t>045140 Városi és elővárosi közúti személyszállítás</t>
  </si>
  <si>
    <t xml:space="preserve"> - helyi közösségi közlekedés veszteségének finanszírozása</t>
  </si>
  <si>
    <t>047410 Ár- és belvízvédelemmel összefüggő tevékenység</t>
  </si>
  <si>
    <t xml:space="preserve"> - vízkészlethasználati járulék</t>
  </si>
  <si>
    <t xml:space="preserve"> - ár és belvízvédelmi feladatok</t>
  </si>
  <si>
    <t xml:space="preserve"> - csapadékvízelvezető és árvízvédelmi létesítmények fenntartása,hibaelhárítás,sürgősségi feladatok</t>
  </si>
  <si>
    <t xml:space="preserve"> - csapadékvíz elvezető rendszer felmérése, szakági nyilvántartása</t>
  </si>
  <si>
    <t xml:space="preserve"> - csapadékvíz elvezető rendszer fennmaradási/üzemeltetési engedélyek</t>
  </si>
  <si>
    <t xml:space="preserve"> - Vízügyi hatóságokkal kapcs. feladatok</t>
  </si>
  <si>
    <t xml:space="preserve"> - vízbázisok védőövezeteinek ingatlannyilvántartásba történő bejegyzése</t>
  </si>
  <si>
    <t>- viziközművek területigénylésével kapcsolatos költségek</t>
  </si>
  <si>
    <t>051030 Nem veszélyes hulladék vegyes begyűjtése, szállítása, átrakása</t>
  </si>
  <si>
    <t xml:space="preserve"> - köztéri hulladéktárolók pótlása</t>
  </si>
  <si>
    <t xml:space="preserve"> - egyéb város és községgazd.</t>
  </si>
  <si>
    <t xml:space="preserve"> - Városüzemelési fa-hoz kapcsolódó közfoglalkoztatás</t>
  </si>
  <si>
    <t xml:space="preserve">  -  környezetvéd.alap feltöltése</t>
  </si>
  <si>
    <t xml:space="preserve"> - Környezetvédelmi Jeles napok rendezvény lebonyolítása</t>
  </si>
  <si>
    <t xml:space="preserve"> - utak, járdák,lépcsők, támfalak hibaelhárítás, sürgősségi feladatok</t>
  </si>
  <si>
    <t xml:space="preserve"> - Kontakt Kft. köztéri szobrok tisztítása</t>
  </si>
  <si>
    <t xml:space="preserve"> - köztisztaság  szerződéses munkák</t>
  </si>
  <si>
    <t xml:space="preserve"> - VG Kft. köztisztaság szerződéses munkák</t>
  </si>
  <si>
    <t xml:space="preserve"> - hóeltakarítás, sikosságmentesítés</t>
  </si>
  <si>
    <t xml:space="preserve"> - közfoglalkoztatás anyag- és eszközigény biztosítása</t>
  </si>
  <si>
    <t xml:space="preserve"> - nyilvános illemhely üzemeltetése</t>
  </si>
  <si>
    <t xml:space="preserve"> - köztéri szobrok, emlékművek helyreállítása, javítása</t>
  </si>
  <si>
    <t xml:space="preserve"> - lakossági, civil kezdeményezések támogatása </t>
  </si>
  <si>
    <t xml:space="preserve"> - közterületek, önk-i ingatlanok zöldfelület gazdálkodása</t>
  </si>
  <si>
    <t xml:space="preserve"> - ZG 3 termálkút üzemeltetése</t>
  </si>
  <si>
    <t>013320 Köztemető-fenntartás és működtetés</t>
  </si>
  <si>
    <t xml:space="preserve"> -köztemető fenntartás és temetői létesítmények  használati díja</t>
  </si>
  <si>
    <t xml:space="preserve"> - védett síremlékek rendbetétele</t>
  </si>
  <si>
    <t>- köztemetőben lévő hadisírok rendbetétele</t>
  </si>
  <si>
    <t xml:space="preserve"> - villamosenergia vásárlás</t>
  </si>
  <si>
    <t xml:space="preserve"> - liberalizált energiapiacra való kilépés műszaki előkész.</t>
  </si>
  <si>
    <t xml:space="preserve"> - közvilágítási hálózat karbantartása</t>
  </si>
  <si>
    <t xml:space="preserve"> - közvilágítási feladatok előkészítő munkái</t>
  </si>
  <si>
    <t xml:space="preserve"> - parkolási közszolgáltatási tevékenység ellátásával kapcsolatos költségek</t>
  </si>
  <si>
    <t xml:space="preserve"> - Buslakpusztai bezárt hulladéklerakó szennyezés lokalizációja létesítmény üzemeltetés</t>
  </si>
  <si>
    <t>052020 Szennyvíz gyűjtése, tisztítása, elhelyezése</t>
  </si>
  <si>
    <t xml:space="preserve"> -  folyékony hulladék szállítás</t>
  </si>
  <si>
    <t>Városüzemelési működési kiadásai összesen:</t>
  </si>
  <si>
    <t>Csatornarendszer (szennyvíz-csapadékvíz)</t>
  </si>
  <si>
    <t>Lokális csapadékvízelvezető létesítmények felújítása</t>
  </si>
  <si>
    <t>Csapadékvízelvezetéssel, vízrendezésekkel kapcsolatos tervezési díjak</t>
  </si>
  <si>
    <t>Lokális csapadékvízelvezetési munkák elvégzése</t>
  </si>
  <si>
    <t>1.a/3</t>
  </si>
  <si>
    <t>1.a/4</t>
  </si>
  <si>
    <t>1.a/5</t>
  </si>
  <si>
    <t xml:space="preserve">Közvilágítás és egyéb közmű </t>
  </si>
  <si>
    <t>3./1</t>
  </si>
  <si>
    <t>3./2</t>
  </si>
  <si>
    <t>3./3</t>
  </si>
  <si>
    <t>3./4</t>
  </si>
  <si>
    <t>3.a/1</t>
  </si>
  <si>
    <t>Közvilágítás fejlesztés</t>
  </si>
  <si>
    <t>4.</t>
  </si>
  <si>
    <t xml:space="preserve">Út-járda parkoló </t>
  </si>
  <si>
    <t>4./1</t>
  </si>
  <si>
    <t>4./2</t>
  </si>
  <si>
    <t>4./3</t>
  </si>
  <si>
    <t>4./4</t>
  </si>
  <si>
    <t>4./5</t>
  </si>
  <si>
    <t>4./6</t>
  </si>
  <si>
    <t>4./7</t>
  </si>
  <si>
    <t>4./8</t>
  </si>
  <si>
    <t>4./9</t>
  </si>
  <si>
    <t>4./10</t>
  </si>
  <si>
    <t>4./11</t>
  </si>
  <si>
    <t>4./12</t>
  </si>
  <si>
    <t>4./13</t>
  </si>
  <si>
    <t>4./14</t>
  </si>
  <si>
    <t>4./15</t>
  </si>
  <si>
    <t>4./16</t>
  </si>
  <si>
    <t>4./17</t>
  </si>
  <si>
    <t>4./18</t>
  </si>
  <si>
    <t>4./19</t>
  </si>
  <si>
    <t>4./20</t>
  </si>
  <si>
    <t>4./21</t>
  </si>
  <si>
    <t>4./22</t>
  </si>
  <si>
    <t>4./23</t>
  </si>
  <si>
    <t>4./24</t>
  </si>
  <si>
    <t>4./25</t>
  </si>
  <si>
    <t>4./26</t>
  </si>
  <si>
    <t>4./27</t>
  </si>
  <si>
    <t>4./28</t>
  </si>
  <si>
    <t>4./29</t>
  </si>
  <si>
    <t>4./30</t>
  </si>
  <si>
    <t>4./31</t>
  </si>
  <si>
    <t>4./32</t>
  </si>
  <si>
    <t>4./33</t>
  </si>
  <si>
    <t>4./34</t>
  </si>
  <si>
    <t>4./35</t>
  </si>
  <si>
    <t>4./36</t>
  </si>
  <si>
    <t>4./37</t>
  </si>
  <si>
    <t>4./38</t>
  </si>
  <si>
    <t>4./39</t>
  </si>
  <si>
    <t>4./40</t>
  </si>
  <si>
    <t>4./41</t>
  </si>
  <si>
    <t>4./42</t>
  </si>
  <si>
    <t>4./43</t>
  </si>
  <si>
    <t>4./44</t>
  </si>
  <si>
    <t>4./45</t>
  </si>
  <si>
    <t>4.a/1</t>
  </si>
  <si>
    <t>Parkolóórák telepítése</t>
  </si>
  <si>
    <t>4.a/2</t>
  </si>
  <si>
    <t>4.a/3</t>
  </si>
  <si>
    <t>4.a/4</t>
  </si>
  <si>
    <t>4.a/5</t>
  </si>
  <si>
    <t>Buszvárók telepítése</t>
  </si>
  <si>
    <t>4.a/6</t>
  </si>
  <si>
    <t>Tervek készítése, műszaki ellenőrzések és egyéb hatósági díjak</t>
  </si>
  <si>
    <t>4.a/7</t>
  </si>
  <si>
    <t>4.a/8</t>
  </si>
  <si>
    <t>Parkok, terek, játszóterek</t>
  </si>
  <si>
    <t>5./2</t>
  </si>
  <si>
    <t>5./3</t>
  </si>
  <si>
    <t>5./4</t>
  </si>
  <si>
    <t>5./5</t>
  </si>
  <si>
    <t>5./6</t>
  </si>
  <si>
    <t>5./7</t>
  </si>
  <si>
    <t>5./8</t>
  </si>
  <si>
    <t>5./9</t>
  </si>
  <si>
    <t>5./10</t>
  </si>
  <si>
    <t>5./11</t>
  </si>
  <si>
    <t>5.a/1</t>
  </si>
  <si>
    <t>5.a/2</t>
  </si>
  <si>
    <t>7.</t>
  </si>
  <si>
    <t>Hulladékgazdálkodás</t>
  </si>
  <si>
    <t>8.</t>
  </si>
  <si>
    <t>Köztemető</t>
  </si>
  <si>
    <t>Temetői fejlesztések</t>
  </si>
  <si>
    <t>9.</t>
  </si>
  <si>
    <t>9./1</t>
  </si>
  <si>
    <t>9./2</t>
  </si>
  <si>
    <t>9./3</t>
  </si>
  <si>
    <t>9.a/1</t>
  </si>
  <si>
    <t>Városüzemelési kiadások összesen:</t>
  </si>
  <si>
    <t>Városépítészeti feladatok:</t>
  </si>
  <si>
    <t xml:space="preserve"> - egyéb létesítményi működési kiadások</t>
  </si>
  <si>
    <t xml:space="preserve"> - stratégiai fejlesztési feladatokhoz kapcsolódó működési kiadások</t>
  </si>
  <si>
    <t>Városépítészet működési kiadások:</t>
  </si>
  <si>
    <t xml:space="preserve"> Beruházási kiadások </t>
  </si>
  <si>
    <t>Kispálhegyi utca szennyvízelvezetés</t>
  </si>
  <si>
    <t>Szennyvízfelújítások a Társulás által átadott használati díj terhére</t>
  </si>
  <si>
    <t>Ivóvíz beruházások</t>
  </si>
  <si>
    <t>2./1.</t>
  </si>
  <si>
    <t>2.a/1</t>
  </si>
  <si>
    <t>2.a/2</t>
  </si>
  <si>
    <t>Közvilágítás és egyéb közmű beruházások</t>
  </si>
  <si>
    <t>Út-járda parkoló beruházások</t>
  </si>
  <si>
    <t>6.</t>
  </si>
  <si>
    <t>Kiemelt projektek</t>
  </si>
  <si>
    <t>Előtervezések</t>
  </si>
  <si>
    <t>7.a./1</t>
  </si>
  <si>
    <t>Buslakpuszta hulladékdepó bővítéséhez területszerzés, kisajátítás</t>
  </si>
  <si>
    <t>9./4</t>
  </si>
  <si>
    <t>9./5</t>
  </si>
  <si>
    <t>9./6</t>
  </si>
  <si>
    <t>9.a/3</t>
  </si>
  <si>
    <t>9.a/4</t>
  </si>
  <si>
    <t>9.a/5</t>
  </si>
  <si>
    <t>9.a/6</t>
  </si>
  <si>
    <t>9.a/7</t>
  </si>
  <si>
    <t>9.a/8</t>
  </si>
  <si>
    <t>10.</t>
  </si>
  <si>
    <t>Stratégiai feladatok</t>
  </si>
  <si>
    <t>EcoSmartCities Interreg HU-HR projekt</t>
  </si>
  <si>
    <t>TOP Projektek</t>
  </si>
  <si>
    <t>TOP-6.1.4-16-ZL1-2017-00002 Göcseji Múzeum épületének felújítása és kiállító tereinek fejlesztése</t>
  </si>
  <si>
    <t>TOP 6.1.4-16-ZL1-2017-00001 Alsóerdő komplex turisztikai fejlesztése</t>
  </si>
  <si>
    <t xml:space="preserve"> TOP-6.1.1-16-ZL1-2017-00001 Üzemcsarnok építés a Zalaegerszeg 4815/6 hrsz-ú ingatlanon </t>
  </si>
  <si>
    <t xml:space="preserve"> TOP 6.9.2-16-ZL1-2017-00001 A helyi identitás és kohézió erősítésének megteremtése Zalaegerszegen</t>
  </si>
  <si>
    <t xml:space="preserve">TOP-6.5.1-16-ZL1-2017-00001 Liszt F.tagiskola energetikai korszerűsítése </t>
  </si>
  <si>
    <t xml:space="preserve">TOP-6.5.1-16-ZL1-2017-00005 Petőfi S. Székhelyiskola energetikai korszerűsítése </t>
  </si>
  <si>
    <t>TOP-6.6.1-15-ZL1-2016-00001 Egészségügyi alapellátás  infrastrukturális fejlesztése Zalaegerszegen</t>
  </si>
  <si>
    <t>TOP-6.6.2-15- ZL1-2016-00001 Szociális Alapszolgáltatások  fejlesztése Zalaegerszegen</t>
  </si>
  <si>
    <t>TOP-6.1.4-15-ZL1-2016-00002 Zalaegerszegi Göcseji Falumúzeum fejlesztése</t>
  </si>
  <si>
    <t>TOP-6.4.1-15-ZL1-2016-00001 Gyalogos és kerékpárosbarát belváros közlekedési feltételeinek megteremtése Zalaegerszegen hivatásforgalmi kerékpárutak fejlesztésével és a Kosztolányi Dezső út kétirányúsításával</t>
  </si>
  <si>
    <t>TOP-6.1.4 -15-ZL1-2016-00003 Zöld Zala-part Turisztikai célú kerékpárút fejlesztés a Zala Mentén és Gébárton</t>
  </si>
  <si>
    <t>TOP-6.1.5-15-ZL1-2016-00001 Ipari területeket feltáró utak kialakítása Zalaegerszegen</t>
  </si>
  <si>
    <t>TOP-6.3.2-15-ZL1-2016-00002 Gébárti-tó  és környékének rekreációs, szabadidős használatát elősegítő infrastruktúra kialakítása</t>
  </si>
  <si>
    <t>TOP-6.1.1-15-ZL1-2016-00001 Zalaegerszeg Északi Ipari Park feltárása és közművekkel való ellátása (részben nettó)</t>
  </si>
  <si>
    <t>TOP-6.1.4-15-ZL1-2016-00001 "Zalaegerszeg turisztikai vonzerejének növelése a " SMART City" eszközrendszerével"</t>
  </si>
  <si>
    <t>TOP-6.8.2-15-ZL1-2016-00001 A vállalkozások igényeire alapuló foglalkoztatás-fejlesztési program Zalaegerszeg Megyei Jogú Városban (Foglalkoztatási paktum)</t>
  </si>
  <si>
    <t>TOP-6.3.2-15-ZL1-2016-00003 Városi terek élhetőbbé tétele - Vizslapark rekonstrukció</t>
  </si>
  <si>
    <t>TOP-6.2.1-15-ZL1-2016-00002 Zalaegerszegi Egyesített Bölcsődék Cseperedő Bölcsőde és a Zalaegerszegi Belvárosi II. számú Óvoda Petőfi utcai Tagóvodájának fejlesztése</t>
  </si>
  <si>
    <t>TOP 6.5.1-15-ZL1-2016-0004 Landorhegyi Sportiskolai Általános Iskola energetikai korszerűsítése</t>
  </si>
  <si>
    <t>TOP-6.1.1-16 Zalaegerszegi Logisztikai Központ létrehozása</t>
  </si>
  <si>
    <t>TOP-6.1.2-16-ZL1-2017-00001 Inkubátorház bővítés Zalaegerszegen-III.ütem</t>
  </si>
  <si>
    <t>"Infrastrukturális fejlesztések Zalaegerszegen"</t>
  </si>
  <si>
    <t>Modern Városok Program projektjei</t>
  </si>
  <si>
    <t>Mindszenty Múzeum és Zarándokközpont fejlesztése, zalaegerszegi "Mindszenty Út" megvalósítása MVP</t>
  </si>
  <si>
    <t>Uszoda tervezés és megvalósítás MVP támogatásból</t>
  </si>
  <si>
    <t xml:space="preserve"> Alsóerdei Sport- és Rekreációs Központ fejlesztése MVP támogatással</t>
  </si>
  <si>
    <t>TOP és egyéb pályázatok előkészítése és önerő biztosítása</t>
  </si>
  <si>
    <t>Városépítészeti kiadások összesen:</t>
  </si>
  <si>
    <t xml:space="preserve">Vagyonkezelési feladatok </t>
  </si>
  <si>
    <t xml:space="preserve"> - önk. által kezelt ing.közös ktg.közüz.díj</t>
  </si>
  <si>
    <t xml:space="preserve"> - helyiséggazdálkodás kiadásai</t>
  </si>
  <si>
    <t xml:space="preserve"> - reptér működési kiadásai </t>
  </si>
  <si>
    <t xml:space="preserve"> - önk. ingatlanok állagmegóvása,vagyonvédelme</t>
  </si>
  <si>
    <t xml:space="preserve"> - volt vasúti ingatlanok működési kiadásai</t>
  </si>
  <si>
    <t xml:space="preserve"> - volt laktanyával kapcsolatos kiadások</t>
  </si>
  <si>
    <t xml:space="preserve"> -  vagyongazdálkodási feladatok és szakértői díjak</t>
  </si>
  <si>
    <t xml:space="preserve"> - Városfejlesztő Zrt. jutalék</t>
  </si>
  <si>
    <t>Lakásalappal kapcsolatos kiadások</t>
  </si>
  <si>
    <t xml:space="preserve"> - lakásalap kiadásai</t>
  </si>
  <si>
    <t>Vagyonkezelési feladatok műk. kiadásai</t>
  </si>
  <si>
    <t xml:space="preserve"> Beruházási és felújítási  kiadások </t>
  </si>
  <si>
    <t>LÉSZ Kft.részére önk-i tulajdonú ingatlanok utáni felújítási hozzájárulás</t>
  </si>
  <si>
    <t>Ingatlanvásárlások</t>
  </si>
  <si>
    <t>Volt nyomda épület hasznosítása - lízing kötelezettség</t>
  </si>
  <si>
    <t>Jogi és igazgatási feladatok:</t>
  </si>
  <si>
    <t xml:space="preserve"> - közterület reklám célú bérbeadásához kapcsolódó kiadás</t>
  </si>
  <si>
    <t xml:space="preserve"> - önkormányzat kezelésében lévő ingatlanok hasznosításához kapcsolódó kiadások</t>
  </si>
  <si>
    <t xml:space="preserve"> - térinformatika rendszer működtetése</t>
  </si>
  <si>
    <t xml:space="preserve"> - képviselők, bizottsági tagok és tisztségviselők tiszteletdíja</t>
  </si>
  <si>
    <t xml:space="preserve"> - közbeszerzési eljárásokkal és jogi feladatokkal  kapcsolatos díjak</t>
  </si>
  <si>
    <t>031060 Bűnmegelőzés</t>
  </si>
  <si>
    <t xml:space="preserve"> - közbiztonsági feladatok</t>
  </si>
  <si>
    <t xml:space="preserve"> -  Zalaegerszegi Városi Közbiztonsági  Polgárőr Egyesület támogatása</t>
  </si>
  <si>
    <t xml:space="preserve"> - "Rendért" Zalai Közbiztonsági és Polgárőr Egyesület támogatása</t>
  </si>
  <si>
    <t>031030 Közterület rendjének fenntartása</t>
  </si>
  <si>
    <t xml:space="preserve"> - közterület felügyelet működési kiadásai</t>
  </si>
  <si>
    <t xml:space="preserve"> - közterületen hagyott gépjárművek elszállítása</t>
  </si>
  <si>
    <t>Jogi és igazgatási feladatok működési kiadásai összesen:</t>
  </si>
  <si>
    <t xml:space="preserve">Beruházási és felújítási kiadások </t>
  </si>
  <si>
    <t>Jogi és igazgatási feladatok összesen:</t>
  </si>
  <si>
    <t>Pénzügyi lebonyolítás:</t>
  </si>
  <si>
    <t>018020 Központi költségvetési befizetések</t>
  </si>
  <si>
    <t xml:space="preserve"> - forgalmi jutalék, számlavezetési díj</t>
  </si>
  <si>
    <t xml:space="preserve"> - ÁFA befizetés</t>
  </si>
  <si>
    <t xml:space="preserve"> - könyvvizsgálat díja</t>
  </si>
  <si>
    <t xml:space="preserve"> - dolgozói lakásépítés és -vásárlás támogatása</t>
  </si>
  <si>
    <t xml:space="preserve"> - vagyonbiztosítás</t>
  </si>
  <si>
    <t>011140 Országos és helyi nemzetiségi önkorm.igazg. tev.</t>
  </si>
  <si>
    <t xml:space="preserve"> - Roma Nemzetiségi Önkormányzat támogatása</t>
  </si>
  <si>
    <t>107013 Hajléktalanok átmeneti ellátása</t>
  </si>
  <si>
    <t xml:space="preserve"> - Hajléktalanok szállása (Vöröskereszt) műk. támog.</t>
  </si>
  <si>
    <t xml:space="preserve"> - Zalaegerszegi Szociális Társulás működési hozzájárulás</t>
  </si>
  <si>
    <t xml:space="preserve"> - Ágazati felad. postai szolg. és utalvány díja, illeték</t>
  </si>
  <si>
    <t xml:space="preserve"> - Fejlesztési célú hitel igénybevételi díj, törlesztés és   kamatfizetési kötelezettség</t>
  </si>
  <si>
    <t xml:space="preserve"> - egyéb szervezetek támogatása </t>
  </si>
  <si>
    <t>191 111</t>
  </si>
  <si>
    <t xml:space="preserve"> - Városi Strandfürdő és Fedett uszoda műk.  támogatása</t>
  </si>
  <si>
    <t>Pénzügyi lebonyolítás és kp-i  összesen:</t>
  </si>
  <si>
    <t>22.</t>
  </si>
  <si>
    <t xml:space="preserve"> Polgármesteri Kabinet</t>
  </si>
  <si>
    <t xml:space="preserve"> - rendezvények, kommunikáció, reprezentáció</t>
  </si>
  <si>
    <t xml:space="preserve"> - városmarketing</t>
  </si>
  <si>
    <t xml:space="preserve"> - tagsági díjak ( MJVSZ stb.)</t>
  </si>
  <si>
    <t xml:space="preserve"> - városi hírportál szerkesztése</t>
  </si>
  <si>
    <t xml:space="preserve"> - kulturális városi rendezvények</t>
  </si>
  <si>
    <t xml:space="preserve"> - monográfia</t>
  </si>
  <si>
    <t>083030 Egyéb kiadói tevékenység</t>
  </si>
  <si>
    <t xml:space="preserve"> - városi újság támogatása</t>
  </si>
  <si>
    <t xml:space="preserve">  - városi kiadvány</t>
  </si>
  <si>
    <t xml:space="preserve"> - Településrészi Önkormányzatok</t>
  </si>
  <si>
    <t>2216**</t>
  </si>
  <si>
    <t>041233 Hosszabb időtartamú közfoglalkoztatás</t>
  </si>
  <si>
    <t xml:space="preserve"> - közfoglalkoztatás</t>
  </si>
  <si>
    <t xml:space="preserve"> - Kontakt Nonprofit Kft. működési támogatása</t>
  </si>
  <si>
    <t>105020 Foglalkoztatást elősegítő képz. és egyéb támog.</t>
  </si>
  <si>
    <t xml:space="preserve"> - Foglalkoztatás támogatása, munkaerőkölcsönzés</t>
  </si>
  <si>
    <t xml:space="preserve"> - Vállalkozás fejlesztés és befektetés támogató program</t>
  </si>
  <si>
    <t>083050 Televízió-műsor szolgáltatása és támogatása</t>
  </si>
  <si>
    <t xml:space="preserve"> - Zalaegerszegi TV  és Rádió működési támogatása</t>
  </si>
  <si>
    <t xml:space="preserve"> - Andráshida közösségi programok</t>
  </si>
  <si>
    <t>Polgármesteri Kabinet működési kiadásai összesen:</t>
  </si>
  <si>
    <t>Beruházási és felújítási kiadások</t>
  </si>
  <si>
    <t>Polgármesteri Kabinet kiadásai összesen:</t>
  </si>
  <si>
    <t>900070 Fejezeti és általános tartalékok elszámolása</t>
  </si>
  <si>
    <t>Általános tartalék</t>
  </si>
  <si>
    <t>Céltartalék</t>
  </si>
  <si>
    <t>Állami támogatások  évközi visszafizetésére</t>
  </si>
  <si>
    <t xml:space="preserve">Év közben jelentkező feladatokra </t>
  </si>
  <si>
    <t>Intézmények egyéb feladatainak évközi finanszírozása</t>
  </si>
  <si>
    <t>Szünidei étkeztetés</t>
  </si>
  <si>
    <t>Elmaradt bevételek pótlására</t>
  </si>
  <si>
    <t>Támogatott lakások elkülönített lakbérbevételéből</t>
  </si>
  <si>
    <t>Felhalmozási célú céltartalék</t>
  </si>
  <si>
    <t>Költségvetési szervek felújítási kerete (Vis maior)</t>
  </si>
  <si>
    <t>Projektekhez, pályázatokhoz szükséges saját erő biztosításához</t>
  </si>
  <si>
    <t>Tartalék összesen:</t>
  </si>
  <si>
    <t>Címszám</t>
  </si>
  <si>
    <t>Költségvetési szerv megnevezése</t>
  </si>
  <si>
    <t>Központi, irányító szervi támogatás</t>
  </si>
  <si>
    <t>Polgármesteri Hivatal</t>
  </si>
  <si>
    <t>Zalaegerszegi Gazdasági Ellátó Szervezet</t>
  </si>
  <si>
    <t>Zalaegerszegi Egyesített Bölcsődék</t>
  </si>
  <si>
    <t>Zalaegerszegi Egészségügyi Alapellátási Intézmény</t>
  </si>
  <si>
    <t>Zalaegerszegi Család-és Gyermekjóléti Központ</t>
  </si>
  <si>
    <t>Zalaegerszegi Belvárosi I. számú Óvoda</t>
  </si>
  <si>
    <t>Zalaegerszegi Belvárosi II. számú Óvoda</t>
  </si>
  <si>
    <t>Zalaegerszegi Kertvárosi Óvoda</t>
  </si>
  <si>
    <t>Zalaegerszegi Landorhegyi Óvoda</t>
  </si>
  <si>
    <t>Közgyűjteményi és Közművelődési GESZ</t>
  </si>
  <si>
    <t>Keresztury Dezső VMK</t>
  </si>
  <si>
    <t>Zalaegerszegi Turisztikai Hivatal és Információs Iroda</t>
  </si>
  <si>
    <t>Deák Ferenc Megyei és Városi Könyvtár</t>
  </si>
  <si>
    <t>Göcseji Múzeum</t>
  </si>
  <si>
    <t>Hevesi Sándor Színház</t>
  </si>
  <si>
    <t>Griff Bábszínház</t>
  </si>
  <si>
    <t>Városi Sportlétesítmény Gondnokság Intézménye</t>
  </si>
  <si>
    <t>Vásárcsarnok</t>
  </si>
  <si>
    <t>Költségvetési szervek mindösszesen:</t>
  </si>
  <si>
    <t>összege</t>
  </si>
  <si>
    <t>Munkaadókat terhelő járulékok és szociális hozzájárulási adó</t>
  </si>
  <si>
    <t>Zalaegerszegi Család- és Gyermekjóléti Központ</t>
  </si>
  <si>
    <t>Városi Sportlétesítmények Gondnoksága</t>
  </si>
  <si>
    <t>Teljesítés az I. félévben</t>
  </si>
  <si>
    <t xml:space="preserve"> -  Zalaegerszeg keleti vízbázisról ellátott települések ívóvízminőségének javítása KEHOP projekt</t>
  </si>
  <si>
    <t xml:space="preserve"> - TOP-6.1.2-16-ZL1-2017-00001 Inkubátorház bővítés Zalaegerszegen-III.ütem</t>
  </si>
  <si>
    <t xml:space="preserve"> - TOP-6.1.1-15-ZL1-2016-00001 Zalaegerszeg Északi Ipari Park feltárása és közművekkel való ellátása (részben nettó)</t>
  </si>
  <si>
    <t xml:space="preserve"> - Mindszenty Múzeum és Zarándokközpont fejlesztése, zalaegerszegi "Mindszenty Út" megvalósítása MVP</t>
  </si>
  <si>
    <t xml:space="preserve"> - Hevesi Sándor Színház felújítás és korszerűsítés előkészítése MVP</t>
  </si>
  <si>
    <t xml:space="preserve"> - KEHOP-5.4.1-16-2016-00433 Szemléletformálási programok</t>
  </si>
  <si>
    <t xml:space="preserve"> - ELENA programhoz önerő és bérfedezet megtérülése</t>
  </si>
  <si>
    <t>2216*</t>
  </si>
  <si>
    <t>104042 Család- és gyermekjóléti szolgálat</t>
  </si>
  <si>
    <t xml:space="preserve"> - UNICEF gyermekbarát település pályázat</t>
  </si>
  <si>
    <t xml:space="preserve"> - Fazekas-keramikus találkozó</t>
  </si>
  <si>
    <t xml:space="preserve"> - Sportlétesítmények igénybevételének támogatása</t>
  </si>
  <si>
    <t>Landorhegyi óvoda eszközfejlesztés</t>
  </si>
  <si>
    <t>Óvodák felújítása</t>
  </si>
  <si>
    <t>Ady Iskola intézményi fejlesztések támogatása</t>
  </si>
  <si>
    <t>Petőfi Iskola  intézményi fejlesztések támogatása</t>
  </si>
  <si>
    <t>1./2/5</t>
  </si>
  <si>
    <t>1./2/6</t>
  </si>
  <si>
    <t>2./2</t>
  </si>
  <si>
    <t>2./3</t>
  </si>
  <si>
    <t>Bölcsődék felújítása</t>
  </si>
  <si>
    <t>Sportfeladatok</t>
  </si>
  <si>
    <t xml:space="preserve"> - köztéri  padok és bútorok</t>
  </si>
  <si>
    <t xml:space="preserve"> - Északi Ipari Parkban létesült záportározó üzemeltetése</t>
  </si>
  <si>
    <t xml:space="preserve"> - megvalósult projektekhez kapcsolódó üzemeltetési és igénybevételi díj</t>
  </si>
  <si>
    <t xml:space="preserve"> - szirénák karbantartása, felülvizsgálata</t>
  </si>
  <si>
    <t xml:space="preserve"> - elektromos töltők üzemeltetése</t>
  </si>
  <si>
    <t xml:space="preserve"> - gyepmesteri tev. ellátásához eszköz és munkaruha biztosítása</t>
  </si>
  <si>
    <t>1./2</t>
  </si>
  <si>
    <t>1./3</t>
  </si>
  <si>
    <t>Belváros járda-parkoló felújítás</t>
  </si>
  <si>
    <t>Járdafelújítások Zalabesenyőben</t>
  </si>
  <si>
    <t xml:space="preserve">Csácsi – Damjanich utca buszváró csere </t>
  </si>
  <si>
    <t>4./46</t>
  </si>
  <si>
    <t>4./47</t>
  </si>
  <si>
    <t>4./48</t>
  </si>
  <si>
    <t>4./49</t>
  </si>
  <si>
    <t>4./50</t>
  </si>
  <si>
    <t>Gyalogátkelő létesítése Hegyi u. -Posta u.</t>
  </si>
  <si>
    <t xml:space="preserve"> Kertvárosi  utak, járdák felújítása,  parkoló </t>
  </si>
  <si>
    <t>5./1</t>
  </si>
  <si>
    <t>Vis maior pályázatokhoz önrész</t>
  </si>
  <si>
    <t>9.a/2</t>
  </si>
  <si>
    <t xml:space="preserve"> - magasépítési feladatokhoz kapcsolódó működési kiadások</t>
  </si>
  <si>
    <t xml:space="preserve"> - út- és közműépítési feladatokhoz kapcsolódó működési kiadások</t>
  </si>
  <si>
    <t xml:space="preserve">Szennyvíz felújítások használati díj terhére </t>
  </si>
  <si>
    <t xml:space="preserve">Ivóvíz felújítások használati díj terhére </t>
  </si>
  <si>
    <t xml:space="preserve"> Zalaegerszeg keleti vízbázisról ellátott települések ívóvízminőségének javítása KEHOP projekt</t>
  </si>
  <si>
    <t>Zalaegerszeg nyugati vízbázisról ellátott települések ívóvízminőségének javítása KEHOP projekt</t>
  </si>
  <si>
    <t>Előtervezések út- és közműépítési feladatokhoz</t>
  </si>
  <si>
    <t>Előtervezések magasépítési feladatokhoz</t>
  </si>
  <si>
    <t>Egyéb önkormányzati lakások felújítása lakásalap</t>
  </si>
  <si>
    <t>Aquacity felújítások</t>
  </si>
  <si>
    <t>Ebergényi Közösségi tér fejlesztése</t>
  </si>
  <si>
    <t>Nyugdíjas otthonházi lakások felújítása</t>
  </si>
  <si>
    <t>10./1.</t>
  </si>
  <si>
    <t xml:space="preserve">TOP-6.5.1-16-ZL1-2017-00006 Dózsa Gy. tagiskola energetikai korszerűsítése </t>
  </si>
  <si>
    <t>10./2.a</t>
  </si>
  <si>
    <t>10./3.</t>
  </si>
  <si>
    <t>Hevesi Sándor Színház felújítás és korszerűsítés előkészítése MVP</t>
  </si>
  <si>
    <t>10./4.</t>
  </si>
  <si>
    <t>Egyéb projektek</t>
  </si>
  <si>
    <t>KEHOP-5.4.1-16-2016-00433 Szemléletformálási programok</t>
  </si>
  <si>
    <t>10./4.a/1</t>
  </si>
  <si>
    <t>10./4.a/2</t>
  </si>
  <si>
    <t>10./4.a/3</t>
  </si>
  <si>
    <t>10./4.a/4</t>
  </si>
  <si>
    <t>10./5.</t>
  </si>
  <si>
    <t>Egyéb stratégiai feladat</t>
  </si>
  <si>
    <t xml:space="preserve"> Hotelfejlesztés engedélyes és kiviteli terveinek elkészítéséhez támogatás</t>
  </si>
  <si>
    <t>TOP és egyéb pályázatok előkészítése a Lakásalapból</t>
  </si>
  <si>
    <t>Térfigyelő kamerák bővítése, megújítása</t>
  </si>
  <si>
    <t>Elektromos vagy plug-in hybrid gépjárművek beszerzése pályázati támogatással</t>
  </si>
  <si>
    <t xml:space="preserve"> - Városfejlesztési alap előkészítésével kapcsolatos kiadás</t>
  </si>
  <si>
    <t xml:space="preserve"> - Formula Student East rendezvény támogatása Járműmérnökök Egyesülete részére</t>
  </si>
  <si>
    <t xml:space="preserve"> - járványügyi védekezésre</t>
  </si>
  <si>
    <t xml:space="preserve"> - MOL adomány</t>
  </si>
  <si>
    <t xml:space="preserve"> - Zalaegerszeg nyugati vízbázisról ellátott települések ívóvízminőségének javítása KEHOP projekt</t>
  </si>
  <si>
    <t xml:space="preserve"> - EcoSmartCities Interreg HU-HR projekt</t>
  </si>
  <si>
    <t xml:space="preserve"> - TOP-6.6.1-15-ZL1-2016-00001 Egészségügyi alapellátás  infrastrukturális fejlesztése Zalaegerszegen</t>
  </si>
  <si>
    <t xml:space="preserve"> - TOP-6.6.2-15- ZL1-2016-00001 Szociális Alapszolgáltatások  fejlesztése Zalaegerszegen</t>
  </si>
  <si>
    <t xml:space="preserve"> - TOP-6.1.4-15-ZL1-2016-00002 Zalaegerszegi Göcseji Falumúzeum fejlesztése</t>
  </si>
  <si>
    <t xml:space="preserve"> - TOP-6.1.4 -15-ZL1-2016-00003 Zöld Zala-part Turisztikai célú kerékpárút fejlesztés a Zala Mentén és Gébárton</t>
  </si>
  <si>
    <t xml:space="preserve"> - TOP-6.1.5-15-ZL1-2016-00001 Ipari területeket feltáró utak kialakítása Zalaegerszegen</t>
  </si>
  <si>
    <t xml:space="preserve"> - TOP-6.3.2-15-ZL1-2016-00002 Gébárti-tó  és környékének rekreációs, szabadidős használatát elősegítő infrastruktúra kialakítása</t>
  </si>
  <si>
    <t xml:space="preserve"> - TOP-6.1.4-15-ZL1-2016-00001 "Zalaegerszeg turisztikai vonzerejének növelése a " SMART City" eszközrendszerével"</t>
  </si>
  <si>
    <t xml:space="preserve"> - TOP-6.8.2-15-ZL1-2016-00001 A vállalkozások igényeire alapuló foglalkoztatás-fejlesztési program Zalaegerszeg Megyei Jogú Városban (Foglalkoztatási paktum)</t>
  </si>
  <si>
    <t xml:space="preserve"> - TOP-6.3.2-15-ZL1-2016-00003 Városi terek élhetőbbé tétele - Vizslapark rekonstrukció</t>
  </si>
  <si>
    <t xml:space="preserve"> - TOP-6.2.1-15-ZL1-2016-00002 Zalaegerszegi Egyesített Bölcsődék Cseperedő Bölcsőde és a Zalaegerszegi Belvárosi II. számú Óvoda Petőfi utcai Tagóvodájának fejlesztése</t>
  </si>
  <si>
    <t xml:space="preserve"> -  TOP 6.9.2-16-ZL1-2017-00001 A helyi identitás és kohézió erősítésének megteremtése Zalaegerszegen</t>
  </si>
  <si>
    <t xml:space="preserve"> - TOP-7.1.1-16-H-ERFA-2019-00167 Zalaegerszeg mobil applikáció projekt</t>
  </si>
  <si>
    <t xml:space="preserve"> - TOP-6.5.1-16-ZL1-2017-00001 Liszt F.tagiskola energetikai korszerűsítése </t>
  </si>
  <si>
    <t xml:space="preserve"> - TOP-6.5.1-16-ZL1-2017-00005 Petőfi S. Székhelyiskola energetikai korszerűsítése </t>
  </si>
  <si>
    <t xml:space="preserve"> - TOP-6.5.1-16-ZL1-2017-00006 Dózsa Gy. tagiskola energetikai korszerűsítése </t>
  </si>
  <si>
    <t xml:space="preserve"> - Új városi multifunkciós rendezvény- és sportcsarnok MVP projekt keretében</t>
  </si>
  <si>
    <t xml:space="preserve"> - KEHOP-1.2.1-18-2018-00024 ZMJV helyi klímastratégiájának kidolgozása, helyi klímatudatosságot erősítő szemléletformálás</t>
  </si>
  <si>
    <t xml:space="preserve"> - Elektromos vagy plug-in hybrid gépjárművek beszerzése pályázati támogatással</t>
  </si>
  <si>
    <t xml:space="preserve"> - Munkásszálló bérleti díj</t>
  </si>
  <si>
    <t xml:space="preserve"> - cserével vegyes ingatlanszerződések</t>
  </si>
  <si>
    <t xml:space="preserve"> - Országos Vadpörkölt és Borfesztivál megrendezése</t>
  </si>
  <si>
    <t xml:space="preserve"> - Járműipari és logisztikai országos konferencia megrendezése</t>
  </si>
  <si>
    <t xml:space="preserve"> - TOP-6.1.4-16-ZL1-2017-00003 Helyi termelői és kézműves piac kialakítása Zalaegerszegen - Göcsej Tudásközpont (nettó fiansz.)</t>
  </si>
  <si>
    <t xml:space="preserve"> - Kvártélyház Kft. támogatása</t>
  </si>
  <si>
    <t xml:space="preserve"> - Zalaegerszegi Rendezvényszervező Kft. működési támogatása</t>
  </si>
  <si>
    <t xml:space="preserve"> -  Népi hang-színek kiadvány</t>
  </si>
  <si>
    <t xml:space="preserve"> - Griff Bábszínház társműködtetöi támogatás átadása</t>
  </si>
  <si>
    <t xml:space="preserve"> - Hevesi Sándor Színház társműködtetöi támogatás átadása</t>
  </si>
  <si>
    <t>074040 Fertőző megbetegedések megelőzése,járványügyi ellátás</t>
  </si>
  <si>
    <t xml:space="preserve"> -  Mányoki Attila versenyeinek támogatása (ZKSE)</t>
  </si>
  <si>
    <t>- Zala Megyei Sportszövetségek Egyesülése működési támogatása</t>
  </si>
  <si>
    <t>Andráshidai Óvoda eszközfejlesztése</t>
  </si>
  <si>
    <t>Napsugár utcai valamint Űrhajós óvoda, bölcsőde intézményi fejlesztések</t>
  </si>
  <si>
    <t>1./1./9</t>
  </si>
  <si>
    <t>Kis utcai óvoda udvari játszóeszközök rekonstrukciója</t>
  </si>
  <si>
    <t>Családok otthonteremtési kedvezménye (Lakásalap)</t>
  </si>
  <si>
    <t>Öveges József Általános Iskola eszközfejlesztése</t>
  </si>
  <si>
    <t xml:space="preserve">Tankerülettel közösen megvalósítandó felújítások </t>
  </si>
  <si>
    <t>Dózsa Iskola C+ tornaterem elektromos hálózatfejlesztés</t>
  </si>
  <si>
    <t>Zalaegerszegi Kölcsey Ferenc Gimnázium intézményi fejlesztés</t>
  </si>
  <si>
    <t>Zalaegerszegi Egyesített Bölcsődék Tipegő Bölcsőde főzőkonyha felújítása</t>
  </si>
  <si>
    <t>Rendezési tervek</t>
  </si>
  <si>
    <t>Helyi építészeti értékek védelme</t>
  </si>
  <si>
    <t xml:space="preserve"> - Vizslapark üzemeltetése, magasabb szintű fenntartása </t>
  </si>
  <si>
    <t xml:space="preserve"> - fatelepítésekkel kapcsolatos működési kiadások</t>
  </si>
  <si>
    <t xml:space="preserve"> - okos kukák üzemeltetése</t>
  </si>
  <si>
    <t xml:space="preserve"> - Piac környezete fenntartási munkái</t>
  </si>
  <si>
    <t xml:space="preserve"> - kerékpárutak fenntartása </t>
  </si>
  <si>
    <t xml:space="preserve"> - Platán sor lokális útjavítás </t>
  </si>
  <si>
    <t xml:space="preserve"> -Kossuth utca posta előtti burkolat karbantartás, csere</t>
  </si>
  <si>
    <t xml:space="preserve"> - info tornyok üzemeltetése </t>
  </si>
  <si>
    <t xml:space="preserve"> - Free wifi rendszer üzemeltetése </t>
  </si>
  <si>
    <t xml:space="preserve"> - buszvárok javítása, karbantartása </t>
  </si>
  <si>
    <t xml:space="preserve"> - városban található buszöblök fenntartási munkálatai </t>
  </si>
  <si>
    <t xml:space="preserve"> - mezőgazdasági utak karbantartása, telekrendezés</t>
  </si>
  <si>
    <t xml:space="preserve"> - viharkárok elhárítása, vis major önrész</t>
  </si>
  <si>
    <t xml:space="preserve"> - árvízvédelmi létesítmények fenntartása</t>
  </si>
  <si>
    <t xml:space="preserve"> - nyílt csapadékvízelvezető létesítmények fenntartása</t>
  </si>
  <si>
    <t xml:space="preserve"> -  csapadékvízelvezető létesítmények helyreállítása</t>
  </si>
  <si>
    <t xml:space="preserve"> -  Avas árok vízszállító képességének fenntartása</t>
  </si>
  <si>
    <t xml:space="preserve"> -  zárt csapadékvízelvezető létesítmények tisztítása</t>
  </si>
  <si>
    <r>
      <t xml:space="preserve"> - csatorna</t>
    </r>
    <r>
      <rPr>
        <strike/>
        <sz val="10"/>
        <rFont val="Times New Roman"/>
        <family val="1"/>
        <charset val="238"/>
      </rPr>
      <t xml:space="preserve"> </t>
    </r>
    <r>
      <rPr>
        <sz val="10"/>
        <rFont val="Times New Roman"/>
        <family val="1"/>
        <charset val="238"/>
      </rPr>
      <t>diagnosztika</t>
    </r>
  </si>
  <si>
    <t xml:space="preserve"> - önkormányzati tulajdonú közművek felett úthibák javítása </t>
  </si>
  <si>
    <t xml:space="preserve"> - Kontakt Kft.  speciális szennyeződésmentesítés</t>
  </si>
  <si>
    <t xml:space="preserve"> - Kontakt Kft. köztéri bútorok mosása, fertőtlenítése</t>
  </si>
  <si>
    <t xml:space="preserve"> -  Fürdő létesítményekhez kapcsolódó kisértékű eszközök beszerzése</t>
  </si>
  <si>
    <t xml:space="preserve"> - köztéri műalkotások, épületek megvilágításának karbantartása </t>
  </si>
  <si>
    <t>1./4</t>
  </si>
  <si>
    <t>E-közmű adatszolgáltatás</t>
  </si>
  <si>
    <t>Vízelvezetési problémák megoldása Botfán</t>
  </si>
  <si>
    <t>Ságodi patak rendezése</t>
  </si>
  <si>
    <t xml:space="preserve">Hajnalcsillag utca és Holdfény utca zúzalékos javítása </t>
  </si>
  <si>
    <t xml:space="preserve">Járda kiépítése Rét utca - Gébárti út-i buszmegálló között </t>
  </si>
  <si>
    <t>Kaszaházi sétány rendezése</t>
  </si>
  <si>
    <t>Zala utca parkoló építése</t>
  </si>
  <si>
    <t>Stadion utca 4-6 járda, lépcső felújítás, lassító</t>
  </si>
  <si>
    <t>Erdődy-Hűvös Kastély park - Botfa utca közötti útszakasz felújítása</t>
  </si>
  <si>
    <t>Arany János utca járdafelújítások</t>
  </si>
  <si>
    <t>Batsányi János utca járdafelújítás II. ütem</t>
  </si>
  <si>
    <t>Jókai Mór utca balesetveszélyes járda felújítás</t>
  </si>
  <si>
    <t xml:space="preserve">Landorhegyi út 18. társasház parkolóbővítés </t>
  </si>
  <si>
    <t>Lankás utca Zengő utcától keletre eső szakaszának felújítása</t>
  </si>
  <si>
    <t>Bartók Béla utca 29. előtti járda felújítása</t>
  </si>
  <si>
    <t>Járdafelújítás az Árpád utcában</t>
  </si>
  <si>
    <t>Kertvárosi járda rekonstrukció</t>
  </si>
  <si>
    <t>Peteli hegyi út felújítása I. ütem</t>
  </si>
  <si>
    <t xml:space="preserve">Bozsoki hegyi út felújítása </t>
  </si>
  <si>
    <t>Bozsok, Szabadság utca járda felújítás II.ütem</t>
  </si>
  <si>
    <t>Nyerges utca járdafelújítás I. ütem</t>
  </si>
  <si>
    <t xml:space="preserve">Kossuth utca burkolatfelújítás (térkőcsere) </t>
  </si>
  <si>
    <t>Piac környéki parkolók zúzalékos felújítása</t>
  </si>
  <si>
    <t xml:space="preserve">Kisfaludy S. 17-19. szám - OTP - előtti járdafelújítás és csapadékvíz elvezetés </t>
  </si>
  <si>
    <t>Városban lévő lépcsők felújítása</t>
  </si>
  <si>
    <t>Magánerős útépítések</t>
  </si>
  <si>
    <t>Sebességmérő készülékek javítása, cseréje</t>
  </si>
  <si>
    <t xml:space="preserve">Szegélycserék a város területén </t>
  </si>
  <si>
    <t>Ősz utca  garázssor aszfaltozása</t>
  </si>
  <si>
    <t>Hegyi út játszótér fejlesztés</t>
  </si>
  <si>
    <t>Fedett kiülő létesítése a Pais Dezső utcában</t>
  </si>
  <si>
    <t xml:space="preserve">Játszóterek felújítása a Kertvárosban </t>
  </si>
  <si>
    <t>Hidegkúti forrás kiépítése</t>
  </si>
  <si>
    <t>5./12</t>
  </si>
  <si>
    <t>Bóbita játszótér, kerítés és ütéscsillapító burkolat csere</t>
  </si>
  <si>
    <t>Nem víziközmű vagyon fejlesztése</t>
  </si>
  <si>
    <t>Önkormányzati ingatlanok gáznyomás szabályzók rekonstrukciója</t>
  </si>
  <si>
    <t>GFT-hez kapcsolódó út- és járda rekonstrukció</t>
  </si>
  <si>
    <t>Utakhoz kapcsolódó előtervezések</t>
  </si>
  <si>
    <t>Gyöngyvirág utca előtervezések</t>
  </si>
  <si>
    <t>Műszaki stratégiai feladatok</t>
  </si>
  <si>
    <t>Olai templom előtti tér befejezése</t>
  </si>
  <si>
    <t xml:space="preserve">Arany J. - Mikes u. okoszebra létesítése </t>
  </si>
  <si>
    <t>Landorhegyi út 34. parkolóhelybővítés</t>
  </si>
  <si>
    <t>Járdaépítés a Sas utcában</t>
  </si>
  <si>
    <t>Madách utcai parkolóépítés 4876/2 hrsz-ú ingatlanon</t>
  </si>
  <si>
    <t>Szenterzsébethegy - közösségi ház és kert fejlesztése</t>
  </si>
  <si>
    <t>Termálmedence felújítása (felnőtt medence)</t>
  </si>
  <si>
    <t>10./1.a./1</t>
  </si>
  <si>
    <t>10./1.a./2</t>
  </si>
  <si>
    <t>10./1.a./3</t>
  </si>
  <si>
    <t>10./1.a./4</t>
  </si>
  <si>
    <t>10./1.a./5</t>
  </si>
  <si>
    <t>10./1.a./6</t>
  </si>
  <si>
    <t>10./1.a./7</t>
  </si>
  <si>
    <t>10./1.a./8</t>
  </si>
  <si>
    <t>10./1.a./9</t>
  </si>
  <si>
    <t>10./1.a./10</t>
  </si>
  <si>
    <t>10./1.a./11</t>
  </si>
  <si>
    <t>10./1.a./12</t>
  </si>
  <si>
    <t>10./1.a./13</t>
  </si>
  <si>
    <t>10./1.a./14</t>
  </si>
  <si>
    <t>10./1.a./15</t>
  </si>
  <si>
    <t>10./1.a./16</t>
  </si>
  <si>
    <t>10./1.a./17</t>
  </si>
  <si>
    <t>10./1.a./18</t>
  </si>
  <si>
    <t>10./1.a./19</t>
  </si>
  <si>
    <t>10./1.a./20</t>
  </si>
  <si>
    <t>10./1.a./21</t>
  </si>
  <si>
    <t>10./1.a./22</t>
  </si>
  <si>
    <t>10./1.a./23</t>
  </si>
  <si>
    <t>10./1.a./24</t>
  </si>
  <si>
    <t>10./1.a./25</t>
  </si>
  <si>
    <t>10./1.a./26</t>
  </si>
  <si>
    <t>TOP-7.1.1-16-H-ERFA-2019-00167 Zalaegerszeg mobil applikáció projekt</t>
  </si>
  <si>
    <t>10./3.a/1</t>
  </si>
  <si>
    <t>10./3.a/2</t>
  </si>
  <si>
    <t>10./3.a/3</t>
  </si>
  <si>
    <t>10./3.a/4</t>
  </si>
  <si>
    <t>10./3.a/5</t>
  </si>
  <si>
    <t>10./3.a/6</t>
  </si>
  <si>
    <t>Új városi multifunkciós rendezvény- és sportcsarnok MVP projekt keretében</t>
  </si>
  <si>
    <t>KEHOP-1.2.1-18-2018-00024 ZMJV helyi klímastratégiájának kidolgozása, helyi klímatudatosságot erősítő szemléletformálás</t>
  </si>
  <si>
    <t>10./5.1</t>
  </si>
  <si>
    <t>10./5.2</t>
  </si>
  <si>
    <t>10./5.3</t>
  </si>
  <si>
    <t xml:space="preserve">TOP projektekhez kapcsolódó többletfeladatok, nem támogatott munkarészek önk-i forrásból </t>
  </si>
  <si>
    <t>ELENA program bérek fedezetének átadása</t>
  </si>
  <si>
    <t>Cserével vegyes ingatlanszerződések</t>
  </si>
  <si>
    <t>Gébárti tó fejlesztéséhez kapcsolódó ingatlanszerzés</t>
  </si>
  <si>
    <t xml:space="preserve"> - közterület felügyeleti bírság visszautalása</t>
  </si>
  <si>
    <t>Kamerarendszer a buszállomás környékére</t>
  </si>
  <si>
    <t xml:space="preserve"> - szolidaritási hozzájárulás</t>
  </si>
  <si>
    <t xml:space="preserve"> - Ukrán Nemzetiségi Önkormányzat</t>
  </si>
  <si>
    <t xml:space="preserve"> - államkötvény  vásárlása átmenetileg szabad pénzeszközökből</t>
  </si>
  <si>
    <t xml:space="preserve"> - Zalaegerszegi Létesítményfenntartó Kft. működési támogatása</t>
  </si>
  <si>
    <t xml:space="preserve"> - Városfejlesztő Zrt. működési kiadása</t>
  </si>
  <si>
    <t xml:space="preserve"> - Klímavédelmi konferencia megrendezése</t>
  </si>
  <si>
    <t xml:space="preserve"> - Adományközpont működtetési támogatása</t>
  </si>
  <si>
    <t>Virtuális valóság projekt (középkori vár és E-sport)</t>
  </si>
  <si>
    <t>1.a/1.</t>
  </si>
  <si>
    <t>Túrautvonalak fejlesztése Aqua jótékonysági nap bevételéből</t>
  </si>
  <si>
    <t>Teljesítményösztönző keret</t>
  </si>
  <si>
    <t xml:space="preserve"> - Szűcs Valdó olimpiai felkészülés támogatása</t>
  </si>
  <si>
    <t>- Kamaratáncfesztivál</t>
  </si>
  <si>
    <t>152946</t>
  </si>
  <si>
    <t>lakosságszám</t>
  </si>
  <si>
    <t>151607</t>
  </si>
  <si>
    <t>Berzsenyi u. 13. parkoló építése</t>
  </si>
  <si>
    <t xml:space="preserve"> - Zalaegerszegi Tourinform Iroda felújítása</t>
  </si>
  <si>
    <t xml:space="preserve"> - Idősek Otthona férőhely megváltás</t>
  </si>
  <si>
    <t xml:space="preserve">018030 Támogatási célú finanszírozási műveletek </t>
  </si>
  <si>
    <t xml:space="preserve"> - Hevesi Sándor Színház társműködtetöi támogatás </t>
  </si>
  <si>
    <t xml:space="preserve"> - Griff Bábszínház társműködtetöi támogatás </t>
  </si>
  <si>
    <t xml:space="preserve"> - Helyi építészeti értékek védelme</t>
  </si>
  <si>
    <t xml:space="preserve"> - Cédrus u.felújításához lakossági befizetés</t>
  </si>
  <si>
    <t>155443</t>
  </si>
  <si>
    <t xml:space="preserve"> -  Hotelfejlesztés engedélyes és kiviteli terveinek elkészítéséhez támogatás</t>
  </si>
  <si>
    <t xml:space="preserve"> - TOP-6.4.1-15-ZL1-2016-00001 Gyalogos és kerékpárosbarát belváros közlekedési feltételeinek megteremtése Zalaegerszegen hivatásforgalmi kerékpárutak fejlesztésével és a Kosztolányi Dezső út kétirányúsításával</t>
  </si>
  <si>
    <t xml:space="preserve"> -TOP-7.1.1-16-H-ESZA-2019-01185 Interaktív történelmi séták Zalaegerszegen</t>
  </si>
  <si>
    <t xml:space="preserve"> - TOP-6.3.2-15-ZL1-2020-00004 "A Gébárti-tó és környékének rekreációs, szabadidős használatát elősegítő infrastruktúra kialakítása II. ütem "</t>
  </si>
  <si>
    <t xml:space="preserve"> - TOP-6.4.1-15-ZL1-2020-00002 Fenntartható közlekedésfejlesztési beavatkozások a belváros keleti kapujában (Tesco körforgalom)</t>
  </si>
  <si>
    <t xml:space="preserve"> - Modern Városok Program keretében tervezett közúthálózat és kapcsolódó tereinek fejlesztései</t>
  </si>
  <si>
    <t xml:space="preserve"> - "Infrastrukturális fejlesztések Zalaegerszegen"</t>
  </si>
  <si>
    <t xml:space="preserve"> - "Zöld busz mintaprojekt"</t>
  </si>
  <si>
    <t xml:space="preserve"> -Körforgalmi csomópont kialakítása a 76.sz.főút és az északi-déli ipari parki út kereszteződésében projektelem megépítéséhez szükséges megelőlegezett forrás visszafizetése</t>
  </si>
  <si>
    <t xml:space="preserve"> - Tudományos és Technológiai Parkban ingatlanok értékesítése </t>
  </si>
  <si>
    <t xml:space="preserve"> - ZALA-Müllex Kft.által 2021. évre fizetett haszn. díj </t>
  </si>
  <si>
    <t xml:space="preserve"> - államkötvény beváltás</t>
  </si>
  <si>
    <t xml:space="preserve"> - folyószámla  és lekötött pénzeszközök kamata</t>
  </si>
  <si>
    <t xml:space="preserve"> - 2020. évi maradvány igénybevétele áthúzódó és új feladatokhoz</t>
  </si>
  <si>
    <t xml:space="preserve"> - Helyi önkormányzatok általános működésének és ágazati feladatainak állami támogatása</t>
  </si>
  <si>
    <t xml:space="preserve"> - Elszámolásból származó bevétel</t>
  </si>
  <si>
    <t xml:space="preserve"> - helyi önkormányzatok kiegészítő állami támogatásai</t>
  </si>
  <si>
    <t xml:space="preserve"> - Vis maior támogatás</t>
  </si>
  <si>
    <t xml:space="preserve"> - kulturális ágazati bérfejlesztés támogatása</t>
  </si>
  <si>
    <t xml:space="preserve"> - Nyugdíjas Otthonházi  adományok</t>
  </si>
  <si>
    <t xml:space="preserve"> - 2019. évi Aquapark jótékonysági nap bevételéből támogatás visszafizetése</t>
  </si>
  <si>
    <t xml:space="preserve"> - Nemzetközi Vadászati és Természeti Kiállítás</t>
  </si>
  <si>
    <t xml:space="preserve"> - településrészi önkormányzatok</t>
  </si>
  <si>
    <t xml:space="preserve"> - ZALAVÍZ Zrt. nem víziközmű után fizetendő bérleti díj</t>
  </si>
  <si>
    <t xml:space="preserve"> - bírtokvédelmi költség megelőlegezés</t>
  </si>
  <si>
    <t xml:space="preserve"> - talált tárgyak felértékeltetése</t>
  </si>
  <si>
    <t xml:space="preserve"> - angol nyelvű óvodai csoport dolgozói részére angol nyelvi felkészítő támogatása</t>
  </si>
  <si>
    <t xml:space="preserve"> - Pedagógus napi rendezvény szervezése</t>
  </si>
  <si>
    <t xml:space="preserve"> - Egerszeg búcsú</t>
  </si>
  <si>
    <t xml:space="preserve">  - folk hétvége</t>
  </si>
  <si>
    <t>- 11. éves sajtófotó kiállítás és album</t>
  </si>
  <si>
    <t xml:space="preserve"> - Kórusfesztivál</t>
  </si>
  <si>
    <t xml:space="preserve"> - Zegasztár-Tehetségbarát Önkormányzat </t>
  </si>
  <si>
    <t xml:space="preserve"> - Fogyatékos Otthon működtetése</t>
  </si>
  <si>
    <t xml:space="preserve"> - fogászati alapellátás  önkormányzati támogatása</t>
  </si>
  <si>
    <t xml:space="preserve"> - országos DO. zalaegerszegi rendezvényei</t>
  </si>
  <si>
    <t xml:space="preserve">  - Andráshidai SC működési és sportlétesítmény üzemeltetés tám.</t>
  </si>
  <si>
    <t xml:space="preserve"> - ZTE Női Kosárlabda Klub Kft.támogatása</t>
  </si>
  <si>
    <t xml:space="preserve"> - Zöld Irány Egyesület támogatása</t>
  </si>
  <si>
    <t xml:space="preserve"> - Zala Megyei Diáksport Szövetség támogatása</t>
  </si>
  <si>
    <t>"Nemzeti Ovi-Sport Program" című pályázaton való részvétel (Bazitai és Ságodi  tagóvodák) önrész és előkészítő munkák</t>
  </si>
  <si>
    <t>Ságodi Óvoda fejlesztésére</t>
  </si>
  <si>
    <t>Mikes utcai Óvoda fejlesztése</t>
  </si>
  <si>
    <t>Belvárosi I.Óvoda Kis u.óvoda melegítő konyha felújítása</t>
  </si>
  <si>
    <t xml:space="preserve">Landorhegyi Sportiskolai Általános Iskola eszközfejlesztés: </t>
  </si>
  <si>
    <t>1./2./7.</t>
  </si>
  <si>
    <t xml:space="preserve">Petőfi S. Iskola lámpatestek cseréje </t>
  </si>
  <si>
    <t>Városi Hangverseny és Kiállító Terem színpad felújítás, megerősítés</t>
  </si>
  <si>
    <t>VMK tetőszigetelés beázás miatt</t>
  </si>
  <si>
    <t>Ady mozi épület ivóvíz gerincvezeték rekonstrukciós munkái</t>
  </si>
  <si>
    <t>2./4</t>
  </si>
  <si>
    <t>Zala Megyei Népművészeti  Egyesület felhalmozási célú támogatás</t>
  </si>
  <si>
    <t>2./5</t>
  </si>
  <si>
    <t>Mihály deák szobor Göcseji Múzeum előtt</t>
  </si>
  <si>
    <t>2./6.</t>
  </si>
  <si>
    <t>Székelykapu felállítása</t>
  </si>
  <si>
    <t>2./7.</t>
  </si>
  <si>
    <t>Erdődy család emléktábla</t>
  </si>
  <si>
    <t>2./8.</t>
  </si>
  <si>
    <t>Art moziban nézőtéri székek beszerzése</t>
  </si>
  <si>
    <t>2./9.</t>
  </si>
  <si>
    <t>Kézművesek Háza tető felújítás</t>
  </si>
  <si>
    <t>2./10.</t>
  </si>
  <si>
    <t>Mihály deák szobor telepítésének járulékos munkái</t>
  </si>
  <si>
    <t>3./2.</t>
  </si>
  <si>
    <t>Idősek Otthona épületének fejlesztése</t>
  </si>
  <si>
    <t>MLSZ pálya önrész Neszele és Kaszaháza Ovi-Foci program keretében</t>
  </si>
  <si>
    <t>4./2.</t>
  </si>
  <si>
    <t>VSGI raktárak pótlása</t>
  </si>
  <si>
    <t>4./3.</t>
  </si>
  <si>
    <t xml:space="preserve"> Iskola utcai grund méretű műfüves sportpálya burkolat csere</t>
  </si>
  <si>
    <t>4./4.</t>
  </si>
  <si>
    <t>Ostoros munkacsarnok öltöző tetőszigetelés</t>
  </si>
  <si>
    <t>2020. évről áthúzódó feladat</t>
  </si>
  <si>
    <t>Munkacsarnok vizesblokkok felújítása</t>
  </si>
  <si>
    <t>Zalaegerszegi Tourinform Iroda felújítása</t>
  </si>
  <si>
    <t xml:space="preserve"> - Gébárti tó környezetének rendbetétele</t>
  </si>
  <si>
    <t xml:space="preserve"> - okos zebrák üzemeltetése</t>
  </si>
  <si>
    <r>
      <t xml:space="preserve"> - vízbázis</t>
    </r>
    <r>
      <rPr>
        <strike/>
        <sz val="10"/>
        <color indexed="53"/>
        <rFont val="Times New Roman"/>
        <family val="1"/>
        <charset val="238"/>
      </rPr>
      <t xml:space="preserve"> </t>
    </r>
    <r>
      <rPr>
        <sz val="10"/>
        <rFont val="Times New Roman"/>
        <family val="1"/>
        <charset val="238"/>
      </rPr>
      <t>védelemmel kapcsolatos feladatok</t>
    </r>
  </si>
  <si>
    <t xml:space="preserve"> - Z.M.Rendőrfőkapitányság FORFA épület bontása</t>
  </si>
  <si>
    <t xml:space="preserve"> - Zalaegerszeg 6522/1 hrsz. ingatlanon fellelhető illegális hulladék felszámolása a "Települési önkormányzatok számára az illegális hulladéklerakók felszámolása" pályázat terhére </t>
  </si>
  <si>
    <t xml:space="preserve">  - Fischer György- Országépítő szobor tisztítása</t>
  </si>
  <si>
    <t>Ifjúság utca csapadékvízelvezetés rendezése</t>
  </si>
  <si>
    <t>Fedlapcserék</t>
  </si>
  <si>
    <t>1./5.</t>
  </si>
  <si>
    <t>Idősek Gondozóháza szennyvíz rekonstrukciós munkák</t>
  </si>
  <si>
    <t>Pityke utca közvilágítás</t>
  </si>
  <si>
    <t>Apáczai tér közvilágítás fejlesztés</t>
  </si>
  <si>
    <t>Rozmaring u. északi vége közvilágítás fejlesztése</t>
  </si>
  <si>
    <t>Szenterzsébethegyi közvilágítás fejlesztése</t>
  </si>
  <si>
    <t>Göcseji Falumúzeum II. ütem kivitelezéséhez feltáró útvonal</t>
  </si>
  <si>
    <t>Platán sor járdafelújítások Spar melletti szakasz</t>
  </si>
  <si>
    <t>762. sz. út térköves felállósávok felújítása</t>
  </si>
  <si>
    <t>Városi hidak hídfővizsgálatai</t>
  </si>
  <si>
    <t>Ebergényi úti buszmegálló felújítása</t>
  </si>
  <si>
    <t>Majori u. aszfaltozása I. ütem</t>
  </si>
  <si>
    <t>Járdajavítások infratechnológiával</t>
  </si>
  <si>
    <t xml:space="preserve">Irinyi – Malom utca járda szakasza </t>
  </si>
  <si>
    <t>Petőfi utca járdafelújítás</t>
  </si>
  <si>
    <t>Toldi utca járdafelújítás</t>
  </si>
  <si>
    <t>Szilágyi Erzsébet utca járdafelújítás</t>
  </si>
  <si>
    <t>Ola utca 14-16. előtti járda felújítása</t>
  </si>
  <si>
    <t>Gárdonyi Géza utca járdafelújítás</t>
  </si>
  <si>
    <t>Mikes utca járdafelújítás</t>
  </si>
  <si>
    <t xml:space="preserve">Toposházi u. felújítás </t>
  </si>
  <si>
    <t>Cédrus u. felújítása</t>
  </si>
  <si>
    <t>Hársas utca felújítása IV. ütem</t>
  </si>
  <si>
    <t>Bazitai templom előtti járda</t>
  </si>
  <si>
    <t>Csáfordi u. fekvőrendőr</t>
  </si>
  <si>
    <t>Landorhegyi u. 14. sz. társasház melletti járda és lépcsőfelújítás II. ütem</t>
  </si>
  <si>
    <t>Landorhegyi u. 28. mögötti területen parkoló és járda térköves burkolása</t>
  </si>
  <si>
    <t>Bartók Béla utca – Volán utca postaládák környezetének rendbetétele</t>
  </si>
  <si>
    <t>Gépjármű elkerülő szakasz építése a Rövid – Jánkán</t>
  </si>
  <si>
    <t xml:space="preserve">Stromfeld Aurél u. járdafelújítás </t>
  </si>
  <si>
    <t>Göcseji u. 45. sz. alatti társasház környezetének megújítása</t>
  </si>
  <si>
    <t>Pálóczi Horváth Ádám utca járdafelújítás</t>
  </si>
  <si>
    <t>Hegyalja utca 59-61 járdafelújítás</t>
  </si>
  <si>
    <t>Hegyalja út 69 – 80 közötti lépcsősor felújítása</t>
  </si>
  <si>
    <t xml:space="preserve">Ságodi út járda rehabilitációja I. ütem </t>
  </si>
  <si>
    <t>Domb utca járdafelújítás I. ütem</t>
  </si>
  <si>
    <t>4./51.</t>
  </si>
  <si>
    <t>Szívhegyi u.-Szüret u. csomópont és csapadékvízelvezető rendszer átépítése</t>
  </si>
  <si>
    <t>4./52.</t>
  </si>
  <si>
    <t>Rózsás úti buszöböl felújítása</t>
  </si>
  <si>
    <t>4./53.</t>
  </si>
  <si>
    <t>Besenyő utca 1. szám előtt útburkolat aszfaltozásai munkái</t>
  </si>
  <si>
    <t>4./54.</t>
  </si>
  <si>
    <t>Platán sor 5. szám előtti járdák felújítása</t>
  </si>
  <si>
    <t>4./55.</t>
  </si>
  <si>
    <t>Parkolóépítés parkolómegváltás bevételéből</t>
  </si>
  <si>
    <t>4.a/9</t>
  </si>
  <si>
    <t>4.a/10</t>
  </si>
  <si>
    <t>4.a/11</t>
  </si>
  <si>
    <t>4.a/12</t>
  </si>
  <si>
    <t>4.a/13</t>
  </si>
  <si>
    <t>Andráshida úton buszöböl felújítása</t>
  </si>
  <si>
    <t>4.a/14</t>
  </si>
  <si>
    <t>Kinizsi P. u. 34. számú ingatlan előtti járdaszakasz felújítása és tereprendezés</t>
  </si>
  <si>
    <t>4.a/15</t>
  </si>
  <si>
    <t>Hevesi u. 3. számú ingatlan előtti rácsos folyóka elhelyezése</t>
  </si>
  <si>
    <t>4.a/16</t>
  </si>
  <si>
    <t>Tóth Árpád utca zsákutcai szakasz deltájának kiépítése</t>
  </si>
  <si>
    <t>4.a/17</t>
  </si>
  <si>
    <t>Cinke u.4. számú társasháznál akadálymentes átjáró járda építése</t>
  </si>
  <si>
    <t>Játszóterek fejlesztése</t>
  </si>
  <si>
    <t>Udvardy Ignác tér fejlesztés előkészítése</t>
  </si>
  <si>
    <t xml:space="preserve">Kinizsi u. sportpálya kerítésépítés, vagyonvédelem </t>
  </si>
  <si>
    <t>Radnóti óvoda udvari játszóeszköz beszerzés</t>
  </si>
  <si>
    <t>Széna tér játszótér</t>
  </si>
  <si>
    <t>Apáczai tér kosárlabda palánkok felhelyezése</t>
  </si>
  <si>
    <t>Csillagközi Óvoda udvari játszóeszközök fejlesztése</t>
  </si>
  <si>
    <t xml:space="preserve">Nekeresdi játszótér fejlesztése </t>
  </si>
  <si>
    <t>5./13.</t>
  </si>
  <si>
    <t>Vizslapark, Fiatalok című szobor szökőkúttá történő alakítása</t>
  </si>
  <si>
    <t>Bazitai kereszt állítás</t>
  </si>
  <si>
    <t>8./1.</t>
  </si>
  <si>
    <t>Piac fedett árusítóhelyein található asztalok felújítása</t>
  </si>
  <si>
    <t>9./3.</t>
  </si>
  <si>
    <t>Aquacity Hullám-medence gépház felöli falának statikai megerősítése</t>
  </si>
  <si>
    <t>9./4.</t>
  </si>
  <si>
    <t>Arányos városfejlesztés feladatai</t>
  </si>
  <si>
    <t>9./5.</t>
  </si>
  <si>
    <t>Göcseji úti temető- ideiglenes ravatalozó áthelyezése</t>
  </si>
  <si>
    <t>Gébárti tó fejlesztési, üzemeltetési, magasabb szintű fenntartási feladatai VÜCS</t>
  </si>
  <si>
    <t xml:space="preserve"> - ünnepi díszkivilágítás szerelés </t>
  </si>
  <si>
    <t>2./2.</t>
  </si>
  <si>
    <t>Ivóvízvezeték fejlesztések</t>
  </si>
  <si>
    <t>3.a/1.</t>
  </si>
  <si>
    <t>Iskola utcai gáznyomásszabályzó létesítése</t>
  </si>
  <si>
    <t>Perlaki u. járdaépítés</t>
  </si>
  <si>
    <t>Pózva u. útrekonstrukció</t>
  </si>
  <si>
    <t>Táncsics u. gyalogjárda átépítése</t>
  </si>
  <si>
    <t>Liget utca aszfaltozása</t>
  </si>
  <si>
    <t>Ola utca „U” alakú épület mögött új parkolóhelyek kialakítása</t>
  </si>
  <si>
    <t>Eötvös J.Iskola környezetében új parkolóhelyek  kialakítása</t>
  </si>
  <si>
    <t>4./14.</t>
  </si>
  <si>
    <t>Kiscsarit út burkolatfelújítás</t>
  </si>
  <si>
    <t>6./1</t>
  </si>
  <si>
    <t>Iskola köz gáznyomásszabályozó cseréje</t>
  </si>
  <si>
    <t>6./2</t>
  </si>
  <si>
    <t>Morandini köztéri alkotás és téralakítás munkái</t>
  </si>
  <si>
    <t>6./3</t>
  </si>
  <si>
    <t>Németh János emléktábla elhelyezése Kerámia lakóparkban</t>
  </si>
  <si>
    <t>6./4</t>
  </si>
  <si>
    <t>Vizslaparki pavilon hálózatfejlesztés</t>
  </si>
  <si>
    <t>Vásárcsarnok vizesblokk felújítás</t>
  </si>
  <si>
    <t>Andráshidai Közösségi Ház felújítása</t>
  </si>
  <si>
    <t xml:space="preserve">Botfai közösségi ház bejárat és kapu felújítása </t>
  </si>
  <si>
    <t xml:space="preserve">Közösségi Ház fejlesztése Zalabesenyőben </t>
  </si>
  <si>
    <t>Besenyő a 2000-es években Alapítvány részére pe. átadás közösségi ház felújítási munkáira</t>
  </si>
  <si>
    <t>9./7.</t>
  </si>
  <si>
    <t>Színház  elektromos többlet teljesítmény</t>
  </si>
  <si>
    <t>Önkormányzat tulajdonában lévő mintegy 20 db bérlakás   teljes vagy részleges  felújítása, korszerűsítése  (Lakásalap)</t>
  </si>
  <si>
    <t>Vorhota, közösségi tér és ház fejlesztés</t>
  </si>
  <si>
    <t>Ady u.15. és 17. számú ingatlanok között lévő ingatlanon új elektromos tolókapu építése</t>
  </si>
  <si>
    <t>Aquacity felújításának kiviteli szintű tervdokumentációja</t>
  </si>
  <si>
    <t>10./1./1</t>
  </si>
  <si>
    <t>TOP-6.3.2-15-ZL1-2020-00004 "A Gébárti-tó és környékének rekreációs, szabadidős használatát elősegítő infrastruktúra kialakítása II. ütem "</t>
  </si>
  <si>
    <t>10./1./2</t>
  </si>
  <si>
    <t>TOP-6.4.1-15-ZL1-2020-00002 Fenntartható közlekedésfejlesztési beavatkozások a belváros keleti kapujában (Tesco körforgalom)</t>
  </si>
  <si>
    <t>TOP-6.1.3 -15-ZL1-2016-00001 Helyi termelői és kézműves piac kialakítása Zalaegerszegen ( nettó)</t>
  </si>
  <si>
    <t>TOP-6.1.4-16-ZL1-2017-00003 Helyi termelői és kézműves piac kialakítása Zalaegerszegen - Göcsej Tudásközpont (nettó finansz.)</t>
  </si>
  <si>
    <t>TOP-7.1.1-16-H-ESZA-2019-01185 Interaktív történelmi séták Zalaegerszegen</t>
  </si>
  <si>
    <t xml:space="preserve">     -  Keresztury Dezső tér felújítása </t>
  </si>
  <si>
    <t>Modern Városok Program keretében tervezett közúthálózat és kapcsolódó tereinek fejlesztései</t>
  </si>
  <si>
    <t>10./4.a/5</t>
  </si>
  <si>
    <t>10./4.a/6</t>
  </si>
  <si>
    <t>"Zöld busz mintaprojekt"</t>
  </si>
  <si>
    <t>Stratégiai előkészítő feladatok</t>
  </si>
  <si>
    <t>Műszaki ellenőri feladatok ellátása</t>
  </si>
  <si>
    <t>10./5.4</t>
  </si>
  <si>
    <t>10./5.5</t>
  </si>
  <si>
    <t>10./5.6</t>
  </si>
  <si>
    <t>Területvásárlások a TOP 6.1.1-16 Zalaegerszegi logisztikai Központ projekthez és egyéb fejlesztésekhez</t>
  </si>
  <si>
    <t>10./5.7</t>
  </si>
  <si>
    <t xml:space="preserve"> - ZALAZONE terület értékesítés és művelési ágból történő kivonás</t>
  </si>
  <si>
    <t>Befektetés támogatás  az ECT Hungary Kft. részére  ( telekár  kedvezméy)</t>
  </si>
  <si>
    <t xml:space="preserve"> - 2020. évi állami hozzájárulás elszámolása </t>
  </si>
  <si>
    <t xml:space="preserve"> - 2021. évi állami hozzájárulás előleg visszafizetése </t>
  </si>
  <si>
    <t xml:space="preserve"> - Regőczi István Alapítvány támogatása</t>
  </si>
  <si>
    <t>"Zalaegerszeg " felirat cseréje</t>
  </si>
  <si>
    <t>ZALAVÍZ Zrt. ázsiós tőkeemelés</t>
  </si>
  <si>
    <t>Zalai Közszolgáltató Nonprofit Kft. tőkeemelés</t>
  </si>
  <si>
    <t>Altatás Biztonságáért Alapítvány támogatása</t>
  </si>
  <si>
    <t xml:space="preserve"> Nemzetközi Vadászati és Természeti Kiállítás</t>
  </si>
  <si>
    <t>1.a/2.</t>
  </si>
  <si>
    <t>Következő év feladatai</t>
  </si>
  <si>
    <t xml:space="preserve">         - városüzemeltetési feladatok</t>
  </si>
  <si>
    <t xml:space="preserve">          -játszóterek fenntartása</t>
  </si>
  <si>
    <t xml:space="preserve">          - köztéri hulladékgyűjtők</t>
  </si>
  <si>
    <t xml:space="preserve">         - temetők fenntartása</t>
  </si>
  <si>
    <t xml:space="preserve">         - új városi honlap készítés</t>
  </si>
  <si>
    <t>Zúzalékos utak felújítása</t>
  </si>
  <si>
    <t>2021. évi eredeti előirányzat</t>
  </si>
  <si>
    <t>2021. évi módosított előirányzat</t>
  </si>
  <si>
    <t>2021. I. félévi teljesítés</t>
  </si>
  <si>
    <t>Mutató</t>
  </si>
  <si>
    <t>2021. évi eredeti ei.</t>
  </si>
  <si>
    <t>2021. évi módosított ei.</t>
  </si>
  <si>
    <t>1.1. Települési önkormányzatok működésének általános támogatása</t>
  </si>
  <si>
    <t xml:space="preserve">1.1.1.1. önkormányzati hivatal működésének támogatása - elismert hivatali létszám alapján                    </t>
  </si>
  <si>
    <t>Település-üzemeltetéshez kapcsolódó feladataellátás támogatása</t>
  </si>
  <si>
    <t xml:space="preserve">     1.1.1.2. zöldterület-gazdálkodás támogatása (hektár)</t>
  </si>
  <si>
    <t xml:space="preserve">     1.1.1.3. közvilágítás támogatása  (km)</t>
  </si>
  <si>
    <t xml:space="preserve">     1.1.1.4. köztemető támogatása  (m²)</t>
  </si>
  <si>
    <r>
      <t xml:space="preserve">    1.1.1.5. közutak  támogatása  (km</t>
    </r>
    <r>
      <rPr>
        <sz val="8.1"/>
        <rFont val="Times New Roman"/>
        <family val="1"/>
        <charset val="238"/>
      </rPr>
      <t>)</t>
    </r>
  </si>
  <si>
    <t>1.1.1.6. egyéb önkormányzati feladatok támogatása</t>
  </si>
  <si>
    <t>1.1.1.7. Lakott külterülettel kapcsolatos feladatok támogatása</t>
  </si>
  <si>
    <t>1.1.2.Nem közművel összegyűjtött háztartási szennyvíz ártalmatlanítása (köbméter)</t>
  </si>
  <si>
    <t>1.2. Óvodaműködtetési támogatás</t>
  </si>
  <si>
    <t xml:space="preserve">1.2.1.1. Óvodaműködtetési támogatás </t>
  </si>
  <si>
    <t>1.2.2.1. Az óvodában foglalkoztatott pedagógusok átlagbéralapú támogatása</t>
  </si>
  <si>
    <t>1.2.3. Kiegészítő támogatás az óvodapedagógusok minősítéséből adódó többletkiadásokhoz</t>
  </si>
  <si>
    <t xml:space="preserve">     1.2.3.1.1.1.1. Pedagógus II. kategóriába sorolt pedagógusok kiegészítő támogatása</t>
  </si>
  <si>
    <t xml:space="preserve">     1.2.3.1.1.1.2. Pedagógus II. kategóriába sorolt óvodapedagógusok kiegészítő támogatása, akik a minősítés 2020. jan-1-jei átsorolással szerezték meg</t>
  </si>
  <si>
    <t xml:space="preserve">     1.2.3.1.1.1.2. Mesterpedagógus, kutatótanár kategóriába sorolt pedagógusok kiegészítő támogatása</t>
  </si>
  <si>
    <t>1.2.5.1.1. Az óvodában foglalkoztatott pedagógusok nevelőmunkáját közvetlenük segítők átlagbéralapú támogatása</t>
  </si>
  <si>
    <t>1.3.2.Szociális és gyermekjóléti alapszolgáltatás feladatai</t>
  </si>
  <si>
    <t>1.3.2.1. Család és gyermekjóléti szolgálat</t>
  </si>
  <si>
    <t>1.3.2.2. Család- és gyermekjóléti központ ( járáshoz tartozó összes településre)</t>
  </si>
  <si>
    <t>1.3.2.3.2. Szociális étkeztetés - társulás által történő feladatellátás</t>
  </si>
  <si>
    <t>1.3.2.4. Házi segítségnyújtás</t>
  </si>
  <si>
    <t xml:space="preserve">                1.3.2.4.1. Szociális segítés</t>
  </si>
  <si>
    <t xml:space="preserve">                1.3.2.4.3. Személyi gondozás - társulás által történő feladatellátás</t>
  </si>
  <si>
    <t>1.3.2.6. Időskorúak nappali intézményi  ellátása társulás által történő feladatellátás</t>
  </si>
  <si>
    <t>1.3.2.8.2. Demens személyek nappali intézményi ellátása - társulás által történő feladatellátás</t>
  </si>
  <si>
    <t>1.3.2.9.2.  Pszichiátriai betegek nappali intézményi ellátása - társulás által történő feladatellátás</t>
  </si>
  <si>
    <t>1.3.2.10.2.  Szenvedélybetegek nappali intézményi ellátása - társulás által történő feladatellátás</t>
  </si>
  <si>
    <t>1.3.3. Bölcsőde, mini bölcsőde támogatása</t>
  </si>
  <si>
    <t>1.3.3.1. Bölcsődei bértámogatás</t>
  </si>
  <si>
    <t xml:space="preserve">        1.3.3.1.1. Felsőfokú végzettségű kisgyermeknevelők, szaktanácsadók bértámogatása</t>
  </si>
  <si>
    <t xml:space="preserve">        1.3.3.1.2. Bölcsődei dajkák,középfokú végzettségű kisgyermeknevelők, szaktanácsadók bértámogatása</t>
  </si>
  <si>
    <t xml:space="preserve">        1.3.3.2. Bölcsődei üzemeltetési támogatás</t>
  </si>
  <si>
    <t>1.3.4. A települési önk. által biztosított egyes szociális szakosított ellátások, valamint a gyermekek átmeneti gondozásával kapcsolatos feladataok támogatása</t>
  </si>
  <si>
    <t>1.3.4.1 Bértámogatása</t>
  </si>
  <si>
    <t>1.3.4.2. Intézmény üzemeltetési támogatás</t>
  </si>
  <si>
    <t>1.4.1. Intézményi gyermekétkeztetés támogatása</t>
  </si>
  <si>
    <t>1.4.1.1. Intézményi gyermekétkeztetés bértámogatás</t>
  </si>
  <si>
    <t>1.4.1.2. Intézményi gyermekétkeztetés - üzemeltetési támogatás</t>
  </si>
  <si>
    <t>1.4.2. Szünidei étkeztetés támogatása</t>
  </si>
  <si>
    <t>1.5. A települési önkormányzatok kulturális feladatainak támogatása</t>
  </si>
  <si>
    <t>1.5.1. Megyei jogú városok közművelődési feladatainak támogatása</t>
  </si>
  <si>
    <t xml:space="preserve">1.5.5. Megyei hatókörű városi könyvtár kistelepülési könyvtári célú kiegészítő támogatása </t>
  </si>
  <si>
    <t>3. melléklet: Helyi önkormányzatok  kiegészítő támogatásai</t>
  </si>
  <si>
    <t>2. 2.22 Szociális ágazati összevont pótlék és egészségügyi kiegészítő pótlék</t>
  </si>
  <si>
    <t>2.2.3. Óvodai és iskolai szociális segítő tevékenység támogatása</t>
  </si>
  <si>
    <t>2.3.2.1. Megyei hatókörű városi múzeumok feladatainak támogatása ( Göcseji Múzeum)</t>
  </si>
  <si>
    <t xml:space="preserve">2.3.2.2. Megyei hatáskörű városi könyvtárak feladatainak támogatása ( (Deák Ferenc Megyei és Városi  Könyvtár) </t>
  </si>
  <si>
    <t>3.1. Vis maior támogatás</t>
  </si>
  <si>
    <t>Elszámolásból származó bevétel</t>
  </si>
  <si>
    <t>Kormányzati támogatás (HIPA ellentételezés)</t>
  </si>
  <si>
    <t>Helyi önkormányzatok általános működésének és ágazati feladatainak állami támogatása</t>
  </si>
  <si>
    <t>B74</t>
  </si>
  <si>
    <t>2021. évi  eredeti előirányzat</t>
  </si>
  <si>
    <t>2021. évi  módosított előirányzat</t>
  </si>
  <si>
    <t>2.) Felhalmozási bevételek</t>
  </si>
  <si>
    <t>3.) Felhalmozási célú átvett pénzeszközök</t>
  </si>
  <si>
    <t>4.) Fejlesztéshez működési jellegű bevétel (HD, áfa visszaigénylés)</t>
  </si>
  <si>
    <t>5.) Hitel felvétel</t>
  </si>
  <si>
    <t>6.) Előző év költségvetési maradványának igénybevétele</t>
  </si>
  <si>
    <t>7.) Forgatási célú értékpapír beváltás</t>
  </si>
  <si>
    <t>8.) Forgatási célú értékpapír beváltás projektekhez kapcsolódóan</t>
  </si>
  <si>
    <t xml:space="preserve"> - birtokvédelmi ügyek</t>
  </si>
  <si>
    <t xml:space="preserve"> - Családok otthonteremtési kedvezménye (Lakásalap)</t>
  </si>
  <si>
    <t xml:space="preserve"> - igazgatási  bírság</t>
  </si>
  <si>
    <t>151201</t>
  </si>
  <si>
    <t>151401</t>
  </si>
  <si>
    <t>151414</t>
  </si>
  <si>
    <t xml:space="preserve"> - közművesített hozzájárulás</t>
  </si>
  <si>
    <t>151611</t>
  </si>
  <si>
    <t xml:space="preserve"> - kéményseprési díj </t>
  </si>
  <si>
    <t>151633</t>
  </si>
  <si>
    <t xml:space="preserve"> - küzműnyilvántartásból származó bevétel</t>
  </si>
  <si>
    <t>151634</t>
  </si>
  <si>
    <t>151902</t>
  </si>
  <si>
    <t>151909</t>
  </si>
  <si>
    <t xml:space="preserve"> - földhasználat és vezetékjog</t>
  </si>
  <si>
    <t xml:space="preserve"> - Városi uszoda kültéri medence bérl.díj</t>
  </si>
  <si>
    <t xml:space="preserve"> - Önk. Lakóépület felúj. korsz. (Lakásalap)</t>
  </si>
  <si>
    <t xml:space="preserve"> - magánszemélyek jövedelemadói</t>
  </si>
  <si>
    <t>Építéshatósági feladatok</t>
  </si>
  <si>
    <t xml:space="preserve"> - Építéshatósági feladatok összesen:</t>
  </si>
  <si>
    <t xml:space="preserve"> - Építéshatósági feladatok </t>
  </si>
  <si>
    <t xml:space="preserve"> - Zalaegerszegi Szakképzési Centrum részére,  szakképzési ösztöndíj céljára nyújtott támogatás elszámoláas</t>
  </si>
  <si>
    <t xml:space="preserve"> - Lakhatásért Közalapítvány támogatásának elszámolása</t>
  </si>
  <si>
    <t xml:space="preserve"> - átmeneti segély visszafizetése</t>
  </si>
  <si>
    <t xml:space="preserve"> - egyszeri nevelési támogatás visszafietése</t>
  </si>
  <si>
    <t xml:space="preserve"> - köztemetés megtérítése</t>
  </si>
  <si>
    <t xml:space="preserve"> - Zalaegerszegi Rendezvényszervező Kft. működési támogatás elszámolása</t>
  </si>
  <si>
    <t xml:space="preserve"> - peremkerületek támogatása elszámolása</t>
  </si>
  <si>
    <t xml:space="preserve"> - Sportcsarnok és környéke igénybevétel miatti kiadás, támogatás elszámolása</t>
  </si>
  <si>
    <t>2.3.2.4  Könyvtári célú érdekeltségnövelő támogatás</t>
  </si>
  <si>
    <t>Teljesítés összege az I. félévben ezer Ft-ban</t>
  </si>
  <si>
    <t xml:space="preserve"> - Széna tér zártkerti fejlesztése pályázati támogatás</t>
  </si>
  <si>
    <t xml:space="preserve"> -  szennyvíz vagyon használati díja és Áfa visszaigénylés</t>
  </si>
  <si>
    <t xml:space="preserve"> - ivóvíz  vagyon használati díja és  Áfa visszaigénylés+ KIEFO</t>
  </si>
  <si>
    <t xml:space="preserve"> - egyéb létesítményi működési bevételek</t>
  </si>
  <si>
    <t xml:space="preserve"> - út- és közműépítési feladatokhoz kapcsolódó működési bevételek</t>
  </si>
  <si>
    <t xml:space="preserve"> - TOP-7.1.1-16-H-ERFA-2019-00089 Art mozi közösségi és rendezvény térré alakítása</t>
  </si>
  <si>
    <t xml:space="preserve"> - TOP-6.1.3 -15-ZL1-2016-00001 Helyi termelői és kézműves piac kialakítása Zalaegerszegen ( nettó)</t>
  </si>
  <si>
    <t xml:space="preserve"> - ingatlanértékesítés</t>
  </si>
  <si>
    <t xml:space="preserve"> - volt vasúti ingatlanokhoz kapcs.bevétel</t>
  </si>
  <si>
    <t xml:space="preserve"> - Bérlakás értékesítés </t>
  </si>
  <si>
    <t xml:space="preserve"> - Lakásalap kamatbevétel</t>
  </si>
  <si>
    <t xml:space="preserve"> - Gébárti tó fejlesztéséhez kapcsolódó ingatlanszerzés</t>
  </si>
  <si>
    <t xml:space="preserve"> - közbeszerzési eljárásokkal és jogi feladatokkal  kapcsolatos bevételek</t>
  </si>
  <si>
    <t xml:space="preserve"> - dolgozói lakásépítés és -vásárlás támogatása kölcsön törlesztés</t>
  </si>
  <si>
    <t xml:space="preserve"> - adókhoz kapcsolódó bírság, pótlék</t>
  </si>
  <si>
    <t xml:space="preserve"> - vagyonbiztosítás kértérítés</t>
  </si>
  <si>
    <t xml:space="preserve"> - egyéb szervezetek támogatása  elszámolásból származó bevétel</t>
  </si>
  <si>
    <t xml:space="preserve"> - kulturális városi rendezvények támogatás visszafizetés</t>
  </si>
  <si>
    <t xml:space="preserve"> - városmarketing támogatás visszafizetés</t>
  </si>
  <si>
    <t xml:space="preserve">  -  környezetvédelmi alap</t>
  </si>
  <si>
    <t>B12</t>
  </si>
  <si>
    <t>Elvonások és befizetések</t>
  </si>
  <si>
    <t>B311</t>
  </si>
  <si>
    <t>Magánszemélyek jövedelemadói</t>
  </si>
  <si>
    <t xml:space="preserve"> - Gébárti kemping,  fedett fürdő földhasználat</t>
  </si>
  <si>
    <t xml:space="preserve"> - ZALAZONE terület értékesítés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</si>
</sst>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64" formatCode="_-* #,##0.00\ _F_t_-;\-* #,##0.00\ _F_t_-;_-* &quot;-&quot;??\ _F_t_-;_-@_-"/>
    <numFmt numFmtId="165" formatCode="#,##0.0"/>
    <numFmt numFmtId="166" formatCode="0.0"/>
    <numFmt numFmtId="167" formatCode="_-* #,##0\ _F_t_-;\-* #,##0\ _F_t_-;_-* &quot;-&quot;??\ _F_t_-;_-@_-"/>
    <numFmt numFmtId="168" formatCode="_-* #,##0_-;\-* #,##0_-;_-* &quot;-&quot;??_-;_-@_-"/>
    <numFmt numFmtId="169" formatCode="#,##0.0_ ;\-#,##0.0\ "/>
    <numFmt numFmtId="170" formatCode="#,##0_ ;\-#,##0\ "/>
    <numFmt numFmtId="171" formatCode="_-* #,##0.0_-;\-* #,##0.0_-;_-* &quot;-&quot;??_-;_-@_-"/>
  </numFmts>
  <fonts count="51" x14ac:knownFonts="1">
    <font>
      <sz val="10"/>
      <name val="Times New Roman CE"/>
      <charset val="238"/>
    </font>
    <font>
      <sz val="11"/>
      <color theme="1"/>
      <name val="Calibri"/>
      <family val="2"/>
      <charset val="238"/>
      <scheme val="minor"/>
    </font>
    <font>
      <sz val="10"/>
      <name val="Times New Roman CE"/>
      <charset val="238"/>
    </font>
    <font>
      <b/>
      <i/>
      <sz val="9"/>
      <name val="Times New Roman"/>
      <family val="1"/>
      <charset val="238"/>
    </font>
    <font>
      <sz val="9"/>
      <name val="Arial CE"/>
      <family val="2"/>
      <charset val="238"/>
    </font>
    <font>
      <b/>
      <i/>
      <sz val="9"/>
      <name val="Arial CE"/>
      <family val="2"/>
      <charset val="238"/>
    </font>
    <font>
      <sz val="9"/>
      <name val="Times New Roman"/>
      <family val="1"/>
      <charset val="238"/>
    </font>
    <font>
      <b/>
      <i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MS Sans Serif"/>
      <family val="2"/>
      <charset val="238"/>
    </font>
    <font>
      <b/>
      <sz val="9"/>
      <name val="Times New Roman"/>
      <family val="1"/>
      <charset val="238"/>
    </font>
    <font>
      <sz val="10"/>
      <name val="Arial CE"/>
      <charset val="238"/>
    </font>
    <font>
      <i/>
      <sz val="9"/>
      <name val="Arial CE"/>
      <family val="2"/>
      <charset val="238"/>
    </font>
    <font>
      <i/>
      <sz val="9"/>
      <name val="Times New Roman"/>
      <family val="1"/>
      <charset val="238"/>
    </font>
    <font>
      <b/>
      <i/>
      <sz val="9"/>
      <name val="Times New Roman CE"/>
      <charset val="238"/>
    </font>
    <font>
      <sz val="9"/>
      <name val="MS Sans Serif"/>
      <family val="2"/>
      <charset val="238"/>
    </font>
    <font>
      <b/>
      <i/>
      <sz val="10"/>
      <name val="Times New Roman CE"/>
      <charset val="238"/>
    </font>
    <font>
      <i/>
      <sz val="10"/>
      <name val="MS Sans Serif"/>
      <family val="2"/>
      <charset val="238"/>
    </font>
    <font>
      <sz val="10"/>
      <name val="Times New Roman CE"/>
      <family val="1"/>
      <charset val="238"/>
    </font>
    <font>
      <i/>
      <sz val="10"/>
      <name val="Times New Roman"/>
      <family val="1"/>
      <charset val="238"/>
    </font>
    <font>
      <sz val="10"/>
      <name val="MS Sans Serif"/>
      <charset val="238"/>
    </font>
    <font>
      <b/>
      <sz val="10"/>
      <name val="Times New Roman"/>
      <family val="1"/>
      <charset val="238"/>
    </font>
    <font>
      <b/>
      <i/>
      <sz val="8"/>
      <name val="Times New Roman"/>
      <family val="1"/>
      <charset val="238"/>
    </font>
    <font>
      <sz val="9"/>
      <name val="Times New Roman CE"/>
      <charset val="238"/>
    </font>
    <font>
      <i/>
      <sz val="9"/>
      <name val="Times New Roman CE"/>
      <charset val="238"/>
    </font>
    <font>
      <sz val="10"/>
      <name val="Arial"/>
      <family val="2"/>
    </font>
    <font>
      <sz val="10"/>
      <name val="Arial"/>
      <family val="2"/>
      <charset val="238"/>
    </font>
    <font>
      <sz val="10"/>
      <name val="Arial CE"/>
      <family val="2"/>
      <charset val="238"/>
    </font>
    <font>
      <i/>
      <sz val="10"/>
      <name val="Times New Roman CE"/>
      <charset val="238"/>
    </font>
    <font>
      <strike/>
      <sz val="10"/>
      <name val="Times New Roman"/>
      <family val="1"/>
      <charset val="238"/>
    </font>
    <font>
      <b/>
      <i/>
      <sz val="10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b/>
      <i/>
      <sz val="9"/>
      <name val="Times New Roman"/>
      <family val="1"/>
    </font>
    <font>
      <sz val="9"/>
      <color indexed="8"/>
      <name val="Times New Roman"/>
      <family val="1"/>
      <charset val="238"/>
    </font>
    <font>
      <sz val="9"/>
      <name val="Times New Roman"/>
      <family val="1"/>
      <charset val="1"/>
    </font>
    <font>
      <sz val="9"/>
      <color rgb="FFFF0000"/>
      <name val="Times New Roman"/>
      <family val="1"/>
      <charset val="238"/>
    </font>
    <font>
      <b/>
      <i/>
      <sz val="9"/>
      <name val="Times New Roman"/>
      <family val="1"/>
      <charset val="1"/>
    </font>
    <font>
      <strike/>
      <sz val="10"/>
      <color indexed="53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i/>
      <sz val="9"/>
      <color rgb="FFFF0000"/>
      <name val="Times New Roman"/>
      <family val="1"/>
      <charset val="238"/>
    </font>
    <font>
      <b/>
      <i/>
      <sz val="8"/>
      <name val="Arial CE"/>
      <family val="2"/>
      <charset val="238"/>
    </font>
    <font>
      <sz val="9"/>
      <color indexed="10"/>
      <name val="Arial CE"/>
      <family val="2"/>
      <charset val="238"/>
    </font>
    <font>
      <b/>
      <i/>
      <sz val="11"/>
      <color theme="1"/>
      <name val="Times New Roman"/>
      <family val="1"/>
      <charset val="238"/>
    </font>
    <font>
      <sz val="8.1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8"/>
      <name val="Times New Roman"/>
      <family val="1"/>
      <charset val="238"/>
    </font>
    <font>
      <b/>
      <sz val="9"/>
      <name val="Arial CE"/>
      <charset val="238"/>
    </font>
    <font>
      <b/>
      <sz val="10"/>
      <name val="MS Sans Serif"/>
      <charset val="238"/>
    </font>
    <font>
      <b/>
      <sz val="10"/>
      <name val="Times New Roman"/>
      <family val="1"/>
    </font>
    <font>
      <i/>
      <sz val="1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2"/>
        <bgColor indexed="27"/>
      </patternFill>
    </fill>
    <fill>
      <patternFill patternType="solid">
        <fgColor indexed="42"/>
        <bgColor indexed="8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indexed="27"/>
      </patternFill>
    </fill>
  </fills>
  <borders count="6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0">
    <xf numFmtId="0" fontId="0" fillId="0" borderId="0"/>
    <xf numFmtId="0" fontId="9" fillId="0" borderId="0"/>
    <xf numFmtId="0" fontId="9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4" fontId="2" fillId="0" borderId="0" applyFont="0" applyFill="0" applyBorder="0" applyAlignment="0" applyProtection="0"/>
    <xf numFmtId="0" fontId="18" fillId="0" borderId="0"/>
    <xf numFmtId="0" fontId="9" fillId="0" borderId="0"/>
    <xf numFmtId="0" fontId="9" fillId="0" borderId="0"/>
    <xf numFmtId="0" fontId="20" fillId="0" borderId="0"/>
    <xf numFmtId="0" fontId="9" fillId="0" borderId="0"/>
    <xf numFmtId="0" fontId="9" fillId="0" borderId="0"/>
    <xf numFmtId="0" fontId="2" fillId="0" borderId="0"/>
    <xf numFmtId="0" fontId="9" fillId="0" borderId="0"/>
    <xf numFmtId="0" fontId="25" fillId="0" borderId="0"/>
    <xf numFmtId="0" fontId="26" fillId="0" borderId="0"/>
    <xf numFmtId="0" fontId="26" fillId="0" borderId="0"/>
    <xf numFmtId="0" fontId="8" fillId="0" borderId="0"/>
    <xf numFmtId="0" fontId="9" fillId="0" borderId="0"/>
    <xf numFmtId="0" fontId="9" fillId="0" borderId="0"/>
    <xf numFmtId="0" fontId="27" fillId="0" borderId="0"/>
    <xf numFmtId="0" fontId="18" fillId="0" borderId="0"/>
    <xf numFmtId="0" fontId="9" fillId="0" borderId="0"/>
    <xf numFmtId="0" fontId="9" fillId="0" borderId="0"/>
    <xf numFmtId="0" fontId="9" fillId="0" borderId="0"/>
    <xf numFmtId="0" fontId="26" fillId="0" borderId="0"/>
    <xf numFmtId="0" fontId="9" fillId="0" borderId="0"/>
    <xf numFmtId="0" fontId="11" fillId="0" borderId="0"/>
    <xf numFmtId="0" fontId="2" fillId="0" borderId="0"/>
    <xf numFmtId="0" fontId="20" fillId="0" borderId="0"/>
    <xf numFmtId="0" fontId="9" fillId="0" borderId="0"/>
    <xf numFmtId="164" fontId="26" fillId="0" borderId="0" applyFont="0" applyFill="0" applyBorder="0" applyAlignment="0" applyProtection="0"/>
    <xf numFmtId="0" fontId="9" fillId="0" borderId="0"/>
    <xf numFmtId="0" fontId="1" fillId="0" borderId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867">
    <xf numFmtId="0" fontId="0" fillId="0" borderId="0" xfId="0"/>
    <xf numFmtId="3" fontId="3" fillId="2" borderId="1" xfId="0" applyNumberFormat="1" applyFont="1" applyFill="1" applyBorder="1" applyAlignment="1">
      <alignment horizontal="center" vertical="center" wrapText="1"/>
    </xf>
    <xf numFmtId="3" fontId="3" fillId="2" borderId="2" xfId="0" applyNumberFormat="1" applyFont="1" applyFill="1" applyBorder="1" applyAlignment="1">
      <alignment horizontal="center" vertical="center" wrapText="1"/>
    </xf>
    <xf numFmtId="3" fontId="3" fillId="2" borderId="3" xfId="0" applyNumberFormat="1" applyFont="1" applyFill="1" applyBorder="1" applyAlignment="1">
      <alignment horizontal="center" vertical="center" wrapText="1"/>
    </xf>
    <xf numFmtId="0" fontId="4" fillId="0" borderId="0" xfId="0" applyFont="1"/>
    <xf numFmtId="3" fontId="3" fillId="0" borderId="5" xfId="0" applyNumberFormat="1" applyFont="1" applyBorder="1" applyAlignment="1">
      <alignment vertical="center"/>
    </xf>
    <xf numFmtId="3" fontId="3" fillId="0" borderId="4" xfId="0" applyNumberFormat="1" applyFont="1" applyBorder="1" applyAlignment="1">
      <alignment vertical="center"/>
    </xf>
    <xf numFmtId="0" fontId="5" fillId="0" borderId="0" xfId="0" applyFont="1"/>
    <xf numFmtId="3" fontId="6" fillId="0" borderId="4" xfId="0" applyNumberFormat="1" applyFont="1" applyBorder="1" applyAlignment="1">
      <alignment vertical="center" wrapText="1"/>
    </xf>
    <xf numFmtId="3" fontId="6" fillId="0" borderId="4" xfId="0" applyNumberFormat="1" applyFont="1" applyBorder="1" applyAlignment="1">
      <alignment vertical="center"/>
    </xf>
    <xf numFmtId="3" fontId="6" fillId="0" borderId="0" xfId="0" applyNumberFormat="1" applyFont="1" applyAlignment="1">
      <alignment vertical="center"/>
    </xf>
    <xf numFmtId="3" fontId="6" fillId="0" borderId="4" xfId="0" applyNumberFormat="1" applyFont="1" applyBorder="1" applyAlignment="1">
      <alignment horizontal="right" vertical="center"/>
    </xf>
    <xf numFmtId="3" fontId="6" fillId="0" borderId="6" xfId="0" applyNumberFormat="1" applyFont="1" applyBorder="1" applyAlignment="1">
      <alignment vertical="center" wrapText="1"/>
    </xf>
    <xf numFmtId="3" fontId="3" fillId="2" borderId="7" xfId="0" applyNumberFormat="1" applyFont="1" applyFill="1" applyBorder="1" applyAlignment="1">
      <alignment horizontal="left" vertical="center" wrapText="1"/>
    </xf>
    <xf numFmtId="3" fontId="3" fillId="2" borderId="6" xfId="0" applyNumberFormat="1" applyFont="1" applyFill="1" applyBorder="1" applyAlignment="1">
      <alignment vertical="center"/>
    </xf>
    <xf numFmtId="3" fontId="3" fillId="2" borderId="4" xfId="0" applyNumberFormat="1" applyFont="1" applyFill="1" applyBorder="1" applyAlignment="1">
      <alignment vertical="center"/>
    </xf>
    <xf numFmtId="3" fontId="4" fillId="0" borderId="0" xfId="0" applyNumberFormat="1" applyFont="1" applyAlignment="1">
      <alignment vertical="center" wrapText="1"/>
    </xf>
    <xf numFmtId="3" fontId="4" fillId="0" borderId="0" xfId="0" applyNumberFormat="1" applyFont="1" applyAlignment="1">
      <alignment vertical="center"/>
    </xf>
    <xf numFmtId="3" fontId="8" fillId="0" borderId="4" xfId="0" applyNumberFormat="1" applyFont="1" applyBorder="1" applyAlignment="1">
      <alignment vertical="center" wrapText="1"/>
    </xf>
    <xf numFmtId="3" fontId="8" fillId="0" borderId="4" xfId="0" applyNumberFormat="1" applyFont="1" applyBorder="1" applyAlignment="1">
      <alignment horizontal="left" vertical="center" wrapText="1"/>
    </xf>
    <xf numFmtId="3" fontId="8" fillId="0" borderId="4" xfId="0" applyNumberFormat="1" applyFont="1" applyBorder="1" applyAlignment="1">
      <alignment horizontal="right" vertical="center" wrapText="1"/>
    </xf>
    <xf numFmtId="3" fontId="8" fillId="0" borderId="4" xfId="0" applyNumberFormat="1" applyFont="1" applyBorder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 wrapText="1"/>
    </xf>
    <xf numFmtId="0" fontId="6" fillId="3" borderId="12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3" fontId="4" fillId="0" borderId="0" xfId="2" applyNumberFormat="1" applyFont="1" applyAlignment="1">
      <alignment vertical="center"/>
    </xf>
    <xf numFmtId="3" fontId="7" fillId="4" borderId="10" xfId="3" applyNumberFormat="1" applyFont="1" applyFill="1" applyBorder="1" applyAlignment="1">
      <alignment horizontal="center" vertical="center" wrapText="1"/>
    </xf>
    <xf numFmtId="3" fontId="7" fillId="4" borderId="16" xfId="3" applyNumberFormat="1" applyFont="1" applyFill="1" applyBorder="1" applyAlignment="1">
      <alignment horizontal="center" vertical="center" wrapText="1"/>
    </xf>
    <xf numFmtId="3" fontId="7" fillId="2" borderId="8" xfId="3" applyNumberFormat="1" applyFont="1" applyFill="1" applyBorder="1" applyAlignment="1">
      <alignment horizontal="center" vertical="center"/>
    </xf>
    <xf numFmtId="3" fontId="12" fillId="0" borderId="0" xfId="3" applyNumberFormat="1" applyFont="1" applyAlignment="1">
      <alignment vertical="center"/>
    </xf>
    <xf numFmtId="3" fontId="7" fillId="0" borderId="7" xfId="3" applyNumberFormat="1" applyFont="1" applyBorder="1" applyAlignment="1">
      <alignment horizontal="center" vertical="center" wrapText="1"/>
    </xf>
    <xf numFmtId="3" fontId="7" fillId="0" borderId="7" xfId="3" applyNumberFormat="1" applyFont="1" applyBorder="1" applyAlignment="1">
      <alignment horizontal="left" vertical="center" wrapText="1"/>
    </xf>
    <xf numFmtId="3" fontId="7" fillId="0" borderId="4" xfId="3" applyNumberFormat="1" applyFont="1" applyBorder="1" applyAlignment="1">
      <alignment horizontal="left" vertical="center" wrapText="1"/>
    </xf>
    <xf numFmtId="3" fontId="7" fillId="0" borderId="4" xfId="3" applyNumberFormat="1" applyFont="1" applyBorder="1" applyAlignment="1">
      <alignment horizontal="center" vertical="center" wrapText="1"/>
    </xf>
    <xf numFmtId="3" fontId="13" fillId="0" borderId="4" xfId="3" applyNumberFormat="1" applyFont="1" applyBorder="1" applyAlignment="1">
      <alignment vertical="center"/>
    </xf>
    <xf numFmtId="3" fontId="8" fillId="0" borderId="4" xfId="3" applyNumberFormat="1" applyFont="1" applyBorder="1" applyAlignment="1">
      <alignment horizontal="center" vertical="center" wrapText="1"/>
    </xf>
    <xf numFmtId="3" fontId="8" fillId="0" borderId="4" xfId="3" applyNumberFormat="1" applyFont="1" applyBorder="1" applyAlignment="1">
      <alignment horizontal="left" vertical="center" wrapText="1"/>
    </xf>
    <xf numFmtId="3" fontId="8" fillId="0" borderId="4" xfId="3" applyNumberFormat="1" applyFont="1" applyBorder="1" applyAlignment="1">
      <alignment vertical="center" wrapText="1"/>
    </xf>
    <xf numFmtId="3" fontId="6" fillId="0" borderId="4" xfId="3" applyNumberFormat="1" applyFont="1" applyBorder="1" applyAlignment="1">
      <alignment vertical="center"/>
    </xf>
    <xf numFmtId="165" fontId="8" fillId="0" borderId="4" xfId="3" applyNumberFormat="1" applyFont="1" applyBorder="1" applyAlignment="1">
      <alignment vertical="center"/>
    </xf>
    <xf numFmtId="3" fontId="4" fillId="0" borderId="0" xfId="3" applyNumberFormat="1" applyFont="1" applyAlignment="1">
      <alignment vertical="center"/>
    </xf>
    <xf numFmtId="3" fontId="8" fillId="0" borderId="4" xfId="3" applyNumberFormat="1" applyFont="1" applyBorder="1" applyAlignment="1">
      <alignment vertical="center"/>
    </xf>
    <xf numFmtId="3" fontId="8" fillId="0" borderId="4" xfId="3" applyNumberFormat="1" applyFont="1" applyBorder="1" applyAlignment="1">
      <alignment horizontal="left" vertical="center"/>
    </xf>
    <xf numFmtId="3" fontId="7" fillId="0" borderId="4" xfId="3" applyNumberFormat="1" applyFont="1" applyBorder="1" applyAlignment="1">
      <alignment vertical="center"/>
    </xf>
    <xf numFmtId="165" fontId="7" fillId="0" borderId="4" xfId="3" applyNumberFormat="1" applyFont="1" applyBorder="1" applyAlignment="1">
      <alignment vertical="center"/>
    </xf>
    <xf numFmtId="3" fontId="8" fillId="0" borderId="4" xfId="3" applyNumberFormat="1" applyFont="1" applyBorder="1" applyAlignment="1">
      <alignment horizontal="center" vertical="center"/>
    </xf>
    <xf numFmtId="3" fontId="7" fillId="0" borderId="4" xfId="3" applyNumberFormat="1" applyFont="1" applyBorder="1" applyAlignment="1">
      <alignment horizontal="right" vertical="center" wrapText="1"/>
    </xf>
    <xf numFmtId="3" fontId="8" fillId="2" borderId="4" xfId="3" applyNumberFormat="1" applyFont="1" applyFill="1" applyBorder="1" applyAlignment="1">
      <alignment horizontal="center" vertical="center"/>
    </xf>
    <xf numFmtId="3" fontId="7" fillId="2" borderId="4" xfId="3" applyNumberFormat="1" applyFont="1" applyFill="1" applyBorder="1" applyAlignment="1">
      <alignment horizontal="left" vertical="center" wrapText="1"/>
    </xf>
    <xf numFmtId="3" fontId="7" fillId="2" borderId="4" xfId="3" applyNumberFormat="1" applyFont="1" applyFill="1" applyBorder="1" applyAlignment="1">
      <alignment vertical="center"/>
    </xf>
    <xf numFmtId="165" fontId="7" fillId="2" borderId="4" xfId="3" applyNumberFormat="1" applyFont="1" applyFill="1" applyBorder="1" applyAlignment="1">
      <alignment vertical="center"/>
    </xf>
    <xf numFmtId="3" fontId="8" fillId="0" borderId="0" xfId="0" applyNumberFormat="1" applyFont="1" applyAlignment="1">
      <alignment vertical="center"/>
    </xf>
    <xf numFmtId="0" fontId="8" fillId="0" borderId="0" xfId="0" applyFont="1"/>
    <xf numFmtId="0" fontId="9" fillId="0" borderId="0" xfId="4" applyAlignment="1">
      <alignment vertical="center"/>
    </xf>
    <xf numFmtId="0" fontId="14" fillId="2" borderId="4" xfId="0" applyFont="1" applyFill="1" applyBorder="1" applyAlignment="1">
      <alignment horizontal="center" vertical="center"/>
    </xf>
    <xf numFmtId="0" fontId="3" fillId="2" borderId="4" xfId="4" applyFont="1" applyFill="1" applyBorder="1" applyAlignment="1">
      <alignment horizontal="center" vertical="top" wrapText="1"/>
    </xf>
    <xf numFmtId="0" fontId="14" fillId="2" borderId="4" xfId="0" applyFont="1" applyFill="1" applyBorder="1" applyAlignment="1">
      <alignment horizontal="center" vertical="center" wrapText="1"/>
    </xf>
    <xf numFmtId="0" fontId="3" fillId="2" borderId="4" xfId="4" applyFont="1" applyFill="1" applyBorder="1" applyAlignment="1">
      <alignment horizontal="center" vertical="center" wrapText="1"/>
    </xf>
    <xf numFmtId="0" fontId="9" fillId="0" borderId="0" xfId="4" applyAlignment="1">
      <alignment vertical="top"/>
    </xf>
    <xf numFmtId="0" fontId="6" fillId="0" borderId="4" xfId="4" applyFont="1" applyBorder="1" applyAlignment="1">
      <alignment vertical="center"/>
    </xf>
    <xf numFmtId="0" fontId="6" fillId="0" borderId="4" xfId="4" applyFont="1" applyBorder="1" applyAlignment="1">
      <alignment horizontal="center" vertical="center"/>
    </xf>
    <xf numFmtId="0" fontId="6" fillId="0" borderId="4" xfId="4" applyFont="1" applyBorder="1" applyAlignment="1">
      <alignment vertical="center" wrapText="1"/>
    </xf>
    <xf numFmtId="3" fontId="6" fillId="0" borderId="4" xfId="4" applyNumberFormat="1" applyFont="1" applyBorder="1" applyAlignment="1">
      <alignment vertical="center" wrapText="1"/>
    </xf>
    <xf numFmtId="3" fontId="6" fillId="0" borderId="4" xfId="4" applyNumberFormat="1" applyFont="1" applyBorder="1" applyAlignment="1">
      <alignment vertical="center"/>
    </xf>
    <xf numFmtId="166" fontId="6" fillId="0" borderId="4" xfId="4" applyNumberFormat="1" applyFont="1" applyBorder="1" applyAlignment="1">
      <alignment vertical="center"/>
    </xf>
    <xf numFmtId="0" fontId="8" fillId="0" borderId="4" xfId="5" applyFont="1" applyBorder="1" applyAlignment="1">
      <alignment vertical="center"/>
    </xf>
    <xf numFmtId="3" fontId="8" fillId="0" borderId="4" xfId="5" applyNumberFormat="1" applyFont="1" applyBorder="1" applyAlignment="1">
      <alignment vertical="center"/>
    </xf>
    <xf numFmtId="0" fontId="3" fillId="2" borderId="4" xfId="4" applyFont="1" applyFill="1" applyBorder="1" applyAlignment="1">
      <alignment horizontal="center" vertical="center"/>
    </xf>
    <xf numFmtId="0" fontId="3" fillId="2" borderId="4" xfId="4" applyFont="1" applyFill="1" applyBorder="1" applyAlignment="1">
      <alignment vertical="center" wrapText="1"/>
    </xf>
    <xf numFmtId="3" fontId="3" fillId="2" borderId="4" xfId="4" applyNumberFormat="1" applyFont="1" applyFill="1" applyBorder="1" applyAlignment="1">
      <alignment vertical="center" wrapText="1"/>
    </xf>
    <xf numFmtId="166" fontId="3" fillId="2" borderId="4" xfId="4" applyNumberFormat="1" applyFont="1" applyFill="1" applyBorder="1" applyAlignment="1">
      <alignment vertical="center"/>
    </xf>
    <xf numFmtId="3" fontId="3" fillId="2" borderId="4" xfId="4" applyNumberFormat="1" applyFont="1" applyFill="1" applyBorder="1" applyAlignment="1">
      <alignment vertical="center"/>
    </xf>
    <xf numFmtId="0" fontId="8" fillId="0" borderId="4" xfId="4" applyFont="1" applyBorder="1" applyAlignment="1">
      <alignment horizontal="center" vertical="center"/>
    </xf>
    <xf numFmtId="3" fontId="6" fillId="0" borderId="4" xfId="6" applyNumberFormat="1" applyFont="1" applyBorder="1" applyAlignment="1">
      <alignment vertical="center"/>
    </xf>
    <xf numFmtId="0" fontId="3" fillId="2" borderId="4" xfId="4" applyFont="1" applyFill="1" applyBorder="1" applyAlignment="1">
      <alignment vertical="center"/>
    </xf>
    <xf numFmtId="0" fontId="15" fillId="0" borderId="0" xfId="4" applyFont="1" applyAlignment="1">
      <alignment vertical="center"/>
    </xf>
    <xf numFmtId="3" fontId="9" fillId="0" borderId="0" xfId="4" applyNumberFormat="1" applyAlignment="1">
      <alignment vertical="center"/>
    </xf>
    <xf numFmtId="0" fontId="7" fillId="2" borderId="4" xfId="6" applyFont="1" applyFill="1" applyBorder="1" applyAlignment="1">
      <alignment horizontal="center" vertical="center" wrapText="1"/>
    </xf>
    <xf numFmtId="0" fontId="7" fillId="2" borderId="11" xfId="6" applyFont="1" applyFill="1" applyBorder="1" applyAlignment="1">
      <alignment horizontal="center" vertical="center" wrapText="1"/>
    </xf>
    <xf numFmtId="0" fontId="17" fillId="0" borderId="0" xfId="7" applyFont="1" applyAlignment="1">
      <alignment vertical="center"/>
    </xf>
    <xf numFmtId="3" fontId="7" fillId="2" borderId="11" xfId="0" applyNumberFormat="1" applyFont="1" applyFill="1" applyBorder="1" applyAlignment="1">
      <alignment vertical="center"/>
    </xf>
    <xf numFmtId="0" fontId="8" fillId="0" borderId="4" xfId="0" applyFont="1" applyBorder="1" applyAlignment="1">
      <alignment vertical="center"/>
    </xf>
    <xf numFmtId="3" fontId="6" fillId="0" borderId="11" xfId="0" applyNumberFormat="1" applyFont="1" applyBorder="1" applyAlignment="1">
      <alignment horizontal="left" vertical="center" wrapText="1"/>
    </xf>
    <xf numFmtId="3" fontId="6" fillId="0" borderId="11" xfId="0" applyNumberFormat="1" applyFont="1" applyBorder="1" applyAlignment="1">
      <alignment vertical="center" wrapText="1"/>
    </xf>
    <xf numFmtId="3" fontId="8" fillId="0" borderId="11" xfId="0" applyNumberFormat="1" applyFont="1" applyBorder="1" applyAlignment="1">
      <alignment horizontal="left" vertical="center"/>
    </xf>
    <xf numFmtId="3" fontId="8" fillId="0" borderId="11" xfId="0" applyNumberFormat="1" applyFont="1" applyBorder="1" applyAlignment="1">
      <alignment vertical="center" wrapText="1"/>
    </xf>
    <xf numFmtId="3" fontId="6" fillId="0" borderId="11" xfId="0" applyNumberFormat="1" applyFont="1" applyBorder="1" applyAlignment="1">
      <alignment vertical="center"/>
    </xf>
    <xf numFmtId="3" fontId="3" fillId="2" borderId="4" xfId="0" applyNumberFormat="1" applyFont="1" applyFill="1" applyBorder="1" applyAlignment="1">
      <alignment horizontal="center" vertical="center"/>
    </xf>
    <xf numFmtId="3" fontId="3" fillId="2" borderId="4" xfId="0" applyNumberFormat="1" applyFont="1" applyFill="1" applyBorder="1" applyAlignment="1">
      <alignment horizontal="right" vertical="center"/>
    </xf>
    <xf numFmtId="3" fontId="8" fillId="0" borderId="11" xfId="0" applyNumberFormat="1" applyFont="1" applyBorder="1" applyAlignment="1">
      <alignment horizontal="left" vertical="center" wrapText="1"/>
    </xf>
    <xf numFmtId="3" fontId="6" fillId="0" borderId="4" xfId="0" applyNumberFormat="1" applyFont="1" applyBorder="1" applyAlignment="1">
      <alignment horizontal="right" vertical="center" wrapText="1"/>
    </xf>
    <xf numFmtId="0" fontId="8" fillId="0" borderId="11" xfId="12" applyFont="1" applyBorder="1" applyAlignment="1">
      <alignment vertical="center" wrapText="1"/>
    </xf>
    <xf numFmtId="3" fontId="6" fillId="0" borderId="11" xfId="0" applyNumberFormat="1" applyFont="1" applyBorder="1" applyAlignment="1">
      <alignment horizontal="left" vertical="center"/>
    </xf>
    <xf numFmtId="3" fontId="8" fillId="0" borderId="4" xfId="0" applyNumberFormat="1" applyFont="1" applyBorder="1" applyAlignment="1">
      <alignment vertical="center"/>
    </xf>
    <xf numFmtId="0" fontId="8" fillId="0" borderId="4" xfId="0" applyFont="1" applyBorder="1" applyAlignment="1">
      <alignment horizontal="left" vertical="center" wrapText="1"/>
    </xf>
    <xf numFmtId="0" fontId="8" fillId="0" borderId="4" xfId="0" applyFont="1" applyBorder="1" applyAlignment="1">
      <alignment vertical="center" wrapText="1"/>
    </xf>
    <xf numFmtId="0" fontId="8" fillId="0" borderId="4" xfId="13" applyFont="1" applyBorder="1" applyAlignment="1">
      <alignment vertical="center" wrapText="1"/>
    </xf>
    <xf numFmtId="3" fontId="6" fillId="0" borderId="4" xfId="0" applyNumberFormat="1" applyFont="1" applyBorder="1" applyAlignment="1">
      <alignment horizontal="center" vertical="center"/>
    </xf>
    <xf numFmtId="3" fontId="8" fillId="0" borderId="4" xfId="0" applyNumberFormat="1" applyFont="1" applyBorder="1" applyAlignment="1">
      <alignment horizontal="left" vertical="center"/>
    </xf>
    <xf numFmtId="3" fontId="3" fillId="2" borderId="4" xfId="3" applyNumberFormat="1" applyFont="1" applyFill="1" applyBorder="1" applyAlignment="1">
      <alignment horizontal="center" vertical="center" wrapText="1"/>
    </xf>
    <xf numFmtId="3" fontId="6" fillId="0" borderId="4" xfId="3" applyNumberFormat="1" applyFont="1" applyBorder="1" applyAlignment="1">
      <alignment horizontal="center" vertical="center" wrapText="1"/>
    </xf>
    <xf numFmtId="3" fontId="3" fillId="0" borderId="4" xfId="3" applyNumberFormat="1" applyFont="1" applyBorder="1" applyAlignment="1">
      <alignment horizontal="center" vertical="center" wrapText="1"/>
    </xf>
    <xf numFmtId="3" fontId="6" fillId="0" borderId="4" xfId="3" applyNumberFormat="1" applyFont="1" applyBorder="1" applyAlignment="1">
      <alignment horizontal="center" vertical="center"/>
    </xf>
    <xf numFmtId="3" fontId="6" fillId="0" borderId="4" xfId="4" applyNumberFormat="1" applyFont="1" applyBorder="1" applyAlignment="1">
      <alignment horizontal="right" vertical="center" wrapText="1"/>
    </xf>
    <xf numFmtId="3" fontId="6" fillId="0" borderId="4" xfId="3" applyNumberFormat="1" applyFont="1" applyBorder="1" applyAlignment="1">
      <alignment horizontal="right" vertical="center"/>
    </xf>
    <xf numFmtId="166" fontId="6" fillId="0" borderId="4" xfId="4" applyNumberFormat="1" applyFont="1" applyBorder="1" applyAlignment="1">
      <alignment vertical="center" wrapText="1"/>
    </xf>
    <xf numFmtId="3" fontId="6" fillId="0" borderId="4" xfId="4" applyNumberFormat="1" applyFont="1" applyBorder="1" applyAlignment="1">
      <alignment horizontal="right" vertical="center"/>
    </xf>
    <xf numFmtId="3" fontId="6" fillId="0" borderId="4" xfId="3" applyNumberFormat="1" applyFont="1" applyBorder="1" applyAlignment="1">
      <alignment horizontal="left" vertical="center"/>
    </xf>
    <xf numFmtId="3" fontId="6" fillId="0" borderId="4" xfId="3" applyNumberFormat="1" applyFont="1" applyBorder="1" applyAlignment="1">
      <alignment horizontal="left" vertical="center" wrapText="1"/>
    </xf>
    <xf numFmtId="3" fontId="6" fillId="0" borderId="4" xfId="3" applyNumberFormat="1" applyFont="1" applyBorder="1" applyAlignment="1">
      <alignment horizontal="right" vertical="center" wrapText="1"/>
    </xf>
    <xf numFmtId="0" fontId="6" fillId="0" borderId="4" xfId="5" applyFont="1" applyBorder="1" applyAlignment="1">
      <alignment vertical="center" wrapText="1"/>
    </xf>
    <xf numFmtId="3" fontId="6" fillId="0" borderId="4" xfId="5" applyNumberFormat="1" applyFont="1" applyBorder="1" applyAlignment="1">
      <alignment horizontal="right" vertical="center" wrapText="1"/>
    </xf>
    <xf numFmtId="3" fontId="6" fillId="2" borderId="4" xfId="3" applyNumberFormat="1" applyFont="1" applyFill="1" applyBorder="1" applyAlignment="1">
      <alignment horizontal="center" vertical="center"/>
    </xf>
    <xf numFmtId="3" fontId="3" fillId="2" borderId="4" xfId="4" applyNumberFormat="1" applyFont="1" applyFill="1" applyBorder="1" applyAlignment="1">
      <alignment horizontal="right" vertical="center" wrapText="1"/>
    </xf>
    <xf numFmtId="3" fontId="3" fillId="2" borderId="4" xfId="3" applyNumberFormat="1" applyFont="1" applyFill="1" applyBorder="1" applyAlignment="1">
      <alignment horizontal="right" vertical="center"/>
    </xf>
    <xf numFmtId="3" fontId="3" fillId="0" borderId="4" xfId="3" applyNumberFormat="1" applyFont="1" applyBorder="1" applyAlignment="1">
      <alignment horizontal="center" vertical="center"/>
    </xf>
    <xf numFmtId="3" fontId="3" fillId="2" borderId="4" xfId="3" applyNumberFormat="1" applyFont="1" applyFill="1" applyBorder="1" applyAlignment="1">
      <alignment vertical="center"/>
    </xf>
    <xf numFmtId="0" fontId="24" fillId="2" borderId="21" xfId="0" applyFont="1" applyFill="1" applyBorder="1" applyAlignment="1">
      <alignment horizontal="center" vertical="center" wrapText="1"/>
    </xf>
    <xf numFmtId="0" fontId="24" fillId="2" borderId="22" xfId="0" applyFont="1" applyFill="1" applyBorder="1" applyAlignment="1">
      <alignment horizontal="center" vertical="center" wrapText="1"/>
    </xf>
    <xf numFmtId="3" fontId="6" fillId="0" borderId="6" xfId="3" applyNumberFormat="1" applyFont="1" applyBorder="1" applyAlignment="1">
      <alignment horizontal="center" vertical="center" wrapText="1"/>
    </xf>
    <xf numFmtId="3" fontId="6" fillId="0" borderId="23" xfId="3" applyNumberFormat="1" applyFont="1" applyBorder="1" applyAlignment="1">
      <alignment horizontal="center" vertical="center" wrapText="1"/>
    </xf>
    <xf numFmtId="3" fontId="6" fillId="0" borderId="6" xfId="0" applyNumberFormat="1" applyFont="1" applyBorder="1" applyAlignment="1">
      <alignment vertical="center"/>
    </xf>
    <xf numFmtId="3" fontId="6" fillId="0" borderId="6" xfId="0" applyNumberFormat="1" applyFont="1" applyBorder="1" applyAlignment="1">
      <alignment horizontal="center" vertical="center"/>
    </xf>
    <xf numFmtId="0" fontId="6" fillId="0" borderId="11" xfId="6" applyFont="1" applyBorder="1" applyAlignment="1">
      <alignment vertical="center"/>
    </xf>
    <xf numFmtId="3" fontId="3" fillId="0" borderId="4" xfId="3" applyNumberFormat="1" applyFont="1" applyBorder="1" applyAlignment="1">
      <alignment horizontal="left" vertical="center"/>
    </xf>
    <xf numFmtId="3" fontId="6" fillId="0" borderId="11" xfId="3" applyNumberFormat="1" applyFont="1" applyBorder="1" applyAlignment="1">
      <alignment horizontal="center" vertical="center"/>
    </xf>
    <xf numFmtId="3" fontId="6" fillId="0" borderId="11" xfId="3" applyNumberFormat="1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3" fontId="6" fillId="0" borderId="11" xfId="3" applyNumberFormat="1" applyFont="1" applyBorder="1" applyAlignment="1">
      <alignment vertical="center"/>
    </xf>
    <xf numFmtId="0" fontId="6" fillId="0" borderId="4" xfId="0" applyFont="1" applyBorder="1" applyAlignment="1">
      <alignment vertical="center"/>
    </xf>
    <xf numFmtId="3" fontId="10" fillId="0" borderId="4" xfId="0" applyNumberFormat="1" applyFont="1" applyBorder="1" applyAlignment="1">
      <alignment horizontal="center" vertical="center"/>
    </xf>
    <xf numFmtId="3" fontId="6" fillId="0" borderId="11" xfId="0" applyNumberFormat="1" applyFont="1" applyBorder="1" applyAlignment="1">
      <alignment horizontal="center" vertical="center"/>
    </xf>
    <xf numFmtId="3" fontId="6" fillId="5" borderId="11" xfId="0" applyNumberFormat="1" applyFont="1" applyFill="1" applyBorder="1" applyAlignment="1">
      <alignment vertical="center"/>
    </xf>
    <xf numFmtId="3" fontId="6" fillId="5" borderId="11" xfId="0" applyNumberFormat="1" applyFont="1" applyFill="1" applyBorder="1" applyAlignment="1">
      <alignment horizontal="left" vertical="center"/>
    </xf>
    <xf numFmtId="3" fontId="6" fillId="0" borderId="5" xfId="0" applyNumberFormat="1" applyFont="1" applyBorder="1" applyAlignment="1">
      <alignment horizontal="right" vertical="center"/>
    </xf>
    <xf numFmtId="0" fontId="8" fillId="0" borderId="5" xfId="0" applyFont="1" applyBorder="1" applyAlignment="1">
      <alignment vertical="center"/>
    </xf>
    <xf numFmtId="3" fontId="6" fillId="0" borderId="5" xfId="0" applyNumberFormat="1" applyFont="1" applyBorder="1" applyAlignment="1">
      <alignment horizontal="center" vertical="center"/>
    </xf>
    <xf numFmtId="3" fontId="3" fillId="2" borderId="11" xfId="0" applyNumberFormat="1" applyFont="1" applyFill="1" applyBorder="1" applyAlignment="1">
      <alignment horizontal="center" vertical="center"/>
    </xf>
    <xf numFmtId="3" fontId="3" fillId="2" borderId="11" xfId="0" applyNumberFormat="1" applyFont="1" applyFill="1" applyBorder="1" applyAlignment="1">
      <alignment vertical="center"/>
    </xf>
    <xf numFmtId="3" fontId="3" fillId="2" borderId="5" xfId="0" applyNumberFormat="1" applyFont="1" applyFill="1" applyBorder="1" applyAlignment="1">
      <alignment vertical="center"/>
    </xf>
    <xf numFmtId="3" fontId="3" fillId="2" borderId="5" xfId="0" applyNumberFormat="1" applyFont="1" applyFill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3" fontId="6" fillId="0" borderId="5" xfId="0" applyNumberFormat="1" applyFon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10" fillId="0" borderId="11" xfId="6" applyFont="1" applyBorder="1" applyAlignment="1">
      <alignment vertical="center"/>
    </xf>
    <xf numFmtId="3" fontId="10" fillId="0" borderId="11" xfId="0" applyNumberFormat="1" applyFont="1" applyBorder="1" applyAlignment="1">
      <alignment vertical="center" wrapText="1"/>
    </xf>
    <xf numFmtId="0" fontId="21" fillId="0" borderId="4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3" fontId="10" fillId="0" borderId="11" xfId="0" applyNumberFormat="1" applyFont="1" applyBorder="1" applyAlignment="1">
      <alignment vertical="center"/>
    </xf>
    <xf numFmtId="0" fontId="8" fillId="0" borderId="4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left" wrapText="1"/>
    </xf>
    <xf numFmtId="0" fontId="6" fillId="0" borderId="4" xfId="0" applyFont="1" applyBorder="1" applyAlignment="1">
      <alignment wrapText="1"/>
    </xf>
    <xf numFmtId="0" fontId="6" fillId="0" borderId="4" xfId="0" applyFont="1" applyBorder="1" applyAlignment="1">
      <alignment horizontal="right" wrapText="1"/>
    </xf>
    <xf numFmtId="0" fontId="6" fillId="0" borderId="4" xfId="0" applyFont="1" applyBorder="1" applyAlignment="1">
      <alignment horizontal="right" vertical="center" wrapText="1"/>
    </xf>
    <xf numFmtId="3" fontId="6" fillId="0" borderId="4" xfId="0" applyNumberFormat="1" applyFont="1" applyBorder="1" applyAlignment="1">
      <alignment wrapText="1"/>
    </xf>
    <xf numFmtId="0" fontId="6" fillId="0" borderId="5" xfId="0" applyFont="1" applyBorder="1" applyAlignment="1">
      <alignment vertical="center"/>
    </xf>
    <xf numFmtId="3" fontId="3" fillId="2" borderId="5" xfId="0" applyNumberFormat="1" applyFont="1" applyFill="1" applyBorder="1" applyAlignment="1">
      <alignment horizontal="right" vertical="center"/>
    </xf>
    <xf numFmtId="3" fontId="3" fillId="0" borderId="11" xfId="0" applyNumberFormat="1" applyFont="1" applyBorder="1" applyAlignment="1">
      <alignment horizontal="center" vertical="center"/>
    </xf>
    <xf numFmtId="3" fontId="7" fillId="0" borderId="11" xfId="0" applyNumberFormat="1" applyFont="1" applyBorder="1" applyAlignment="1">
      <alignment horizontal="center" vertical="center"/>
    </xf>
    <xf numFmtId="3" fontId="7" fillId="0" borderId="11" xfId="0" applyNumberFormat="1" applyFont="1" applyBorder="1" applyAlignment="1">
      <alignment vertical="center"/>
    </xf>
    <xf numFmtId="3" fontId="8" fillId="0" borderId="11" xfId="0" applyNumberFormat="1" applyFont="1" applyBorder="1" applyAlignment="1">
      <alignment horizontal="center" vertical="center"/>
    </xf>
    <xf numFmtId="0" fontId="8" fillId="0" borderId="11" xfId="0" applyFont="1" applyBorder="1" applyAlignment="1">
      <alignment horizontal="left" vertical="center" wrapText="1"/>
    </xf>
    <xf numFmtId="3" fontId="13" fillId="0" borderId="11" xfId="0" applyNumberFormat="1" applyFont="1" applyBorder="1" applyAlignment="1">
      <alignment horizontal="center" vertical="center"/>
    </xf>
    <xf numFmtId="3" fontId="3" fillId="0" borderId="11" xfId="0" applyNumberFormat="1" applyFont="1" applyBorder="1" applyAlignment="1">
      <alignment vertical="center"/>
    </xf>
    <xf numFmtId="3" fontId="6" fillId="2" borderId="5" xfId="0" applyNumberFormat="1" applyFont="1" applyFill="1" applyBorder="1" applyAlignment="1">
      <alignment vertical="center"/>
    </xf>
    <xf numFmtId="3" fontId="6" fillId="2" borderId="4" xfId="3" applyNumberFormat="1" applyFont="1" applyFill="1" applyBorder="1" applyAlignment="1">
      <alignment horizontal="right" vertical="center"/>
    </xf>
    <xf numFmtId="3" fontId="6" fillId="2" borderId="4" xfId="0" applyNumberFormat="1" applyFont="1" applyFill="1" applyBorder="1" applyAlignment="1">
      <alignment horizontal="center" vertical="center"/>
    </xf>
    <xf numFmtId="3" fontId="3" fillId="0" borderId="24" xfId="0" applyNumberFormat="1" applyFont="1" applyBorder="1" applyAlignment="1">
      <alignment vertical="center"/>
    </xf>
    <xf numFmtId="3" fontId="6" fillId="6" borderId="4" xfId="0" applyNumberFormat="1" applyFont="1" applyFill="1" applyBorder="1" applyAlignment="1">
      <alignment horizontal="center" vertical="center"/>
    </xf>
    <xf numFmtId="3" fontId="8" fillId="0" borderId="11" xfId="0" applyNumberFormat="1" applyFont="1" applyBorder="1" applyAlignment="1">
      <alignment vertical="center"/>
    </xf>
    <xf numFmtId="3" fontId="4" fillId="0" borderId="5" xfId="0" applyNumberFormat="1" applyFont="1" applyBorder="1" applyAlignment="1">
      <alignment vertical="center"/>
    </xf>
    <xf numFmtId="3" fontId="6" fillId="6" borderId="6" xfId="0" applyNumberFormat="1" applyFont="1" applyFill="1" applyBorder="1" applyAlignment="1">
      <alignment horizontal="center" vertical="center"/>
    </xf>
    <xf numFmtId="3" fontId="6" fillId="0" borderId="24" xfId="0" applyNumberFormat="1" applyFont="1" applyBorder="1" applyAlignment="1">
      <alignment vertical="center"/>
    </xf>
    <xf numFmtId="3" fontId="6" fillId="0" borderId="17" xfId="0" applyNumberFormat="1" applyFont="1" applyBorder="1" applyAlignment="1">
      <alignment horizontal="center" vertical="center"/>
    </xf>
    <xf numFmtId="3" fontId="6" fillId="2" borderId="11" xfId="0" applyNumberFormat="1" applyFont="1" applyFill="1" applyBorder="1" applyAlignment="1">
      <alignment horizontal="center" vertical="center"/>
    </xf>
    <xf numFmtId="0" fontId="6" fillId="0" borderId="5" xfId="27" applyFont="1" applyBorder="1" applyAlignment="1">
      <alignment vertical="center" wrapText="1"/>
    </xf>
    <xf numFmtId="3" fontId="6" fillId="0" borderId="4" xfId="27" applyNumberFormat="1" applyFont="1" applyBorder="1" applyAlignment="1">
      <alignment vertical="center" wrapText="1"/>
    </xf>
    <xf numFmtId="3" fontId="3" fillId="0" borderId="5" xfId="0" applyNumberFormat="1" applyFont="1" applyBorder="1" applyAlignment="1">
      <alignment horizontal="left" vertical="center"/>
    </xf>
    <xf numFmtId="3" fontId="6" fillId="0" borderId="17" xfId="0" applyNumberFormat="1" applyFont="1" applyBorder="1" applyAlignment="1">
      <alignment vertical="center"/>
    </xf>
    <xf numFmtId="3" fontId="3" fillId="5" borderId="4" xfId="0" applyNumberFormat="1" applyFont="1" applyFill="1" applyBorder="1" applyAlignment="1">
      <alignment horizontal="center" vertical="center"/>
    </xf>
    <xf numFmtId="3" fontId="3" fillId="5" borderId="11" xfId="0" applyNumberFormat="1" applyFont="1" applyFill="1" applyBorder="1" applyAlignment="1">
      <alignment horizontal="center" vertical="center"/>
    </xf>
    <xf numFmtId="3" fontId="3" fillId="5" borderId="5" xfId="0" applyNumberFormat="1" applyFont="1" applyFill="1" applyBorder="1" applyAlignment="1">
      <alignment vertical="center"/>
    </xf>
    <xf numFmtId="3" fontId="3" fillId="5" borderId="5" xfId="0" applyNumberFormat="1" applyFont="1" applyFill="1" applyBorder="1" applyAlignment="1">
      <alignment horizontal="center" vertical="center"/>
    </xf>
    <xf numFmtId="3" fontId="6" fillId="5" borderId="4" xfId="0" applyNumberFormat="1" applyFont="1" applyFill="1" applyBorder="1" applyAlignment="1">
      <alignment vertical="center"/>
    </xf>
    <xf numFmtId="3" fontId="6" fillId="5" borderId="4" xfId="0" applyNumberFormat="1" applyFont="1" applyFill="1" applyBorder="1" applyAlignment="1">
      <alignment horizontal="right" vertical="center"/>
    </xf>
    <xf numFmtId="3" fontId="3" fillId="2" borderId="5" xfId="0" applyNumberFormat="1" applyFont="1" applyFill="1" applyBorder="1" applyAlignment="1">
      <alignment horizontal="left" vertical="center"/>
    </xf>
    <xf numFmtId="3" fontId="3" fillId="2" borderId="24" xfId="0" applyNumberFormat="1" applyFont="1" applyFill="1" applyBorder="1" applyAlignment="1">
      <alignment horizontal="center" vertical="center"/>
    </xf>
    <xf numFmtId="3" fontId="22" fillId="5" borderId="4" xfId="3" applyNumberFormat="1" applyFont="1" applyFill="1" applyBorder="1" applyAlignment="1">
      <alignment horizontal="center" vertical="top" wrapText="1"/>
    </xf>
    <xf numFmtId="3" fontId="6" fillId="5" borderId="4" xfId="3" applyNumberFormat="1" applyFont="1" applyFill="1" applyBorder="1" applyAlignment="1">
      <alignment horizontal="right" vertical="top" wrapText="1"/>
    </xf>
    <xf numFmtId="3" fontId="3" fillId="2" borderId="24" xfId="0" applyNumberFormat="1" applyFont="1" applyFill="1" applyBorder="1" applyAlignment="1">
      <alignment vertical="center"/>
    </xf>
    <xf numFmtId="0" fontId="28" fillId="2" borderId="4" xfId="0" applyFont="1" applyFill="1" applyBorder="1" applyAlignment="1">
      <alignment horizontal="center" vertical="center" wrapText="1"/>
    </xf>
    <xf numFmtId="165" fontId="8" fillId="0" borderId="4" xfId="0" applyNumberFormat="1" applyFont="1" applyBorder="1" applyAlignment="1">
      <alignment horizontal="right" vertical="center" wrapText="1"/>
    </xf>
    <xf numFmtId="3" fontId="8" fillId="0" borderId="4" xfId="31" applyNumberFormat="1" applyFont="1" applyBorder="1" applyAlignment="1">
      <alignment horizontal="right" vertical="center" wrapText="1"/>
    </xf>
    <xf numFmtId="3" fontId="8" fillId="0" borderId="4" xfId="31" applyNumberFormat="1" applyFont="1" applyBorder="1" applyAlignment="1">
      <alignment horizontal="right" vertical="center"/>
    </xf>
    <xf numFmtId="0" fontId="8" fillId="0" borderId="4" xfId="31" applyFont="1" applyBorder="1" applyAlignment="1">
      <alignment vertical="center" wrapText="1"/>
    </xf>
    <xf numFmtId="3" fontId="6" fillId="0" borderId="4" xfId="31" applyNumberFormat="1" applyFont="1" applyBorder="1" applyAlignment="1">
      <alignment horizontal="right" vertical="center"/>
    </xf>
    <xf numFmtId="3" fontId="8" fillId="0" borderId="4" xfId="13" applyNumberFormat="1" applyFont="1" applyBorder="1" applyAlignment="1">
      <alignment horizontal="right" vertical="center"/>
    </xf>
    <xf numFmtId="0" fontId="8" fillId="2" borderId="4" xfId="31" applyFont="1" applyFill="1" applyBorder="1" applyAlignment="1">
      <alignment horizontal="center" vertical="center"/>
    </xf>
    <xf numFmtId="0" fontId="7" fillId="2" borderId="4" xfId="31" applyFont="1" applyFill="1" applyBorder="1" applyAlignment="1">
      <alignment vertical="center"/>
    </xf>
    <xf numFmtId="3" fontId="7" fillId="2" borderId="4" xfId="31" applyNumberFormat="1" applyFont="1" applyFill="1" applyBorder="1" applyAlignment="1">
      <alignment horizontal="right" vertical="center"/>
    </xf>
    <xf numFmtId="165" fontId="7" fillId="2" borderId="4" xfId="0" applyNumberFormat="1" applyFont="1" applyFill="1" applyBorder="1" applyAlignment="1">
      <alignment horizontal="right" vertical="center" wrapText="1"/>
    </xf>
    <xf numFmtId="0" fontId="8" fillId="0" borderId="4" xfId="0" applyFont="1" applyBorder="1" applyAlignment="1">
      <alignment horizontal="left" vertical="center"/>
    </xf>
    <xf numFmtId="0" fontId="8" fillId="0" borderId="4" xfId="31" applyFont="1" applyBorder="1" applyAlignment="1">
      <alignment vertical="center"/>
    </xf>
    <xf numFmtId="0" fontId="8" fillId="0" borderId="4" xfId="13" applyFont="1" applyBorder="1" applyAlignment="1">
      <alignment vertical="center"/>
    </xf>
    <xf numFmtId="3" fontId="3" fillId="7" borderId="6" xfId="0" applyNumberFormat="1" applyFont="1" applyFill="1" applyBorder="1" applyAlignment="1">
      <alignment vertical="center"/>
    </xf>
    <xf numFmtId="0" fontId="8" fillId="0" borderId="11" xfId="1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11" xfId="1" applyFont="1" applyBorder="1" applyAlignment="1">
      <alignment vertical="center"/>
    </xf>
    <xf numFmtId="3" fontId="6" fillId="0" borderId="4" xfId="0" applyNumberFormat="1" applyFont="1" applyBorder="1" applyAlignment="1">
      <alignment horizontal="left" wrapText="1"/>
    </xf>
    <xf numFmtId="3" fontId="7" fillId="0" borderId="11" xfId="20" applyNumberFormat="1" applyFont="1" applyBorder="1" applyAlignment="1">
      <alignment vertical="top" wrapText="1"/>
    </xf>
    <xf numFmtId="3" fontId="6" fillId="0" borderId="27" xfId="0" applyNumberFormat="1" applyFont="1" applyBorder="1" applyAlignment="1">
      <alignment horizontal="center" vertical="center"/>
    </xf>
    <xf numFmtId="3" fontId="6" fillId="0" borderId="4" xfId="0" applyNumberFormat="1" applyFont="1" applyFill="1" applyBorder="1" applyAlignment="1">
      <alignment horizontal="center" vertical="center"/>
    </xf>
    <xf numFmtId="3" fontId="6" fillId="0" borderId="11" xfId="0" applyNumberFormat="1" applyFont="1" applyFill="1" applyBorder="1" applyAlignment="1">
      <alignment horizontal="center" vertical="center"/>
    </xf>
    <xf numFmtId="3" fontId="6" fillId="0" borderId="4" xfId="0" applyNumberFormat="1" applyFont="1" applyFill="1" applyBorder="1" applyAlignment="1">
      <alignment horizontal="right" vertical="center"/>
    </xf>
    <xf numFmtId="0" fontId="7" fillId="0" borderId="11" xfId="17" applyFont="1" applyBorder="1" applyAlignment="1">
      <alignment vertical="top"/>
    </xf>
    <xf numFmtId="3" fontId="6" fillId="0" borderId="28" xfId="0" applyNumberFormat="1" applyFont="1" applyBorder="1" applyAlignment="1">
      <alignment vertical="center"/>
    </xf>
    <xf numFmtId="0" fontId="7" fillId="0" borderId="11" xfId="17" applyFont="1" applyBorder="1" applyAlignment="1">
      <alignment vertical="center"/>
    </xf>
    <xf numFmtId="0" fontId="8" fillId="0" borderId="11" xfId="28" applyFont="1" applyBorder="1" applyAlignment="1">
      <alignment vertical="top" wrapText="1"/>
    </xf>
    <xf numFmtId="0" fontId="21" fillId="0" borderId="11" xfId="12" applyFont="1" applyBorder="1" applyAlignment="1">
      <alignment vertical="center" wrapText="1"/>
    </xf>
    <xf numFmtId="3" fontId="0" fillId="0" borderId="4" xfId="0" applyNumberFormat="1" applyBorder="1"/>
    <xf numFmtId="3" fontId="8" fillId="0" borderId="4" xfId="1" applyNumberFormat="1" applyFont="1" applyBorder="1" applyAlignment="1">
      <alignment horizontal="center" vertical="center"/>
    </xf>
    <xf numFmtId="0" fontId="8" fillId="0" borderId="11" xfId="1" applyFont="1" applyBorder="1" applyAlignment="1">
      <alignment vertical="center" wrapText="1"/>
    </xf>
    <xf numFmtId="3" fontId="8" fillId="0" borderId="4" xfId="1" applyNumberFormat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left" vertical="center" wrapText="1"/>
    </xf>
    <xf numFmtId="49" fontId="6" fillId="0" borderId="11" xfId="0" applyNumberFormat="1" applyFont="1" applyBorder="1" applyAlignment="1">
      <alignment vertical="center" wrapText="1"/>
    </xf>
    <xf numFmtId="0" fontId="8" fillId="0" borderId="17" xfId="0" applyFont="1" applyBorder="1" applyAlignment="1">
      <alignment horizontal="left" vertical="center" wrapText="1"/>
    </xf>
    <xf numFmtId="3" fontId="8" fillId="0" borderId="27" xfId="0" applyNumberFormat="1" applyFont="1" applyBorder="1" applyAlignment="1">
      <alignment horizontal="left" vertical="center"/>
    </xf>
    <xf numFmtId="49" fontId="8" fillId="0" borderId="11" xfId="0" applyNumberFormat="1" applyFont="1" applyBorder="1" applyAlignment="1">
      <alignment vertical="center"/>
    </xf>
    <xf numFmtId="0" fontId="7" fillId="0" borderId="11" xfId="17" applyFont="1" applyBorder="1" applyAlignment="1">
      <alignment horizontal="center" vertical="center"/>
    </xf>
    <xf numFmtId="0" fontId="7" fillId="0" borderId="11" xfId="17" applyFont="1" applyBorder="1" applyAlignment="1">
      <alignment horizontal="center" vertical="top"/>
    </xf>
    <xf numFmtId="3" fontId="7" fillId="0" borderId="27" xfId="0" applyNumberFormat="1" applyFont="1" applyBorder="1" applyAlignment="1">
      <alignment horizontal="center" vertical="center"/>
    </xf>
    <xf numFmtId="0" fontId="6" fillId="0" borderId="11" xfId="17" applyFont="1" applyBorder="1" applyAlignment="1">
      <alignment horizontal="center" vertical="center" wrapText="1"/>
    </xf>
    <xf numFmtId="0" fontId="6" fillId="6" borderId="11" xfId="17" applyFont="1" applyFill="1" applyBorder="1" applyAlignment="1">
      <alignment horizontal="center" vertical="center" wrapText="1"/>
    </xf>
    <xf numFmtId="0" fontId="6" fillId="6" borderId="11" xfId="17" applyFont="1" applyFill="1" applyBorder="1" applyAlignment="1">
      <alignment horizontal="center" vertical="top" wrapText="1"/>
    </xf>
    <xf numFmtId="3" fontId="21" fillId="0" borderId="11" xfId="0" applyNumberFormat="1" applyFont="1" applyBorder="1" applyAlignment="1">
      <alignment vertical="center"/>
    </xf>
    <xf numFmtId="3" fontId="8" fillId="0" borderId="11" xfId="14" applyNumberFormat="1" applyFont="1" applyBorder="1" applyAlignment="1">
      <alignment vertical="top" wrapText="1"/>
    </xf>
    <xf numFmtId="3" fontId="21" fillId="0" borderId="11" xfId="0" applyNumberFormat="1" applyFont="1" applyBorder="1" applyAlignment="1">
      <alignment horizontal="left" vertical="center" wrapText="1"/>
    </xf>
    <xf numFmtId="3" fontId="10" fillId="0" borderId="11" xfId="0" applyNumberFormat="1" applyFont="1" applyBorder="1" applyAlignment="1">
      <alignment horizontal="center" vertical="center"/>
    </xf>
    <xf numFmtId="3" fontId="8" fillId="0" borderId="17" xfId="0" applyNumberFormat="1" applyFont="1" applyBorder="1" applyAlignment="1">
      <alignment vertical="center" wrapText="1"/>
    </xf>
    <xf numFmtId="3" fontId="8" fillId="5" borderId="11" xfId="0" applyNumberFormat="1" applyFont="1" applyFill="1" applyBorder="1" applyAlignment="1">
      <alignment vertical="center"/>
    </xf>
    <xf numFmtId="1" fontId="10" fillId="0" borderId="4" xfId="0" applyNumberFormat="1" applyFont="1" applyBorder="1" applyAlignment="1">
      <alignment vertical="center"/>
    </xf>
    <xf numFmtId="49" fontId="6" fillId="0" borderId="4" xfId="0" applyNumberFormat="1" applyFont="1" applyBorder="1" applyAlignment="1">
      <alignment horizontal="right" vertical="center"/>
    </xf>
    <xf numFmtId="3" fontId="8" fillId="0" borderId="17" xfId="0" applyNumberFormat="1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3" fontId="8" fillId="5" borderId="11" xfId="3" applyNumberFormat="1" applyFont="1" applyFill="1" applyBorder="1" applyAlignment="1">
      <alignment horizontal="left" vertical="top"/>
    </xf>
    <xf numFmtId="3" fontId="6" fillId="5" borderId="4" xfId="3" applyNumberFormat="1" applyFont="1" applyFill="1" applyBorder="1" applyAlignment="1">
      <alignment vertical="top" wrapText="1"/>
    </xf>
    <xf numFmtId="0" fontId="7" fillId="2" borderId="4" xfId="31" applyFont="1" applyFill="1" applyBorder="1" applyAlignment="1">
      <alignment horizontal="center" vertical="center" wrapText="1"/>
    </xf>
    <xf numFmtId="0" fontId="19" fillId="2" borderId="4" xfId="3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/>
    </xf>
    <xf numFmtId="3" fontId="6" fillId="0" borderId="4" xfId="0" applyNumberFormat="1" applyFont="1" applyFill="1" applyBorder="1" applyAlignment="1">
      <alignment vertical="center"/>
    </xf>
    <xf numFmtId="3" fontId="8" fillId="0" borderId="29" xfId="3" applyNumberFormat="1" applyFont="1" applyBorder="1" applyAlignment="1">
      <alignment horizontal="right" vertical="center" wrapText="1"/>
    </xf>
    <xf numFmtId="3" fontId="8" fillId="0" borderId="29" xfId="3" applyNumberFormat="1" applyFont="1" applyBorder="1" applyAlignment="1">
      <alignment horizontal="right" vertical="center"/>
    </xf>
    <xf numFmtId="3" fontId="7" fillId="0" borderId="29" xfId="3" applyNumberFormat="1" applyFont="1" applyBorder="1" applyAlignment="1">
      <alignment horizontal="right" vertical="center" wrapText="1"/>
    </xf>
    <xf numFmtId="3" fontId="7" fillId="2" borderId="29" xfId="3" applyNumberFormat="1" applyFont="1" applyFill="1" applyBorder="1" applyAlignment="1">
      <alignment horizontal="right" vertical="center" wrapText="1"/>
    </xf>
    <xf numFmtId="3" fontId="6" fillId="0" borderId="29" xfId="0" applyNumberFormat="1" applyFont="1" applyBorder="1" applyAlignment="1">
      <alignment vertical="center"/>
    </xf>
    <xf numFmtId="3" fontId="3" fillId="0" borderId="29" xfId="0" applyNumberFormat="1" applyFont="1" applyBorder="1" applyAlignment="1">
      <alignment vertical="center" wrapText="1"/>
    </xf>
    <xf numFmtId="3" fontId="6" fillId="0" borderId="29" xfId="0" applyNumberFormat="1" applyFont="1" applyBorder="1" applyAlignment="1">
      <alignment horizontal="right" vertical="center"/>
    </xf>
    <xf numFmtId="3" fontId="6" fillId="0" borderId="29" xfId="0" applyNumberFormat="1" applyFont="1" applyBorder="1" applyAlignment="1">
      <alignment vertical="center" wrapText="1"/>
    </xf>
    <xf numFmtId="3" fontId="3" fillId="2" borderId="29" xfId="0" applyNumberFormat="1" applyFont="1" applyFill="1" applyBorder="1" applyAlignment="1">
      <alignment vertical="center"/>
    </xf>
    <xf numFmtId="3" fontId="3" fillId="0" borderId="29" xfId="0" applyNumberFormat="1" applyFont="1" applyBorder="1" applyAlignment="1">
      <alignment vertical="center"/>
    </xf>
    <xf numFmtId="3" fontId="3" fillId="2" borderId="29" xfId="0" applyNumberFormat="1" applyFont="1" applyFill="1" applyBorder="1" applyAlignment="1">
      <alignment vertical="center" wrapText="1"/>
    </xf>
    <xf numFmtId="3" fontId="8" fillId="0" borderId="29" xfId="0" applyNumberFormat="1" applyFont="1" applyBorder="1" applyAlignment="1">
      <alignment horizontal="right" vertical="center" wrapText="1"/>
    </xf>
    <xf numFmtId="3" fontId="8" fillId="0" borderId="29" xfId="0" applyNumberFormat="1" applyFont="1" applyBorder="1" applyAlignment="1">
      <alignment vertical="center" wrapText="1"/>
    </xf>
    <xf numFmtId="0" fontId="6" fillId="0" borderId="11" xfId="17" applyFont="1" applyBorder="1" applyAlignment="1">
      <alignment horizontal="center" vertical="center"/>
    </xf>
    <xf numFmtId="3" fontId="7" fillId="2" borderId="11" xfId="0" applyNumberFormat="1" applyFont="1" applyFill="1" applyBorder="1" applyAlignment="1">
      <alignment horizontal="left" vertical="center"/>
    </xf>
    <xf numFmtId="0" fontId="7" fillId="2" borderId="11" xfId="6" applyFont="1" applyFill="1" applyBorder="1" applyAlignment="1">
      <alignment vertical="center" wrapText="1"/>
    </xf>
    <xf numFmtId="0" fontId="8" fillId="0" borderId="11" xfId="6" applyFont="1" applyBorder="1" applyAlignment="1">
      <alignment vertical="center"/>
    </xf>
    <xf numFmtId="3" fontId="7" fillId="5" borderId="11" xfId="0" applyNumberFormat="1" applyFont="1" applyFill="1" applyBorder="1" applyAlignment="1">
      <alignment vertical="center"/>
    </xf>
    <xf numFmtId="0" fontId="10" fillId="0" borderId="29" xfId="2" applyFont="1" applyBorder="1" applyAlignment="1">
      <alignment horizontal="left" vertical="top"/>
    </xf>
    <xf numFmtId="3" fontId="8" fillId="0" borderId="29" xfId="9" applyNumberFormat="1" applyFont="1" applyBorder="1" applyAlignment="1">
      <alignment horizontal="center" vertical="center"/>
    </xf>
    <xf numFmtId="3" fontId="8" fillId="0" borderId="30" xfId="0" applyNumberFormat="1" applyFont="1" applyBorder="1" applyAlignment="1">
      <alignment vertical="center" wrapText="1"/>
    </xf>
    <xf numFmtId="0" fontId="9" fillId="0" borderId="0" xfId="7" applyFont="1" applyAlignment="1">
      <alignment vertical="center"/>
    </xf>
    <xf numFmtId="3" fontId="7" fillId="0" borderId="4" xfId="0" applyNumberFormat="1" applyFont="1" applyBorder="1" applyAlignment="1">
      <alignment vertical="center"/>
    </xf>
    <xf numFmtId="3" fontId="8" fillId="0" borderId="4" xfId="12" applyNumberFormat="1" applyFont="1" applyBorder="1" applyAlignment="1">
      <alignment horizontal="center" vertical="center" wrapText="1"/>
    </xf>
    <xf numFmtId="0" fontId="8" fillId="0" borderId="17" xfId="1" applyFont="1" applyBorder="1" applyAlignment="1">
      <alignment vertical="center"/>
    </xf>
    <xf numFmtId="0" fontId="21" fillId="0" borderId="18" xfId="7" applyFont="1" applyBorder="1" applyAlignment="1">
      <alignment vertical="center"/>
    </xf>
    <xf numFmtId="0" fontId="6" fillId="0" borderId="11" xfId="1" applyFont="1" applyBorder="1" applyAlignment="1">
      <alignment vertical="center" wrapText="1"/>
    </xf>
    <xf numFmtId="0" fontId="8" fillId="0" borderId="11" xfId="13" applyFont="1" applyBorder="1" applyAlignment="1">
      <alignment vertical="center"/>
    </xf>
    <xf numFmtId="3" fontId="8" fillId="0" borderId="4" xfId="13" applyNumberFormat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3" fontId="6" fillId="6" borderId="15" xfId="0" applyNumberFormat="1" applyFont="1" applyFill="1" applyBorder="1" applyAlignment="1">
      <alignment horizontal="center" vertical="center"/>
    </xf>
    <xf numFmtId="3" fontId="3" fillId="6" borderId="4" xfId="0" applyNumberFormat="1" applyFont="1" applyFill="1" applyBorder="1" applyAlignment="1">
      <alignment horizontal="center" vertical="center"/>
    </xf>
    <xf numFmtId="0" fontId="3" fillId="0" borderId="11" xfId="17" applyFont="1" applyBorder="1" applyAlignment="1">
      <alignment horizontal="center" vertical="center"/>
    </xf>
    <xf numFmtId="0" fontId="3" fillId="6" borderId="11" xfId="17" applyFont="1" applyFill="1" applyBorder="1" applyAlignment="1">
      <alignment horizontal="center" vertical="top" wrapText="1"/>
    </xf>
    <xf numFmtId="3" fontId="6" fillId="0" borderId="5" xfId="0" applyNumberFormat="1" applyFont="1" applyFill="1" applyBorder="1" applyAlignment="1">
      <alignment vertical="center"/>
    </xf>
    <xf numFmtId="3" fontId="8" fillId="0" borderId="30" xfId="0" applyNumberFormat="1" applyFont="1" applyBorder="1" applyAlignment="1">
      <alignment horizontal="left" vertical="center" wrapText="1"/>
    </xf>
    <xf numFmtId="0" fontId="6" fillId="0" borderId="11" xfId="17" applyFont="1" applyFill="1" applyBorder="1" applyAlignment="1">
      <alignment horizontal="center" vertical="center" wrapText="1"/>
    </xf>
    <xf numFmtId="3" fontId="6" fillId="0" borderId="4" xfId="0" applyNumberFormat="1" applyFont="1" applyFill="1" applyBorder="1" applyAlignment="1">
      <alignment vertical="center" wrapText="1"/>
    </xf>
    <xf numFmtId="3" fontId="6" fillId="0" borderId="29" xfId="0" applyNumberFormat="1" applyFont="1" applyFill="1" applyBorder="1" applyAlignment="1">
      <alignment vertical="center" wrapText="1"/>
    </xf>
    <xf numFmtId="3" fontId="4" fillId="0" borderId="0" xfId="0" applyNumberFormat="1" applyFont="1" applyAlignment="1">
      <alignment vertical="center"/>
    </xf>
    <xf numFmtId="3" fontId="23" fillId="0" borderId="29" xfId="32" applyNumberFormat="1" applyFont="1" applyFill="1" applyBorder="1" applyAlignment="1">
      <alignment horizontal="right" vertical="center" wrapText="1"/>
    </xf>
    <xf numFmtId="3" fontId="6" fillId="0" borderId="29" xfId="31" applyNumberFormat="1" applyFont="1" applyFill="1" applyBorder="1" applyAlignment="1">
      <alignment horizontal="right" vertical="center" wrapText="1"/>
    </xf>
    <xf numFmtId="3" fontId="6" fillId="0" borderId="29" xfId="31" applyNumberFormat="1" applyFont="1" applyFill="1" applyBorder="1" applyAlignment="1">
      <alignment horizontal="right" vertical="center"/>
    </xf>
    <xf numFmtId="3" fontId="6" fillId="0" borderId="29" xfId="31" applyNumberFormat="1" applyFont="1" applyBorder="1" applyAlignment="1">
      <alignment horizontal="right" vertical="center"/>
    </xf>
    <xf numFmtId="3" fontId="6" fillId="0" borderId="29" xfId="33" applyNumberFormat="1" applyFont="1" applyFill="1" applyBorder="1" applyAlignment="1">
      <alignment horizontal="right" vertical="center"/>
    </xf>
    <xf numFmtId="0" fontId="9" fillId="0" borderId="0" xfId="7"/>
    <xf numFmtId="0" fontId="7" fillId="2" borderId="29" xfId="6" applyFont="1" applyFill="1" applyBorder="1" applyAlignment="1">
      <alignment horizontal="center" vertical="top" wrapText="1"/>
    </xf>
    <xf numFmtId="0" fontId="16" fillId="2" borderId="29" xfId="0" applyFont="1" applyFill="1" applyBorder="1" applyAlignment="1">
      <alignment horizontal="center" vertical="center" wrapText="1"/>
    </xf>
    <xf numFmtId="0" fontId="7" fillId="2" borderId="29" xfId="6" applyFont="1" applyFill="1" applyBorder="1" applyAlignment="1">
      <alignment horizontal="center" vertical="center" wrapText="1"/>
    </xf>
    <xf numFmtId="0" fontId="9" fillId="0" borderId="0" xfId="7" applyAlignment="1">
      <alignment vertical="center"/>
    </xf>
    <xf numFmtId="0" fontId="8" fillId="0" borderId="6" xfId="1" applyFont="1" applyBorder="1" applyAlignment="1">
      <alignment horizontal="center" vertical="center"/>
    </xf>
    <xf numFmtId="0" fontId="30" fillId="0" borderId="17" xfId="1" applyFont="1" applyBorder="1" applyAlignment="1">
      <alignment vertical="center"/>
    </xf>
    <xf numFmtId="0" fontId="30" fillId="0" borderId="6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30" fillId="0" borderId="30" xfId="1" applyFont="1" applyBorder="1" applyAlignment="1">
      <alignment vertical="center"/>
    </xf>
    <xf numFmtId="0" fontId="30" fillId="0" borderId="29" xfId="1" applyFont="1" applyBorder="1" applyAlignment="1">
      <alignment horizontal="center" vertical="center"/>
    </xf>
    <xf numFmtId="3" fontId="8" fillId="0" borderId="29" xfId="0" applyNumberFormat="1" applyFont="1" applyBorder="1" applyAlignment="1">
      <alignment horizontal="center" vertical="center"/>
    </xf>
    <xf numFmtId="0" fontId="31" fillId="0" borderId="30" xfId="6" applyFont="1" applyBorder="1" applyAlignment="1">
      <alignment vertical="center"/>
    </xf>
    <xf numFmtId="0" fontId="31" fillId="0" borderId="29" xfId="6" applyFont="1" applyBorder="1" applyAlignment="1">
      <alignment horizontal="center" vertical="center"/>
    </xf>
    <xf numFmtId="3" fontId="30" fillId="0" borderId="29" xfId="0" applyNumberFormat="1" applyFont="1" applyBorder="1" applyAlignment="1">
      <alignment vertical="center"/>
    </xf>
    <xf numFmtId="3" fontId="31" fillId="0" borderId="29" xfId="1" applyNumberFormat="1" applyFont="1" applyBorder="1" applyAlignment="1">
      <alignment vertical="center"/>
    </xf>
    <xf numFmtId="0" fontId="31" fillId="0" borderId="30" xfId="1" applyFont="1" applyBorder="1" applyAlignment="1">
      <alignment vertical="center" wrapText="1"/>
    </xf>
    <xf numFmtId="0" fontId="32" fillId="0" borderId="29" xfId="1" applyFont="1" applyBorder="1" applyAlignment="1">
      <alignment horizontal="center" vertical="center" wrapText="1"/>
    </xf>
    <xf numFmtId="0" fontId="31" fillId="0" borderId="30" xfId="1" applyFont="1" applyBorder="1" applyAlignment="1">
      <alignment vertical="center"/>
    </xf>
    <xf numFmtId="167" fontId="31" fillId="0" borderId="29" xfId="9" applyNumberFormat="1" applyFont="1" applyBorder="1" applyAlignment="1">
      <alignment horizontal="center" vertical="center"/>
    </xf>
    <xf numFmtId="3" fontId="6" fillId="0" borderId="30" xfId="0" applyNumberFormat="1" applyFont="1" applyBorder="1" applyAlignment="1">
      <alignment vertical="center" wrapText="1"/>
    </xf>
    <xf numFmtId="167" fontId="8" fillId="0" borderId="29" xfId="9" applyNumberFormat="1" applyFont="1" applyFill="1" applyBorder="1" applyAlignment="1">
      <alignment horizontal="center" vertical="center"/>
    </xf>
    <xf numFmtId="0" fontId="7" fillId="2" borderId="29" xfId="1" applyFont="1" applyFill="1" applyBorder="1" applyAlignment="1">
      <alignment horizontal="center" vertical="center"/>
    </xf>
    <xf numFmtId="3" fontId="30" fillId="2" borderId="30" xfId="0" applyNumberFormat="1" applyFont="1" applyFill="1" applyBorder="1" applyAlignment="1">
      <alignment vertical="center"/>
    </xf>
    <xf numFmtId="3" fontId="30" fillId="2" borderId="29" xfId="1" applyNumberFormat="1" applyFont="1" applyFill="1" applyBorder="1" applyAlignment="1">
      <alignment vertical="center"/>
    </xf>
    <xf numFmtId="0" fontId="7" fillId="0" borderId="29" xfId="1" applyFont="1" applyBorder="1" applyAlignment="1">
      <alignment horizontal="center" vertical="center"/>
    </xf>
    <xf numFmtId="3" fontId="30" fillId="0" borderId="29" xfId="1" applyNumberFormat="1" applyFont="1" applyBorder="1" applyAlignment="1">
      <alignment vertical="center"/>
    </xf>
    <xf numFmtId="0" fontId="8" fillId="0" borderId="30" xfId="5" applyFont="1" applyBorder="1" applyAlignment="1">
      <alignment vertical="center" wrapText="1"/>
    </xf>
    <xf numFmtId="0" fontId="31" fillId="0" borderId="30" xfId="11" applyFont="1" applyBorder="1" applyAlignment="1">
      <alignment vertical="center" wrapText="1"/>
    </xf>
    <xf numFmtId="3" fontId="6" fillId="0" borderId="30" xfId="0" applyNumberFormat="1" applyFont="1" applyBorder="1" applyAlignment="1">
      <alignment horizontal="left" vertical="center"/>
    </xf>
    <xf numFmtId="0" fontId="8" fillId="0" borderId="30" xfId="1" applyFont="1" applyBorder="1" applyAlignment="1">
      <alignment vertical="center" wrapText="1"/>
    </xf>
    <xf numFmtId="0" fontId="8" fillId="0" borderId="30" xfId="11" applyFont="1" applyBorder="1" applyAlignment="1">
      <alignment vertical="center" wrapText="1"/>
    </xf>
    <xf numFmtId="3" fontId="30" fillId="2" borderId="29" xfId="0" applyNumberFormat="1" applyFont="1" applyFill="1" applyBorder="1" applyAlignment="1">
      <alignment horizontal="center" vertical="center"/>
    </xf>
    <xf numFmtId="3" fontId="3" fillId="0" borderId="29" xfId="0" applyNumberFormat="1" applyFont="1" applyBorder="1" applyAlignment="1">
      <alignment horizontal="center" vertical="center"/>
    </xf>
    <xf numFmtId="3" fontId="30" fillId="0" borderId="30" xfId="0" applyNumberFormat="1" applyFont="1" applyBorder="1" applyAlignment="1">
      <alignment vertical="center"/>
    </xf>
    <xf numFmtId="3" fontId="33" fillId="0" borderId="29" xfId="0" applyNumberFormat="1" applyFont="1" applyBorder="1" applyAlignment="1">
      <alignment horizontal="center" vertical="center"/>
    </xf>
    <xf numFmtId="0" fontId="31" fillId="0" borderId="30" xfId="5" applyFont="1" applyBorder="1" applyAlignment="1">
      <alignment vertical="center" wrapText="1"/>
    </xf>
    <xf numFmtId="3" fontId="30" fillId="0" borderId="29" xfId="0" applyNumberFormat="1" applyFont="1" applyBorder="1" applyAlignment="1">
      <alignment horizontal="center" vertical="center"/>
    </xf>
    <xf numFmtId="3" fontId="31" fillId="0" borderId="30" xfId="0" applyNumberFormat="1" applyFont="1" applyBorder="1" applyAlignment="1">
      <alignment vertical="center" wrapText="1"/>
    </xf>
    <xf numFmtId="3" fontId="31" fillId="0" borderId="29" xfId="0" applyNumberFormat="1" applyFont="1" applyBorder="1" applyAlignment="1">
      <alignment horizontal="center" vertical="center"/>
    </xf>
    <xf numFmtId="0" fontId="8" fillId="0" borderId="31" xfId="22" applyFont="1" applyBorder="1" applyAlignment="1">
      <alignment vertical="center" wrapText="1"/>
    </xf>
    <xf numFmtId="3" fontId="8" fillId="0" borderId="32" xfId="0" applyNumberFormat="1" applyFont="1" applyBorder="1" applyAlignment="1">
      <alignment horizontal="center" vertical="center"/>
    </xf>
    <xf numFmtId="3" fontId="31" fillId="0" borderId="32" xfId="1" applyNumberFormat="1" applyFont="1" applyBorder="1" applyAlignment="1">
      <alignment vertical="center"/>
    </xf>
    <xf numFmtId="0" fontId="7" fillId="2" borderId="32" xfId="1" applyFont="1" applyFill="1" applyBorder="1" applyAlignment="1">
      <alignment horizontal="center" vertical="center"/>
    </xf>
    <xf numFmtId="3" fontId="30" fillId="2" borderId="33" xfId="0" applyNumberFormat="1" applyFont="1" applyFill="1" applyBorder="1" applyAlignment="1">
      <alignment vertical="center"/>
    </xf>
    <xf numFmtId="3" fontId="30" fillId="2" borderId="32" xfId="0" applyNumberFormat="1" applyFont="1" applyFill="1" applyBorder="1" applyAlignment="1">
      <alignment horizontal="center" vertical="center"/>
    </xf>
    <xf numFmtId="3" fontId="30" fillId="2" borderId="32" xfId="1" applyNumberFormat="1" applyFont="1" applyFill="1" applyBorder="1" applyAlignment="1">
      <alignment vertical="center"/>
    </xf>
    <xf numFmtId="0" fontId="8" fillId="0" borderId="32" xfId="1" applyFont="1" applyBorder="1" applyAlignment="1">
      <alignment horizontal="center" vertical="center"/>
    </xf>
    <xf numFmtId="0" fontId="30" fillId="0" borderId="33" xfId="1" applyFont="1" applyBorder="1" applyAlignment="1">
      <alignment vertical="center"/>
    </xf>
    <xf numFmtId="0" fontId="33" fillId="0" borderId="32" xfId="1" applyFont="1" applyBorder="1" applyAlignment="1">
      <alignment horizontal="center" vertical="center"/>
    </xf>
    <xf numFmtId="3" fontId="31" fillId="0" borderId="33" xfId="0" applyNumberFormat="1" applyFont="1" applyBorder="1" applyAlignment="1">
      <alignment horizontal="left" vertical="center" wrapText="1"/>
    </xf>
    <xf numFmtId="3" fontId="32" fillId="0" borderId="32" xfId="0" applyNumberFormat="1" applyFont="1" applyBorder="1" applyAlignment="1">
      <alignment horizontal="center" vertical="center" wrapText="1"/>
    </xf>
    <xf numFmtId="0" fontId="8" fillId="0" borderId="32" xfId="1" applyFont="1" applyFill="1" applyBorder="1" applyAlignment="1">
      <alignment horizontal="center" vertical="center"/>
    </xf>
    <xf numFmtId="3" fontId="31" fillId="0" borderId="33" xfId="0" applyNumberFormat="1" applyFont="1" applyFill="1" applyBorder="1" applyAlignment="1">
      <alignment vertical="center" wrapText="1"/>
    </xf>
    <xf numFmtId="3" fontId="32" fillId="0" borderId="32" xfId="0" applyNumberFormat="1" applyFont="1" applyFill="1" applyBorder="1" applyAlignment="1">
      <alignment horizontal="center" vertical="center" wrapText="1"/>
    </xf>
    <xf numFmtId="3" fontId="31" fillId="0" borderId="32" xfId="1" applyNumberFormat="1" applyFont="1" applyFill="1" applyBorder="1" applyAlignment="1">
      <alignment vertical="center"/>
    </xf>
    <xf numFmtId="0" fontId="9" fillId="0" borderId="0" xfId="7" applyFill="1" applyAlignment="1">
      <alignment vertical="center"/>
    </xf>
    <xf numFmtId="0" fontId="31" fillId="0" borderId="33" xfId="1" applyFont="1" applyBorder="1" applyAlignment="1">
      <alignment vertical="center"/>
    </xf>
    <xf numFmtId="49" fontId="32" fillId="0" borderId="32" xfId="1" applyNumberFormat="1" applyFont="1" applyBorder="1" applyAlignment="1">
      <alignment horizontal="center" vertical="center"/>
    </xf>
    <xf numFmtId="0" fontId="31" fillId="0" borderId="33" xfId="12" applyFont="1" applyBorder="1" applyAlignment="1">
      <alignment vertical="center" wrapText="1"/>
    </xf>
    <xf numFmtId="49" fontId="32" fillId="0" borderId="32" xfId="12" applyNumberFormat="1" applyFont="1" applyBorder="1" applyAlignment="1">
      <alignment horizontal="center" vertical="center" wrapText="1"/>
    </xf>
    <xf numFmtId="0" fontId="31" fillId="0" borderId="32" xfId="1" applyFont="1" applyBorder="1" applyAlignment="1">
      <alignment horizontal="left" vertical="center"/>
    </xf>
    <xf numFmtId="49" fontId="32" fillId="0" borderId="32" xfId="1" applyNumberFormat="1" applyFont="1" applyBorder="1" applyAlignment="1">
      <alignment horizontal="center" vertical="center" wrapText="1"/>
    </xf>
    <xf numFmtId="3" fontId="31" fillId="0" borderId="33" xfId="0" applyNumberFormat="1" applyFont="1" applyBorder="1" applyAlignment="1">
      <alignment vertical="center" wrapText="1"/>
    </xf>
    <xf numFmtId="49" fontId="32" fillId="0" borderId="32" xfId="0" applyNumberFormat="1" applyFont="1" applyBorder="1" applyAlignment="1">
      <alignment horizontal="center" vertical="center" wrapText="1"/>
    </xf>
    <xf numFmtId="3" fontId="8" fillId="0" borderId="33" xfId="0" applyNumberFormat="1" applyFont="1" applyBorder="1" applyAlignment="1">
      <alignment vertical="center"/>
    </xf>
    <xf numFmtId="49" fontId="8" fillId="0" borderId="32" xfId="0" applyNumberFormat="1" applyFont="1" applyBorder="1" applyAlignment="1">
      <alignment horizontal="center" vertical="center" wrapText="1"/>
    </xf>
    <xf numFmtId="0" fontId="31" fillId="0" borderId="33" xfId="1" applyFont="1" applyBorder="1" applyAlignment="1">
      <alignment vertical="center" wrapText="1"/>
    </xf>
    <xf numFmtId="0" fontId="30" fillId="2" borderId="33" xfId="1" applyFont="1" applyFill="1" applyBorder="1" applyAlignment="1">
      <alignment vertical="center"/>
    </xf>
    <xf numFmtId="0" fontId="33" fillId="2" borderId="32" xfId="1" applyFont="1" applyFill="1" applyBorder="1" applyAlignment="1">
      <alignment horizontal="center" vertical="center"/>
    </xf>
    <xf numFmtId="0" fontId="30" fillId="0" borderId="32" xfId="1" applyFont="1" applyBorder="1" applyAlignment="1">
      <alignment horizontal="center" vertical="center"/>
    </xf>
    <xf numFmtId="3" fontId="31" fillId="0" borderId="32" xfId="0" applyNumberFormat="1" applyFont="1" applyBorder="1" applyAlignment="1">
      <alignment horizontal="center" vertical="center" wrapText="1"/>
    </xf>
    <xf numFmtId="3" fontId="31" fillId="0" borderId="32" xfId="0" applyNumberFormat="1" applyFont="1" applyBorder="1" applyAlignment="1">
      <alignment vertical="center"/>
    </xf>
    <xf numFmtId="3" fontId="31" fillId="0" borderId="32" xfId="1" applyNumberFormat="1" applyFont="1" applyBorder="1" applyAlignment="1">
      <alignment horizontal="center" vertical="center" wrapText="1"/>
    </xf>
    <xf numFmtId="3" fontId="31" fillId="0" borderId="32" xfId="1" applyNumberFormat="1" applyFont="1" applyBorder="1" applyAlignment="1">
      <alignment vertical="center" wrapText="1"/>
    </xf>
    <xf numFmtId="0" fontId="31" fillId="0" borderId="33" xfId="0" applyFont="1" applyBorder="1" applyAlignment="1">
      <alignment horizontal="left" vertical="center" wrapText="1"/>
    </xf>
    <xf numFmtId="3" fontId="31" fillId="0" borderId="32" xfId="12" applyNumberFormat="1" applyFont="1" applyBorder="1" applyAlignment="1">
      <alignment horizontal="center" vertical="top" wrapText="1"/>
    </xf>
    <xf numFmtId="3" fontId="31" fillId="0" borderId="32" xfId="12" applyNumberFormat="1" applyFont="1" applyBorder="1" applyAlignment="1">
      <alignment horizontal="center" vertical="center" wrapText="1"/>
    </xf>
    <xf numFmtId="0" fontId="31" fillId="0" borderId="31" xfId="12" applyFont="1" applyBorder="1" applyAlignment="1">
      <alignment vertical="center" wrapText="1"/>
    </xf>
    <xf numFmtId="3" fontId="31" fillId="0" borderId="29" xfId="12" applyNumberFormat="1" applyFont="1" applyBorder="1" applyAlignment="1">
      <alignment horizontal="center" vertical="center" wrapText="1"/>
    </xf>
    <xf numFmtId="3" fontId="31" fillId="0" borderId="29" xfId="1" applyNumberFormat="1" applyFont="1" applyBorder="1" applyAlignment="1">
      <alignment vertical="center" wrapText="1"/>
    </xf>
    <xf numFmtId="0" fontId="31" fillId="0" borderId="30" xfId="12" applyFont="1" applyBorder="1" applyAlignment="1">
      <alignment vertical="center" wrapText="1"/>
    </xf>
    <xf numFmtId="3" fontId="31" fillId="0" borderId="13" xfId="20" applyNumberFormat="1" applyFont="1" applyBorder="1" applyAlignment="1">
      <alignment horizontal="left" vertical="center" wrapText="1"/>
    </xf>
    <xf numFmtId="3" fontId="32" fillId="0" borderId="4" xfId="0" applyNumberFormat="1" applyFont="1" applyBorder="1" applyAlignment="1">
      <alignment horizontal="center" vertical="center"/>
    </xf>
    <xf numFmtId="3" fontId="31" fillId="0" borderId="4" xfId="1" applyNumberFormat="1" applyFont="1" applyBorder="1" applyAlignment="1">
      <alignment vertical="center" wrapText="1"/>
    </xf>
    <xf numFmtId="3" fontId="31" fillId="0" borderId="4" xfId="1" applyNumberFormat="1" applyFont="1" applyBorder="1" applyAlignment="1">
      <alignment vertical="center"/>
    </xf>
    <xf numFmtId="3" fontId="31" fillId="0" borderId="13" xfId="22" applyNumberFormat="1" applyFont="1" applyBorder="1" applyAlignment="1">
      <alignment vertical="center" wrapText="1"/>
    </xf>
    <xf numFmtId="3" fontId="31" fillId="6" borderId="13" xfId="34" applyNumberFormat="1" applyFont="1" applyFill="1" applyBorder="1" applyAlignment="1">
      <alignment vertical="top" wrapText="1"/>
    </xf>
    <xf numFmtId="3" fontId="31" fillId="0" borderId="13" xfId="14" applyNumberFormat="1" applyFont="1" applyBorder="1" applyAlignment="1">
      <alignment vertical="top" wrapText="1"/>
    </xf>
    <xf numFmtId="3" fontId="31" fillId="0" borderId="4" xfId="12" applyNumberFormat="1" applyFont="1" applyBorder="1" applyAlignment="1">
      <alignment horizontal="center" vertical="center" wrapText="1"/>
    </xf>
    <xf numFmtId="3" fontId="31" fillId="0" borderId="4" xfId="0" applyNumberFormat="1" applyFont="1" applyBorder="1" applyAlignment="1">
      <alignment vertical="center" wrapText="1"/>
    </xf>
    <xf numFmtId="0" fontId="31" fillId="0" borderId="11" xfId="12" applyFont="1" applyBorder="1" applyAlignment="1">
      <alignment vertical="center" wrapText="1"/>
    </xf>
    <xf numFmtId="3" fontId="31" fillId="0" borderId="4" xfId="15" applyNumberFormat="1" applyFont="1" applyBorder="1" applyAlignment="1">
      <alignment vertical="top" wrapText="1"/>
    </xf>
    <xf numFmtId="0" fontId="31" fillId="0" borderId="14" xfId="12" applyFont="1" applyBorder="1" applyAlignment="1">
      <alignment vertical="center" wrapText="1"/>
    </xf>
    <xf numFmtId="3" fontId="31" fillId="0" borderId="11" xfId="0" applyNumberFormat="1" applyFont="1" applyBorder="1" applyAlignment="1">
      <alignment horizontal="left" vertical="center" wrapText="1"/>
    </xf>
    <xf numFmtId="3" fontId="32" fillId="0" borderId="4" xfId="0" applyNumberFormat="1" applyFont="1" applyBorder="1" applyAlignment="1">
      <alignment horizontal="left" vertical="center" wrapText="1"/>
    </xf>
    <xf numFmtId="3" fontId="8" fillId="0" borderId="34" xfId="0" applyNumberFormat="1" applyFont="1" applyBorder="1" applyAlignment="1">
      <alignment horizontal="left" vertical="center" wrapText="1"/>
    </xf>
    <xf numFmtId="0" fontId="8" fillId="0" borderId="35" xfId="36" applyFont="1" applyBorder="1" applyAlignment="1">
      <alignment vertical="center" wrapText="1"/>
    </xf>
    <xf numFmtId="0" fontId="31" fillId="0" borderId="27" xfId="12" applyFont="1" applyBorder="1" applyAlignment="1">
      <alignment vertical="center" wrapText="1"/>
    </xf>
    <xf numFmtId="3" fontId="31" fillId="0" borderId="31" xfId="16" applyNumberFormat="1" applyFont="1" applyBorder="1" applyAlignment="1">
      <alignment horizontal="left" vertical="center" wrapText="1"/>
    </xf>
    <xf numFmtId="3" fontId="31" fillId="0" borderId="4" xfId="14" applyNumberFormat="1" applyFont="1" applyBorder="1" applyAlignment="1">
      <alignment vertical="top" wrapText="1"/>
    </xf>
    <xf numFmtId="3" fontId="31" fillId="0" borderId="11" xfId="0" applyNumberFormat="1" applyFont="1" applyBorder="1" applyAlignment="1">
      <alignment vertical="center" wrapText="1"/>
    </xf>
    <xf numFmtId="0" fontId="31" fillId="0" borderId="11" xfId="17" applyFont="1" applyBorder="1" applyAlignment="1">
      <alignment vertical="top" wrapText="1"/>
    </xf>
    <xf numFmtId="0" fontId="7" fillId="2" borderId="4" xfId="1" applyFont="1" applyFill="1" applyBorder="1" applyAlignment="1">
      <alignment horizontal="center" vertical="center"/>
    </xf>
    <xf numFmtId="0" fontId="30" fillId="2" borderId="11" xfId="1" applyFont="1" applyFill="1" applyBorder="1" applyAlignment="1">
      <alignment vertical="center"/>
    </xf>
    <xf numFmtId="0" fontId="30" fillId="2" borderId="4" xfId="1" applyFont="1" applyFill="1" applyBorder="1" applyAlignment="1">
      <alignment horizontal="center" vertical="center"/>
    </xf>
    <xf numFmtId="0" fontId="30" fillId="0" borderId="11" xfId="1" applyFont="1" applyBorder="1" applyAlignment="1">
      <alignment vertical="center"/>
    </xf>
    <xf numFmtId="0" fontId="30" fillId="0" borderId="4" xfId="1" applyFont="1" applyBorder="1" applyAlignment="1">
      <alignment horizontal="center" vertical="center"/>
    </xf>
    <xf numFmtId="3" fontId="31" fillId="0" borderId="4" xfId="0" applyNumberFormat="1" applyFont="1" applyBorder="1" applyAlignment="1">
      <alignment horizontal="center" vertical="center" wrapText="1"/>
    </xf>
    <xf numFmtId="0" fontId="31" fillId="0" borderId="11" xfId="1" applyFont="1" applyBorder="1" applyAlignment="1">
      <alignment vertical="center"/>
    </xf>
    <xf numFmtId="3" fontId="31" fillId="0" borderId="4" xfId="1" applyNumberFormat="1" applyFont="1" applyBorder="1" applyAlignment="1">
      <alignment horizontal="center" vertical="center"/>
    </xf>
    <xf numFmtId="0" fontId="31" fillId="0" borderId="11" xfId="1" applyFont="1" applyBorder="1" applyAlignment="1">
      <alignment vertical="center" wrapText="1"/>
    </xf>
    <xf numFmtId="0" fontId="31" fillId="0" borderId="4" xfId="1" applyFont="1" applyBorder="1" applyAlignment="1">
      <alignment horizontal="center" vertical="center" wrapText="1"/>
    </xf>
    <xf numFmtId="0" fontId="31" fillId="0" borderId="11" xfId="7" applyFont="1" applyBorder="1" applyAlignment="1">
      <alignment vertical="center"/>
    </xf>
    <xf numFmtId="3" fontId="31" fillId="0" borderId="4" xfId="7" applyNumberFormat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31" fillId="0" borderId="4" xfId="1" applyFont="1" applyBorder="1" applyAlignment="1">
      <alignment vertical="center" wrapText="1"/>
    </xf>
    <xf numFmtId="0" fontId="31" fillId="0" borderId="17" xfId="1" applyFont="1" applyBorder="1" applyAlignment="1">
      <alignment vertical="center"/>
    </xf>
    <xf numFmtId="0" fontId="31" fillId="0" borderId="17" xfId="1" applyFont="1" applyBorder="1" applyAlignment="1">
      <alignment vertical="center" wrapText="1"/>
    </xf>
    <xf numFmtId="0" fontId="31" fillId="0" borderId="4" xfId="1" applyFont="1" applyFill="1" applyBorder="1" applyAlignment="1">
      <alignment horizontal="center" vertical="center" wrapText="1"/>
    </xf>
    <xf numFmtId="0" fontId="31" fillId="0" borderId="11" xfId="7" applyFont="1" applyBorder="1" applyAlignment="1">
      <alignment vertical="center" wrapText="1"/>
    </xf>
    <xf numFmtId="0" fontId="31" fillId="0" borderId="4" xfId="7" applyFont="1" applyBorder="1" applyAlignment="1">
      <alignment horizontal="center" vertical="center" wrapText="1"/>
    </xf>
    <xf numFmtId="3" fontId="31" fillId="0" borderId="4" xfId="1" applyNumberFormat="1" applyFont="1" applyBorder="1" applyAlignment="1">
      <alignment horizontal="center" vertical="center" wrapText="1"/>
    </xf>
    <xf numFmtId="0" fontId="31" fillId="0" borderId="11" xfId="1" applyFont="1" applyFill="1" applyBorder="1" applyAlignment="1">
      <alignment vertical="center" wrapText="1"/>
    </xf>
    <xf numFmtId="0" fontId="32" fillId="0" borderId="11" xfId="1" applyFont="1" applyFill="1" applyBorder="1" applyAlignment="1">
      <alignment vertical="center" wrapText="1"/>
    </xf>
    <xf numFmtId="0" fontId="32" fillId="0" borderId="4" xfId="1" applyFont="1" applyBorder="1" applyAlignment="1">
      <alignment horizontal="center" vertical="center" wrapText="1"/>
    </xf>
    <xf numFmtId="0" fontId="31" fillId="0" borderId="17" xfId="1" applyFont="1" applyFill="1" applyBorder="1" applyAlignment="1">
      <alignment vertical="center" wrapText="1"/>
    </xf>
    <xf numFmtId="3" fontId="30" fillId="0" borderId="4" xfId="1" applyNumberFormat="1" applyFont="1" applyBorder="1" applyAlignment="1">
      <alignment vertical="center"/>
    </xf>
    <xf numFmtId="0" fontId="31" fillId="0" borderId="18" xfId="7" applyFont="1" applyBorder="1" applyAlignment="1">
      <alignment vertical="center" wrapText="1"/>
    </xf>
    <xf numFmtId="3" fontId="32" fillId="0" borderId="4" xfId="0" applyNumberFormat="1" applyFont="1" applyBorder="1" applyAlignment="1">
      <alignment horizontal="center" vertical="center" wrapText="1"/>
    </xf>
    <xf numFmtId="0" fontId="6" fillId="0" borderId="11" xfId="8" applyFont="1" applyBorder="1" applyAlignment="1">
      <alignment vertical="center" wrapText="1"/>
    </xf>
    <xf numFmtId="3" fontId="6" fillId="0" borderId="4" xfId="8" applyNumberFormat="1" applyFont="1" applyBorder="1" applyAlignment="1">
      <alignment horizontal="center" vertical="center" wrapText="1"/>
    </xf>
    <xf numFmtId="0" fontId="8" fillId="2" borderId="4" xfId="1" applyFont="1" applyFill="1" applyBorder="1" applyAlignment="1">
      <alignment horizontal="center" vertical="center"/>
    </xf>
    <xf numFmtId="3" fontId="8" fillId="0" borderId="31" xfId="0" applyNumberFormat="1" applyFont="1" applyBorder="1" applyAlignment="1">
      <alignment horizontal="left" vertical="center" wrapText="1"/>
    </xf>
    <xf numFmtId="0" fontId="7" fillId="0" borderId="32" xfId="1" applyFont="1" applyBorder="1" applyAlignment="1">
      <alignment horizontal="center" vertical="center"/>
    </xf>
    <xf numFmtId="3" fontId="6" fillId="0" borderId="33" xfId="0" applyNumberFormat="1" applyFont="1" applyBorder="1" applyAlignment="1">
      <alignment vertical="center"/>
    </xf>
    <xf numFmtId="3" fontId="6" fillId="0" borderId="32" xfId="0" applyNumberFormat="1" applyFont="1" applyBorder="1" applyAlignment="1">
      <alignment vertical="center"/>
    </xf>
    <xf numFmtId="0" fontId="8" fillId="0" borderId="17" xfId="1" applyFont="1" applyBorder="1" applyAlignment="1">
      <alignment vertical="center" wrapText="1"/>
    </xf>
    <xf numFmtId="3" fontId="8" fillId="0" borderId="0" xfId="0" applyNumberFormat="1" applyFont="1" applyAlignment="1">
      <alignment horizontal="left" vertical="center" wrapText="1"/>
    </xf>
    <xf numFmtId="0" fontId="8" fillId="2" borderId="32" xfId="1" applyFont="1" applyFill="1" applyBorder="1" applyAlignment="1">
      <alignment horizontal="center" vertical="center"/>
    </xf>
    <xf numFmtId="0" fontId="30" fillId="2" borderId="32" xfId="1" applyFont="1" applyFill="1" applyBorder="1" applyAlignment="1">
      <alignment horizontal="center" vertical="center"/>
    </xf>
    <xf numFmtId="0" fontId="30" fillId="2" borderId="33" xfId="6" applyFont="1" applyFill="1" applyBorder="1" applyAlignment="1">
      <alignment vertical="center" wrapText="1"/>
    </xf>
    <xf numFmtId="0" fontId="30" fillId="2" borderId="32" xfId="6" applyFont="1" applyFill="1" applyBorder="1" applyAlignment="1">
      <alignment horizontal="center" vertical="center" wrapText="1"/>
    </xf>
    <xf numFmtId="0" fontId="8" fillId="0" borderId="36" xfId="6" applyFont="1" applyBorder="1" applyAlignment="1">
      <alignment vertical="center"/>
    </xf>
    <xf numFmtId="0" fontId="8" fillId="0" borderId="32" xfId="6" applyFont="1" applyBorder="1" applyAlignment="1">
      <alignment horizontal="center" vertical="center"/>
    </xf>
    <xf numFmtId="0" fontId="30" fillId="2" borderId="32" xfId="1" applyFont="1" applyFill="1" applyBorder="1" applyAlignment="1">
      <alignment vertical="center"/>
    </xf>
    <xf numFmtId="0" fontId="9" fillId="0" borderId="0" xfId="7" applyAlignment="1">
      <alignment horizontal="center"/>
    </xf>
    <xf numFmtId="0" fontId="31" fillId="0" borderId="32" xfId="6" applyFont="1" applyBorder="1" applyAlignment="1">
      <alignment horizontal="center" vertical="center"/>
    </xf>
    <xf numFmtId="0" fontId="32" fillId="0" borderId="32" xfId="1" applyFont="1" applyBorder="1" applyAlignment="1">
      <alignment horizontal="center" vertical="center" wrapText="1"/>
    </xf>
    <xf numFmtId="3" fontId="8" fillId="0" borderId="32" xfId="1" applyNumberFormat="1" applyFont="1" applyBorder="1" applyAlignment="1">
      <alignment horizontal="center" vertical="center"/>
    </xf>
    <xf numFmtId="169" fontId="31" fillId="0" borderId="32" xfId="9" applyNumberFormat="1" applyFont="1" applyBorder="1" applyAlignment="1">
      <alignment horizontal="right" vertical="center"/>
    </xf>
    <xf numFmtId="3" fontId="8" fillId="0" borderId="6" xfId="12" applyNumberFormat="1" applyFont="1" applyBorder="1" applyAlignment="1">
      <alignment horizontal="center" vertical="center" wrapText="1"/>
    </xf>
    <xf numFmtId="3" fontId="7" fillId="0" borderId="32" xfId="1" applyNumberFormat="1" applyFont="1" applyBorder="1" applyAlignment="1">
      <alignment horizontal="center" vertical="center"/>
    </xf>
    <xf numFmtId="3" fontId="8" fillId="0" borderId="32" xfId="1" applyNumberFormat="1" applyFont="1" applyFill="1" applyBorder="1" applyAlignment="1">
      <alignment horizontal="center" vertical="center"/>
    </xf>
    <xf numFmtId="3" fontId="30" fillId="0" borderId="6" xfId="1" applyNumberFormat="1" applyFont="1" applyBorder="1" applyAlignment="1">
      <alignment horizontal="right" vertical="center"/>
    </xf>
    <xf numFmtId="3" fontId="30" fillId="0" borderId="32" xfId="1" applyNumberFormat="1" applyFont="1" applyBorder="1" applyAlignment="1">
      <alignment horizontal="right" vertical="center"/>
    </xf>
    <xf numFmtId="3" fontId="31" fillId="0" borderId="32" xfId="6" applyNumberFormat="1" applyFont="1" applyBorder="1" applyAlignment="1">
      <alignment horizontal="right" vertical="center"/>
    </xf>
    <xf numFmtId="3" fontId="32" fillId="0" borderId="32" xfId="1" applyNumberFormat="1" applyFont="1" applyBorder="1" applyAlignment="1">
      <alignment horizontal="right" vertical="center" wrapText="1"/>
    </xf>
    <xf numFmtId="3" fontId="31" fillId="0" borderId="32" xfId="9" applyNumberFormat="1" applyFont="1" applyBorder="1" applyAlignment="1">
      <alignment horizontal="right" vertical="center"/>
    </xf>
    <xf numFmtId="3" fontId="8" fillId="0" borderId="32" xfId="9" applyNumberFormat="1" applyFont="1" applyFill="1" applyBorder="1" applyAlignment="1">
      <alignment horizontal="right" vertical="center"/>
    </xf>
    <xf numFmtId="3" fontId="6" fillId="0" borderId="32" xfId="0" applyNumberFormat="1" applyFont="1" applyBorder="1" applyAlignment="1">
      <alignment horizontal="right" vertical="center"/>
    </xf>
    <xf numFmtId="3" fontId="30" fillId="2" borderId="29" xfId="1" applyNumberFormat="1" applyFont="1" applyFill="1" applyBorder="1" applyAlignment="1">
      <alignment horizontal="right" vertical="center"/>
    </xf>
    <xf numFmtId="3" fontId="8" fillId="0" borderId="32" xfId="9" applyNumberFormat="1" applyFont="1" applyBorder="1" applyAlignment="1">
      <alignment horizontal="right" vertical="center"/>
    </xf>
    <xf numFmtId="3" fontId="8" fillId="0" borderId="32" xfId="35" applyNumberFormat="1" applyFont="1" applyFill="1" applyBorder="1" applyAlignment="1">
      <alignment horizontal="right" vertical="center" wrapText="1"/>
    </xf>
    <xf numFmtId="3" fontId="33" fillId="0" borderId="32" xfId="0" applyNumberFormat="1" applyFont="1" applyBorder="1" applyAlignment="1">
      <alignment horizontal="right" vertical="center"/>
    </xf>
    <xf numFmtId="3" fontId="30" fillId="0" borderId="32" xfId="0" applyNumberFormat="1" applyFont="1" applyBorder="1" applyAlignment="1">
      <alignment horizontal="right" vertical="center"/>
    </xf>
    <xf numFmtId="3" fontId="31" fillId="0" borderId="32" xfId="0" applyNumberFormat="1" applyFont="1" applyBorder="1" applyAlignment="1">
      <alignment horizontal="right" vertical="center"/>
    </xf>
    <xf numFmtId="3" fontId="8" fillId="0" borderId="32" xfId="0" applyNumberFormat="1" applyFont="1" applyBorder="1" applyAlignment="1">
      <alignment horizontal="right" vertical="center"/>
    </xf>
    <xf numFmtId="3" fontId="30" fillId="2" borderId="32" xfId="1" applyNumberFormat="1" applyFont="1" applyFill="1" applyBorder="1" applyAlignment="1">
      <alignment horizontal="right" vertical="center"/>
    </xf>
    <xf numFmtId="3" fontId="33" fillId="0" borderId="32" xfId="1" applyNumberFormat="1" applyFont="1" applyBorder="1" applyAlignment="1">
      <alignment horizontal="right" vertical="center"/>
    </xf>
    <xf numFmtId="3" fontId="32" fillId="0" borderId="32" xfId="0" applyNumberFormat="1" applyFont="1" applyBorder="1" applyAlignment="1">
      <alignment horizontal="right" vertical="center" wrapText="1"/>
    </xf>
    <xf numFmtId="3" fontId="32" fillId="0" borderId="32" xfId="0" applyNumberFormat="1" applyFont="1" applyFill="1" applyBorder="1" applyAlignment="1">
      <alignment horizontal="right" vertical="center" wrapText="1"/>
    </xf>
    <xf numFmtId="3" fontId="32" fillId="0" borderId="32" xfId="1" applyNumberFormat="1" applyFont="1" applyBorder="1" applyAlignment="1">
      <alignment horizontal="right" vertical="center"/>
    </xf>
    <xf numFmtId="3" fontId="32" fillId="0" borderId="32" xfId="12" applyNumberFormat="1" applyFont="1" applyBorder="1" applyAlignment="1">
      <alignment horizontal="right" vertical="center" wrapText="1"/>
    </xf>
    <xf numFmtId="3" fontId="8" fillId="0" borderId="32" xfId="0" applyNumberFormat="1" applyFont="1" applyBorder="1" applyAlignment="1">
      <alignment horizontal="right" vertical="center" wrapText="1"/>
    </xf>
    <xf numFmtId="3" fontId="31" fillId="0" borderId="32" xfId="0" applyNumberFormat="1" applyFont="1" applyBorder="1" applyAlignment="1">
      <alignment horizontal="right" vertical="center" wrapText="1"/>
    </xf>
    <xf numFmtId="3" fontId="31" fillId="0" borderId="32" xfId="1" applyNumberFormat="1" applyFont="1" applyBorder="1" applyAlignment="1">
      <alignment horizontal="right" vertical="center" wrapText="1"/>
    </xf>
    <xf numFmtId="3" fontId="31" fillId="0" borderId="32" xfId="12" applyNumberFormat="1" applyFont="1" applyBorder="1" applyAlignment="1">
      <alignment horizontal="right" vertical="top" wrapText="1"/>
    </xf>
    <xf numFmtId="3" fontId="31" fillId="0" borderId="32" xfId="12" applyNumberFormat="1" applyFont="1" applyBorder="1" applyAlignment="1">
      <alignment horizontal="right" vertical="center" wrapText="1"/>
    </xf>
    <xf numFmtId="3" fontId="32" fillId="0" borderId="32" xfId="0" applyNumberFormat="1" applyFont="1" applyBorder="1" applyAlignment="1">
      <alignment horizontal="right" vertical="center"/>
    </xf>
    <xf numFmtId="3" fontId="8" fillId="0" borderId="6" xfId="12" applyNumberFormat="1" applyFont="1" applyBorder="1" applyAlignment="1">
      <alignment horizontal="right" vertical="center" wrapText="1"/>
    </xf>
    <xf numFmtId="3" fontId="8" fillId="0" borderId="32" xfId="12" applyNumberFormat="1" applyFont="1" applyBorder="1" applyAlignment="1">
      <alignment horizontal="right" vertical="center" wrapText="1"/>
    </xf>
    <xf numFmtId="3" fontId="30" fillId="2" borderId="4" xfId="1" applyNumberFormat="1" applyFont="1" applyFill="1" applyBorder="1" applyAlignment="1">
      <alignment horizontal="right" vertical="center"/>
    </xf>
    <xf numFmtId="3" fontId="31" fillId="0" borderId="32" xfId="1" applyNumberFormat="1" applyFont="1" applyBorder="1" applyAlignment="1">
      <alignment horizontal="right" vertical="center"/>
    </xf>
    <xf numFmtId="3" fontId="8" fillId="0" borderId="32" xfId="1" applyNumberFormat="1" applyFont="1" applyBorder="1" applyAlignment="1">
      <alignment horizontal="right" vertical="center"/>
    </xf>
    <xf numFmtId="3" fontId="31" fillId="0" borderId="32" xfId="7" applyNumberFormat="1" applyFont="1" applyBorder="1" applyAlignment="1">
      <alignment horizontal="right" vertical="center"/>
    </xf>
    <xf numFmtId="3" fontId="31" fillId="0" borderId="32" xfId="1" applyNumberFormat="1" applyFont="1" applyFill="1" applyBorder="1" applyAlignment="1">
      <alignment horizontal="right" vertical="center" wrapText="1"/>
    </xf>
    <xf numFmtId="3" fontId="31" fillId="0" borderId="32" xfId="7" applyNumberFormat="1" applyFont="1" applyBorder="1" applyAlignment="1">
      <alignment horizontal="right" vertical="center" wrapText="1"/>
    </xf>
    <xf numFmtId="3" fontId="30" fillId="2" borderId="4" xfId="1" applyNumberFormat="1" applyFont="1" applyFill="1" applyBorder="1" applyAlignment="1">
      <alignment horizontal="right" vertical="center" wrapText="1"/>
    </xf>
    <xf numFmtId="3" fontId="8" fillId="0" borderId="32" xfId="13" applyNumberFormat="1" applyFont="1" applyBorder="1" applyAlignment="1">
      <alignment horizontal="right" vertical="center"/>
    </xf>
    <xf numFmtId="3" fontId="8" fillId="0" borderId="32" xfId="1" applyNumberFormat="1" applyFont="1" applyBorder="1" applyAlignment="1">
      <alignment horizontal="right" vertical="center" wrapText="1"/>
    </xf>
    <xf numFmtId="3" fontId="6" fillId="0" borderId="32" xfId="8" applyNumberFormat="1" applyFont="1" applyBorder="1" applyAlignment="1">
      <alignment horizontal="right" vertical="center" wrapText="1"/>
    </xf>
    <xf numFmtId="3" fontId="7" fillId="0" borderId="32" xfId="1" applyNumberFormat="1" applyFont="1" applyBorder="1" applyAlignment="1">
      <alignment horizontal="right" vertical="center"/>
    </xf>
    <xf numFmtId="3" fontId="8" fillId="0" borderId="32" xfId="1" applyNumberFormat="1" applyFont="1" applyFill="1" applyBorder="1" applyAlignment="1">
      <alignment horizontal="right" vertical="center"/>
    </xf>
    <xf numFmtId="3" fontId="8" fillId="0" borderId="32" xfId="6" applyNumberFormat="1" applyFont="1" applyBorder="1" applyAlignment="1">
      <alignment horizontal="right" vertical="center"/>
    </xf>
    <xf numFmtId="3" fontId="31" fillId="0" borderId="6" xfId="1" applyNumberFormat="1" applyFont="1" applyBorder="1" applyAlignment="1">
      <alignment vertical="center"/>
    </xf>
    <xf numFmtId="3" fontId="31" fillId="0" borderId="29" xfId="0" applyNumberFormat="1" applyFont="1" applyBorder="1" applyAlignment="1">
      <alignment vertical="center"/>
    </xf>
    <xf numFmtId="3" fontId="31" fillId="0" borderId="4" xfId="0" applyNumberFormat="1" applyFont="1" applyBorder="1" applyAlignment="1">
      <alignment vertical="center"/>
    </xf>
    <xf numFmtId="169" fontId="31" fillId="7" borderId="32" xfId="9" applyNumberFormat="1" applyFont="1" applyFill="1" applyBorder="1" applyAlignment="1">
      <alignment horizontal="right" vertical="center"/>
    </xf>
    <xf numFmtId="3" fontId="31" fillId="0" borderId="29" xfId="9" applyNumberFormat="1" applyFont="1" applyBorder="1" applyAlignment="1">
      <alignment horizontal="center" vertical="center"/>
    </xf>
    <xf numFmtId="3" fontId="8" fillId="0" borderId="29" xfId="9" applyNumberFormat="1" applyFont="1" applyFill="1" applyBorder="1" applyAlignment="1">
      <alignment horizontal="center" vertical="center"/>
    </xf>
    <xf numFmtId="3" fontId="8" fillId="0" borderId="29" xfId="35" applyNumberFormat="1" applyFont="1" applyFill="1" applyBorder="1" applyAlignment="1">
      <alignment horizontal="center" vertical="center" wrapText="1"/>
    </xf>
    <xf numFmtId="169" fontId="31" fillId="0" borderId="32" xfId="9" applyNumberFormat="1" applyFont="1" applyFill="1" applyBorder="1" applyAlignment="1">
      <alignment horizontal="right" vertical="center"/>
    </xf>
    <xf numFmtId="3" fontId="3" fillId="7" borderId="4" xfId="4" applyNumberFormat="1" applyFont="1" applyFill="1" applyBorder="1" applyAlignment="1">
      <alignment horizontal="right" vertical="center" wrapText="1"/>
    </xf>
    <xf numFmtId="166" fontId="6" fillId="7" borderId="4" xfId="4" applyNumberFormat="1" applyFont="1" applyFill="1" applyBorder="1" applyAlignment="1">
      <alignment vertical="center" wrapText="1"/>
    </xf>
    <xf numFmtId="3" fontId="3" fillId="2" borderId="42" xfId="3" applyNumberFormat="1" applyFont="1" applyFill="1" applyBorder="1" applyAlignment="1">
      <alignment horizontal="center" vertical="center" wrapText="1"/>
    </xf>
    <xf numFmtId="3" fontId="3" fillId="2" borderId="43" xfId="3" applyNumberFormat="1" applyFont="1" applyFill="1" applyBorder="1" applyAlignment="1">
      <alignment horizontal="center" vertical="center" wrapText="1"/>
    </xf>
    <xf numFmtId="3" fontId="3" fillId="2" borderId="6" xfId="3" applyNumberFormat="1" applyFont="1" applyFill="1" applyBorder="1" applyAlignment="1">
      <alignment horizontal="center" vertical="center" wrapText="1"/>
    </xf>
    <xf numFmtId="3" fontId="3" fillId="2" borderId="17" xfId="3" applyNumberFormat="1" applyFont="1" applyFill="1" applyBorder="1" applyAlignment="1">
      <alignment horizontal="center" vertical="center" wrapText="1"/>
    </xf>
    <xf numFmtId="3" fontId="3" fillId="0" borderId="40" xfId="3" applyNumberFormat="1" applyFont="1" applyBorder="1" applyAlignment="1">
      <alignment vertical="center"/>
    </xf>
    <xf numFmtId="0" fontId="6" fillId="0" borderId="33" xfId="6" applyFont="1" applyBorder="1" applyAlignment="1">
      <alignment vertical="center"/>
    </xf>
    <xf numFmtId="3" fontId="6" fillId="0" borderId="33" xfId="3" applyNumberFormat="1" applyFont="1" applyBorder="1" applyAlignment="1">
      <alignment horizontal="center" vertical="center"/>
    </xf>
    <xf numFmtId="3" fontId="6" fillId="0" borderId="33" xfId="3" applyNumberFormat="1" applyFont="1" applyBorder="1" applyAlignment="1">
      <alignment horizontal="left" vertical="center"/>
    </xf>
    <xf numFmtId="0" fontId="6" fillId="0" borderId="4" xfId="0" applyFont="1" applyBorder="1" applyAlignment="1">
      <alignment horizontal="right" vertical="center"/>
    </xf>
    <xf numFmtId="3" fontId="6" fillId="0" borderId="33" xfId="3" applyNumberFormat="1" applyFont="1" applyBorder="1" applyAlignment="1">
      <alignment vertical="center"/>
    </xf>
    <xf numFmtId="3" fontId="6" fillId="0" borderId="33" xfId="3" applyNumberFormat="1" applyFont="1" applyFill="1" applyBorder="1" applyAlignment="1">
      <alignment vertical="center" wrapText="1"/>
    </xf>
    <xf numFmtId="3" fontId="6" fillId="0" borderId="33" xfId="3" applyNumberFormat="1" applyFont="1" applyFill="1" applyBorder="1" applyAlignment="1">
      <alignment vertical="center"/>
    </xf>
    <xf numFmtId="3" fontId="6" fillId="0" borderId="25" xfId="3" applyNumberFormat="1" applyFont="1" applyFill="1" applyBorder="1" applyAlignment="1">
      <alignment vertical="center"/>
    </xf>
    <xf numFmtId="0" fontId="34" fillId="0" borderId="44" xfId="18" applyFont="1" applyFill="1" applyBorder="1" applyAlignment="1">
      <alignment horizontal="left" vertical="center" wrapText="1"/>
    </xf>
    <xf numFmtId="3" fontId="6" fillId="0" borderId="11" xfId="3" applyNumberFormat="1" applyFont="1" applyFill="1" applyBorder="1" applyAlignment="1">
      <alignment vertical="center"/>
    </xf>
    <xf numFmtId="3" fontId="6" fillId="0" borderId="45" xfId="3" applyNumberFormat="1" applyFont="1" applyBorder="1" applyAlignment="1">
      <alignment vertical="center"/>
    </xf>
    <xf numFmtId="0" fontId="35" fillId="0" borderId="44" xfId="0" applyFont="1" applyBorder="1" applyAlignment="1">
      <alignment vertical="center"/>
    </xf>
    <xf numFmtId="3" fontId="10" fillId="0" borderId="40" xfId="0" applyNumberFormat="1" applyFont="1" applyBorder="1" applyAlignment="1">
      <alignment horizontal="center" vertical="center"/>
    </xf>
    <xf numFmtId="3" fontId="7" fillId="2" borderId="4" xfId="0" applyNumberFormat="1" applyFont="1" applyFill="1" applyBorder="1" applyAlignment="1">
      <alignment vertical="center"/>
    </xf>
    <xf numFmtId="3" fontId="6" fillId="0" borderId="26" xfId="10" applyNumberFormat="1" applyFont="1" applyFill="1" applyBorder="1" applyAlignment="1">
      <alignment vertical="center" wrapText="1"/>
    </xf>
    <xf numFmtId="3" fontId="6" fillId="0" borderId="11" xfId="0" applyNumberFormat="1" applyFont="1" applyFill="1" applyBorder="1" applyAlignment="1">
      <alignment vertical="center"/>
    </xf>
    <xf numFmtId="3" fontId="6" fillId="0" borderId="11" xfId="10" applyNumberFormat="1" applyFont="1" applyFill="1" applyBorder="1" applyAlignment="1">
      <alignment vertical="center" wrapText="1"/>
    </xf>
    <xf numFmtId="3" fontId="6" fillId="0" borderId="27" xfId="10" applyNumberFormat="1" applyFont="1" applyFill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3" fontId="6" fillId="0" borderId="45" xfId="0" applyNumberFormat="1" applyFont="1" applyBorder="1" applyAlignment="1">
      <alignment horizontal="left" vertical="center" wrapText="1"/>
    </xf>
    <xf numFmtId="49" fontId="6" fillId="0" borderId="45" xfId="0" applyNumberFormat="1" applyFont="1" applyBorder="1" applyAlignment="1">
      <alignment horizontal="left" vertical="center" wrapText="1"/>
    </xf>
    <xf numFmtId="3" fontId="6" fillId="0" borderId="46" xfId="0" applyNumberFormat="1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3" fontId="6" fillId="0" borderId="36" xfId="0" applyNumberFormat="1" applyFont="1" applyBorder="1" applyAlignment="1">
      <alignment horizontal="center" vertical="center"/>
    </xf>
    <xf numFmtId="3" fontId="6" fillId="0" borderId="36" xfId="0" applyNumberFormat="1" applyFont="1" applyBorder="1" applyAlignment="1">
      <alignment vertical="center"/>
    </xf>
    <xf numFmtId="3" fontId="6" fillId="0" borderId="46" xfId="0" applyNumberFormat="1" applyFont="1" applyBorder="1" applyAlignment="1">
      <alignment vertical="center"/>
    </xf>
    <xf numFmtId="3" fontId="10" fillId="0" borderId="4" xfId="0" applyNumberFormat="1" applyFont="1" applyBorder="1" applyAlignment="1">
      <alignment vertical="center"/>
    </xf>
    <xf numFmtId="0" fontId="21" fillId="0" borderId="5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3" fontId="6" fillId="0" borderId="11" xfId="12" applyNumberFormat="1" applyFont="1" applyBorder="1" applyAlignment="1">
      <alignment vertical="center" wrapText="1"/>
    </xf>
    <xf numFmtId="3" fontId="6" fillId="0" borderId="45" xfId="0" applyNumberFormat="1" applyFont="1" applyBorder="1" applyAlignment="1">
      <alignment vertical="center"/>
    </xf>
    <xf numFmtId="49" fontId="6" fillId="0" borderId="45" xfId="0" applyNumberFormat="1" applyFont="1" applyBorder="1" applyAlignment="1">
      <alignment vertical="center"/>
    </xf>
    <xf numFmtId="49" fontId="6" fillId="0" borderId="46" xfId="0" applyNumberFormat="1" applyFont="1" applyBorder="1" applyAlignment="1">
      <alignment vertical="center"/>
    </xf>
    <xf numFmtId="0" fontId="6" fillId="0" borderId="39" xfId="0" applyFont="1" applyBorder="1" applyAlignment="1">
      <alignment horizontal="right" wrapText="1"/>
    </xf>
    <xf numFmtId="3" fontId="6" fillId="0" borderId="39" xfId="0" applyNumberFormat="1" applyFont="1" applyBorder="1" applyAlignment="1">
      <alignment wrapText="1"/>
    </xf>
    <xf numFmtId="49" fontId="6" fillId="0" borderId="4" xfId="0" applyNumberFormat="1" applyFont="1" applyBorder="1" applyAlignment="1">
      <alignment vertical="center"/>
    </xf>
    <xf numFmtId="3" fontId="7" fillId="0" borderId="36" xfId="0" applyNumberFormat="1" applyFont="1" applyBorder="1" applyAlignment="1">
      <alignment horizontal="center" vertical="center"/>
    </xf>
    <xf numFmtId="49" fontId="7" fillId="0" borderId="46" xfId="19" applyNumberFormat="1" applyFont="1" applyBorder="1" applyAlignment="1">
      <alignment horizontal="left" vertical="center" wrapText="1"/>
    </xf>
    <xf numFmtId="3" fontId="3" fillId="0" borderId="47" xfId="0" applyNumberFormat="1" applyFont="1" applyBorder="1" applyAlignment="1">
      <alignment vertical="center"/>
    </xf>
    <xf numFmtId="0" fontId="6" fillId="0" borderId="45" xfId="21" applyFont="1" applyBorder="1" applyAlignment="1">
      <alignment vertical="center" wrapText="1"/>
    </xf>
    <xf numFmtId="0" fontId="6" fillId="0" borderId="17" xfId="0" applyFont="1" applyBorder="1" applyAlignment="1">
      <alignment vertical="center" wrapText="1"/>
    </xf>
    <xf numFmtId="0" fontId="6" fillId="0" borderId="11" xfId="0" applyFont="1" applyBorder="1" applyAlignment="1">
      <alignment horizontal="left" vertical="center" wrapText="1"/>
    </xf>
    <xf numFmtId="3" fontId="36" fillId="0" borderId="5" xfId="0" applyNumberFormat="1" applyFont="1" applyBorder="1" applyAlignment="1">
      <alignment vertical="center"/>
    </xf>
    <xf numFmtId="0" fontId="34" fillId="0" borderId="11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3" fontId="6" fillId="0" borderId="11" xfId="20" applyNumberFormat="1" applyFont="1" applyBorder="1" applyAlignment="1">
      <alignment vertical="center" wrapText="1"/>
    </xf>
    <xf numFmtId="0" fontId="34" fillId="0" borderId="11" xfId="0" applyFont="1" applyBorder="1" applyAlignment="1">
      <alignment wrapText="1"/>
    </xf>
    <xf numFmtId="3" fontId="13" fillId="0" borderId="45" xfId="0" applyNumberFormat="1" applyFont="1" applyBorder="1" applyAlignment="1">
      <alignment horizontal="center" vertical="center"/>
    </xf>
    <xf numFmtId="3" fontId="6" fillId="0" borderId="45" xfId="0" applyNumberFormat="1" applyFont="1" applyBorder="1" applyAlignment="1">
      <alignment horizontal="center" vertical="center"/>
    </xf>
    <xf numFmtId="49" fontId="7" fillId="0" borderId="11" xfId="20" applyNumberFormat="1" applyFont="1" applyBorder="1" applyAlignment="1">
      <alignment horizontal="center" vertical="center" wrapText="1"/>
    </xf>
    <xf numFmtId="49" fontId="6" fillId="0" borderId="11" xfId="20" applyNumberFormat="1" applyFont="1" applyBorder="1" applyAlignment="1">
      <alignment horizontal="left" vertical="center" wrapText="1"/>
    </xf>
    <xf numFmtId="0" fontId="34" fillId="0" borderId="11" xfId="0" applyFont="1" applyBorder="1" applyAlignment="1">
      <alignment horizontal="left" vertical="center" wrapText="1"/>
    </xf>
    <xf numFmtId="0" fontId="6" fillId="0" borderId="36" xfId="0" applyFont="1" applyBorder="1" applyAlignment="1">
      <alignment horizontal="left" vertical="center" wrapText="1"/>
    </xf>
    <xf numFmtId="3" fontId="3" fillId="0" borderId="40" xfId="0" applyNumberFormat="1" applyFont="1" applyBorder="1" applyAlignment="1">
      <alignment vertical="center"/>
    </xf>
    <xf numFmtId="3" fontId="6" fillId="0" borderId="40" xfId="0" applyNumberFormat="1" applyFont="1" applyBorder="1" applyAlignment="1">
      <alignment vertical="center"/>
    </xf>
    <xf numFmtId="3" fontId="6" fillId="2" borderId="4" xfId="0" applyNumberFormat="1" applyFont="1" applyFill="1" applyBorder="1" applyAlignment="1">
      <alignment vertical="center"/>
    </xf>
    <xf numFmtId="3" fontId="37" fillId="0" borderId="45" xfId="0" applyNumberFormat="1" applyFont="1" applyBorder="1" applyAlignment="1">
      <alignment horizontal="center" vertical="center"/>
    </xf>
    <xf numFmtId="3" fontId="35" fillId="0" borderId="48" xfId="0" applyNumberFormat="1" applyFont="1" applyBorder="1" applyAlignment="1">
      <alignment vertical="center"/>
    </xf>
    <xf numFmtId="3" fontId="35" fillId="0" borderId="45" xfId="0" applyNumberFormat="1" applyFont="1" applyBorder="1" applyAlignment="1">
      <alignment horizontal="center" vertical="center"/>
    </xf>
    <xf numFmtId="3" fontId="8" fillId="0" borderId="45" xfId="0" applyNumberFormat="1" applyFont="1" applyBorder="1" applyAlignment="1">
      <alignment vertical="center"/>
    </xf>
    <xf numFmtId="0" fontId="8" fillId="0" borderId="45" xfId="22" applyFont="1" applyBorder="1" applyAlignment="1">
      <alignment vertical="center" wrapText="1"/>
    </xf>
    <xf numFmtId="3" fontId="8" fillId="0" borderId="45" xfId="0" applyNumberFormat="1" applyFont="1" applyBorder="1" applyAlignment="1">
      <alignment horizontal="left" vertical="center"/>
    </xf>
    <xf numFmtId="49" fontId="8" fillId="0" borderId="45" xfId="0" applyNumberFormat="1" applyFont="1" applyBorder="1" applyAlignment="1">
      <alignment vertical="center" wrapText="1"/>
    </xf>
    <xf numFmtId="0" fontId="35" fillId="0" borderId="44" xfId="0" applyFont="1" applyBorder="1" applyAlignment="1">
      <alignment vertical="center" wrapText="1"/>
    </xf>
    <xf numFmtId="3" fontId="8" fillId="0" borderId="49" xfId="0" applyNumberFormat="1" applyFont="1" applyBorder="1" applyAlignment="1">
      <alignment vertical="center" wrapText="1"/>
    </xf>
    <xf numFmtId="0" fontId="35" fillId="0" borderId="0" xfId="0" applyFont="1" applyAlignment="1">
      <alignment vertical="center" wrapText="1"/>
    </xf>
    <xf numFmtId="49" fontId="6" fillId="0" borderId="11" xfId="24" applyNumberFormat="1" applyFont="1" applyBorder="1" applyAlignment="1">
      <alignment horizontal="left" vertical="center" wrapText="1"/>
    </xf>
    <xf numFmtId="3" fontId="8" fillId="0" borderId="46" xfId="0" applyNumberFormat="1" applyFont="1" applyBorder="1" applyAlignment="1">
      <alignment horizontal="left" vertical="center"/>
    </xf>
    <xf numFmtId="49" fontId="8" fillId="0" borderId="45" xfId="0" applyNumberFormat="1" applyFont="1" applyBorder="1" applyAlignment="1">
      <alignment horizontal="left" vertical="center"/>
    </xf>
    <xf numFmtId="3" fontId="3" fillId="0" borderId="39" xfId="0" applyNumberFormat="1" applyFont="1" applyBorder="1" applyAlignment="1">
      <alignment horizontal="center" vertical="center"/>
    </xf>
    <xf numFmtId="0" fontId="7" fillId="0" borderId="46" xfId="23" applyFont="1" applyBorder="1" applyAlignment="1">
      <alignment horizontal="center" vertical="center"/>
    </xf>
    <xf numFmtId="0" fontId="34" fillId="0" borderId="5" xfId="0" applyFont="1" applyBorder="1" applyAlignment="1">
      <alignment wrapText="1"/>
    </xf>
    <xf numFmtId="0" fontId="6" fillId="0" borderId="11" xfId="0" applyFont="1" applyFill="1" applyBorder="1" applyAlignment="1">
      <alignment vertical="center" wrapText="1"/>
    </xf>
    <xf numFmtId="3" fontId="6" fillId="6" borderId="50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left" vertical="center" wrapText="1"/>
    </xf>
    <xf numFmtId="0" fontId="6" fillId="0" borderId="45" xfId="0" applyFont="1" applyBorder="1" applyAlignment="1">
      <alignment vertical="top" wrapText="1"/>
    </xf>
    <xf numFmtId="0" fontId="6" fillId="0" borderId="45" xfId="23" applyFont="1" applyBorder="1" applyAlignment="1">
      <alignment vertical="center"/>
    </xf>
    <xf numFmtId="3" fontId="3" fillId="6" borderId="50" xfId="0" applyNumberFormat="1" applyFont="1" applyFill="1" applyBorder="1" applyAlignment="1">
      <alignment horizontal="center" vertical="center"/>
    </xf>
    <xf numFmtId="3" fontId="37" fillId="6" borderId="50" xfId="0" applyNumberFormat="1" applyFont="1" applyFill="1" applyBorder="1" applyAlignment="1">
      <alignment horizontal="center" vertical="center"/>
    </xf>
    <xf numFmtId="0" fontId="7" fillId="0" borderId="46" xfId="34" applyFont="1" applyBorder="1" applyAlignment="1">
      <alignment horizontal="center" vertical="top" wrapText="1"/>
    </xf>
    <xf numFmtId="0" fontId="6" fillId="0" borderId="11" xfId="0" applyFont="1" applyBorder="1" applyAlignment="1">
      <alignment wrapText="1"/>
    </xf>
    <xf numFmtId="3" fontId="6" fillId="0" borderId="51" xfId="0" applyNumberFormat="1" applyFont="1" applyBorder="1" applyAlignment="1">
      <alignment vertical="center"/>
    </xf>
    <xf numFmtId="0" fontId="6" fillId="0" borderId="11" xfId="34" applyFont="1" applyBorder="1" applyAlignment="1">
      <alignment horizontal="left" vertical="center" wrapText="1"/>
    </xf>
    <xf numFmtId="3" fontId="37" fillId="6" borderId="4" xfId="0" applyNumberFormat="1" applyFont="1" applyFill="1" applyBorder="1" applyAlignment="1">
      <alignment horizontal="center" vertical="center"/>
    </xf>
    <xf numFmtId="3" fontId="35" fillId="0" borderId="5" xfId="0" applyNumberFormat="1" applyFont="1" applyBorder="1" applyAlignment="1">
      <alignment vertical="center"/>
    </xf>
    <xf numFmtId="0" fontId="39" fillId="0" borderId="11" xfId="0" applyFont="1" applyBorder="1" applyAlignment="1">
      <alignment vertical="center" wrapText="1"/>
    </xf>
    <xf numFmtId="0" fontId="34" fillId="0" borderId="0" xfId="0" applyFont="1" applyAlignment="1">
      <alignment wrapText="1"/>
    </xf>
    <xf numFmtId="3" fontId="6" fillId="0" borderId="6" xfId="0" applyNumberFormat="1" applyFont="1" applyFill="1" applyBorder="1" applyAlignment="1">
      <alignment horizontal="center" vertical="center"/>
    </xf>
    <xf numFmtId="49" fontId="6" fillId="0" borderId="11" xfId="24" applyNumberFormat="1" applyFont="1" applyFill="1" applyBorder="1" applyAlignment="1">
      <alignment horizontal="left" vertical="center" wrapText="1"/>
    </xf>
    <xf numFmtId="3" fontId="37" fillId="6" borderId="6" xfId="0" applyNumberFormat="1" applyFont="1" applyFill="1" applyBorder="1" applyAlignment="1">
      <alignment horizontal="center" vertical="center"/>
    </xf>
    <xf numFmtId="49" fontId="6" fillId="0" borderId="52" xfId="25" applyNumberFormat="1" applyFont="1" applyBorder="1" applyAlignment="1">
      <alignment horizontal="left" vertical="center" wrapText="1"/>
    </xf>
    <xf numFmtId="3" fontId="37" fillId="6" borderId="15" xfId="0" applyNumberFormat="1" applyFont="1" applyFill="1" applyBorder="1" applyAlignment="1">
      <alignment horizontal="center" vertical="center"/>
    </xf>
    <xf numFmtId="0" fontId="36" fillId="0" borderId="5" xfId="0" applyFont="1" applyBorder="1"/>
    <xf numFmtId="0" fontId="34" fillId="0" borderId="11" xfId="0" applyFont="1" applyFill="1" applyBorder="1" applyAlignment="1">
      <alignment vertical="center" wrapText="1"/>
    </xf>
    <xf numFmtId="3" fontId="40" fillId="0" borderId="5" xfId="0" applyNumberFormat="1" applyFont="1" applyBorder="1" applyAlignment="1">
      <alignment vertical="center"/>
    </xf>
    <xf numFmtId="0" fontId="37" fillId="6" borderId="4" xfId="17" applyFont="1" applyFill="1" applyBorder="1" applyAlignment="1">
      <alignment horizontal="center" vertical="top" wrapText="1"/>
    </xf>
    <xf numFmtId="3" fontId="7" fillId="0" borderId="0" xfId="0" applyNumberFormat="1" applyFont="1" applyBorder="1" applyAlignment="1">
      <alignment horizontal="center" vertical="center"/>
    </xf>
    <xf numFmtId="0" fontId="8" fillId="0" borderId="53" xfId="0" applyFont="1" applyBorder="1" applyAlignment="1">
      <alignment horizontal="left" vertical="center" wrapText="1"/>
    </xf>
    <xf numFmtId="3" fontId="37" fillId="6" borderId="45" xfId="0" applyNumberFormat="1" applyFont="1" applyFill="1" applyBorder="1" applyAlignment="1">
      <alignment horizontal="center" vertical="center"/>
    </xf>
    <xf numFmtId="3" fontId="7" fillId="0" borderId="45" xfId="0" applyNumberFormat="1" applyFont="1" applyBorder="1" applyAlignment="1">
      <alignment horizontal="center" vertical="center"/>
    </xf>
    <xf numFmtId="3" fontId="6" fillId="6" borderId="54" xfId="0" applyNumberFormat="1" applyFont="1" applyFill="1" applyBorder="1" applyAlignment="1">
      <alignment horizontal="center" vertical="center"/>
    </xf>
    <xf numFmtId="3" fontId="6" fillId="0" borderId="17" xfId="0" applyNumberFormat="1" applyFont="1" applyFill="1" applyBorder="1" applyAlignment="1">
      <alignment horizontal="center" vertical="center"/>
    </xf>
    <xf numFmtId="3" fontId="6" fillId="0" borderId="53" xfId="0" applyNumberFormat="1" applyFont="1" applyBorder="1" applyAlignment="1">
      <alignment horizontal="left" vertical="center" wrapText="1"/>
    </xf>
    <xf numFmtId="3" fontId="8" fillId="0" borderId="55" xfId="0" applyNumberFormat="1" applyFont="1" applyBorder="1" applyAlignment="1">
      <alignment horizontal="left" vertical="center" wrapText="1"/>
    </xf>
    <xf numFmtId="3" fontId="35" fillId="0" borderId="28" xfId="0" applyNumberFormat="1" applyFont="1" applyBorder="1" applyAlignment="1">
      <alignment vertical="center"/>
    </xf>
    <xf numFmtId="0" fontId="7" fillId="0" borderId="4" xfId="17" applyFont="1" applyBorder="1" applyAlignment="1">
      <alignment horizontal="center" vertical="center"/>
    </xf>
    <xf numFmtId="0" fontId="7" fillId="0" borderId="11" xfId="23" applyFont="1" applyBorder="1" applyAlignment="1">
      <alignment horizontal="center" vertical="center"/>
    </xf>
    <xf numFmtId="0" fontId="6" fillId="0" borderId="11" xfId="23" applyFont="1" applyBorder="1" applyAlignment="1">
      <alignment vertical="center"/>
    </xf>
    <xf numFmtId="0" fontId="37" fillId="0" borderId="11" xfId="17" applyFont="1" applyBorder="1" applyAlignment="1">
      <alignment horizontal="center" vertical="center"/>
    </xf>
    <xf numFmtId="0" fontId="6" fillId="0" borderId="11" xfId="26" applyFont="1" applyBorder="1" applyAlignment="1">
      <alignment vertical="center" wrapText="1"/>
    </xf>
    <xf numFmtId="0" fontId="6" fillId="0" borderId="11" xfId="17" applyFont="1" applyBorder="1" applyAlignment="1">
      <alignment vertical="center"/>
    </xf>
    <xf numFmtId="0" fontId="37" fillId="6" borderId="11" xfId="17" applyFont="1" applyFill="1" applyBorder="1" applyAlignment="1">
      <alignment horizontal="center" vertical="top" wrapText="1"/>
    </xf>
    <xf numFmtId="3" fontId="6" fillId="0" borderId="39" xfId="0" applyNumberFormat="1" applyFont="1" applyBorder="1" applyAlignment="1">
      <alignment horizontal="center" vertical="center"/>
    </xf>
    <xf numFmtId="0" fontId="6" fillId="0" borderId="11" xfId="22" applyFont="1" applyBorder="1" applyAlignment="1">
      <alignment vertical="center" wrapText="1"/>
    </xf>
    <xf numFmtId="3" fontId="6" fillId="0" borderId="47" xfId="0" applyNumberFormat="1" applyFont="1" applyBorder="1" applyAlignment="1">
      <alignment vertical="center"/>
    </xf>
    <xf numFmtId="0" fontId="37" fillId="6" borderId="11" xfId="17" applyFont="1" applyFill="1" applyBorder="1" applyAlignment="1">
      <alignment horizontal="center" vertical="center" wrapText="1"/>
    </xf>
    <xf numFmtId="0" fontId="6" fillId="6" borderId="11" xfId="17" applyFont="1" applyFill="1" applyBorder="1" applyAlignment="1">
      <alignment vertical="center"/>
    </xf>
    <xf numFmtId="0" fontId="6" fillId="0" borderId="11" xfId="27" applyFont="1" applyBorder="1" applyAlignment="1">
      <alignment vertical="center" wrapText="1"/>
    </xf>
    <xf numFmtId="0" fontId="6" fillId="0" borderId="11" xfId="27" applyFont="1" applyBorder="1" applyAlignment="1">
      <alignment vertical="center"/>
    </xf>
    <xf numFmtId="0" fontId="35" fillId="6" borderId="11" xfId="17" applyFont="1" applyFill="1" applyBorder="1" applyAlignment="1">
      <alignment horizontal="center" vertical="top" wrapText="1"/>
    </xf>
    <xf numFmtId="0" fontId="6" fillId="0" borderId="11" xfId="17" applyFont="1" applyBorder="1" applyAlignment="1">
      <alignment horizontal="center" vertical="top" wrapText="1"/>
    </xf>
    <xf numFmtId="0" fontId="6" fillId="0" borderId="11" xfId="17" applyFont="1" applyFill="1" applyBorder="1" applyAlignment="1">
      <alignment horizontal="center" vertical="top" wrapText="1"/>
    </xf>
    <xf numFmtId="3" fontId="6" fillId="0" borderId="56" xfId="0" applyNumberFormat="1" applyFont="1" applyBorder="1" applyAlignment="1">
      <alignment horizontal="left" vertical="center" wrapText="1"/>
    </xf>
    <xf numFmtId="0" fontId="6" fillId="0" borderId="56" xfId="36" applyFont="1" applyBorder="1" applyAlignment="1">
      <alignment vertical="center" wrapText="1"/>
    </xf>
    <xf numFmtId="3" fontId="6" fillId="0" borderId="11" xfId="20" applyNumberFormat="1" applyFont="1" applyBorder="1" applyAlignment="1">
      <alignment horizontal="left" vertical="center" wrapText="1"/>
    </xf>
    <xf numFmtId="3" fontId="6" fillId="0" borderId="11" xfId="22" applyNumberFormat="1" applyFont="1" applyBorder="1" applyAlignment="1">
      <alignment vertical="center" wrapText="1"/>
    </xf>
    <xf numFmtId="3" fontId="6" fillId="6" borderId="11" xfId="34" applyNumberFormat="1" applyFont="1" applyFill="1" applyBorder="1" applyAlignment="1">
      <alignment vertical="top" wrapText="1"/>
    </xf>
    <xf numFmtId="3" fontId="6" fillId="0" borderId="11" xfId="14" applyNumberFormat="1" applyFont="1" applyBorder="1" applyAlignment="1">
      <alignment vertical="top" wrapText="1"/>
    </xf>
    <xf numFmtId="0" fontId="6" fillId="0" borderId="11" xfId="12" applyFont="1" applyBorder="1" applyAlignment="1">
      <alignment vertical="center" wrapText="1"/>
    </xf>
    <xf numFmtId="3" fontId="6" fillId="0" borderId="11" xfId="15" applyNumberFormat="1" applyFont="1" applyBorder="1" applyAlignment="1">
      <alignment vertical="top" wrapText="1"/>
    </xf>
    <xf numFmtId="3" fontId="10" fillId="0" borderId="45" xfId="0" applyNumberFormat="1" applyFont="1" applyBorder="1" applyAlignment="1">
      <alignment horizontal="center" vertical="center"/>
    </xf>
    <xf numFmtId="0" fontId="21" fillId="0" borderId="11" xfId="17" applyFont="1" applyBorder="1" applyAlignment="1">
      <alignment vertical="center"/>
    </xf>
    <xf numFmtId="0" fontId="6" fillId="0" borderId="11" xfId="29" applyFont="1" applyBorder="1" applyAlignment="1">
      <alignment vertical="center" wrapText="1"/>
    </xf>
    <xf numFmtId="3" fontId="6" fillId="0" borderId="17" xfId="0" applyNumberFormat="1" applyFont="1" applyBorder="1" applyAlignment="1">
      <alignment vertical="center" wrapText="1"/>
    </xf>
    <xf numFmtId="3" fontId="7" fillId="2" borderId="17" xfId="0" applyNumberFormat="1" applyFont="1" applyFill="1" applyBorder="1" applyAlignment="1">
      <alignment vertical="center"/>
    </xf>
    <xf numFmtId="3" fontId="6" fillId="2" borderId="24" xfId="0" applyNumberFormat="1" applyFont="1" applyFill="1" applyBorder="1" applyAlignment="1">
      <alignment vertical="center"/>
    </xf>
    <xf numFmtId="3" fontId="6" fillId="0" borderId="4" xfId="1" applyNumberFormat="1" applyFont="1" applyBorder="1" applyAlignment="1">
      <alignment horizontal="center" vertical="center"/>
    </xf>
    <xf numFmtId="3" fontId="8" fillId="0" borderId="4" xfId="0" applyNumberFormat="1" applyFont="1" applyFill="1" applyBorder="1" applyAlignment="1">
      <alignment vertical="center"/>
    </xf>
    <xf numFmtId="0" fontId="6" fillId="0" borderId="53" xfId="27" applyFont="1" applyBorder="1" applyAlignment="1">
      <alignment vertical="center" wrapText="1"/>
    </xf>
    <xf numFmtId="49" fontId="6" fillId="0" borderId="46" xfId="25" applyNumberFormat="1" applyFont="1" applyBorder="1" applyAlignment="1">
      <alignment horizontal="left" vertical="top" wrapText="1"/>
    </xf>
    <xf numFmtId="3" fontId="3" fillId="0" borderId="57" xfId="0" applyNumberFormat="1" applyFont="1" applyBorder="1" applyAlignment="1">
      <alignment vertical="center"/>
    </xf>
    <xf numFmtId="49" fontId="6" fillId="0" borderId="11" xfId="25" applyNumberFormat="1" applyFont="1" applyBorder="1" applyAlignment="1">
      <alignment horizontal="left" vertical="center" wrapText="1"/>
    </xf>
    <xf numFmtId="3" fontId="41" fillId="0" borderId="4" xfId="3" applyNumberFormat="1" applyFont="1" applyBorder="1" applyAlignment="1">
      <alignment horizontal="center" vertical="top" wrapText="1"/>
    </xf>
    <xf numFmtId="0" fontId="0" fillId="0" borderId="11" xfId="0" applyBorder="1" applyAlignment="1">
      <alignment vertical="center"/>
    </xf>
    <xf numFmtId="3" fontId="6" fillId="0" borderId="6" xfId="3" applyNumberFormat="1" applyFont="1" applyBorder="1" applyAlignment="1">
      <alignment horizontal="right" vertical="center"/>
    </xf>
    <xf numFmtId="3" fontId="37" fillId="0" borderId="48" xfId="0" applyNumberFormat="1" applyFont="1" applyBorder="1" applyAlignment="1">
      <alignment vertical="center"/>
    </xf>
    <xf numFmtId="3" fontId="6" fillId="0" borderId="48" xfId="0" applyNumberFormat="1" applyFont="1" applyBorder="1" applyAlignment="1">
      <alignment vertical="center"/>
    </xf>
    <xf numFmtId="3" fontId="3" fillId="5" borderId="4" xfId="0" applyNumberFormat="1" applyFont="1" applyFill="1" applyBorder="1" applyAlignment="1">
      <alignment vertical="center"/>
    </xf>
    <xf numFmtId="3" fontId="8" fillId="0" borderId="11" xfId="0" applyNumberFormat="1" applyFont="1" applyFill="1" applyBorder="1" applyAlignment="1">
      <alignment vertical="center" wrapText="1"/>
    </xf>
    <xf numFmtId="3" fontId="8" fillId="0" borderId="45" xfId="0" applyNumberFormat="1" applyFont="1" applyBorder="1" applyAlignment="1">
      <alignment vertical="center" wrapText="1"/>
    </xf>
    <xf numFmtId="3" fontId="3" fillId="5" borderId="40" xfId="0" applyNumberFormat="1" applyFont="1" applyFill="1" applyBorder="1" applyAlignment="1">
      <alignment horizontal="center" vertical="center"/>
    </xf>
    <xf numFmtId="3" fontId="21" fillId="0" borderId="11" xfId="0" applyNumberFormat="1" applyFont="1" applyBorder="1" applyAlignment="1">
      <alignment horizontal="left" vertical="center"/>
    </xf>
    <xf numFmtId="3" fontId="8" fillId="0" borderId="58" xfId="0" applyNumberFormat="1" applyFont="1" applyBorder="1" applyAlignment="1">
      <alignment vertical="center" wrapText="1"/>
    </xf>
    <xf numFmtId="3" fontId="6" fillId="0" borderId="11" xfId="0" applyNumberFormat="1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vertical="center" wrapText="1"/>
    </xf>
    <xf numFmtId="0" fontId="8" fillId="0" borderId="45" xfId="30" applyFont="1" applyBorder="1" applyAlignment="1">
      <alignment vertical="center"/>
    </xf>
    <xf numFmtId="0" fontId="8" fillId="0" borderId="55" xfId="30" applyFont="1" applyBorder="1" applyAlignment="1">
      <alignment vertical="center" wrapText="1"/>
    </xf>
    <xf numFmtId="0" fontId="8" fillId="2" borderId="47" xfId="0" applyFont="1" applyFill="1" applyBorder="1" applyAlignment="1">
      <alignment vertical="center"/>
    </xf>
    <xf numFmtId="0" fontId="8" fillId="2" borderId="47" xfId="0" applyFont="1" applyFill="1" applyBorder="1" applyAlignment="1">
      <alignment horizontal="center" vertical="center"/>
    </xf>
    <xf numFmtId="3" fontId="3" fillId="2" borderId="39" xfId="0" applyNumberFormat="1" applyFont="1" applyFill="1" applyBorder="1" applyAlignment="1">
      <alignment vertical="center"/>
    </xf>
    <xf numFmtId="3" fontId="42" fillId="0" borderId="0" xfId="0" applyNumberFormat="1" applyFont="1" applyAlignment="1">
      <alignment vertical="center"/>
    </xf>
    <xf numFmtId="3" fontId="6" fillId="0" borderId="0" xfId="0" applyNumberFormat="1" applyFont="1" applyBorder="1" applyAlignment="1">
      <alignment vertical="center"/>
    </xf>
    <xf numFmtId="3" fontId="3" fillId="0" borderId="5" xfId="3" applyNumberFormat="1" applyFont="1" applyBorder="1" applyAlignment="1">
      <alignment horizontal="center" vertical="center" wrapText="1"/>
    </xf>
    <xf numFmtId="165" fontId="6" fillId="0" borderId="4" xfId="3" applyNumberFormat="1" applyFont="1" applyBorder="1" applyAlignment="1">
      <alignment vertical="center"/>
    </xf>
    <xf numFmtId="165" fontId="6" fillId="7" borderId="4" xfId="3" applyNumberFormat="1" applyFont="1" applyFill="1" applyBorder="1" applyAlignment="1">
      <alignment vertical="center"/>
    </xf>
    <xf numFmtId="3" fontId="8" fillId="0" borderId="11" xfId="0" applyNumberFormat="1" applyFont="1" applyFill="1" applyBorder="1" applyAlignment="1">
      <alignment horizontal="left" vertical="center"/>
    </xf>
    <xf numFmtId="165" fontId="6" fillId="0" borderId="4" xfId="3" applyNumberFormat="1" applyFont="1" applyFill="1" applyBorder="1" applyAlignment="1">
      <alignment vertical="center"/>
    </xf>
    <xf numFmtId="3" fontId="6" fillId="0" borderId="46" xfId="25" applyNumberFormat="1" applyFont="1" applyFill="1" applyBorder="1" applyAlignment="1">
      <alignment horizontal="left" vertical="center" wrapText="1"/>
    </xf>
    <xf numFmtId="3" fontId="6" fillId="0" borderId="59" xfId="0" applyNumberFormat="1" applyFont="1" applyBorder="1" applyAlignment="1">
      <alignment vertical="center"/>
    </xf>
    <xf numFmtId="0" fontId="6" fillId="0" borderId="11" xfId="23" applyFont="1" applyFill="1" applyBorder="1" applyAlignment="1">
      <alignment vertical="center"/>
    </xf>
    <xf numFmtId="3" fontId="3" fillId="7" borderId="4" xfId="0" applyNumberFormat="1" applyFont="1" applyFill="1" applyBorder="1" applyAlignment="1">
      <alignment vertical="center"/>
    </xf>
    <xf numFmtId="0" fontId="6" fillId="7" borderId="0" xfId="2" applyFont="1" applyFill="1" applyAlignment="1">
      <alignment vertical="center"/>
    </xf>
    <xf numFmtId="0" fontId="3" fillId="8" borderId="62" xfId="2" applyFont="1" applyFill="1" applyBorder="1" applyAlignment="1">
      <alignment horizontal="center" vertical="top"/>
    </xf>
    <xf numFmtId="3" fontId="3" fillId="8" borderId="61" xfId="2" applyNumberFormat="1" applyFont="1" applyFill="1" applyBorder="1" applyAlignment="1">
      <alignment horizontal="center" vertical="center" wrapText="1"/>
    </xf>
    <xf numFmtId="3" fontId="3" fillId="8" borderId="29" xfId="2" applyNumberFormat="1" applyFont="1" applyFill="1" applyBorder="1" applyAlignment="1">
      <alignment horizontal="center" vertical="center" wrapText="1"/>
    </xf>
    <xf numFmtId="0" fontId="3" fillId="7" borderId="29" xfId="2" applyFont="1" applyFill="1" applyBorder="1" applyAlignment="1">
      <alignment horizontal="center" vertical="center"/>
    </xf>
    <xf numFmtId="0" fontId="6" fillId="0" borderId="60" xfId="2" applyFont="1" applyBorder="1" applyAlignment="1">
      <alignment vertical="center"/>
    </xf>
    <xf numFmtId="3" fontId="6" fillId="0" borderId="29" xfId="2" applyNumberFormat="1" applyFont="1" applyBorder="1" applyAlignment="1">
      <alignment vertical="center"/>
    </xf>
    <xf numFmtId="0" fontId="6" fillId="0" borderId="29" xfId="2" applyFont="1" applyBorder="1" applyAlignment="1">
      <alignment vertical="center"/>
    </xf>
    <xf numFmtId="0" fontId="10" fillId="0" borderId="29" xfId="2" applyFont="1" applyBorder="1" applyAlignment="1">
      <alignment vertical="center"/>
    </xf>
    <xf numFmtId="3" fontId="8" fillId="0" borderId="29" xfId="2" applyNumberFormat="1" applyFont="1" applyBorder="1" applyAlignment="1">
      <alignment horizontal="right" vertical="center"/>
    </xf>
    <xf numFmtId="4" fontId="8" fillId="0" borderId="29" xfId="2" applyNumberFormat="1" applyFont="1" applyBorder="1" applyAlignment="1">
      <alignment horizontal="right" vertical="center"/>
    </xf>
    <xf numFmtId="168" fontId="6" fillId="0" borderId="29" xfId="38" applyNumberFormat="1" applyFont="1" applyBorder="1" applyAlignment="1">
      <alignment vertical="center"/>
    </xf>
    <xf numFmtId="0" fontId="4" fillId="0" borderId="29" xfId="2" applyFont="1" applyBorder="1" applyAlignment="1">
      <alignment vertical="center"/>
    </xf>
    <xf numFmtId="3" fontId="8" fillId="0" borderId="29" xfId="2" applyNumberFormat="1" applyFont="1" applyBorder="1" applyAlignment="1">
      <alignment vertical="center"/>
    </xf>
    <xf numFmtId="3" fontId="45" fillId="0" borderId="29" xfId="2" applyNumberFormat="1" applyFont="1" applyBorder="1" applyAlignment="1">
      <alignment horizontal="right" vertical="center"/>
    </xf>
    <xf numFmtId="165" fontId="8" fillId="0" borderId="29" xfId="2" applyNumberFormat="1" applyFont="1" applyBorder="1" applyAlignment="1">
      <alignment horizontal="right" vertical="center"/>
    </xf>
    <xf numFmtId="0" fontId="6" fillId="0" borderId="29" xfId="2" applyFont="1" applyBorder="1" applyAlignment="1">
      <alignment vertical="center" wrapText="1"/>
    </xf>
    <xf numFmtId="0" fontId="10" fillId="0" borderId="29" xfId="2" applyFont="1" applyBorder="1" applyAlignment="1">
      <alignment vertical="center" wrapText="1"/>
    </xf>
    <xf numFmtId="0" fontId="21" fillId="0" borderId="29" xfId="2" applyFont="1" applyBorder="1" applyAlignment="1">
      <alignment vertical="center"/>
    </xf>
    <xf numFmtId="0" fontId="3" fillId="0" borderId="29" xfId="2" applyFont="1" applyBorder="1" applyAlignment="1">
      <alignment vertical="center" wrapText="1"/>
    </xf>
    <xf numFmtId="0" fontId="3" fillId="3" borderId="29" xfId="2" applyFont="1" applyFill="1" applyBorder="1" applyAlignment="1">
      <alignment vertical="center"/>
    </xf>
    <xf numFmtId="3" fontId="7" fillId="8" borderId="29" xfId="2" applyNumberFormat="1" applyFont="1" applyFill="1" applyBorder="1" applyAlignment="1">
      <alignment horizontal="right" vertical="center"/>
    </xf>
    <xf numFmtId="0" fontId="6" fillId="0" borderId="63" xfId="2" applyFont="1" applyBorder="1" applyAlignment="1">
      <alignment vertical="center"/>
    </xf>
    <xf numFmtId="3" fontId="8" fillId="0" borderId="63" xfId="2" applyNumberFormat="1" applyFont="1" applyBorder="1" applyAlignment="1">
      <alignment horizontal="right" vertical="center"/>
    </xf>
    <xf numFmtId="3" fontId="45" fillId="0" borderId="63" xfId="2" applyNumberFormat="1" applyFont="1" applyBorder="1" applyAlignment="1">
      <alignment horizontal="right" vertical="center"/>
    </xf>
    <xf numFmtId="168" fontId="4" fillId="0" borderId="63" xfId="38" applyNumberFormat="1" applyFont="1" applyBorder="1" applyAlignment="1">
      <alignment vertical="center"/>
    </xf>
    <xf numFmtId="3" fontId="7" fillId="2" borderId="29" xfId="0" applyNumberFormat="1" applyFont="1" applyFill="1" applyBorder="1" applyAlignment="1">
      <alignment horizontal="center" vertical="center" wrapText="1"/>
    </xf>
    <xf numFmtId="0" fontId="4" fillId="0" borderId="0" xfId="0" applyFont="1" applyFill="1"/>
    <xf numFmtId="3" fontId="7" fillId="0" borderId="29" xfId="0" applyNumberFormat="1" applyFont="1" applyFill="1" applyBorder="1" applyAlignment="1">
      <alignment horizontal="center" vertical="center" wrapText="1"/>
    </xf>
    <xf numFmtId="3" fontId="7" fillId="0" borderId="29" xfId="0" applyNumberFormat="1" applyFont="1" applyFill="1" applyBorder="1" applyAlignment="1">
      <alignment vertical="center" wrapText="1"/>
    </xf>
    <xf numFmtId="0" fontId="5" fillId="0" borderId="0" xfId="0" applyFont="1" applyFill="1"/>
    <xf numFmtId="3" fontId="8" fillId="0" borderId="29" xfId="0" applyNumberFormat="1" applyFont="1" applyFill="1" applyBorder="1" applyAlignment="1">
      <alignment vertical="center" wrapText="1"/>
    </xf>
    <xf numFmtId="3" fontId="8" fillId="0" borderId="29" xfId="0" applyNumberFormat="1" applyFont="1" applyFill="1" applyBorder="1" applyAlignment="1">
      <alignment horizontal="left" vertical="center" wrapText="1"/>
    </xf>
    <xf numFmtId="3" fontId="7" fillId="2" borderId="29" xfId="0" applyNumberFormat="1" applyFont="1" applyFill="1" applyBorder="1" applyAlignment="1">
      <alignment vertical="center" wrapText="1"/>
    </xf>
    <xf numFmtId="0" fontId="6" fillId="0" borderId="29" xfId="0" applyFont="1" applyFill="1" applyBorder="1"/>
    <xf numFmtId="3" fontId="8" fillId="0" borderId="29" xfId="0" applyNumberFormat="1" applyFont="1" applyFill="1" applyBorder="1" applyAlignment="1">
      <alignment horizontal="right" vertical="center" wrapText="1"/>
    </xf>
    <xf numFmtId="3" fontId="8" fillId="0" borderId="29" xfId="0" applyNumberFormat="1" applyFont="1" applyFill="1" applyBorder="1" applyAlignment="1">
      <alignment horizontal="center" vertical="center" wrapText="1"/>
    </xf>
    <xf numFmtId="3" fontId="8" fillId="2" borderId="29" xfId="0" applyNumberFormat="1" applyFont="1" applyFill="1" applyBorder="1" applyAlignment="1">
      <alignment horizontal="center" vertical="center" wrapText="1"/>
    </xf>
    <xf numFmtId="0" fontId="3" fillId="0" borderId="29" xfId="0" applyFont="1" applyFill="1" applyBorder="1"/>
    <xf numFmtId="3" fontId="3" fillId="0" borderId="0" xfId="0" applyNumberFormat="1" applyFont="1" applyFill="1" applyBorder="1" applyAlignment="1">
      <alignment vertical="center" wrapText="1"/>
    </xf>
    <xf numFmtId="3" fontId="3" fillId="0" borderId="60" xfId="0" applyNumberFormat="1" applyFont="1" applyBorder="1" applyAlignment="1">
      <alignment vertical="center"/>
    </xf>
    <xf numFmtId="3" fontId="3" fillId="0" borderId="60" xfId="0" applyNumberFormat="1" applyFont="1" applyBorder="1" applyAlignment="1">
      <alignment vertical="center" wrapText="1"/>
    </xf>
    <xf numFmtId="3" fontId="3" fillId="0" borderId="0" xfId="0" applyNumberFormat="1" applyFont="1" applyFill="1" applyBorder="1" applyAlignment="1">
      <alignment vertical="center"/>
    </xf>
    <xf numFmtId="3" fontId="6" fillId="0" borderId="0" xfId="0" applyNumberFormat="1" applyFont="1" applyFill="1" applyBorder="1" applyAlignment="1">
      <alignment vertical="center"/>
    </xf>
    <xf numFmtId="3" fontId="6" fillId="0" borderId="29" xfId="0" applyNumberFormat="1" applyFont="1" applyFill="1" applyBorder="1" applyAlignment="1">
      <alignment vertical="center"/>
    </xf>
    <xf numFmtId="3" fontId="3" fillId="0" borderId="29" xfId="0" applyNumberFormat="1" applyFont="1" applyFill="1" applyBorder="1" applyAlignment="1">
      <alignment vertical="center" wrapText="1"/>
    </xf>
    <xf numFmtId="3" fontId="6" fillId="0" borderId="29" xfId="0" applyNumberFormat="1" applyFont="1" applyFill="1" applyBorder="1" applyAlignment="1">
      <alignment horizontal="right" vertical="center"/>
    </xf>
    <xf numFmtId="3" fontId="3" fillId="0" borderId="29" xfId="0" applyNumberFormat="1" applyFont="1" applyFill="1" applyBorder="1" applyAlignment="1">
      <alignment horizontal="right" vertical="center"/>
    </xf>
    <xf numFmtId="3" fontId="6" fillId="0" borderId="61" xfId="0" applyNumberFormat="1" applyFont="1" applyFill="1" applyBorder="1" applyAlignment="1">
      <alignment vertical="center" wrapText="1"/>
    </xf>
    <xf numFmtId="3" fontId="3" fillId="2" borderId="33" xfId="0" applyNumberFormat="1" applyFont="1" applyFill="1" applyBorder="1" applyAlignment="1">
      <alignment vertical="center" wrapText="1"/>
    </xf>
    <xf numFmtId="3" fontId="3" fillId="2" borderId="60" xfId="0" applyNumberFormat="1" applyFont="1" applyFill="1" applyBorder="1" applyAlignment="1">
      <alignment vertical="center"/>
    </xf>
    <xf numFmtId="3" fontId="3" fillId="2" borderId="60" xfId="0" applyNumberFormat="1" applyFont="1" applyFill="1" applyBorder="1" applyAlignment="1">
      <alignment vertical="center" wrapText="1"/>
    </xf>
    <xf numFmtId="3" fontId="4" fillId="0" borderId="0" xfId="0" applyNumberFormat="1" applyFont="1" applyFill="1" applyBorder="1" applyAlignment="1">
      <alignment vertical="center"/>
    </xf>
    <xf numFmtId="3" fontId="3" fillId="0" borderId="33" xfId="0" applyNumberFormat="1" applyFont="1" applyBorder="1" applyAlignment="1">
      <alignment vertical="center"/>
    </xf>
    <xf numFmtId="0" fontId="3" fillId="0" borderId="29" xfId="0" applyFont="1" applyBorder="1"/>
    <xf numFmtId="165" fontId="6" fillId="0" borderId="29" xfId="0" applyNumberFormat="1" applyFont="1" applyBorder="1" applyAlignment="1">
      <alignment vertical="center"/>
    </xf>
    <xf numFmtId="3" fontId="6" fillId="0" borderId="29" xfId="0" applyNumberFormat="1" applyFont="1" applyFill="1" applyBorder="1"/>
    <xf numFmtId="0" fontId="8" fillId="0" borderId="64" xfId="1" applyFont="1" applyBorder="1" applyAlignment="1">
      <alignment horizontal="center" vertical="center"/>
    </xf>
    <xf numFmtId="3" fontId="6" fillId="0" borderId="64" xfId="0" applyNumberFormat="1" applyFont="1" applyBorder="1" applyAlignment="1">
      <alignment vertical="center"/>
    </xf>
    <xf numFmtId="3" fontId="6" fillId="0" borderId="64" xfId="0" applyNumberFormat="1" applyFont="1" applyBorder="1" applyAlignment="1">
      <alignment horizontal="right" vertical="center"/>
    </xf>
    <xf numFmtId="3" fontId="31" fillId="0" borderId="64" xfId="9" applyNumberFormat="1" applyFont="1" applyBorder="1" applyAlignment="1">
      <alignment horizontal="right" vertical="center"/>
    </xf>
    <xf numFmtId="169" fontId="31" fillId="0" borderId="64" xfId="9" applyNumberFormat="1" applyFont="1" applyBorder="1" applyAlignment="1">
      <alignment horizontal="right" vertical="center"/>
    </xf>
    <xf numFmtId="3" fontId="31" fillId="0" borderId="64" xfId="1" applyNumberFormat="1" applyFont="1" applyBorder="1" applyAlignment="1">
      <alignment vertical="center"/>
    </xf>
    <xf numFmtId="167" fontId="31" fillId="0" borderId="64" xfId="9" applyNumberFormat="1" applyFont="1" applyBorder="1" applyAlignment="1">
      <alignment horizontal="center" vertical="center"/>
    </xf>
    <xf numFmtId="3" fontId="31" fillId="0" borderId="64" xfId="1" applyNumberFormat="1" applyFont="1" applyBorder="1" applyAlignment="1">
      <alignment horizontal="center" vertical="center" wrapText="1"/>
    </xf>
    <xf numFmtId="3" fontId="31" fillId="0" borderId="64" xfId="1" applyNumberFormat="1" applyFont="1" applyBorder="1" applyAlignment="1">
      <alignment horizontal="right" vertical="center" wrapText="1"/>
    </xf>
    <xf numFmtId="0" fontId="8" fillId="0" borderId="64" xfId="8" applyFont="1" applyBorder="1" applyAlignment="1">
      <alignment vertical="center"/>
    </xf>
    <xf numFmtId="0" fontId="7" fillId="0" borderId="64" xfId="1" applyFont="1" applyBorder="1" applyAlignment="1">
      <alignment horizontal="center" vertical="center"/>
    </xf>
    <xf numFmtId="3" fontId="31" fillId="0" borderId="64" xfId="0" applyNumberFormat="1" applyFont="1" applyBorder="1" applyAlignment="1">
      <alignment vertical="center"/>
    </xf>
    <xf numFmtId="3" fontId="30" fillId="0" borderId="64" xfId="1" applyNumberFormat="1" applyFont="1" applyBorder="1" applyAlignment="1">
      <alignment vertical="center"/>
    </xf>
    <xf numFmtId="170" fontId="32" fillId="0" borderId="64" xfId="9" applyNumberFormat="1" applyFont="1" applyBorder="1" applyAlignment="1">
      <alignment horizontal="right" vertical="center"/>
    </xf>
    <xf numFmtId="3" fontId="8" fillId="0" borderId="64" xfId="35" applyNumberFormat="1" applyFont="1" applyFill="1" applyBorder="1" applyAlignment="1">
      <alignment horizontal="center" vertical="center" wrapText="1"/>
    </xf>
    <xf numFmtId="3" fontId="8" fillId="0" borderId="64" xfId="35" applyNumberFormat="1" applyFont="1" applyFill="1" applyBorder="1" applyAlignment="1">
      <alignment horizontal="right" vertical="center" wrapText="1"/>
    </xf>
    <xf numFmtId="49" fontId="32" fillId="0" borderId="64" xfId="1" applyNumberFormat="1" applyFont="1" applyBorder="1" applyAlignment="1">
      <alignment horizontal="center" vertical="center"/>
    </xf>
    <xf numFmtId="3" fontId="32" fillId="0" borderId="64" xfId="1" applyNumberFormat="1" applyFont="1" applyBorder="1" applyAlignment="1">
      <alignment horizontal="right" vertical="center"/>
    </xf>
    <xf numFmtId="3" fontId="31" fillId="0" borderId="64" xfId="1" applyNumberFormat="1" applyFont="1" applyFill="1" applyBorder="1" applyAlignment="1">
      <alignment vertical="center"/>
    </xf>
    <xf numFmtId="49" fontId="8" fillId="0" borderId="64" xfId="0" applyNumberFormat="1" applyFont="1" applyBorder="1" applyAlignment="1">
      <alignment horizontal="center" vertical="center" wrapText="1"/>
    </xf>
    <xf numFmtId="3" fontId="8" fillId="0" borderId="64" xfId="0" applyNumberFormat="1" applyFont="1" applyBorder="1" applyAlignment="1">
      <alignment horizontal="right" vertical="center" wrapText="1"/>
    </xf>
    <xf numFmtId="49" fontId="31" fillId="0" borderId="33" xfId="1" applyNumberFormat="1" applyFont="1" applyBorder="1" applyAlignment="1">
      <alignment vertical="center" wrapText="1"/>
    </xf>
    <xf numFmtId="3" fontId="31" fillId="0" borderId="64" xfId="12" applyNumberFormat="1" applyFont="1" applyBorder="1" applyAlignment="1">
      <alignment horizontal="center" vertical="top" wrapText="1"/>
    </xf>
    <xf numFmtId="3" fontId="31" fillId="0" borderId="64" xfId="12" applyNumberFormat="1" applyFont="1" applyBorder="1" applyAlignment="1">
      <alignment horizontal="right" vertical="top" wrapText="1"/>
    </xf>
    <xf numFmtId="3" fontId="31" fillId="0" borderId="64" xfId="1" applyNumberFormat="1" applyFont="1" applyBorder="1" applyAlignment="1">
      <alignment vertical="center" wrapText="1"/>
    </xf>
    <xf numFmtId="3" fontId="31" fillId="0" borderId="4" xfId="12" applyNumberFormat="1" applyFont="1" applyBorder="1" applyAlignment="1">
      <alignment horizontal="right" vertical="center" wrapText="1"/>
    </xf>
    <xf numFmtId="169" fontId="31" fillId="0" borderId="4" xfId="9" applyNumberFormat="1" applyFont="1" applyBorder="1" applyAlignment="1">
      <alignment horizontal="right" vertical="center"/>
    </xf>
    <xf numFmtId="3" fontId="31" fillId="0" borderId="4" xfId="1" applyNumberFormat="1" applyFont="1" applyBorder="1" applyAlignment="1">
      <alignment horizontal="right" vertical="center"/>
    </xf>
    <xf numFmtId="3" fontId="6" fillId="0" borderId="33" xfId="10" applyNumberFormat="1" applyFont="1" applyFill="1" applyBorder="1" applyAlignment="1">
      <alignment vertical="center" wrapText="1"/>
    </xf>
    <xf numFmtId="3" fontId="31" fillId="0" borderId="4" xfId="1" applyNumberFormat="1" applyFont="1" applyBorder="1" applyAlignment="1">
      <alignment horizontal="right" vertical="center" wrapText="1"/>
    </xf>
    <xf numFmtId="3" fontId="6" fillId="0" borderId="4" xfId="8" applyNumberFormat="1" applyFont="1" applyBorder="1" applyAlignment="1">
      <alignment horizontal="right" vertical="center" wrapText="1"/>
    </xf>
    <xf numFmtId="0" fontId="9" fillId="0" borderId="0" xfId="7" applyAlignment="1">
      <alignment horizontal="center"/>
    </xf>
    <xf numFmtId="3" fontId="33" fillId="2" borderId="33" xfId="0" applyNumberFormat="1" applyFont="1" applyFill="1" applyBorder="1" applyAlignment="1">
      <alignment vertical="center"/>
    </xf>
    <xf numFmtId="0" fontId="8" fillId="0" borderId="4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3" fontId="33" fillId="0" borderId="33" xfId="0" applyNumberFormat="1" applyFont="1" applyFill="1" applyBorder="1" applyAlignment="1">
      <alignment vertical="center"/>
    </xf>
    <xf numFmtId="0" fontId="30" fillId="0" borderId="4" xfId="1" applyFont="1" applyFill="1" applyBorder="1" applyAlignment="1">
      <alignment horizontal="center" vertical="center"/>
    </xf>
    <xf numFmtId="3" fontId="30" fillId="0" borderId="4" xfId="1" applyNumberFormat="1" applyFont="1" applyFill="1" applyBorder="1" applyAlignment="1">
      <alignment horizontal="right" vertical="center"/>
    </xf>
    <xf numFmtId="169" fontId="31" fillId="0" borderId="4" xfId="9" applyNumberFormat="1" applyFont="1" applyFill="1" applyBorder="1" applyAlignment="1">
      <alignment horizontal="right" vertical="center"/>
    </xf>
    <xf numFmtId="3" fontId="32" fillId="0" borderId="33" xfId="3" applyNumberFormat="1" applyFont="1" applyFill="1" applyBorder="1" applyAlignment="1">
      <alignment horizontal="left" vertical="center" wrapText="1"/>
    </xf>
    <xf numFmtId="0" fontId="19" fillId="0" borderId="4" xfId="1" applyFont="1" applyFill="1" applyBorder="1" applyAlignment="1">
      <alignment horizontal="center" vertical="center"/>
    </xf>
    <xf numFmtId="3" fontId="6" fillId="0" borderId="33" xfId="3" applyNumberFormat="1" applyFont="1" applyFill="1" applyBorder="1" applyAlignment="1">
      <alignment horizontal="left" vertical="center" wrapText="1"/>
    </xf>
    <xf numFmtId="3" fontId="19" fillId="0" borderId="4" xfId="1" applyNumberFormat="1" applyFont="1" applyFill="1" applyBorder="1" applyAlignment="1">
      <alignment horizontal="right" vertical="center"/>
    </xf>
    <xf numFmtId="3" fontId="8" fillId="0" borderId="4" xfId="1" applyNumberFormat="1" applyFont="1" applyFill="1" applyBorder="1" applyAlignment="1">
      <alignment horizontal="center" vertical="center"/>
    </xf>
    <xf numFmtId="3" fontId="33" fillId="2" borderId="4" xfId="1" applyNumberFormat="1" applyFont="1" applyFill="1" applyBorder="1" applyAlignment="1">
      <alignment horizontal="right" vertical="center"/>
    </xf>
    <xf numFmtId="3" fontId="33" fillId="2" borderId="32" xfId="1" applyNumberFormat="1" applyFont="1" applyFill="1" applyBorder="1" applyAlignment="1">
      <alignment horizontal="right" vertical="center"/>
    </xf>
    <xf numFmtId="168" fontId="9" fillId="0" borderId="0" xfId="39" applyNumberFormat="1" applyFont="1"/>
    <xf numFmtId="168" fontId="15" fillId="0" borderId="0" xfId="39" applyNumberFormat="1" applyFont="1"/>
    <xf numFmtId="168" fontId="9" fillId="0" borderId="0" xfId="7" applyNumberFormat="1"/>
    <xf numFmtId="168" fontId="15" fillId="0" borderId="0" xfId="39" applyNumberFormat="1" applyFont="1" applyAlignment="1"/>
    <xf numFmtId="0" fontId="9" fillId="0" borderId="0" xfId="7" applyAlignment="1"/>
    <xf numFmtId="168" fontId="9" fillId="0" borderId="0" xfId="7" applyNumberFormat="1" applyAlignment="1"/>
    <xf numFmtId="168" fontId="46" fillId="0" borderId="0" xfId="39" applyNumberFormat="1" applyFont="1" applyAlignment="1">
      <alignment horizontal="center"/>
    </xf>
    <xf numFmtId="168" fontId="9" fillId="0" borderId="0" xfId="7" applyNumberFormat="1" applyAlignment="1">
      <alignment horizontal="center"/>
    </xf>
    <xf numFmtId="3" fontId="30" fillId="0" borderId="0" xfId="1" applyNumberFormat="1" applyFont="1" applyFill="1" applyBorder="1" applyAlignment="1">
      <alignment horizontal="right" vertical="center"/>
    </xf>
    <xf numFmtId="3" fontId="47" fillId="0" borderId="0" xfId="0" applyNumberFormat="1" applyFont="1" applyAlignment="1">
      <alignment vertical="center"/>
    </xf>
    <xf numFmtId="0" fontId="48" fillId="0" borderId="0" xfId="4" applyFont="1" applyAlignment="1">
      <alignment vertical="center"/>
    </xf>
    <xf numFmtId="3" fontId="31" fillId="0" borderId="4" xfId="9" applyNumberFormat="1" applyFont="1" applyBorder="1" applyAlignment="1">
      <alignment horizontal="right" vertical="center"/>
    </xf>
    <xf numFmtId="0" fontId="9" fillId="0" borderId="0" xfId="7" applyAlignment="1">
      <alignment horizontal="center"/>
    </xf>
    <xf numFmtId="3" fontId="8" fillId="0" borderId="0" xfId="7" applyNumberFormat="1" applyFont="1" applyAlignment="1">
      <alignment horizontal="center"/>
    </xf>
    <xf numFmtId="3" fontId="8" fillId="0" borderId="0" xfId="7" applyNumberFormat="1" applyFont="1"/>
    <xf numFmtId="3" fontId="21" fillId="0" borderId="0" xfId="7" applyNumberFormat="1" applyFont="1"/>
    <xf numFmtId="0" fontId="6" fillId="0" borderId="64" xfId="2" applyFont="1" applyBorder="1" applyAlignment="1">
      <alignment vertical="center" wrapText="1"/>
    </xf>
    <xf numFmtId="3" fontId="8" fillId="0" borderId="64" xfId="2" applyNumberFormat="1" applyFont="1" applyBorder="1" applyAlignment="1">
      <alignment horizontal="right" vertical="center"/>
    </xf>
    <xf numFmtId="3" fontId="6" fillId="0" borderId="64" xfId="2" applyNumberFormat="1" applyFont="1" applyBorder="1" applyAlignment="1">
      <alignment vertical="center"/>
    </xf>
    <xf numFmtId="168" fontId="6" fillId="0" borderId="64" xfId="38" applyNumberFormat="1" applyFont="1" applyBorder="1" applyAlignment="1">
      <alignment vertical="center"/>
    </xf>
    <xf numFmtId="168" fontId="6" fillId="0" borderId="29" xfId="39" applyNumberFormat="1" applyFont="1" applyBorder="1" applyAlignment="1">
      <alignment vertical="center"/>
    </xf>
    <xf numFmtId="168" fontId="6" fillId="0" borderId="64" xfId="39" applyNumberFormat="1" applyFont="1" applyBorder="1" applyAlignment="1">
      <alignment vertical="center"/>
    </xf>
    <xf numFmtId="171" fontId="6" fillId="0" borderId="29" xfId="39" applyNumberFormat="1" applyFont="1" applyBorder="1" applyAlignment="1">
      <alignment vertical="center"/>
    </xf>
    <xf numFmtId="171" fontId="6" fillId="0" borderId="64" xfId="39" applyNumberFormat="1" applyFont="1" applyBorder="1" applyAlignment="1">
      <alignment vertical="center"/>
    </xf>
    <xf numFmtId="165" fontId="3" fillId="7" borderId="29" xfId="2" applyNumberFormat="1" applyFont="1" applyFill="1" applyBorder="1" applyAlignment="1">
      <alignment vertical="center"/>
    </xf>
    <xf numFmtId="3" fontId="8" fillId="0" borderId="33" xfId="0" applyNumberFormat="1" applyFont="1" applyBorder="1" applyAlignment="1">
      <alignment vertical="center" wrapText="1"/>
    </xf>
    <xf numFmtId="0" fontId="8" fillId="0" borderId="33" xfId="12" applyFont="1" applyBorder="1" applyAlignment="1">
      <alignment vertical="center" wrapText="1"/>
    </xf>
    <xf numFmtId="169" fontId="7" fillId="7" borderId="32" xfId="9" applyNumberFormat="1" applyFont="1" applyFill="1" applyBorder="1" applyAlignment="1">
      <alignment horizontal="right" vertical="center"/>
    </xf>
    <xf numFmtId="169" fontId="7" fillId="7" borderId="32" xfId="9" applyNumberFormat="1" applyFont="1" applyFill="1" applyBorder="1" applyAlignment="1">
      <alignment vertical="center"/>
    </xf>
    <xf numFmtId="3" fontId="6" fillId="0" borderId="33" xfId="0" applyNumberFormat="1" applyFont="1" applyBorder="1" applyAlignment="1">
      <alignment vertical="center" wrapText="1"/>
    </xf>
    <xf numFmtId="165" fontId="3" fillId="7" borderId="4" xfId="3" applyNumberFormat="1" applyFont="1" applyFill="1" applyBorder="1" applyAlignment="1">
      <alignment vertical="center"/>
    </xf>
    <xf numFmtId="168" fontId="6" fillId="0" borderId="4" xfId="39" applyNumberFormat="1" applyFont="1" applyBorder="1" applyAlignment="1">
      <alignment vertical="center"/>
    </xf>
    <xf numFmtId="3" fontId="8" fillId="0" borderId="64" xfId="0" applyNumberFormat="1" applyFont="1" applyFill="1" applyBorder="1" applyAlignment="1">
      <alignment horizontal="left" vertical="center" wrapText="1"/>
    </xf>
    <xf numFmtId="3" fontId="8" fillId="0" borderId="64" xfId="0" applyNumberFormat="1" applyFont="1" applyBorder="1" applyAlignment="1">
      <alignment vertical="center" wrapText="1"/>
    </xf>
    <xf numFmtId="3" fontId="8" fillId="0" borderId="64" xfId="0" applyNumberFormat="1" applyFont="1" applyFill="1" applyBorder="1" applyAlignment="1">
      <alignment vertical="center" wrapText="1"/>
    </xf>
    <xf numFmtId="3" fontId="7" fillId="0" borderId="64" xfId="0" applyNumberFormat="1" applyFont="1" applyFill="1" applyBorder="1" applyAlignment="1">
      <alignment vertical="center" wrapText="1"/>
    </xf>
    <xf numFmtId="3" fontId="8" fillId="0" borderId="64" xfId="0" applyNumberFormat="1" applyFont="1" applyFill="1" applyBorder="1" applyAlignment="1">
      <alignment horizontal="left" wrapText="1"/>
    </xf>
    <xf numFmtId="165" fontId="6" fillId="0" borderId="29" xfId="0" applyNumberFormat="1" applyFont="1" applyFill="1" applyBorder="1" applyAlignment="1">
      <alignment vertical="center"/>
    </xf>
    <xf numFmtId="165" fontId="6" fillId="0" borderId="64" xfId="0" applyNumberFormat="1" applyFont="1" applyFill="1" applyBorder="1" applyAlignment="1">
      <alignment vertical="center"/>
    </xf>
    <xf numFmtId="165" fontId="3" fillId="7" borderId="29" xfId="0" applyNumberFormat="1" applyFont="1" applyFill="1" applyBorder="1" applyAlignment="1">
      <alignment vertical="center"/>
    </xf>
    <xf numFmtId="165" fontId="3" fillId="0" borderId="29" xfId="0" applyNumberFormat="1" applyFont="1" applyBorder="1" applyAlignment="1">
      <alignment vertical="center"/>
    </xf>
    <xf numFmtId="3" fontId="49" fillId="0" borderId="4" xfId="1" applyNumberFormat="1" applyFont="1" applyBorder="1" applyAlignment="1">
      <alignment vertical="center" wrapText="1"/>
    </xf>
    <xf numFmtId="3" fontId="50" fillId="0" borderId="4" xfId="1" applyNumberFormat="1" applyFont="1" applyFill="1" applyBorder="1" applyAlignment="1">
      <alignment horizontal="right" vertical="center"/>
    </xf>
    <xf numFmtId="3" fontId="31" fillId="0" borderId="4" xfId="1" applyNumberFormat="1" applyFont="1" applyFill="1" applyBorder="1" applyAlignment="1">
      <alignment horizontal="right" vertical="center"/>
    </xf>
    <xf numFmtId="3" fontId="8" fillId="0" borderId="4" xfId="1" applyNumberFormat="1" applyFont="1" applyFill="1" applyBorder="1" applyAlignment="1">
      <alignment horizontal="right" vertical="center"/>
    </xf>
    <xf numFmtId="0" fontId="3" fillId="7" borderId="29" xfId="2" applyFont="1" applyFill="1" applyBorder="1" applyAlignment="1">
      <alignment horizontal="center" vertical="center" wrapText="1"/>
    </xf>
    <xf numFmtId="0" fontId="43" fillId="7" borderId="33" xfId="37" applyFont="1" applyFill="1" applyBorder="1" applyAlignment="1">
      <alignment horizontal="center" vertical="center" wrapText="1"/>
    </xf>
    <xf numFmtId="0" fontId="43" fillId="7" borderId="60" xfId="37" applyFont="1" applyFill="1" applyBorder="1" applyAlignment="1">
      <alignment horizontal="center" vertical="center" wrapText="1"/>
    </xf>
    <xf numFmtId="0" fontId="43" fillId="7" borderId="61" xfId="37" applyFont="1" applyFill="1" applyBorder="1" applyAlignment="1">
      <alignment horizontal="center" vertical="center" wrapText="1"/>
    </xf>
    <xf numFmtId="0" fontId="3" fillId="2" borderId="4" xfId="4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0" fontId="9" fillId="0" borderId="0" xfId="7" applyAlignment="1">
      <alignment horizontal="center"/>
    </xf>
    <xf numFmtId="0" fontId="16" fillId="2" borderId="11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7" fillId="2" borderId="29" xfId="7" applyFont="1" applyFill="1" applyBorder="1" applyAlignment="1">
      <alignment horizontal="center"/>
    </xf>
    <xf numFmtId="0" fontId="16" fillId="2" borderId="29" xfId="0" applyFont="1" applyFill="1" applyBorder="1" applyAlignment="1">
      <alignment horizontal="center" vertical="center" wrapText="1"/>
    </xf>
    <xf numFmtId="0" fontId="16" fillId="2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 wrapText="1"/>
    </xf>
    <xf numFmtId="0" fontId="7" fillId="2" borderId="29" xfId="6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3" fontId="3" fillId="2" borderId="4" xfId="3" applyNumberFormat="1" applyFont="1" applyFill="1" applyBorder="1" applyAlignment="1">
      <alignment horizontal="center" vertical="center" wrapText="1"/>
    </xf>
    <xf numFmtId="3" fontId="3" fillId="2" borderId="11" xfId="3" applyNumberFormat="1" applyFont="1" applyFill="1" applyBorder="1" applyAlignment="1">
      <alignment horizontal="center" vertical="center" wrapText="1"/>
    </xf>
    <xf numFmtId="3" fontId="3" fillId="2" borderId="5" xfId="3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40" xfId="0" applyFont="1" applyFill="1" applyBorder="1" applyAlignment="1">
      <alignment horizontal="center" vertical="center"/>
    </xf>
    <xf numFmtId="0" fontId="3" fillId="2" borderId="37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/>
    </xf>
    <xf numFmtId="0" fontId="23" fillId="0" borderId="4" xfId="0" applyFont="1" applyBorder="1" applyAlignment="1">
      <alignment horizontal="center" vertical="center" wrapText="1"/>
    </xf>
    <xf numFmtId="0" fontId="23" fillId="0" borderId="20" xfId="0" applyFont="1" applyBorder="1" applyAlignment="1">
      <alignment horizontal="center" vertical="center" wrapText="1"/>
    </xf>
    <xf numFmtId="3" fontId="22" fillId="2" borderId="39" xfId="3" applyNumberFormat="1" applyFont="1" applyFill="1" applyBorder="1" applyAlignment="1">
      <alignment horizontal="center" vertical="center" wrapText="1"/>
    </xf>
    <xf numFmtId="3" fontId="22" fillId="2" borderId="6" xfId="3" applyNumberFormat="1" applyFont="1" applyFill="1" applyBorder="1" applyAlignment="1">
      <alignment horizontal="center" vertical="center" wrapText="1"/>
    </xf>
    <xf numFmtId="3" fontId="22" fillId="2" borderId="19" xfId="3" applyNumberFormat="1" applyFont="1" applyFill="1" applyBorder="1" applyAlignment="1">
      <alignment horizontal="center" vertical="center" wrapText="1"/>
    </xf>
    <xf numFmtId="3" fontId="22" fillId="2" borderId="9" xfId="3" applyNumberFormat="1" applyFont="1" applyFill="1" applyBorder="1" applyAlignment="1">
      <alignment horizontal="center" vertical="center" wrapText="1"/>
    </xf>
    <xf numFmtId="3" fontId="22" fillId="2" borderId="19" xfId="3" applyNumberFormat="1" applyFont="1" applyFill="1" applyBorder="1" applyAlignment="1">
      <alignment horizontal="center" vertical="center"/>
    </xf>
    <xf numFmtId="3" fontId="22" fillId="2" borderId="9" xfId="3" applyNumberFormat="1" applyFont="1" applyFill="1" applyBorder="1" applyAlignment="1">
      <alignment horizontal="center" vertical="center"/>
    </xf>
    <xf numFmtId="3" fontId="22" fillId="2" borderId="38" xfId="3" applyNumberFormat="1" applyFont="1" applyFill="1" applyBorder="1" applyAlignment="1">
      <alignment horizontal="center" vertical="center" textRotation="90" wrapText="1"/>
    </xf>
    <xf numFmtId="3" fontId="22" fillId="2" borderId="41" xfId="3" applyNumberFormat="1" applyFont="1" applyFill="1" applyBorder="1" applyAlignment="1">
      <alignment horizontal="center" vertical="center" textRotation="90" wrapText="1"/>
    </xf>
    <xf numFmtId="0" fontId="7" fillId="2" borderId="4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7" fillId="2" borderId="4" xfId="31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19" fillId="2" borderId="4" xfId="3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wrapText="1"/>
    </xf>
  </cellXfs>
  <cellStyles count="40">
    <cellStyle name="Ezres" xfId="39" builtinId="3"/>
    <cellStyle name="Ezres 2" xfId="9" xr:uid="{00000000-0005-0000-0000-000001000000}"/>
    <cellStyle name="Ezres 2 2" xfId="35" xr:uid="{00000000-0005-0000-0000-000002000000}"/>
    <cellStyle name="Ezres 4" xfId="38" xr:uid="{00000000-0005-0000-0000-000003000000}"/>
    <cellStyle name="Normál" xfId="0" builtinId="0"/>
    <cellStyle name="Normál 5 2" xfId="37" xr:uid="{00000000-0005-0000-0000-000005000000}"/>
    <cellStyle name="Normál_   5    (2)" xfId="6" xr:uid="{00000000-0005-0000-0000-000006000000}"/>
    <cellStyle name="Normál_   5    (2)_KÖLTSÉGVETÉS_2015." xfId="4" xr:uid="{00000000-0005-0000-0000-000007000000}"/>
    <cellStyle name="Normál_   5-a    (2)" xfId="7" xr:uid="{00000000-0005-0000-0000-000008000000}"/>
    <cellStyle name="Normál_   7   x" xfId="12" xr:uid="{00000000-0005-0000-0000-000009000000}"/>
    <cellStyle name="Normál_   7   x_2012. III.negyedévi ei. módosítás" xfId="14" xr:uid="{00000000-0005-0000-0000-00000A000000}"/>
    <cellStyle name="Normál_   7   x_2012. III.negyedévi ei. módosítás_Intézményi táblák" xfId="15" xr:uid="{00000000-0005-0000-0000-00000B000000}"/>
    <cellStyle name="Normál_   7   x_2014_ktsv tervezet_btcs_6.a" xfId="28" xr:uid="{00000000-0005-0000-0000-00000C000000}"/>
    <cellStyle name="Normál_   7   x_Másolat eredetije2014. műk-beru-felúj. 2" xfId="34" xr:uid="{00000000-0005-0000-0000-00000D000000}"/>
    <cellStyle name="Normál_   7   x_Másolat eredetije2014. műk-beru-felúj._2017. KÖLTSÉGVETÉS" xfId="36" xr:uid="{00000000-0005-0000-0000-00000E000000}"/>
    <cellStyle name="Normál_   7   x_Másolat eredetije2014. műk-beru-felúj._6.a" xfId="17" xr:uid="{00000000-0005-0000-0000-00000F000000}"/>
    <cellStyle name="Normál_  3   _2010.évi állami_állami  tám." xfId="2" xr:uid="{00000000-0005-0000-0000-000010000000}"/>
    <cellStyle name="Normál_2001.évi költségvkoncepció" xfId="21" xr:uid="{00000000-0005-0000-0000-000011000000}"/>
    <cellStyle name="Normál_2012. évi beszámoló 5.a 6a" xfId="10" xr:uid="{00000000-0005-0000-0000-000012000000}"/>
    <cellStyle name="Normál_213_évi_költségvetés_MCS" xfId="20" xr:uid="{00000000-0005-0000-0000-000013000000}"/>
    <cellStyle name="Normál_213_évi_költségvetés_MCS_2016. IV.névi módosítás" xfId="19" xr:uid="{00000000-0005-0000-0000-000014000000}"/>
    <cellStyle name="Normál_3" xfId="18" xr:uid="{00000000-0005-0000-0000-000015000000}"/>
    <cellStyle name="Normál_eredeti biz.után" xfId="16" xr:uid="{00000000-0005-0000-0000-000016000000}"/>
    <cellStyle name="Normál_Infrastukturális fejlesztések Zalaegerszegen" xfId="29" xr:uid="{00000000-0005-0000-0000-000017000000}"/>
    <cellStyle name="Normál_Intézmények 2014" xfId="32" xr:uid="{00000000-0005-0000-0000-000018000000}"/>
    <cellStyle name="Normál_INTKIA96" xfId="31" xr:uid="{00000000-0005-0000-0000-000019000000}"/>
    <cellStyle name="Normál_Másolat eredetije2014. műk-beru-felúj." xfId="25" xr:uid="{00000000-0005-0000-0000-00001A000000}"/>
    <cellStyle name="Normál_Munka2 (2)" xfId="1" xr:uid="{00000000-0005-0000-0000-00001B000000}"/>
    <cellStyle name="Normál_Munka2 (2) 2" xfId="8" xr:uid="{00000000-0005-0000-0000-00001C000000}"/>
    <cellStyle name="Normál_Munka2 (2) 3" xfId="13" xr:uid="{00000000-0005-0000-0000-00001D000000}"/>
    <cellStyle name="Normál_Munka2 (2)_KÖLTSÉGVETÉS 2015 intézmények " xfId="33" xr:uid="{00000000-0005-0000-0000-00001E000000}"/>
    <cellStyle name="Normál_Munka2 (2)_KÖLTSÉGVETÉS_2015." xfId="5" xr:uid="{00000000-0005-0000-0000-00001F000000}"/>
    <cellStyle name="Normál_Munka3 (2)" xfId="11" xr:uid="{00000000-0005-0000-0000-000020000000}"/>
    <cellStyle name="Normál_Munka3 (2)_Másolat eredetije2014. műk-beru-felúj." xfId="22" xr:uid="{00000000-0005-0000-0000-000021000000}"/>
    <cellStyle name="Normál_Munka3 (2)_Másolat eredetije2014. műk-beru-felúj._2016. IV.névi módosítás" xfId="23" xr:uid="{00000000-0005-0000-0000-000022000000}"/>
    <cellStyle name="Normál_Munka3 (2)_Másolat eredetije2014. műk-beru-felúj._2017.KÖLTSÉGVETÉS" xfId="30" xr:uid="{00000000-0005-0000-0000-000023000000}"/>
    <cellStyle name="Normál_Munka3 (2)_Másolat eredetije2014. műk-beru-felúj._2018. I.névi ei-módosítás" xfId="26" xr:uid="{00000000-0005-0000-0000-000024000000}"/>
    <cellStyle name="Normál_Munka3 (2)_Másolat eredetije2014. műk-beru-felúj._6.a" xfId="27" xr:uid="{00000000-0005-0000-0000-000025000000}"/>
    <cellStyle name="Normál_Műszaki Osztály fejlesztés2016" xfId="24" xr:uid="{00000000-0005-0000-0000-000026000000}"/>
    <cellStyle name="Normál_ÖKIADELÖ" xfId="3" xr:uid="{00000000-0005-0000-0000-000027000000}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6"/>
  <sheetViews>
    <sheetView workbookViewId="0">
      <selection activeCell="J5" sqref="J5"/>
    </sheetView>
  </sheetViews>
  <sheetFormatPr defaultRowHeight="12" x14ac:dyDescent="0.2"/>
  <cols>
    <col min="1" max="1" width="45.1640625" style="16" customWidth="1"/>
    <col min="2" max="2" width="11.6640625" style="16" customWidth="1"/>
    <col min="3" max="3" width="12.33203125" style="16" customWidth="1"/>
    <col min="4" max="4" width="12.1640625" style="16" customWidth="1"/>
    <col min="5" max="5" width="9.1640625" style="291" customWidth="1"/>
    <col min="6" max="6" width="2" style="730" customWidth="1"/>
    <col min="7" max="7" width="44.83203125" style="16" customWidth="1"/>
    <col min="8" max="8" width="14.1640625" style="16" customWidth="1"/>
    <col min="9" max="9" width="13.83203125" style="16" customWidth="1"/>
    <col min="10" max="10" width="11" style="291" customWidth="1"/>
    <col min="11" max="11" width="10" style="4" customWidth="1"/>
    <col min="12" max="16384" width="9.33203125" style="4"/>
  </cols>
  <sheetData>
    <row r="1" spans="1:11" s="705" customFormat="1" ht="39.950000000000003" customHeight="1" thickBot="1" x14ac:dyDescent="0.25">
      <c r="A1" s="1"/>
      <c r="B1" s="2" t="s">
        <v>1322</v>
      </c>
      <c r="C1" s="2" t="s">
        <v>1323</v>
      </c>
      <c r="D1" s="3" t="s">
        <v>764</v>
      </c>
      <c r="E1" s="2" t="s">
        <v>110</v>
      </c>
      <c r="F1" s="717"/>
      <c r="G1" s="1" t="s">
        <v>0</v>
      </c>
      <c r="H1" s="2" t="s">
        <v>1322</v>
      </c>
      <c r="I1" s="2" t="s">
        <v>1323</v>
      </c>
      <c r="J1" s="3" t="s">
        <v>764</v>
      </c>
      <c r="K1" s="2" t="s">
        <v>110</v>
      </c>
    </row>
    <row r="2" spans="1:11" s="7" customFormat="1" ht="12.95" customHeight="1" x14ac:dyDescent="0.2">
      <c r="A2" s="257" t="s">
        <v>1</v>
      </c>
      <c r="B2" s="718"/>
      <c r="C2" s="719"/>
      <c r="D2" s="719"/>
      <c r="E2" s="718"/>
      <c r="F2" s="720"/>
      <c r="G2" s="257" t="s">
        <v>2</v>
      </c>
      <c r="H2" s="261"/>
      <c r="I2" s="257"/>
      <c r="J2" s="731"/>
      <c r="K2" s="732"/>
    </row>
    <row r="3" spans="1:11" ht="24.95" customHeight="1" x14ac:dyDescent="0.2">
      <c r="A3" s="259" t="s">
        <v>3</v>
      </c>
      <c r="B3" s="256">
        <v>6090370</v>
      </c>
      <c r="C3" s="259">
        <v>6994836</v>
      </c>
      <c r="D3" s="259">
        <v>4599081</v>
      </c>
      <c r="E3" s="733">
        <f>D3/C3*100</f>
        <v>65.749661607505885</v>
      </c>
      <c r="F3" s="721"/>
      <c r="G3" s="259" t="s">
        <v>4</v>
      </c>
      <c r="H3" s="256">
        <v>8235838</v>
      </c>
      <c r="I3" s="259">
        <v>8609057</v>
      </c>
      <c r="J3" s="432">
        <v>3585858</v>
      </c>
      <c r="K3" s="733">
        <f>J3/I3*100</f>
        <v>41.65215772180391</v>
      </c>
    </row>
    <row r="4" spans="1:11" ht="15" customHeight="1" x14ac:dyDescent="0.2">
      <c r="A4" s="259" t="s">
        <v>5</v>
      </c>
      <c r="B4" s="256">
        <v>4499747</v>
      </c>
      <c r="C4" s="259">
        <v>4499747</v>
      </c>
      <c r="D4" s="259">
        <v>2991108</v>
      </c>
      <c r="E4" s="733">
        <f t="shared" ref="E4:E26" si="0">D4/C4*100</f>
        <v>66.47280391542013</v>
      </c>
      <c r="F4" s="721"/>
      <c r="G4" s="290" t="s">
        <v>6</v>
      </c>
      <c r="H4" s="256">
        <v>8167142</v>
      </c>
      <c r="I4" s="259">
        <v>8324888</v>
      </c>
      <c r="J4" s="432">
        <v>2504247</v>
      </c>
      <c r="K4" s="733">
        <f t="shared" ref="K4:K26" si="1">J4/I4*100</f>
        <v>30.081449744428994</v>
      </c>
    </row>
    <row r="5" spans="1:11" ht="22.5" customHeight="1" x14ac:dyDescent="0.2">
      <c r="A5" s="259" t="s">
        <v>7</v>
      </c>
      <c r="B5" s="256">
        <v>2392621</v>
      </c>
      <c r="C5" s="259">
        <v>2246085</v>
      </c>
      <c r="D5" s="290">
        <v>817191</v>
      </c>
      <c r="E5" s="733">
        <f t="shared" si="0"/>
        <v>36.382906256886983</v>
      </c>
      <c r="F5" s="721"/>
      <c r="G5" s="259" t="s">
        <v>8</v>
      </c>
      <c r="H5" s="256">
        <v>3145847</v>
      </c>
      <c r="I5" s="259">
        <v>3370982</v>
      </c>
      <c r="J5" s="432">
        <v>1713941</v>
      </c>
      <c r="K5" s="733">
        <f t="shared" si="1"/>
        <v>50.843967722165232</v>
      </c>
    </row>
    <row r="6" spans="1:11" ht="20.100000000000001" customHeight="1" x14ac:dyDescent="0.2">
      <c r="A6" s="259" t="s">
        <v>9</v>
      </c>
      <c r="B6" s="722"/>
      <c r="C6" s="259">
        <v>46416</v>
      </c>
      <c r="D6" s="259">
        <v>51606</v>
      </c>
      <c r="E6" s="733">
        <f t="shared" si="0"/>
        <v>111.1814891416753</v>
      </c>
      <c r="F6" s="721"/>
      <c r="G6" s="259" t="s">
        <v>10</v>
      </c>
      <c r="H6" s="256">
        <v>622263</v>
      </c>
      <c r="I6" s="259">
        <v>735105</v>
      </c>
      <c r="J6" s="432"/>
      <c r="K6" s="733">
        <f t="shared" si="1"/>
        <v>0</v>
      </c>
    </row>
    <row r="7" spans="1:11" ht="14.1" customHeight="1" x14ac:dyDescent="0.2">
      <c r="A7" s="723" t="s">
        <v>11</v>
      </c>
      <c r="B7" s="723">
        <f>SUM(B3+B4+B5+B6)</f>
        <v>12982738</v>
      </c>
      <c r="C7" s="723">
        <f t="shared" ref="C7:D7" si="2">SUM(C3+C4+C5+C6)</f>
        <v>13787084</v>
      </c>
      <c r="D7" s="723">
        <f t="shared" si="2"/>
        <v>8458986</v>
      </c>
      <c r="E7" s="821">
        <f t="shared" si="0"/>
        <v>61.354424184258249</v>
      </c>
      <c r="F7" s="721"/>
      <c r="G7" s="259" t="s">
        <v>12</v>
      </c>
      <c r="H7" s="256">
        <v>10000</v>
      </c>
      <c r="I7" s="259">
        <v>10000</v>
      </c>
      <c r="J7" s="432"/>
      <c r="K7" s="733">
        <f t="shared" si="1"/>
        <v>0</v>
      </c>
    </row>
    <row r="8" spans="1:11" ht="14.1" customHeight="1" x14ac:dyDescent="0.2">
      <c r="A8" s="290" t="s">
        <v>13</v>
      </c>
      <c r="B8" s="723"/>
      <c r="C8" s="723"/>
      <c r="D8" s="723"/>
      <c r="E8" s="733"/>
      <c r="F8" s="721"/>
      <c r="G8" s="723" t="s">
        <v>14</v>
      </c>
      <c r="H8" s="257">
        <f>SUM(H2:H7)</f>
        <v>20181090</v>
      </c>
      <c r="I8" s="257">
        <f>SUM(I2:I7)</f>
        <v>21050032</v>
      </c>
      <c r="J8" s="257">
        <f>SUM(J2:J7)</f>
        <v>7804046</v>
      </c>
      <c r="K8" s="821">
        <f t="shared" si="1"/>
        <v>37.073796372376059</v>
      </c>
    </row>
    <row r="9" spans="1:11" ht="24.95" customHeight="1" x14ac:dyDescent="0.2">
      <c r="A9" s="290" t="s">
        <v>15</v>
      </c>
      <c r="B9" s="724">
        <v>7367381</v>
      </c>
      <c r="C9" s="290">
        <v>7431977</v>
      </c>
      <c r="D9" s="290">
        <v>7431977</v>
      </c>
      <c r="E9" s="733">
        <f t="shared" si="0"/>
        <v>100</v>
      </c>
      <c r="F9" s="721"/>
      <c r="G9" s="290" t="s">
        <v>16</v>
      </c>
      <c r="H9" s="259">
        <v>169029</v>
      </c>
      <c r="I9" s="259">
        <v>169029</v>
      </c>
      <c r="J9" s="432">
        <v>169029</v>
      </c>
      <c r="K9" s="733">
        <f t="shared" si="1"/>
        <v>100</v>
      </c>
    </row>
    <row r="10" spans="1:11" s="7" customFormat="1" ht="12" customHeight="1" x14ac:dyDescent="0.2">
      <c r="A10" s="13" t="s">
        <v>17</v>
      </c>
      <c r="B10" s="205">
        <f>SUM(B7:B9)</f>
        <v>20350119</v>
      </c>
      <c r="C10" s="205">
        <f>SUM(C7:C9)</f>
        <v>21219061</v>
      </c>
      <c r="D10" s="205">
        <f>SUM(D7:D9)</f>
        <v>15890963</v>
      </c>
      <c r="E10" s="820">
        <f t="shared" si="0"/>
        <v>74.890038725087791</v>
      </c>
      <c r="F10" s="721"/>
      <c r="G10" s="262" t="s">
        <v>18</v>
      </c>
      <c r="H10" s="262">
        <f>SUM(H8:H9)</f>
        <v>20350119</v>
      </c>
      <c r="I10" s="262">
        <f>SUM(I8:I9)</f>
        <v>21219061</v>
      </c>
      <c r="J10" s="262">
        <f>SUM(J8:J9)</f>
        <v>7973075</v>
      </c>
      <c r="K10" s="820">
        <f t="shared" si="1"/>
        <v>37.575060460969503</v>
      </c>
    </row>
    <row r="11" spans="1:11" ht="14.1" customHeight="1" x14ac:dyDescent="0.2">
      <c r="A11" s="257" t="s">
        <v>19</v>
      </c>
      <c r="B11" s="722"/>
      <c r="C11" s="257"/>
      <c r="D11" s="257"/>
      <c r="E11" s="733"/>
      <c r="F11" s="721"/>
      <c r="G11" s="257" t="s">
        <v>20</v>
      </c>
      <c r="H11" s="723"/>
      <c r="I11" s="257"/>
      <c r="J11" s="432"/>
      <c r="K11" s="733"/>
    </row>
    <row r="12" spans="1:11" ht="24" customHeight="1" x14ac:dyDescent="0.2">
      <c r="A12" s="259" t="s">
        <v>21</v>
      </c>
      <c r="B12" s="256">
        <v>10507163</v>
      </c>
      <c r="C12" s="259">
        <v>10861091</v>
      </c>
      <c r="D12" s="259">
        <v>9870620</v>
      </c>
      <c r="E12" s="733">
        <f t="shared" si="0"/>
        <v>90.880557026913777</v>
      </c>
      <c r="F12" s="721"/>
      <c r="G12" s="259" t="s">
        <v>22</v>
      </c>
      <c r="H12" s="259">
        <v>113334</v>
      </c>
      <c r="I12" s="259">
        <v>130167</v>
      </c>
      <c r="J12" s="432">
        <v>40511</v>
      </c>
      <c r="K12" s="733">
        <f t="shared" si="1"/>
        <v>31.122327471632595</v>
      </c>
    </row>
    <row r="13" spans="1:11" ht="20.100000000000001" customHeight="1" x14ac:dyDescent="0.2">
      <c r="A13" s="259" t="s">
        <v>1324</v>
      </c>
      <c r="B13" s="258">
        <v>200441</v>
      </c>
      <c r="C13" s="259">
        <v>228115</v>
      </c>
      <c r="D13" s="259">
        <v>186427</v>
      </c>
      <c r="E13" s="733">
        <f t="shared" si="0"/>
        <v>81.725007123599937</v>
      </c>
      <c r="F13" s="721"/>
      <c r="G13" s="259" t="s">
        <v>23</v>
      </c>
      <c r="H13" s="256">
        <v>28743625</v>
      </c>
      <c r="I13" s="259">
        <v>26345678</v>
      </c>
      <c r="J13" s="432">
        <v>5266909</v>
      </c>
      <c r="K13" s="733">
        <f t="shared" si="1"/>
        <v>19.991548518887996</v>
      </c>
    </row>
    <row r="14" spans="1:11" ht="15" customHeight="1" x14ac:dyDescent="0.2">
      <c r="A14" s="259" t="s">
        <v>1325</v>
      </c>
      <c r="B14" s="258">
        <v>134863</v>
      </c>
      <c r="C14" s="259">
        <v>212409</v>
      </c>
      <c r="D14" s="259">
        <v>181555</v>
      </c>
      <c r="E14" s="733">
        <f t="shared" si="0"/>
        <v>85.474250149475779</v>
      </c>
      <c r="F14" s="721"/>
      <c r="G14" s="259" t="s">
        <v>24</v>
      </c>
      <c r="H14" s="258">
        <v>191139</v>
      </c>
      <c r="I14" s="259">
        <v>274990</v>
      </c>
      <c r="J14" s="432">
        <v>70470</v>
      </c>
      <c r="K14" s="733">
        <f t="shared" si="1"/>
        <v>25.626386414051421</v>
      </c>
    </row>
    <row r="15" spans="1:11" ht="24.95" customHeight="1" x14ac:dyDescent="0.2">
      <c r="A15" s="259" t="s">
        <v>1326</v>
      </c>
      <c r="B15" s="258">
        <v>3423124</v>
      </c>
      <c r="C15" s="259">
        <v>3532599</v>
      </c>
      <c r="D15" s="259">
        <v>1204029</v>
      </c>
      <c r="E15" s="733">
        <f t="shared" si="0"/>
        <v>34.083376007296614</v>
      </c>
      <c r="F15" s="721"/>
      <c r="G15" s="259" t="s">
        <v>25</v>
      </c>
      <c r="H15" s="256">
        <v>3618638</v>
      </c>
      <c r="I15" s="259">
        <v>6473761</v>
      </c>
      <c r="J15" s="432">
        <v>735184</v>
      </c>
      <c r="K15" s="733">
        <f t="shared" si="1"/>
        <v>11.356366106193912</v>
      </c>
    </row>
    <row r="16" spans="1:11" ht="16.5" customHeight="1" x14ac:dyDescent="0.2">
      <c r="A16" s="257" t="s">
        <v>26</v>
      </c>
      <c r="B16" s="725">
        <f>SUM(B12:B15)</f>
        <v>14265591</v>
      </c>
      <c r="C16" s="725">
        <f t="shared" ref="C16:D16" si="3">SUM(C12:C15)</f>
        <v>14834214</v>
      </c>
      <c r="D16" s="725">
        <f t="shared" si="3"/>
        <v>11442631</v>
      </c>
      <c r="E16" s="821">
        <f t="shared" si="0"/>
        <v>77.136752914579759</v>
      </c>
      <c r="F16" s="720"/>
      <c r="G16" s="259" t="s">
        <v>24</v>
      </c>
      <c r="H16" s="256">
        <v>22485</v>
      </c>
      <c r="I16" s="259">
        <v>33605</v>
      </c>
      <c r="J16" s="432">
        <v>4803</v>
      </c>
      <c r="K16" s="733">
        <f t="shared" si="1"/>
        <v>14.292515994643654</v>
      </c>
    </row>
    <row r="17" spans="1:11" ht="18" customHeight="1" x14ac:dyDescent="0.2">
      <c r="A17" s="259" t="s">
        <v>13</v>
      </c>
      <c r="B17" s="723"/>
      <c r="C17" s="257"/>
      <c r="D17" s="257"/>
      <c r="E17" s="733"/>
      <c r="F17" s="720"/>
      <c r="G17" s="259" t="s">
        <v>27</v>
      </c>
      <c r="H17" s="256">
        <v>29385</v>
      </c>
      <c r="I17" s="259">
        <v>25678</v>
      </c>
      <c r="J17" s="432"/>
      <c r="K17" s="733">
        <f t="shared" si="1"/>
        <v>0</v>
      </c>
    </row>
    <row r="18" spans="1:11" ht="16.5" customHeight="1" x14ac:dyDescent="0.2">
      <c r="A18" s="259" t="s">
        <v>1327</v>
      </c>
      <c r="B18" s="259">
        <v>34841</v>
      </c>
      <c r="C18" s="259">
        <v>34841</v>
      </c>
      <c r="D18" s="259">
        <v>34841</v>
      </c>
      <c r="E18" s="733">
        <f t="shared" si="0"/>
        <v>100</v>
      </c>
      <c r="F18" s="721"/>
      <c r="G18" s="259" t="s">
        <v>28</v>
      </c>
      <c r="H18" s="256">
        <v>35142</v>
      </c>
      <c r="I18" s="259">
        <v>35142</v>
      </c>
      <c r="J18" s="432">
        <v>15858</v>
      </c>
      <c r="K18" s="733">
        <f t="shared" si="1"/>
        <v>45.125490865630866</v>
      </c>
    </row>
    <row r="19" spans="1:11" ht="22.5" customHeight="1" x14ac:dyDescent="0.2">
      <c r="A19" s="259" t="s">
        <v>1328</v>
      </c>
      <c r="B19" s="258">
        <v>3775789</v>
      </c>
      <c r="C19" s="259">
        <v>4002468</v>
      </c>
      <c r="D19" s="259">
        <v>4002468</v>
      </c>
      <c r="E19" s="733">
        <f t="shared" si="0"/>
        <v>100</v>
      </c>
      <c r="F19" s="721"/>
      <c r="G19" s="723" t="s">
        <v>29</v>
      </c>
      <c r="H19" s="257">
        <f>SUM(H12+H13+H15+H17+H18)</f>
        <v>32540124</v>
      </c>
      <c r="I19" s="257">
        <f>SUM(I12+I13+I15+I17+I18)</f>
        <v>33010426</v>
      </c>
      <c r="J19" s="257">
        <f>SUM(J12+J13+J15+J17+J18)</f>
        <v>6058462</v>
      </c>
      <c r="K19" s="821">
        <f t="shared" si="1"/>
        <v>18.353177265873516</v>
      </c>
    </row>
    <row r="20" spans="1:11" ht="16.5" customHeight="1" x14ac:dyDescent="0.2">
      <c r="A20" s="259" t="s">
        <v>1329</v>
      </c>
      <c r="B20" s="259">
        <v>14600437</v>
      </c>
      <c r="C20" s="259">
        <v>14600437</v>
      </c>
      <c r="D20" s="259">
        <v>3270000</v>
      </c>
      <c r="E20" s="733">
        <f t="shared" si="0"/>
        <v>22.396589910288299</v>
      </c>
      <c r="F20" s="721"/>
      <c r="G20" s="290" t="s">
        <v>30</v>
      </c>
      <c r="H20" s="256"/>
      <c r="I20" s="257"/>
      <c r="J20" s="432"/>
      <c r="K20" s="733"/>
    </row>
    <row r="21" spans="1:11" ht="12.95" customHeight="1" x14ac:dyDescent="0.2">
      <c r="A21" s="726"/>
      <c r="B21" s="290"/>
      <c r="C21" s="259"/>
      <c r="D21" s="259"/>
      <c r="E21" s="733"/>
      <c r="F21" s="721"/>
      <c r="G21" s="290" t="s">
        <v>31</v>
      </c>
      <c r="H21" s="256">
        <v>111534</v>
      </c>
      <c r="I21" s="290">
        <v>111534</v>
      </c>
      <c r="J21" s="432">
        <v>52026</v>
      </c>
      <c r="K21" s="733">
        <f t="shared" si="1"/>
        <v>46.645865834633391</v>
      </c>
    </row>
    <row r="22" spans="1:11" ht="12.95" customHeight="1" x14ac:dyDescent="0.2">
      <c r="A22" s="290"/>
      <c r="B22" s="259"/>
      <c r="C22" s="259"/>
      <c r="D22" s="259"/>
      <c r="E22" s="733"/>
      <c r="F22" s="721"/>
      <c r="G22" s="290" t="s">
        <v>32</v>
      </c>
      <c r="H22" s="722">
        <v>25000</v>
      </c>
      <c r="I22" s="290">
        <v>350000</v>
      </c>
      <c r="J22" s="432"/>
      <c r="K22" s="733">
        <f t="shared" si="1"/>
        <v>0</v>
      </c>
    </row>
    <row r="23" spans="1:11" s="705" customFormat="1" ht="23.1" customHeight="1" x14ac:dyDescent="0.2">
      <c r="A23" s="727" t="s">
        <v>33</v>
      </c>
      <c r="B23" s="260">
        <f>SUM(B16:B22)</f>
        <v>32676658</v>
      </c>
      <c r="C23" s="260">
        <f t="shared" ref="C23:D23" si="4">SUM(C16:C22)</f>
        <v>33471960</v>
      </c>
      <c r="D23" s="260">
        <f t="shared" si="4"/>
        <v>18749940</v>
      </c>
      <c r="E23" s="820">
        <f t="shared" si="0"/>
        <v>56.016857094714503</v>
      </c>
      <c r="F23" s="720"/>
      <c r="G23" s="727" t="s">
        <v>34</v>
      </c>
      <c r="H23" s="260">
        <f>SUM(H19:H22)</f>
        <v>32676658</v>
      </c>
      <c r="I23" s="728">
        <f>SUM(I19:I22)</f>
        <v>33471960</v>
      </c>
      <c r="J23" s="728">
        <f>SUM(J19:J22)</f>
        <v>6110488</v>
      </c>
      <c r="K23" s="820">
        <f t="shared" si="1"/>
        <v>18.255542848402065</v>
      </c>
    </row>
    <row r="24" spans="1:11" s="705" customFormat="1" ht="23.1" customHeight="1" x14ac:dyDescent="0.2">
      <c r="A24" s="727" t="s">
        <v>35</v>
      </c>
      <c r="B24" s="260">
        <f>SUM(B10+B23)</f>
        <v>53026777</v>
      </c>
      <c r="C24" s="260">
        <f t="shared" ref="C24:D24" si="5">SUM(C10+C23)</f>
        <v>54691021</v>
      </c>
      <c r="D24" s="260">
        <f t="shared" si="5"/>
        <v>34640903</v>
      </c>
      <c r="E24" s="820">
        <f t="shared" si="0"/>
        <v>63.339287449031168</v>
      </c>
      <c r="F24" s="720"/>
      <c r="G24" s="727" t="s">
        <v>35</v>
      </c>
      <c r="H24" s="262">
        <f>SUM(H10+H23)</f>
        <v>53026777</v>
      </c>
      <c r="I24" s="729">
        <f>SUM(I10+I23)</f>
        <v>54691021</v>
      </c>
      <c r="J24" s="729">
        <f>SUM(J10+J23)</f>
        <v>14083563</v>
      </c>
      <c r="K24" s="820">
        <f t="shared" si="1"/>
        <v>25.751142952697847</v>
      </c>
    </row>
    <row r="25" spans="1:11" s="705" customFormat="1" ht="23.1" customHeight="1" x14ac:dyDescent="0.2">
      <c r="A25" s="12" t="s">
        <v>1330</v>
      </c>
      <c r="B25" s="121">
        <v>10000000</v>
      </c>
      <c r="C25" s="12">
        <v>11500000</v>
      </c>
      <c r="D25" s="12"/>
      <c r="E25" s="733">
        <f t="shared" si="0"/>
        <v>0</v>
      </c>
      <c r="F25" s="721"/>
      <c r="G25" s="12" t="s">
        <v>36</v>
      </c>
      <c r="H25" s="121">
        <v>10000000</v>
      </c>
      <c r="I25" s="12">
        <v>11500000</v>
      </c>
      <c r="J25" s="432">
        <v>10000000</v>
      </c>
      <c r="K25" s="733">
        <f t="shared" si="1"/>
        <v>86.956521739130437</v>
      </c>
    </row>
    <row r="26" spans="1:11" s="705" customFormat="1" ht="20.100000000000001" customHeight="1" x14ac:dyDescent="0.2">
      <c r="A26" s="262" t="s">
        <v>37</v>
      </c>
      <c r="B26" s="260">
        <f>SUM(B24:B25)</f>
        <v>63026777</v>
      </c>
      <c r="C26" s="260">
        <f t="shared" ref="C26:D26" si="6">SUM(C24:C25)</f>
        <v>66191021</v>
      </c>
      <c r="D26" s="260">
        <f t="shared" si="6"/>
        <v>34640903</v>
      </c>
      <c r="E26" s="820">
        <f t="shared" si="0"/>
        <v>52.334746430335322</v>
      </c>
      <c r="F26" s="721"/>
      <c r="G26" s="262" t="s">
        <v>37</v>
      </c>
      <c r="H26" s="262">
        <f>SUM(H24:H25)</f>
        <v>63026777</v>
      </c>
      <c r="I26" s="262">
        <f>SUM(I24:I25)</f>
        <v>66191021</v>
      </c>
      <c r="J26" s="262">
        <f>SUM(J24:J25)</f>
        <v>24083563</v>
      </c>
      <c r="K26" s="820">
        <f t="shared" si="1"/>
        <v>36.384939582666355</v>
      </c>
    </row>
  </sheetData>
  <printOptions horizontalCentered="1" verticalCentered="1"/>
  <pageMargins left="0.15748031496062992" right="0.19685039370078741" top="0.9055118110236221" bottom="0.27559055118110237" header="0.39370078740157483" footer="0.51181102362204722"/>
  <pageSetup paperSize="9" scale="86" orientation="landscape" r:id="rId1"/>
  <headerFooter alignWithMargins="0">
    <oddHeader>&amp;C&amp;"Times New Roman CE,Félkövér dőlt"ZALAEGERSZEG MEGYEI  JOGÚ  VÁROS  ÖNKORMÁNYZATA
BEVÉTELEINEK  ÉS  KIADÁSAINAK   MÉRLEGE
2021.  I. FÉLÉVBEN
&amp;R&amp;"Times New Roman CE,Félkövér dőlt"1. melléklet
Adatok: ezer Ft-ban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39"/>
  <sheetViews>
    <sheetView topLeftCell="A7" zoomScaleNormal="100" workbookViewId="0">
      <selection activeCell="F35" sqref="F34:F35"/>
    </sheetView>
  </sheetViews>
  <sheetFormatPr defaultRowHeight="12" x14ac:dyDescent="0.2"/>
  <cols>
    <col min="1" max="1" width="7.5" style="22" customWidth="1"/>
    <col min="2" max="2" width="65.5" style="16" customWidth="1"/>
    <col min="3" max="3" width="16.6640625" style="16" customWidth="1"/>
    <col min="4" max="4" width="16.33203125" style="16" customWidth="1"/>
    <col min="5" max="5" width="15.33203125" style="16" customWidth="1"/>
    <col min="6" max="6" width="10.6640625" style="4" customWidth="1"/>
    <col min="7" max="16384" width="9.33203125" style="4"/>
  </cols>
  <sheetData>
    <row r="1" spans="1:6" s="705" customFormat="1" ht="55.5" customHeight="1" x14ac:dyDescent="0.2">
      <c r="A1" s="704" t="s">
        <v>38</v>
      </c>
      <c r="B1" s="704" t="s">
        <v>0</v>
      </c>
      <c r="C1" s="704" t="s">
        <v>1262</v>
      </c>
      <c r="D1" s="704" t="s">
        <v>1263</v>
      </c>
      <c r="E1" s="704" t="s">
        <v>764</v>
      </c>
      <c r="F1" s="704" t="s">
        <v>110</v>
      </c>
    </row>
    <row r="2" spans="1:6" s="708" customFormat="1" ht="14.45" customHeight="1" x14ac:dyDescent="0.2">
      <c r="A2" s="706" t="s">
        <v>39</v>
      </c>
      <c r="B2" s="707" t="s">
        <v>40</v>
      </c>
      <c r="C2" s="707"/>
      <c r="D2" s="707"/>
      <c r="E2" s="707"/>
      <c r="F2" s="716"/>
    </row>
    <row r="3" spans="1:6" s="705" customFormat="1" ht="14.45" customHeight="1" x14ac:dyDescent="0.2">
      <c r="A3" s="706" t="s">
        <v>41</v>
      </c>
      <c r="B3" s="707" t="s">
        <v>42</v>
      </c>
      <c r="C3" s="709"/>
      <c r="D3" s="707"/>
      <c r="E3" s="709"/>
      <c r="F3" s="712"/>
    </row>
    <row r="4" spans="1:6" s="705" customFormat="1" ht="25.5" customHeight="1" x14ac:dyDescent="0.2">
      <c r="A4" s="710" t="s">
        <v>43</v>
      </c>
      <c r="B4" s="264" t="s">
        <v>1320</v>
      </c>
      <c r="C4" s="709">
        <v>4225717</v>
      </c>
      <c r="D4" s="709">
        <v>4328764</v>
      </c>
      <c r="E4" s="709">
        <v>2345823</v>
      </c>
      <c r="F4" s="818">
        <f>E4/D4*100</f>
        <v>54.191519796413012</v>
      </c>
    </row>
    <row r="5" spans="1:6" s="705" customFormat="1" ht="25.5" customHeight="1" x14ac:dyDescent="0.2">
      <c r="A5" s="813" t="s">
        <v>1382</v>
      </c>
      <c r="B5" s="814" t="s">
        <v>1383</v>
      </c>
      <c r="C5" s="815"/>
      <c r="D5" s="815">
        <v>47257</v>
      </c>
      <c r="E5" s="815">
        <v>47257</v>
      </c>
      <c r="F5" s="818">
        <f>E5/D5*100</f>
        <v>100</v>
      </c>
    </row>
    <row r="6" spans="1:6" s="705" customFormat="1" ht="24.75" customHeight="1" x14ac:dyDescent="0.2">
      <c r="A6" s="710" t="s">
        <v>44</v>
      </c>
      <c r="B6" s="709" t="s">
        <v>45</v>
      </c>
      <c r="C6" s="709">
        <v>43350</v>
      </c>
      <c r="D6" s="709">
        <v>43350</v>
      </c>
      <c r="E6" s="709">
        <v>30831</v>
      </c>
      <c r="F6" s="818">
        <f t="shared" ref="F6:F39" si="0">E6/D6*100</f>
        <v>71.121107266435985</v>
      </c>
    </row>
    <row r="7" spans="1:6" s="705" customFormat="1" ht="18.75" customHeight="1" x14ac:dyDescent="0.2">
      <c r="A7" s="710" t="s">
        <v>46</v>
      </c>
      <c r="B7" s="709" t="s">
        <v>47</v>
      </c>
      <c r="C7" s="709">
        <v>1821303</v>
      </c>
      <c r="D7" s="709">
        <v>2575465</v>
      </c>
      <c r="E7" s="709">
        <v>2175170</v>
      </c>
      <c r="F7" s="818">
        <f t="shared" si="0"/>
        <v>84.457369834185286</v>
      </c>
    </row>
    <row r="8" spans="1:6" s="7" customFormat="1" ht="22.5" customHeight="1" x14ac:dyDescent="0.2">
      <c r="A8" s="704"/>
      <c r="B8" s="711" t="s">
        <v>48</v>
      </c>
      <c r="C8" s="711">
        <f>SUM(C4:C7)</f>
        <v>6090370</v>
      </c>
      <c r="D8" s="711">
        <f>SUM(D4:D7)</f>
        <v>6994836</v>
      </c>
      <c r="E8" s="711">
        <f>SUM(E4:E7)</f>
        <v>4599081</v>
      </c>
      <c r="F8" s="820">
        <f t="shared" si="0"/>
        <v>65.749661607505885</v>
      </c>
    </row>
    <row r="9" spans="1:6" s="705" customFormat="1" ht="14.45" customHeight="1" x14ac:dyDescent="0.2">
      <c r="A9" s="706" t="s">
        <v>49</v>
      </c>
      <c r="B9" s="707" t="s">
        <v>50</v>
      </c>
      <c r="C9" s="709"/>
      <c r="D9" s="707"/>
      <c r="E9" s="709"/>
      <c r="F9" s="818"/>
    </row>
    <row r="10" spans="1:6" s="705" customFormat="1" ht="14.45" customHeight="1" x14ac:dyDescent="0.2">
      <c r="A10" s="710" t="s">
        <v>51</v>
      </c>
      <c r="B10" s="709" t="s">
        <v>52</v>
      </c>
      <c r="C10" s="709"/>
      <c r="D10" s="709">
        <v>637901</v>
      </c>
      <c r="E10" s="709">
        <v>637901</v>
      </c>
      <c r="F10" s="818">
        <f t="shared" si="0"/>
        <v>100</v>
      </c>
    </row>
    <row r="11" spans="1:6" s="705" customFormat="1" ht="17.25" customHeight="1" x14ac:dyDescent="0.2">
      <c r="A11" s="710" t="s">
        <v>53</v>
      </c>
      <c r="B11" s="709" t="s">
        <v>54</v>
      </c>
      <c r="C11" s="709">
        <v>10507163</v>
      </c>
      <c r="D11" s="709">
        <v>10223190</v>
      </c>
      <c r="E11" s="709">
        <v>9232719</v>
      </c>
      <c r="F11" s="818">
        <f t="shared" si="0"/>
        <v>90.31152702825635</v>
      </c>
    </row>
    <row r="12" spans="1:6" s="7" customFormat="1" ht="18.75" customHeight="1" x14ac:dyDescent="0.2">
      <c r="A12" s="704"/>
      <c r="B12" s="711" t="s">
        <v>55</v>
      </c>
      <c r="C12" s="711">
        <f>SUM(C10:C11)</f>
        <v>10507163</v>
      </c>
      <c r="D12" s="711">
        <f>SUM(D10:D11)</f>
        <v>10861091</v>
      </c>
      <c r="E12" s="711">
        <f>SUM(E10:E11)</f>
        <v>9870620</v>
      </c>
      <c r="F12" s="820">
        <f t="shared" si="0"/>
        <v>90.880557026913777</v>
      </c>
    </row>
    <row r="13" spans="1:6" s="705" customFormat="1" ht="14.45" customHeight="1" x14ac:dyDescent="0.2">
      <c r="A13" s="706" t="s">
        <v>56</v>
      </c>
      <c r="B13" s="707" t="s">
        <v>57</v>
      </c>
      <c r="C13" s="709"/>
      <c r="D13" s="707"/>
      <c r="E13" s="709"/>
      <c r="F13" s="818"/>
    </row>
    <row r="14" spans="1:6" s="705" customFormat="1" ht="14.45" customHeight="1" x14ac:dyDescent="0.2">
      <c r="A14" s="817" t="s">
        <v>1384</v>
      </c>
      <c r="B14" s="815" t="s">
        <v>1385</v>
      </c>
      <c r="C14" s="815"/>
      <c r="D14" s="816"/>
      <c r="E14" s="815">
        <v>63</v>
      </c>
      <c r="F14" s="819"/>
    </row>
    <row r="15" spans="1:6" s="705" customFormat="1" ht="14.45" customHeight="1" x14ac:dyDescent="0.2">
      <c r="A15" s="712" t="s">
        <v>58</v>
      </c>
      <c r="B15" s="712" t="s">
        <v>59</v>
      </c>
      <c r="C15" s="709">
        <v>1091747</v>
      </c>
      <c r="D15" s="734">
        <v>1091747</v>
      </c>
      <c r="E15" s="709">
        <v>572643</v>
      </c>
      <c r="F15" s="818">
        <f t="shared" si="0"/>
        <v>52.451987502599039</v>
      </c>
    </row>
    <row r="16" spans="1:6" s="705" customFormat="1" ht="14.45" customHeight="1" x14ac:dyDescent="0.2">
      <c r="A16" s="710" t="s">
        <v>60</v>
      </c>
      <c r="B16" s="709" t="s">
        <v>61</v>
      </c>
      <c r="C16" s="709"/>
      <c r="D16" s="709"/>
      <c r="E16" s="709"/>
      <c r="F16" s="818"/>
    </row>
    <row r="17" spans="1:6" s="705" customFormat="1" ht="14.45" customHeight="1" x14ac:dyDescent="0.2">
      <c r="A17" s="713" t="s">
        <v>62</v>
      </c>
      <c r="B17" s="709" t="s">
        <v>63</v>
      </c>
      <c r="C17" s="709">
        <v>3400000</v>
      </c>
      <c r="D17" s="709">
        <v>3400000</v>
      </c>
      <c r="E17" s="709">
        <v>2396435</v>
      </c>
      <c r="F17" s="818">
        <f t="shared" si="0"/>
        <v>70.483382352941177</v>
      </c>
    </row>
    <row r="18" spans="1:6" s="705" customFormat="1" ht="15" customHeight="1" x14ac:dyDescent="0.2">
      <c r="A18" s="713" t="s">
        <v>64</v>
      </c>
      <c r="B18" s="709" t="s">
        <v>65</v>
      </c>
      <c r="C18" s="709"/>
      <c r="D18" s="709"/>
      <c r="E18" s="709">
        <v>5</v>
      </c>
      <c r="F18" s="818"/>
    </row>
    <row r="19" spans="1:6" s="705" customFormat="1" ht="14.45" customHeight="1" x14ac:dyDescent="0.2">
      <c r="A19" s="710" t="s">
        <v>66</v>
      </c>
      <c r="B19" s="709" t="s">
        <v>67</v>
      </c>
      <c r="C19" s="709">
        <v>8000</v>
      </c>
      <c r="D19" s="709">
        <v>8000</v>
      </c>
      <c r="E19" s="709">
        <v>21962</v>
      </c>
      <c r="F19" s="818">
        <f t="shared" si="0"/>
        <v>274.52499999999998</v>
      </c>
    </row>
    <row r="20" spans="1:6" ht="15" customHeight="1" x14ac:dyDescent="0.2">
      <c r="A20" s="704"/>
      <c r="B20" s="711" t="s">
        <v>68</v>
      </c>
      <c r="C20" s="711">
        <f>SUM(C13:C19)</f>
        <v>4499747</v>
      </c>
      <c r="D20" s="711">
        <f>SUM(D13:D19)</f>
        <v>4499747</v>
      </c>
      <c r="E20" s="711">
        <f>SUM(E13:E19)</f>
        <v>2991108</v>
      </c>
      <c r="F20" s="820">
        <f t="shared" si="0"/>
        <v>66.47280391542013</v>
      </c>
    </row>
    <row r="21" spans="1:6" s="705" customFormat="1" ht="15" customHeight="1" x14ac:dyDescent="0.2">
      <c r="A21" s="704" t="s">
        <v>69</v>
      </c>
      <c r="B21" s="711" t="s">
        <v>70</v>
      </c>
      <c r="C21" s="711">
        <v>5815745</v>
      </c>
      <c r="D21" s="711">
        <v>5778684</v>
      </c>
      <c r="E21" s="711">
        <v>2021220</v>
      </c>
      <c r="F21" s="820">
        <f t="shared" si="0"/>
        <v>34.977167811910114</v>
      </c>
    </row>
    <row r="22" spans="1:6" s="705" customFormat="1" ht="15" customHeight="1" x14ac:dyDescent="0.2">
      <c r="A22" s="706" t="s">
        <v>71</v>
      </c>
      <c r="B22" s="707" t="s">
        <v>72</v>
      </c>
      <c r="C22" s="709"/>
      <c r="D22" s="707"/>
      <c r="E22" s="709"/>
      <c r="F22" s="818"/>
    </row>
    <row r="23" spans="1:6" s="705" customFormat="1" ht="15" customHeight="1" x14ac:dyDescent="0.2">
      <c r="A23" s="714" t="s">
        <v>73</v>
      </c>
      <c r="B23" s="709" t="s">
        <v>74</v>
      </c>
      <c r="C23" s="709">
        <v>200441</v>
      </c>
      <c r="D23" s="709">
        <v>228115</v>
      </c>
      <c r="E23" s="709">
        <v>186427</v>
      </c>
      <c r="F23" s="818">
        <f t="shared" si="0"/>
        <v>81.725007123599937</v>
      </c>
    </row>
    <row r="24" spans="1:6" s="705" customFormat="1" ht="15" customHeight="1" x14ac:dyDescent="0.2">
      <c r="A24" s="714" t="s">
        <v>75</v>
      </c>
      <c r="B24" s="709" t="s">
        <v>76</v>
      </c>
      <c r="C24" s="709"/>
      <c r="D24" s="709"/>
      <c r="E24" s="709"/>
      <c r="F24" s="818"/>
    </row>
    <row r="25" spans="1:6" s="705" customFormat="1" ht="15" customHeight="1" x14ac:dyDescent="0.2">
      <c r="A25" s="715"/>
      <c r="B25" s="711" t="s">
        <v>77</v>
      </c>
      <c r="C25" s="711">
        <f>SUM(C23:C24)</f>
        <v>200441</v>
      </c>
      <c r="D25" s="711">
        <f>SUM(D23:D24)</f>
        <v>228115</v>
      </c>
      <c r="E25" s="711">
        <f>SUM(E23:E24)</f>
        <v>186427</v>
      </c>
      <c r="F25" s="820">
        <f t="shared" si="0"/>
        <v>81.725007123599937</v>
      </c>
    </row>
    <row r="26" spans="1:6" s="705" customFormat="1" ht="15" customHeight="1" x14ac:dyDescent="0.2">
      <c r="A26" s="704" t="s">
        <v>78</v>
      </c>
      <c r="B26" s="711" t="s">
        <v>79</v>
      </c>
      <c r="C26" s="711"/>
      <c r="D26" s="711">
        <v>46416</v>
      </c>
      <c r="E26" s="711">
        <v>51606</v>
      </c>
      <c r="F26" s="820">
        <f t="shared" si="0"/>
        <v>111.1814891416753</v>
      </c>
    </row>
    <row r="27" spans="1:6" s="705" customFormat="1" ht="15" customHeight="1" x14ac:dyDescent="0.2">
      <c r="A27" s="706" t="s">
        <v>80</v>
      </c>
      <c r="B27" s="707" t="s">
        <v>81</v>
      </c>
      <c r="C27" s="707"/>
      <c r="D27" s="707"/>
      <c r="E27" s="709"/>
      <c r="F27" s="818"/>
    </row>
    <row r="28" spans="1:6" s="705" customFormat="1" ht="24.95" customHeight="1" x14ac:dyDescent="0.2">
      <c r="A28" s="714" t="s">
        <v>1321</v>
      </c>
      <c r="B28" s="709" t="s">
        <v>82</v>
      </c>
      <c r="C28" s="709">
        <v>3000</v>
      </c>
      <c r="D28" s="709">
        <v>3000</v>
      </c>
      <c r="E28" s="709">
        <v>5895</v>
      </c>
      <c r="F28" s="818">
        <f t="shared" si="0"/>
        <v>196.5</v>
      </c>
    </row>
    <row r="29" spans="1:6" s="705" customFormat="1" ht="15" customHeight="1" x14ac:dyDescent="0.2">
      <c r="A29" s="714" t="s">
        <v>83</v>
      </c>
      <c r="B29" s="709" t="s">
        <v>84</v>
      </c>
      <c r="C29" s="709">
        <v>131863</v>
      </c>
      <c r="D29" s="709">
        <v>209409</v>
      </c>
      <c r="E29" s="709">
        <v>175660</v>
      </c>
      <c r="F29" s="818">
        <f t="shared" si="0"/>
        <v>83.88369172289633</v>
      </c>
    </row>
    <row r="30" spans="1:6" s="705" customFormat="1" ht="15" customHeight="1" x14ac:dyDescent="0.2">
      <c r="A30" s="715"/>
      <c r="B30" s="711" t="s">
        <v>85</v>
      </c>
      <c r="C30" s="711">
        <f>SUM(C28:C29)</f>
        <v>134863</v>
      </c>
      <c r="D30" s="711">
        <f>SUM(D28:D29)</f>
        <v>212409</v>
      </c>
      <c r="E30" s="711">
        <f>SUM(E28:E29)</f>
        <v>181555</v>
      </c>
      <c r="F30" s="820">
        <f t="shared" si="0"/>
        <v>85.474250149475779</v>
      </c>
    </row>
    <row r="31" spans="1:6" s="705" customFormat="1" ht="15" customHeight="1" x14ac:dyDescent="0.2">
      <c r="A31" s="704" t="s">
        <v>86</v>
      </c>
      <c r="B31" s="711" t="s">
        <v>87</v>
      </c>
      <c r="C31" s="711">
        <f>SUM(C8+C12+C20+C21+C25+C26+C30)</f>
        <v>27248329</v>
      </c>
      <c r="D31" s="711">
        <f>SUM(D8+D12+D20+D21+D25+D26+D30)</f>
        <v>28621298</v>
      </c>
      <c r="E31" s="711">
        <f>SUM(E8+E12+E20+E21+E25+E26+E30)</f>
        <v>19901617</v>
      </c>
      <c r="F31" s="820">
        <f t="shared" si="0"/>
        <v>69.534292260260173</v>
      </c>
    </row>
    <row r="32" spans="1:6" s="705" customFormat="1" ht="15.95" customHeight="1" x14ac:dyDescent="0.2">
      <c r="A32" s="706" t="s">
        <v>88</v>
      </c>
      <c r="B32" s="707" t="s">
        <v>89</v>
      </c>
      <c r="C32" s="707"/>
      <c r="D32" s="707"/>
      <c r="E32" s="709"/>
      <c r="F32" s="818"/>
    </row>
    <row r="33" spans="1:6" s="705" customFormat="1" ht="14.45" customHeight="1" x14ac:dyDescent="0.2">
      <c r="A33" s="710" t="s">
        <v>90</v>
      </c>
      <c r="B33" s="709" t="s">
        <v>91</v>
      </c>
      <c r="C33" s="709"/>
      <c r="D33" s="709"/>
      <c r="E33" s="709"/>
      <c r="F33" s="818"/>
    </row>
    <row r="34" spans="1:6" s="705" customFormat="1" ht="14.45" customHeight="1" x14ac:dyDescent="0.2">
      <c r="A34" s="713" t="s">
        <v>92</v>
      </c>
      <c r="B34" s="709" t="s">
        <v>93</v>
      </c>
      <c r="C34" s="709">
        <v>34841</v>
      </c>
      <c r="D34" s="709">
        <v>34841</v>
      </c>
      <c r="E34" s="709">
        <v>34841</v>
      </c>
      <c r="F34" s="818">
        <f t="shared" si="0"/>
        <v>100</v>
      </c>
    </row>
    <row r="35" spans="1:6" s="705" customFormat="1" ht="14.45" customHeight="1" x14ac:dyDescent="0.2">
      <c r="A35" s="713" t="s">
        <v>94</v>
      </c>
      <c r="B35" s="710" t="s">
        <v>95</v>
      </c>
      <c r="C35" s="709">
        <v>24600437</v>
      </c>
      <c r="D35" s="713">
        <v>26100437</v>
      </c>
      <c r="E35" s="709">
        <v>3270000</v>
      </c>
      <c r="F35" s="818">
        <f t="shared" si="0"/>
        <v>12.528525863379222</v>
      </c>
    </row>
    <row r="36" spans="1:6" s="705" customFormat="1" ht="14.45" customHeight="1" x14ac:dyDescent="0.2">
      <c r="A36" s="713" t="s">
        <v>96</v>
      </c>
      <c r="B36" s="709" t="s">
        <v>97</v>
      </c>
      <c r="C36" s="709">
        <v>11143170</v>
      </c>
      <c r="D36" s="709">
        <v>11434445</v>
      </c>
      <c r="E36" s="709">
        <v>11434445</v>
      </c>
      <c r="F36" s="818">
        <f t="shared" si="0"/>
        <v>100</v>
      </c>
    </row>
    <row r="37" spans="1:6" s="705" customFormat="1" ht="14.45" customHeight="1" x14ac:dyDescent="0.2">
      <c r="A37" s="263" t="s">
        <v>98</v>
      </c>
      <c r="B37" s="264" t="s">
        <v>99</v>
      </c>
      <c r="C37" s="709"/>
      <c r="D37" s="709"/>
      <c r="E37" s="709"/>
      <c r="F37" s="818"/>
    </row>
    <row r="38" spans="1:6" s="705" customFormat="1" ht="14.45" customHeight="1" x14ac:dyDescent="0.2">
      <c r="A38" s="715"/>
      <c r="B38" s="711" t="s">
        <v>100</v>
      </c>
      <c r="C38" s="711">
        <f>SUM(C34:C36)</f>
        <v>35778448</v>
      </c>
      <c r="D38" s="711">
        <f>SUM(D34:D37)</f>
        <v>37569723</v>
      </c>
      <c r="E38" s="711">
        <f>SUM(E34:E37)</f>
        <v>14739286</v>
      </c>
      <c r="F38" s="820">
        <f t="shared" si="0"/>
        <v>39.231819728881149</v>
      </c>
    </row>
    <row r="39" spans="1:6" ht="15.95" customHeight="1" x14ac:dyDescent="0.2">
      <c r="A39" s="704"/>
      <c r="B39" s="711" t="s">
        <v>101</v>
      </c>
      <c r="C39" s="711">
        <f>SUM(C31+C38)</f>
        <v>63026777</v>
      </c>
      <c r="D39" s="711">
        <f>SUM(D31+D38)</f>
        <v>66191021</v>
      </c>
      <c r="E39" s="711">
        <f>SUM(E31+E38)</f>
        <v>34640903</v>
      </c>
      <c r="F39" s="820">
        <f t="shared" si="0"/>
        <v>52.334746430335322</v>
      </c>
    </row>
  </sheetData>
  <printOptions horizontalCentered="1"/>
  <pageMargins left="0.15748031496062992" right="0.15748031496062992" top="1.1023622047244095" bottom="0.23622047244094491" header="0.51181102362204722" footer="0.35433070866141736"/>
  <pageSetup paperSize="9" scale="85" fitToHeight="0" orientation="portrait" r:id="rId1"/>
  <headerFooter alignWithMargins="0">
    <oddHeader>&amp;C&amp;"Times New Roman CE,Félkövér dőlt"ZALAEGERSZEG MEGYEI  JOGÚ  VÁROS  ÖNKORMÁNYZATA
ÖSSZESÍTŐ A BEVÉTELEK TELJESÍTÉSÉRŐL ROVATONKÉNT
2021. I. FÉLÉVBEN&amp;R&amp;"Times New Roman CE,Félkövér dőlt"2. melléklet
Adatok E Ft-ban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59"/>
  <sheetViews>
    <sheetView zoomScale="96" zoomScaleNormal="96" workbookViewId="0">
      <pane xSplit="1" ySplit="2" topLeftCell="B35" activePane="bottomRight" state="frozen"/>
      <selection pane="topRight" activeCell="B1" sqref="B1"/>
      <selection pane="bottomLeft" activeCell="A141" sqref="A141"/>
      <selection pane="bottomRight" activeCell="L57" sqref="L57"/>
    </sheetView>
  </sheetViews>
  <sheetFormatPr defaultColWidth="28" defaultRowHeight="12" x14ac:dyDescent="0.2"/>
  <cols>
    <col min="1" max="1" width="55.33203125" style="24" customWidth="1"/>
    <col min="2" max="2" width="16.1640625" style="24" customWidth="1"/>
    <col min="3" max="3" width="14.5" style="24" customWidth="1"/>
    <col min="4" max="4" width="14.33203125" style="24" customWidth="1"/>
    <col min="5" max="5" width="12.83203125" style="24" customWidth="1"/>
    <col min="6" max="6" width="14.1640625" style="24" customWidth="1"/>
    <col min="7" max="7" width="10.5" style="24" customWidth="1"/>
    <col min="8" max="8" width="13.33203125" style="24" customWidth="1"/>
    <col min="9" max="9" width="12.83203125" style="24" customWidth="1"/>
    <col min="10" max="10" width="14.33203125" style="24" hidden="1" customWidth="1"/>
    <col min="11" max="11" width="13.6640625" style="24" customWidth="1"/>
    <col min="12" max="12" width="9.5" style="24" customWidth="1"/>
    <col min="13" max="16384" width="28" style="24"/>
  </cols>
  <sheetData>
    <row r="1" spans="1:12" ht="21" customHeight="1" x14ac:dyDescent="0.2">
      <c r="A1" s="23"/>
      <c r="B1" s="827" t="s">
        <v>1265</v>
      </c>
      <c r="C1" s="828"/>
      <c r="D1" s="826" t="s">
        <v>1266</v>
      </c>
      <c r="E1" s="829"/>
      <c r="F1" s="827" t="s">
        <v>1265</v>
      </c>
      <c r="G1" s="828"/>
      <c r="H1" s="826" t="s">
        <v>1267</v>
      </c>
      <c r="I1" s="829"/>
      <c r="J1" s="678"/>
      <c r="K1" s="826" t="s">
        <v>1361</v>
      </c>
      <c r="L1" s="826" t="s">
        <v>110</v>
      </c>
    </row>
    <row r="2" spans="1:12" ht="32.25" customHeight="1" x14ac:dyDescent="0.2">
      <c r="A2" s="679" t="s">
        <v>102</v>
      </c>
      <c r="B2" s="680" t="s">
        <v>1018</v>
      </c>
      <c r="C2" s="680" t="s">
        <v>103</v>
      </c>
      <c r="D2" s="680" t="s">
        <v>104</v>
      </c>
      <c r="E2" s="681" t="s">
        <v>105</v>
      </c>
      <c r="F2" s="680" t="s">
        <v>1018</v>
      </c>
      <c r="G2" s="680" t="s">
        <v>103</v>
      </c>
      <c r="H2" s="680" t="s">
        <v>104</v>
      </c>
      <c r="I2" s="681" t="s">
        <v>105</v>
      </c>
      <c r="J2" s="682" t="s">
        <v>106</v>
      </c>
      <c r="K2" s="826"/>
      <c r="L2" s="826"/>
    </row>
    <row r="3" spans="1:12" ht="15.95" customHeight="1" x14ac:dyDescent="0.2">
      <c r="A3" s="270" t="s">
        <v>107</v>
      </c>
      <c r="B3" s="683"/>
      <c r="C3" s="683"/>
      <c r="D3" s="684"/>
      <c r="E3" s="684"/>
      <c r="F3" s="684"/>
      <c r="G3" s="684"/>
      <c r="H3" s="684"/>
      <c r="I3" s="684"/>
      <c r="J3" s="685"/>
      <c r="K3" s="690"/>
      <c r="L3" s="690"/>
    </row>
    <row r="4" spans="1:12" ht="15.95" customHeight="1" x14ac:dyDescent="0.2">
      <c r="A4" s="686" t="s">
        <v>1268</v>
      </c>
      <c r="B4" s="687"/>
      <c r="C4" s="687"/>
      <c r="D4" s="687"/>
      <c r="E4" s="687"/>
      <c r="F4" s="687"/>
      <c r="G4" s="687"/>
      <c r="H4" s="687"/>
      <c r="I4" s="687"/>
      <c r="J4" s="685"/>
      <c r="K4" s="690"/>
      <c r="L4" s="690"/>
    </row>
    <row r="5" spans="1:12" ht="15.95" customHeight="1" x14ac:dyDescent="0.2">
      <c r="A5" s="685" t="s">
        <v>1269</v>
      </c>
      <c r="B5" s="688"/>
      <c r="C5" s="688">
        <v>130.56</v>
      </c>
      <c r="D5" s="687">
        <v>5475000</v>
      </c>
      <c r="E5" s="687">
        <v>714816</v>
      </c>
      <c r="F5" s="688"/>
      <c r="G5" s="688">
        <v>130.56</v>
      </c>
      <c r="H5" s="687">
        <v>5475000</v>
      </c>
      <c r="I5" s="687">
        <v>714816</v>
      </c>
      <c r="J5" s="689">
        <v>714816000</v>
      </c>
      <c r="K5" s="801">
        <v>372858</v>
      </c>
      <c r="L5" s="803">
        <f>K5/I5*100</f>
        <v>52.161395380069841</v>
      </c>
    </row>
    <row r="6" spans="1:12" ht="15.95" customHeight="1" x14ac:dyDescent="0.2">
      <c r="A6" s="685" t="s">
        <v>1270</v>
      </c>
      <c r="B6" s="687"/>
      <c r="C6" s="687"/>
      <c r="E6" s="690"/>
      <c r="F6" s="687"/>
      <c r="G6" s="687"/>
      <c r="I6" s="690"/>
      <c r="J6" s="689"/>
      <c r="K6" s="801"/>
      <c r="L6" s="803"/>
    </row>
    <row r="7" spans="1:12" ht="15.95" customHeight="1" x14ac:dyDescent="0.2">
      <c r="A7" s="685" t="s">
        <v>1271</v>
      </c>
      <c r="B7" s="687"/>
      <c r="C7" s="687">
        <v>2369.1999999999998</v>
      </c>
      <c r="D7" s="691">
        <v>25200</v>
      </c>
      <c r="E7" s="687">
        <v>59704</v>
      </c>
      <c r="F7" s="687"/>
      <c r="G7" s="687">
        <v>2369.1999999999998</v>
      </c>
      <c r="H7" s="691">
        <v>25200</v>
      </c>
      <c r="I7" s="687">
        <v>59704</v>
      </c>
      <c r="J7" s="689">
        <v>59703840</v>
      </c>
      <c r="K7" s="801">
        <v>31046</v>
      </c>
      <c r="L7" s="803">
        <f t="shared" ref="L7:L57" si="0">K7/I7*100</f>
        <v>51.999866005627759</v>
      </c>
    </row>
    <row r="8" spans="1:12" ht="15.95" customHeight="1" x14ac:dyDescent="0.2">
      <c r="A8" s="685" t="s">
        <v>1272</v>
      </c>
      <c r="B8" s="687"/>
      <c r="C8" s="687">
        <v>402.8</v>
      </c>
      <c r="D8" s="691">
        <v>415000</v>
      </c>
      <c r="E8" s="687">
        <v>167162</v>
      </c>
      <c r="F8" s="687"/>
      <c r="G8" s="687">
        <v>402.8</v>
      </c>
      <c r="H8" s="691">
        <v>415000</v>
      </c>
      <c r="I8" s="687">
        <v>167162</v>
      </c>
      <c r="J8" s="689">
        <v>167162000</v>
      </c>
      <c r="K8" s="801">
        <v>86924</v>
      </c>
      <c r="L8" s="803">
        <f t="shared" si="0"/>
        <v>51.99985642669985</v>
      </c>
    </row>
    <row r="9" spans="1:12" ht="15.95" customHeight="1" x14ac:dyDescent="0.2">
      <c r="A9" s="685" t="s">
        <v>1273</v>
      </c>
      <c r="B9" s="687"/>
      <c r="C9" s="687">
        <v>323446</v>
      </c>
      <c r="D9" s="691">
        <v>70</v>
      </c>
      <c r="E9" s="687">
        <v>22641</v>
      </c>
      <c r="F9" s="687"/>
      <c r="G9" s="687">
        <v>323446</v>
      </c>
      <c r="H9" s="691">
        <v>70</v>
      </c>
      <c r="I9" s="687">
        <v>22641</v>
      </c>
      <c r="J9" s="689">
        <v>22641220</v>
      </c>
      <c r="K9" s="801">
        <v>11773</v>
      </c>
      <c r="L9" s="803">
        <f t="shared" si="0"/>
        <v>51.998586634865951</v>
      </c>
    </row>
    <row r="10" spans="1:12" ht="15.95" customHeight="1" x14ac:dyDescent="0.2">
      <c r="A10" s="685" t="s">
        <v>1274</v>
      </c>
      <c r="B10" s="687"/>
      <c r="C10" s="687">
        <v>219.2</v>
      </c>
      <c r="D10" s="691">
        <v>470000</v>
      </c>
      <c r="E10" s="687">
        <v>103022</v>
      </c>
      <c r="F10" s="687"/>
      <c r="G10" s="687">
        <v>219.2</v>
      </c>
      <c r="H10" s="691">
        <v>470000</v>
      </c>
      <c r="I10" s="687">
        <v>103022</v>
      </c>
      <c r="J10" s="689">
        <v>103021651</v>
      </c>
      <c r="K10" s="801">
        <v>54711</v>
      </c>
      <c r="L10" s="803">
        <f t="shared" si="0"/>
        <v>53.1061326706917</v>
      </c>
    </row>
    <row r="11" spans="1:12" ht="15.95" customHeight="1" x14ac:dyDescent="0.2">
      <c r="A11" s="685" t="s">
        <v>1275</v>
      </c>
      <c r="B11" s="687">
        <v>56959</v>
      </c>
      <c r="C11" s="687"/>
      <c r="D11" s="691">
        <v>2700</v>
      </c>
      <c r="E11" s="691">
        <v>153789</v>
      </c>
      <c r="F11" s="687">
        <v>56959</v>
      </c>
      <c r="G11" s="687"/>
      <c r="H11" s="691">
        <v>2700</v>
      </c>
      <c r="I11" s="691">
        <v>153789</v>
      </c>
      <c r="J11" s="689">
        <v>153789300</v>
      </c>
      <c r="K11" s="801">
        <v>79971</v>
      </c>
      <c r="L11" s="803">
        <f t="shared" si="0"/>
        <v>52.00046817392662</v>
      </c>
    </row>
    <row r="12" spans="1:12" ht="15.95" customHeight="1" x14ac:dyDescent="0.2">
      <c r="A12" s="685" t="s">
        <v>1276</v>
      </c>
      <c r="B12" s="687">
        <v>4236</v>
      </c>
      <c r="C12" s="687"/>
      <c r="D12" s="691">
        <v>2550</v>
      </c>
      <c r="E12" s="691">
        <v>10802</v>
      </c>
      <c r="F12" s="687">
        <v>4236</v>
      </c>
      <c r="G12" s="687"/>
      <c r="H12" s="691">
        <v>2550</v>
      </c>
      <c r="I12" s="691">
        <v>10802</v>
      </c>
      <c r="J12" s="689">
        <v>10801800</v>
      </c>
      <c r="K12" s="801">
        <v>5617</v>
      </c>
      <c r="L12" s="803">
        <f t="shared" si="0"/>
        <v>51.999629698204039</v>
      </c>
    </row>
    <row r="13" spans="1:12" ht="15.95" customHeight="1" x14ac:dyDescent="0.2">
      <c r="A13" s="685" t="s">
        <v>1277</v>
      </c>
      <c r="B13" s="687"/>
      <c r="C13" s="687"/>
      <c r="D13" s="692"/>
      <c r="E13" s="687">
        <v>100</v>
      </c>
      <c r="F13" s="687"/>
      <c r="G13" s="687"/>
      <c r="H13" s="692"/>
      <c r="I13" s="687">
        <v>100</v>
      </c>
      <c r="J13" s="689">
        <v>100000</v>
      </c>
      <c r="K13" s="801">
        <v>52</v>
      </c>
      <c r="L13" s="803">
        <f t="shared" si="0"/>
        <v>52</v>
      </c>
    </row>
    <row r="14" spans="1:12" ht="15.95" customHeight="1" x14ac:dyDescent="0.2">
      <c r="A14" s="686" t="s">
        <v>1278</v>
      </c>
      <c r="B14" s="687"/>
      <c r="C14" s="687"/>
      <c r="D14" s="692"/>
      <c r="E14" s="692"/>
      <c r="F14" s="687"/>
      <c r="G14" s="687"/>
      <c r="H14" s="692"/>
      <c r="I14" s="692"/>
      <c r="J14" s="689"/>
      <c r="K14" s="801"/>
      <c r="L14" s="803"/>
    </row>
    <row r="15" spans="1:12" ht="15.95" customHeight="1" x14ac:dyDescent="0.2">
      <c r="A15" s="685" t="s">
        <v>1279</v>
      </c>
      <c r="B15" s="687"/>
      <c r="C15" s="693">
        <v>1529.7</v>
      </c>
      <c r="D15" s="687">
        <v>97400</v>
      </c>
      <c r="E15" s="687">
        <v>148993</v>
      </c>
      <c r="F15" s="687"/>
      <c r="G15" s="693">
        <v>1529.7</v>
      </c>
      <c r="H15" s="687">
        <v>97400</v>
      </c>
      <c r="I15" s="687">
        <v>148993</v>
      </c>
      <c r="J15" s="689">
        <v>148992780</v>
      </c>
      <c r="K15" s="801">
        <v>77476</v>
      </c>
      <c r="L15" s="803">
        <f t="shared" si="0"/>
        <v>51.999758377910375</v>
      </c>
    </row>
    <row r="16" spans="1:12" ht="15.95" customHeight="1" x14ac:dyDescent="0.2">
      <c r="A16" s="694" t="s">
        <v>1280</v>
      </c>
      <c r="B16" s="687"/>
      <c r="C16" s="693">
        <v>137.9</v>
      </c>
      <c r="D16" s="687">
        <v>4861500</v>
      </c>
      <c r="E16" s="687">
        <v>670401</v>
      </c>
      <c r="F16" s="687"/>
      <c r="G16" s="693">
        <v>137.9</v>
      </c>
      <c r="H16" s="687">
        <v>4861500</v>
      </c>
      <c r="I16" s="687">
        <v>670401</v>
      </c>
      <c r="J16" s="689">
        <v>670400850</v>
      </c>
      <c r="K16" s="801">
        <v>348609</v>
      </c>
      <c r="L16" s="803">
        <f t="shared" si="0"/>
        <v>52.000071598938547</v>
      </c>
    </row>
    <row r="17" spans="1:12" ht="15.95" customHeight="1" x14ac:dyDescent="0.2">
      <c r="A17" s="685" t="s">
        <v>1281</v>
      </c>
      <c r="B17" s="687"/>
      <c r="C17" s="687"/>
      <c r="D17" s="687"/>
      <c r="E17" s="687"/>
      <c r="F17" s="687"/>
      <c r="G17" s="687"/>
      <c r="H17" s="687"/>
      <c r="I17" s="687"/>
      <c r="J17" s="689"/>
      <c r="K17" s="801"/>
      <c r="L17" s="803"/>
    </row>
    <row r="18" spans="1:12" ht="15.95" customHeight="1" x14ac:dyDescent="0.2">
      <c r="A18" s="685" t="s">
        <v>1282</v>
      </c>
      <c r="B18" s="687"/>
      <c r="C18" s="693">
        <v>39.299999999999997</v>
      </c>
      <c r="D18" s="687">
        <v>432000</v>
      </c>
      <c r="E18" s="687">
        <v>16977</v>
      </c>
      <c r="F18" s="687"/>
      <c r="G18" s="693">
        <v>39.299999999999997</v>
      </c>
      <c r="H18" s="687">
        <v>432000</v>
      </c>
      <c r="I18" s="687">
        <v>16977</v>
      </c>
      <c r="J18" s="689">
        <v>16977600</v>
      </c>
      <c r="K18" s="801">
        <v>8828</v>
      </c>
      <c r="L18" s="803">
        <f t="shared" si="0"/>
        <v>51.999764387111981</v>
      </c>
    </row>
    <row r="19" spans="1:12" ht="20.25" hidden="1" customHeight="1" x14ac:dyDescent="0.2">
      <c r="A19" s="694" t="s">
        <v>1283</v>
      </c>
      <c r="B19" s="687"/>
      <c r="C19" s="687"/>
      <c r="D19" s="687">
        <v>363642</v>
      </c>
      <c r="E19" s="687"/>
      <c r="F19" s="687"/>
      <c r="G19" s="687"/>
      <c r="H19" s="687">
        <v>363642</v>
      </c>
      <c r="I19" s="687"/>
      <c r="J19" s="689"/>
      <c r="K19" s="801"/>
      <c r="L19" s="803" t="e">
        <f t="shared" si="0"/>
        <v>#DIV/0!</v>
      </c>
    </row>
    <row r="20" spans="1:12" ht="24.95" customHeight="1" x14ac:dyDescent="0.2">
      <c r="A20" s="694" t="s">
        <v>1284</v>
      </c>
      <c r="B20" s="687"/>
      <c r="C20" s="687">
        <v>2</v>
      </c>
      <c r="D20" s="687">
        <v>1611000</v>
      </c>
      <c r="E20" s="687">
        <v>3222</v>
      </c>
      <c r="F20" s="687"/>
      <c r="G20" s="687">
        <v>2</v>
      </c>
      <c r="H20" s="687">
        <v>1611000</v>
      </c>
      <c r="I20" s="687">
        <v>3222</v>
      </c>
      <c r="J20" s="689">
        <v>3222000</v>
      </c>
      <c r="K20" s="801">
        <v>1676</v>
      </c>
      <c r="L20" s="803">
        <f t="shared" si="0"/>
        <v>52.017380509000624</v>
      </c>
    </row>
    <row r="21" spans="1:12" ht="24.75" customHeight="1" x14ac:dyDescent="0.2">
      <c r="A21" s="694" t="s">
        <v>1285</v>
      </c>
      <c r="C21" s="693">
        <v>90</v>
      </c>
      <c r="D21" s="687">
        <v>2919000</v>
      </c>
      <c r="E21" s="687">
        <v>262710</v>
      </c>
      <c r="G21" s="693">
        <v>90</v>
      </c>
      <c r="H21" s="687">
        <v>2919000</v>
      </c>
      <c r="I21" s="687">
        <v>262710</v>
      </c>
      <c r="J21" s="689">
        <v>262710000</v>
      </c>
      <c r="K21" s="801">
        <v>155282</v>
      </c>
      <c r="L21" s="803">
        <f t="shared" si="0"/>
        <v>59.107761409919682</v>
      </c>
    </row>
    <row r="22" spans="1:12" ht="15" customHeight="1" x14ac:dyDescent="0.2">
      <c r="A22" s="686" t="s">
        <v>1286</v>
      </c>
      <c r="B22" s="687"/>
      <c r="C22" s="687"/>
      <c r="D22" s="687"/>
      <c r="E22" s="687"/>
      <c r="F22" s="687"/>
      <c r="G22" s="687"/>
      <c r="H22" s="687"/>
      <c r="I22" s="687"/>
      <c r="J22" s="689"/>
      <c r="K22" s="801"/>
      <c r="L22" s="803"/>
    </row>
    <row r="23" spans="1:12" ht="15" customHeight="1" x14ac:dyDescent="0.2">
      <c r="A23" s="685" t="s">
        <v>1287</v>
      </c>
      <c r="B23" s="687"/>
      <c r="C23" s="693">
        <v>8.6</v>
      </c>
      <c r="D23" s="687">
        <v>4100000</v>
      </c>
      <c r="E23" s="687">
        <v>35260</v>
      </c>
      <c r="F23" s="687"/>
      <c r="G23" s="693">
        <v>8.6</v>
      </c>
      <c r="H23" s="687">
        <v>4100000</v>
      </c>
      <c r="I23" s="687">
        <v>35260</v>
      </c>
      <c r="J23" s="689">
        <v>35260000</v>
      </c>
      <c r="K23" s="801">
        <v>19034</v>
      </c>
      <c r="L23" s="803">
        <f t="shared" si="0"/>
        <v>53.981849120816797</v>
      </c>
    </row>
    <row r="24" spans="1:12" ht="15" customHeight="1" x14ac:dyDescent="0.2">
      <c r="A24" s="685" t="s">
        <v>1288</v>
      </c>
      <c r="B24" s="687"/>
      <c r="C24" s="693">
        <v>23.1</v>
      </c>
      <c r="D24" s="687">
        <v>3650000</v>
      </c>
      <c r="E24" s="687">
        <v>84315</v>
      </c>
      <c r="F24" s="687"/>
      <c r="G24" s="693">
        <v>23.1</v>
      </c>
      <c r="H24" s="687">
        <v>3650000</v>
      </c>
      <c r="I24" s="687">
        <v>84315</v>
      </c>
      <c r="J24" s="689">
        <v>84315000</v>
      </c>
      <c r="K24" s="801">
        <v>45989</v>
      </c>
      <c r="L24" s="803">
        <f t="shared" si="0"/>
        <v>54.544268516871256</v>
      </c>
    </row>
    <row r="25" spans="1:12" ht="12.75" customHeight="1" x14ac:dyDescent="0.2">
      <c r="A25" s="685" t="s">
        <v>1289</v>
      </c>
      <c r="B25" s="687"/>
      <c r="C25" s="687">
        <v>325</v>
      </c>
      <c r="D25" s="687">
        <v>72996</v>
      </c>
      <c r="E25" s="687">
        <v>23724</v>
      </c>
      <c r="F25" s="687"/>
      <c r="G25" s="687">
        <v>325</v>
      </c>
      <c r="H25" s="687">
        <v>72996</v>
      </c>
      <c r="I25" s="687">
        <v>23724</v>
      </c>
      <c r="J25" s="689">
        <v>23723700</v>
      </c>
      <c r="K25" s="801">
        <v>12561</v>
      </c>
      <c r="L25" s="803">
        <f t="shared" si="0"/>
        <v>52.946383409205865</v>
      </c>
    </row>
    <row r="26" spans="1:12" ht="14.25" customHeight="1" x14ac:dyDescent="0.2">
      <c r="A26" s="685" t="s">
        <v>1290</v>
      </c>
      <c r="B26" s="687"/>
      <c r="C26" s="687"/>
      <c r="D26" s="687"/>
      <c r="E26" s="687"/>
      <c r="F26" s="687"/>
      <c r="G26" s="687"/>
      <c r="H26" s="687"/>
      <c r="I26" s="687"/>
      <c r="J26" s="689"/>
      <c r="K26" s="801"/>
      <c r="L26" s="803"/>
    </row>
    <row r="27" spans="1:12" ht="15" customHeight="1" x14ac:dyDescent="0.2">
      <c r="A27" s="685" t="s">
        <v>1291</v>
      </c>
      <c r="B27" s="687"/>
      <c r="C27" s="687">
        <v>2</v>
      </c>
      <c r="D27" s="687">
        <v>25000</v>
      </c>
      <c r="E27" s="687">
        <v>50</v>
      </c>
      <c r="F27" s="687"/>
      <c r="G27" s="687">
        <v>2</v>
      </c>
      <c r="H27" s="687">
        <v>25000</v>
      </c>
      <c r="I27" s="687">
        <v>50</v>
      </c>
      <c r="J27" s="689">
        <v>50000</v>
      </c>
      <c r="K27" s="801">
        <v>26</v>
      </c>
      <c r="L27" s="803">
        <f t="shared" si="0"/>
        <v>52</v>
      </c>
    </row>
    <row r="28" spans="1:12" ht="15" customHeight="1" x14ac:dyDescent="0.2">
      <c r="A28" s="685" t="s">
        <v>1292</v>
      </c>
      <c r="B28" s="687"/>
      <c r="C28" s="687">
        <v>53</v>
      </c>
      <c r="D28" s="687">
        <v>471900</v>
      </c>
      <c r="E28" s="687">
        <v>25011</v>
      </c>
      <c r="F28" s="687"/>
      <c r="G28" s="687">
        <v>53</v>
      </c>
      <c r="H28" s="687">
        <v>471900</v>
      </c>
      <c r="I28" s="687">
        <v>25011</v>
      </c>
      <c r="J28" s="689">
        <v>25010700</v>
      </c>
      <c r="K28" s="801">
        <v>13547</v>
      </c>
      <c r="L28" s="803">
        <f t="shared" si="0"/>
        <v>54.164167766182878</v>
      </c>
    </row>
    <row r="29" spans="1:12" ht="15" customHeight="1" x14ac:dyDescent="0.2">
      <c r="A29" s="694" t="s">
        <v>1293</v>
      </c>
      <c r="B29" s="687"/>
      <c r="C29" s="687">
        <v>55</v>
      </c>
      <c r="D29" s="687">
        <v>325500</v>
      </c>
      <c r="E29" s="687">
        <v>17902</v>
      </c>
      <c r="F29" s="687"/>
      <c r="G29" s="687">
        <v>55</v>
      </c>
      <c r="H29" s="687">
        <v>325500</v>
      </c>
      <c r="I29" s="687">
        <v>17902</v>
      </c>
      <c r="J29" s="689">
        <v>17902500</v>
      </c>
      <c r="K29" s="801">
        <v>9618</v>
      </c>
      <c r="L29" s="803">
        <f t="shared" si="0"/>
        <v>53.725840688191262</v>
      </c>
    </row>
    <row r="30" spans="1:12" ht="21.75" customHeight="1" x14ac:dyDescent="0.2">
      <c r="A30" s="694" t="s">
        <v>1294</v>
      </c>
      <c r="B30" s="687"/>
      <c r="C30" s="687">
        <v>4</v>
      </c>
      <c r="D30" s="687">
        <v>805200</v>
      </c>
      <c r="E30" s="687">
        <v>3221</v>
      </c>
      <c r="F30" s="687"/>
      <c r="G30" s="687">
        <v>4</v>
      </c>
      <c r="H30" s="687">
        <v>805200</v>
      </c>
      <c r="I30" s="687">
        <v>3221</v>
      </c>
      <c r="J30" s="689">
        <v>3220800</v>
      </c>
      <c r="K30" s="801">
        <v>1708</v>
      </c>
      <c r="L30" s="803">
        <f t="shared" si="0"/>
        <v>53.027010245265451</v>
      </c>
    </row>
    <row r="31" spans="1:12" ht="21.75" customHeight="1" x14ac:dyDescent="0.2">
      <c r="A31" s="694" t="s">
        <v>1295</v>
      </c>
      <c r="B31" s="687"/>
      <c r="C31" s="687">
        <v>19</v>
      </c>
      <c r="D31" s="687">
        <v>450000</v>
      </c>
      <c r="E31" s="687">
        <v>8550</v>
      </c>
      <c r="F31" s="687"/>
      <c r="G31" s="687">
        <v>19</v>
      </c>
      <c r="H31" s="687">
        <v>450000</v>
      </c>
      <c r="I31" s="687">
        <v>8550</v>
      </c>
      <c r="J31" s="689">
        <v>8550000</v>
      </c>
      <c r="K31" s="801">
        <v>4531</v>
      </c>
      <c r="L31" s="803">
        <f t="shared" si="0"/>
        <v>52.994152046783626</v>
      </c>
    </row>
    <row r="32" spans="1:12" ht="21" customHeight="1" x14ac:dyDescent="0.2">
      <c r="A32" s="694" t="s">
        <v>1296</v>
      </c>
      <c r="B32" s="687"/>
      <c r="C32" s="687">
        <v>9</v>
      </c>
      <c r="D32" s="687">
        <v>450000</v>
      </c>
      <c r="E32" s="687">
        <v>4050</v>
      </c>
      <c r="F32" s="687"/>
      <c r="G32" s="687">
        <v>9</v>
      </c>
      <c r="H32" s="687">
        <v>450000</v>
      </c>
      <c r="I32" s="687">
        <v>4050</v>
      </c>
      <c r="J32" s="689">
        <v>4050000</v>
      </c>
      <c r="K32" s="801">
        <v>2146</v>
      </c>
      <c r="L32" s="803">
        <f t="shared" si="0"/>
        <v>52.987654320987652</v>
      </c>
    </row>
    <row r="33" spans="1:12" ht="21" customHeight="1" x14ac:dyDescent="0.2">
      <c r="A33" s="695" t="s">
        <v>1297</v>
      </c>
      <c r="B33" s="687"/>
      <c r="C33" s="687"/>
      <c r="D33" s="687"/>
      <c r="E33" s="687"/>
      <c r="F33" s="687"/>
      <c r="G33" s="687"/>
      <c r="H33" s="687"/>
      <c r="I33" s="687"/>
      <c r="J33" s="689"/>
      <c r="K33" s="801"/>
      <c r="L33" s="803"/>
    </row>
    <row r="34" spans="1:12" ht="13.5" customHeight="1" x14ac:dyDescent="0.2">
      <c r="A34" s="685" t="s">
        <v>1298</v>
      </c>
      <c r="B34" s="687"/>
      <c r="C34" s="687"/>
      <c r="D34" s="687"/>
      <c r="E34" s="687"/>
      <c r="F34" s="687"/>
      <c r="G34" s="687"/>
      <c r="H34" s="687"/>
      <c r="I34" s="687"/>
      <c r="J34" s="689"/>
      <c r="K34" s="801"/>
      <c r="L34" s="803"/>
    </row>
    <row r="35" spans="1:12" ht="26.25" customHeight="1" x14ac:dyDescent="0.2">
      <c r="A35" s="694" t="s">
        <v>1299</v>
      </c>
      <c r="B35" s="687"/>
      <c r="C35" s="693">
        <v>25</v>
      </c>
      <c r="D35" s="687">
        <v>5100000</v>
      </c>
      <c r="E35" s="687">
        <v>127500</v>
      </c>
      <c r="F35" s="687"/>
      <c r="G35" s="693">
        <v>25</v>
      </c>
      <c r="H35" s="687">
        <v>5100000</v>
      </c>
      <c r="I35" s="687">
        <v>127500</v>
      </c>
      <c r="J35" s="689">
        <v>127500000</v>
      </c>
      <c r="K35" s="801">
        <v>66300</v>
      </c>
      <c r="L35" s="803">
        <f t="shared" si="0"/>
        <v>52</v>
      </c>
    </row>
    <row r="36" spans="1:12" ht="26.25" customHeight="1" x14ac:dyDescent="0.2">
      <c r="A36" s="694" t="s">
        <v>1300</v>
      </c>
      <c r="B36" s="687"/>
      <c r="C36" s="693">
        <v>44.4</v>
      </c>
      <c r="D36" s="687">
        <v>4260000</v>
      </c>
      <c r="E36" s="687">
        <v>189144</v>
      </c>
      <c r="F36" s="687"/>
      <c r="G36" s="693">
        <v>44.4</v>
      </c>
      <c r="H36" s="687">
        <v>4260000</v>
      </c>
      <c r="I36" s="687">
        <v>189144</v>
      </c>
      <c r="J36" s="689">
        <v>189144000</v>
      </c>
      <c r="K36" s="801">
        <v>98355</v>
      </c>
      <c r="L36" s="803">
        <f t="shared" si="0"/>
        <v>52.000063443725416</v>
      </c>
    </row>
    <row r="37" spans="1:12" ht="13.5" customHeight="1" x14ac:dyDescent="0.2">
      <c r="A37" s="685" t="s">
        <v>1301</v>
      </c>
      <c r="B37" s="687"/>
      <c r="C37" s="687"/>
      <c r="D37" s="687"/>
      <c r="E37" s="687">
        <v>86299</v>
      </c>
      <c r="F37" s="687"/>
      <c r="G37" s="687"/>
      <c r="H37" s="687"/>
      <c r="I37" s="687">
        <v>86299</v>
      </c>
      <c r="J37" s="689">
        <v>86299000</v>
      </c>
      <c r="K37" s="801">
        <v>44875</v>
      </c>
      <c r="L37" s="803">
        <f t="shared" si="0"/>
        <v>51.999443794250219</v>
      </c>
    </row>
    <row r="38" spans="1:12" ht="26.25" customHeight="1" x14ac:dyDescent="0.2">
      <c r="A38" s="695" t="s">
        <v>1302</v>
      </c>
      <c r="B38" s="687"/>
      <c r="C38" s="687"/>
      <c r="D38" s="687"/>
      <c r="E38" s="687"/>
      <c r="F38" s="687"/>
      <c r="G38" s="687"/>
      <c r="H38" s="687"/>
      <c r="I38" s="687"/>
      <c r="J38" s="689"/>
      <c r="K38" s="801"/>
      <c r="L38" s="803"/>
    </row>
    <row r="39" spans="1:12" ht="13.5" customHeight="1" x14ac:dyDescent="0.2">
      <c r="A39" s="694" t="s">
        <v>1303</v>
      </c>
      <c r="B39" s="687"/>
      <c r="C39" s="693">
        <v>34.200000000000003</v>
      </c>
      <c r="D39" s="687">
        <v>4234040</v>
      </c>
      <c r="E39" s="687">
        <v>144804</v>
      </c>
      <c r="F39" s="687"/>
      <c r="G39" s="693">
        <v>34.200000000000003</v>
      </c>
      <c r="H39" s="687">
        <v>4234040</v>
      </c>
      <c r="I39" s="687">
        <v>144804</v>
      </c>
      <c r="J39" s="689">
        <v>144804168</v>
      </c>
      <c r="K39" s="801">
        <v>78997</v>
      </c>
      <c r="L39" s="803">
        <f t="shared" si="0"/>
        <v>54.554432198005578</v>
      </c>
    </row>
    <row r="40" spans="1:12" ht="13.5" customHeight="1" x14ac:dyDescent="0.2">
      <c r="A40" s="685" t="s">
        <v>1304</v>
      </c>
      <c r="B40" s="687"/>
      <c r="C40" s="687"/>
      <c r="D40" s="687"/>
      <c r="E40" s="687">
        <v>22914</v>
      </c>
      <c r="F40" s="687"/>
      <c r="G40" s="687"/>
      <c r="H40" s="687"/>
      <c r="I40" s="687">
        <v>22914</v>
      </c>
      <c r="J40" s="689">
        <v>22914000</v>
      </c>
      <c r="K40" s="801">
        <v>11915</v>
      </c>
      <c r="L40" s="803">
        <f t="shared" si="0"/>
        <v>51.998778039626423</v>
      </c>
    </row>
    <row r="41" spans="1:12" ht="13.5" customHeight="1" x14ac:dyDescent="0.2">
      <c r="A41" s="696" t="s">
        <v>1305</v>
      </c>
      <c r="B41" s="687"/>
      <c r="C41" s="687"/>
      <c r="D41" s="687"/>
      <c r="E41" s="687"/>
      <c r="F41" s="687"/>
      <c r="G41" s="687"/>
      <c r="H41" s="687"/>
      <c r="I41" s="687"/>
      <c r="J41" s="689"/>
      <c r="K41" s="801"/>
      <c r="L41" s="803"/>
    </row>
    <row r="42" spans="1:12" ht="13.5" customHeight="1" x14ac:dyDescent="0.2">
      <c r="A42" s="685" t="s">
        <v>1306</v>
      </c>
      <c r="B42" s="687"/>
      <c r="C42" s="693">
        <v>110.1</v>
      </c>
      <c r="D42" s="687">
        <v>2376000</v>
      </c>
      <c r="E42" s="687">
        <v>261597</v>
      </c>
      <c r="F42" s="687"/>
      <c r="G42" s="693">
        <v>110.1</v>
      </c>
      <c r="H42" s="687">
        <v>2376000</v>
      </c>
      <c r="I42" s="687">
        <v>261597</v>
      </c>
      <c r="J42" s="689">
        <v>261597600</v>
      </c>
      <c r="K42" s="801">
        <v>139122</v>
      </c>
      <c r="L42" s="803">
        <f t="shared" si="0"/>
        <v>53.181802543607148</v>
      </c>
    </row>
    <row r="43" spans="1:12" ht="13.5" customHeight="1" x14ac:dyDescent="0.2">
      <c r="A43" s="685" t="s">
        <v>1307</v>
      </c>
      <c r="B43" s="687"/>
      <c r="C43" s="687"/>
      <c r="D43" s="687"/>
      <c r="E43" s="687">
        <v>327231</v>
      </c>
      <c r="F43" s="687"/>
      <c r="G43" s="687"/>
      <c r="H43" s="687"/>
      <c r="I43" s="687">
        <v>327231</v>
      </c>
      <c r="J43" s="689">
        <v>327230699</v>
      </c>
      <c r="K43" s="801">
        <v>170160</v>
      </c>
      <c r="L43" s="803">
        <f t="shared" si="0"/>
        <v>51.999963328657742</v>
      </c>
    </row>
    <row r="44" spans="1:12" ht="13.5" customHeight="1" x14ac:dyDescent="0.2">
      <c r="A44" s="685" t="s">
        <v>1308</v>
      </c>
      <c r="B44" s="687"/>
      <c r="C44" s="687">
        <v>1960</v>
      </c>
      <c r="D44" s="687">
        <v>285</v>
      </c>
      <c r="E44" s="687">
        <v>559</v>
      </c>
      <c r="F44" s="687"/>
      <c r="G44" s="687">
        <v>1960</v>
      </c>
      <c r="H44" s="687">
        <v>285</v>
      </c>
      <c r="I44" s="687">
        <v>559</v>
      </c>
      <c r="J44" s="689">
        <v>558600</v>
      </c>
      <c r="K44" s="801">
        <v>291</v>
      </c>
      <c r="L44" s="803">
        <f t="shared" si="0"/>
        <v>52.057245080500891</v>
      </c>
    </row>
    <row r="45" spans="1:12" ht="13.5" customHeight="1" x14ac:dyDescent="0.2">
      <c r="A45" s="686" t="s">
        <v>1309</v>
      </c>
      <c r="B45" s="687"/>
      <c r="C45" s="687"/>
      <c r="D45" s="687"/>
      <c r="E45" s="687"/>
      <c r="F45" s="687"/>
      <c r="G45" s="687"/>
      <c r="H45" s="687"/>
      <c r="I45" s="687"/>
      <c r="J45" s="689"/>
      <c r="K45" s="801"/>
      <c r="L45" s="803"/>
    </row>
    <row r="46" spans="1:12" ht="24" customHeight="1" x14ac:dyDescent="0.2">
      <c r="A46" s="694" t="s">
        <v>1310</v>
      </c>
      <c r="B46" s="687">
        <v>56959</v>
      </c>
      <c r="C46" s="687"/>
      <c r="D46" s="687">
        <v>950</v>
      </c>
      <c r="E46" s="687">
        <v>54111</v>
      </c>
      <c r="F46" s="687">
        <v>56959</v>
      </c>
      <c r="G46" s="687"/>
      <c r="H46" s="687">
        <v>950</v>
      </c>
      <c r="I46" s="687">
        <v>54111</v>
      </c>
      <c r="J46" s="689">
        <v>54111050</v>
      </c>
      <c r="K46" s="801">
        <v>28463</v>
      </c>
      <c r="L46" s="803">
        <f t="shared" si="0"/>
        <v>52.601134704588716</v>
      </c>
    </row>
    <row r="47" spans="1:12" ht="24.95" customHeight="1" x14ac:dyDescent="0.2">
      <c r="A47" s="694" t="s">
        <v>1311</v>
      </c>
      <c r="B47" s="687"/>
      <c r="C47" s="687"/>
      <c r="D47" s="687"/>
      <c r="E47" s="687">
        <v>175476</v>
      </c>
      <c r="F47" s="687"/>
      <c r="G47" s="687"/>
      <c r="H47" s="687"/>
      <c r="I47" s="687">
        <v>175476</v>
      </c>
      <c r="J47" s="689">
        <v>175476000</v>
      </c>
      <c r="K47" s="801">
        <v>91248</v>
      </c>
      <c r="L47" s="803">
        <f t="shared" si="0"/>
        <v>52.000273541680912</v>
      </c>
    </row>
    <row r="48" spans="1:12" ht="17.25" customHeight="1" x14ac:dyDescent="0.2">
      <c r="A48" s="697" t="s">
        <v>1312</v>
      </c>
      <c r="B48" s="687"/>
      <c r="C48" s="687"/>
      <c r="D48" s="687"/>
      <c r="E48" s="687"/>
      <c r="F48" s="687"/>
      <c r="G48" s="687"/>
      <c r="H48" s="687"/>
      <c r="I48" s="687"/>
      <c r="J48" s="689"/>
      <c r="K48" s="801"/>
      <c r="L48" s="803"/>
    </row>
    <row r="49" spans="1:12" ht="17.25" customHeight="1" x14ac:dyDescent="0.2">
      <c r="A49" s="694" t="s">
        <v>1313</v>
      </c>
      <c r="B49" s="687"/>
      <c r="C49" s="687"/>
      <c r="D49" s="687"/>
      <c r="E49" s="687"/>
      <c r="F49" s="687"/>
      <c r="G49" s="687"/>
      <c r="H49" s="687"/>
      <c r="I49" s="687">
        <v>62967</v>
      </c>
      <c r="J49" s="689">
        <v>62966755</v>
      </c>
      <c r="K49" s="801">
        <v>75534</v>
      </c>
      <c r="L49" s="803">
        <f t="shared" si="0"/>
        <v>119.95807327647816</v>
      </c>
    </row>
    <row r="50" spans="1:12" ht="17.25" customHeight="1" x14ac:dyDescent="0.2">
      <c r="A50" s="694" t="s">
        <v>1314</v>
      </c>
      <c r="B50" s="687"/>
      <c r="C50" s="687"/>
      <c r="D50" s="687"/>
      <c r="E50" s="687">
        <v>54460</v>
      </c>
      <c r="F50" s="687"/>
      <c r="G50" s="687"/>
      <c r="H50" s="687"/>
      <c r="I50" s="687">
        <v>54460</v>
      </c>
      <c r="J50" s="689">
        <v>54460453</v>
      </c>
      <c r="K50" s="801">
        <v>28319</v>
      </c>
      <c r="L50" s="803">
        <f t="shared" si="0"/>
        <v>51.999632757987513</v>
      </c>
    </row>
    <row r="51" spans="1:12" ht="21" customHeight="1" x14ac:dyDescent="0.2">
      <c r="A51" s="694" t="s">
        <v>1315</v>
      </c>
      <c r="B51" s="687"/>
      <c r="C51" s="687"/>
      <c r="D51" s="684"/>
      <c r="E51" s="684">
        <v>110200</v>
      </c>
      <c r="F51" s="687"/>
      <c r="G51" s="687"/>
      <c r="H51" s="684"/>
      <c r="I51" s="684">
        <v>110200</v>
      </c>
      <c r="J51" s="689">
        <v>110200000</v>
      </c>
      <c r="K51" s="801">
        <v>57304</v>
      </c>
      <c r="L51" s="803">
        <f t="shared" si="0"/>
        <v>52</v>
      </c>
    </row>
    <row r="52" spans="1:12" ht="24.95" customHeight="1" x14ac:dyDescent="0.2">
      <c r="A52" s="694" t="s">
        <v>1316</v>
      </c>
      <c r="B52" s="687"/>
      <c r="C52" s="687"/>
      <c r="D52" s="684"/>
      <c r="E52" s="684">
        <v>135000</v>
      </c>
      <c r="F52" s="687"/>
      <c r="G52" s="687"/>
      <c r="H52" s="684"/>
      <c r="I52" s="684">
        <v>135000</v>
      </c>
      <c r="J52" s="689">
        <v>135000000</v>
      </c>
      <c r="K52" s="801">
        <v>70200</v>
      </c>
      <c r="L52" s="803">
        <f t="shared" si="0"/>
        <v>52</v>
      </c>
    </row>
    <row r="53" spans="1:12" ht="18.75" customHeight="1" x14ac:dyDescent="0.2">
      <c r="A53" s="797" t="s">
        <v>1360</v>
      </c>
      <c r="B53" s="798"/>
      <c r="C53" s="798"/>
      <c r="D53" s="799"/>
      <c r="E53" s="799"/>
      <c r="F53" s="798"/>
      <c r="G53" s="798"/>
      <c r="H53" s="799"/>
      <c r="I53" s="799"/>
      <c r="J53" s="800"/>
      <c r="K53" s="802">
        <v>677</v>
      </c>
      <c r="L53" s="804"/>
    </row>
    <row r="54" spans="1:12" ht="19.5" customHeight="1" x14ac:dyDescent="0.2">
      <c r="A54" s="694" t="s">
        <v>1317</v>
      </c>
      <c r="B54" s="687"/>
      <c r="C54" s="687"/>
      <c r="D54" s="684"/>
      <c r="E54" s="684"/>
      <c r="F54" s="687"/>
      <c r="G54" s="687"/>
      <c r="H54" s="684"/>
      <c r="I54" s="684">
        <v>7901</v>
      </c>
      <c r="J54" s="689">
        <v>7901000</v>
      </c>
      <c r="K54" s="801">
        <v>7901</v>
      </c>
      <c r="L54" s="803">
        <f t="shared" si="0"/>
        <v>100</v>
      </c>
    </row>
    <row r="55" spans="1:12" ht="19.5" customHeight="1" x14ac:dyDescent="0.2">
      <c r="A55" s="694" t="s">
        <v>1318</v>
      </c>
      <c r="B55" s="687"/>
      <c r="C55" s="687"/>
      <c r="D55" s="684"/>
      <c r="E55" s="684"/>
      <c r="F55" s="687"/>
      <c r="G55" s="687"/>
      <c r="H55" s="684"/>
      <c r="I55" s="684">
        <v>40080</v>
      </c>
      <c r="J55" s="689">
        <v>40079730</v>
      </c>
      <c r="K55" s="801">
        <v>40080</v>
      </c>
      <c r="L55" s="803">
        <f t="shared" si="0"/>
        <v>100</v>
      </c>
    </row>
    <row r="56" spans="1:12" ht="19.5" customHeight="1" x14ac:dyDescent="0.2">
      <c r="A56" s="694" t="s">
        <v>1319</v>
      </c>
      <c r="B56" s="687"/>
      <c r="C56" s="687"/>
      <c r="D56" s="684"/>
      <c r="E56" s="684"/>
      <c r="F56" s="687"/>
      <c r="G56" s="687"/>
      <c r="H56" s="684"/>
      <c r="I56" s="684">
        <v>630000</v>
      </c>
      <c r="J56" s="689">
        <v>630000000</v>
      </c>
      <c r="K56" s="801">
        <v>630000</v>
      </c>
      <c r="L56" s="803">
        <f t="shared" si="0"/>
        <v>100</v>
      </c>
    </row>
    <row r="57" spans="1:12" ht="13.5" customHeight="1" x14ac:dyDescent="0.2">
      <c r="A57" s="698" t="s">
        <v>109</v>
      </c>
      <c r="B57" s="699"/>
      <c r="C57" s="699"/>
      <c r="D57" s="699"/>
      <c r="E57" s="699">
        <f>SUM(E5:E56)</f>
        <v>4225717</v>
      </c>
      <c r="F57" s="699"/>
      <c r="G57" s="699"/>
      <c r="H57" s="699"/>
      <c r="I57" s="699">
        <f t="shared" ref="I57:K57" si="1">SUM(I5:I56)</f>
        <v>4966665</v>
      </c>
      <c r="J57" s="699">
        <f t="shared" si="1"/>
        <v>4966664796</v>
      </c>
      <c r="K57" s="699">
        <f t="shared" si="1"/>
        <v>2983724</v>
      </c>
      <c r="L57" s="805">
        <f t="shared" si="0"/>
        <v>60.075000025167789</v>
      </c>
    </row>
    <row r="58" spans="1:12" ht="12.75" customHeight="1" x14ac:dyDescent="0.2">
      <c r="A58" s="700"/>
      <c r="B58" s="701"/>
      <c r="C58" s="701"/>
      <c r="D58" s="702"/>
      <c r="E58" s="702"/>
      <c r="F58" s="702"/>
      <c r="G58" s="702"/>
      <c r="H58" s="702"/>
      <c r="I58" s="702"/>
      <c r="J58" s="703"/>
    </row>
    <row r="59" spans="1:12" ht="12.75" customHeight="1" x14ac:dyDescent="0.2">
      <c r="E59" s="25"/>
      <c r="F59" s="25"/>
      <c r="G59" s="25"/>
      <c r="H59" s="25"/>
      <c r="I59" s="25"/>
      <c r="J59" s="25"/>
    </row>
  </sheetData>
  <sheetProtection selectLockedCells="1" selectUnlockedCells="1"/>
  <mergeCells count="6">
    <mergeCell ref="L1:L2"/>
    <mergeCell ref="B1:C1"/>
    <mergeCell ref="D1:E1"/>
    <mergeCell ref="F1:G1"/>
    <mergeCell ref="H1:I1"/>
    <mergeCell ref="K1:K2"/>
  </mergeCells>
  <printOptions horizontalCentered="1" verticalCentered="1"/>
  <pageMargins left="0.25" right="0.25" top="0.75" bottom="0.75" header="0.3" footer="0.3"/>
  <pageSetup paperSize="9" scale="85" firstPageNumber="0" fitToHeight="0" orientation="landscape" r:id="rId1"/>
  <headerFooter alignWithMargins="0">
    <oddHeader>&amp;C&amp;"Times New Roman,Félkövér dőlt"ÁLLAMI HOZZÁJÁRULÁSOKBÓL SZÁRMAZÓ BEVÉTEL 2021. I. FÉLÉVBEN&amp;R&amp;"Times New Roman,Dőlt"3. melléklet
Adatok: ezer Ft-ba&amp;"Times New Roman,Normál"n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F34"/>
  <sheetViews>
    <sheetView workbookViewId="0">
      <selection activeCell="E5" sqref="E5"/>
    </sheetView>
  </sheetViews>
  <sheetFormatPr defaultRowHeight="12" x14ac:dyDescent="0.2"/>
  <cols>
    <col min="1" max="1" width="9.33203125" style="4"/>
    <col min="2" max="2" width="50.5" style="4" customWidth="1"/>
    <col min="3" max="3" width="15.6640625" style="4" customWidth="1"/>
    <col min="4" max="5" width="16.33203125" style="4" customWidth="1"/>
    <col min="6" max="6" width="15" style="4" customWidth="1"/>
    <col min="7" max="257" width="9.33203125" style="4"/>
    <col min="258" max="258" width="50.5" style="4" customWidth="1"/>
    <col min="259" max="259" width="15.6640625" style="4" customWidth="1"/>
    <col min="260" max="261" width="16.33203125" style="4" customWidth="1"/>
    <col min="262" max="262" width="15" style="4" customWidth="1"/>
    <col min="263" max="513" width="9.33203125" style="4"/>
    <col min="514" max="514" width="50.5" style="4" customWidth="1"/>
    <col min="515" max="515" width="15.6640625" style="4" customWidth="1"/>
    <col min="516" max="517" width="16.33203125" style="4" customWidth="1"/>
    <col min="518" max="518" width="15" style="4" customWidth="1"/>
    <col min="519" max="769" width="9.33203125" style="4"/>
    <col min="770" max="770" width="50.5" style="4" customWidth="1"/>
    <col min="771" max="771" width="15.6640625" style="4" customWidth="1"/>
    <col min="772" max="773" width="16.33203125" style="4" customWidth="1"/>
    <col min="774" max="774" width="15" style="4" customWidth="1"/>
    <col min="775" max="1025" width="9.33203125" style="4"/>
    <col min="1026" max="1026" width="50.5" style="4" customWidth="1"/>
    <col min="1027" max="1027" width="15.6640625" style="4" customWidth="1"/>
    <col min="1028" max="1029" width="16.33203125" style="4" customWidth="1"/>
    <col min="1030" max="1030" width="15" style="4" customWidth="1"/>
    <col min="1031" max="1281" width="9.33203125" style="4"/>
    <col min="1282" max="1282" width="50.5" style="4" customWidth="1"/>
    <col min="1283" max="1283" width="15.6640625" style="4" customWidth="1"/>
    <col min="1284" max="1285" width="16.33203125" style="4" customWidth="1"/>
    <col min="1286" max="1286" width="15" style="4" customWidth="1"/>
    <col min="1287" max="1537" width="9.33203125" style="4"/>
    <col min="1538" max="1538" width="50.5" style="4" customWidth="1"/>
    <col min="1539" max="1539" width="15.6640625" style="4" customWidth="1"/>
    <col min="1540" max="1541" width="16.33203125" style="4" customWidth="1"/>
    <col min="1542" max="1542" width="15" style="4" customWidth="1"/>
    <col min="1543" max="1793" width="9.33203125" style="4"/>
    <col min="1794" max="1794" width="50.5" style="4" customWidth="1"/>
    <col min="1795" max="1795" width="15.6640625" style="4" customWidth="1"/>
    <col min="1796" max="1797" width="16.33203125" style="4" customWidth="1"/>
    <col min="1798" max="1798" width="15" style="4" customWidth="1"/>
    <col min="1799" max="2049" width="9.33203125" style="4"/>
    <col min="2050" max="2050" width="50.5" style="4" customWidth="1"/>
    <col min="2051" max="2051" width="15.6640625" style="4" customWidth="1"/>
    <col min="2052" max="2053" width="16.33203125" style="4" customWidth="1"/>
    <col min="2054" max="2054" width="15" style="4" customWidth="1"/>
    <col min="2055" max="2305" width="9.33203125" style="4"/>
    <col min="2306" max="2306" width="50.5" style="4" customWidth="1"/>
    <col min="2307" max="2307" width="15.6640625" style="4" customWidth="1"/>
    <col min="2308" max="2309" width="16.33203125" style="4" customWidth="1"/>
    <col min="2310" max="2310" width="15" style="4" customWidth="1"/>
    <col min="2311" max="2561" width="9.33203125" style="4"/>
    <col min="2562" max="2562" width="50.5" style="4" customWidth="1"/>
    <col min="2563" max="2563" width="15.6640625" style="4" customWidth="1"/>
    <col min="2564" max="2565" width="16.33203125" style="4" customWidth="1"/>
    <col min="2566" max="2566" width="15" style="4" customWidth="1"/>
    <col min="2567" max="2817" width="9.33203125" style="4"/>
    <col min="2818" max="2818" width="50.5" style="4" customWidth="1"/>
    <col min="2819" max="2819" width="15.6640625" style="4" customWidth="1"/>
    <col min="2820" max="2821" width="16.33203125" style="4" customWidth="1"/>
    <col min="2822" max="2822" width="15" style="4" customWidth="1"/>
    <col min="2823" max="3073" width="9.33203125" style="4"/>
    <col min="3074" max="3074" width="50.5" style="4" customWidth="1"/>
    <col min="3075" max="3075" width="15.6640625" style="4" customWidth="1"/>
    <col min="3076" max="3077" width="16.33203125" style="4" customWidth="1"/>
    <col min="3078" max="3078" width="15" style="4" customWidth="1"/>
    <col min="3079" max="3329" width="9.33203125" style="4"/>
    <col min="3330" max="3330" width="50.5" style="4" customWidth="1"/>
    <col min="3331" max="3331" width="15.6640625" style="4" customWidth="1"/>
    <col min="3332" max="3333" width="16.33203125" style="4" customWidth="1"/>
    <col min="3334" max="3334" width="15" style="4" customWidth="1"/>
    <col min="3335" max="3585" width="9.33203125" style="4"/>
    <col min="3586" max="3586" width="50.5" style="4" customWidth="1"/>
    <col min="3587" max="3587" width="15.6640625" style="4" customWidth="1"/>
    <col min="3588" max="3589" width="16.33203125" style="4" customWidth="1"/>
    <col min="3590" max="3590" width="15" style="4" customWidth="1"/>
    <col min="3591" max="3841" width="9.33203125" style="4"/>
    <col min="3842" max="3842" width="50.5" style="4" customWidth="1"/>
    <col min="3843" max="3843" width="15.6640625" style="4" customWidth="1"/>
    <col min="3844" max="3845" width="16.33203125" style="4" customWidth="1"/>
    <col min="3846" max="3846" width="15" style="4" customWidth="1"/>
    <col min="3847" max="4097" width="9.33203125" style="4"/>
    <col min="4098" max="4098" width="50.5" style="4" customWidth="1"/>
    <col min="4099" max="4099" width="15.6640625" style="4" customWidth="1"/>
    <col min="4100" max="4101" width="16.33203125" style="4" customWidth="1"/>
    <col min="4102" max="4102" width="15" style="4" customWidth="1"/>
    <col min="4103" max="4353" width="9.33203125" style="4"/>
    <col min="4354" max="4354" width="50.5" style="4" customWidth="1"/>
    <col min="4355" max="4355" width="15.6640625" style="4" customWidth="1"/>
    <col min="4356" max="4357" width="16.33203125" style="4" customWidth="1"/>
    <col min="4358" max="4358" width="15" style="4" customWidth="1"/>
    <col min="4359" max="4609" width="9.33203125" style="4"/>
    <col min="4610" max="4610" width="50.5" style="4" customWidth="1"/>
    <col min="4611" max="4611" width="15.6640625" style="4" customWidth="1"/>
    <col min="4612" max="4613" width="16.33203125" style="4" customWidth="1"/>
    <col min="4614" max="4614" width="15" style="4" customWidth="1"/>
    <col min="4615" max="4865" width="9.33203125" style="4"/>
    <col min="4866" max="4866" width="50.5" style="4" customWidth="1"/>
    <col min="4867" max="4867" width="15.6640625" style="4" customWidth="1"/>
    <col min="4868" max="4869" width="16.33203125" style="4" customWidth="1"/>
    <col min="4870" max="4870" width="15" style="4" customWidth="1"/>
    <col min="4871" max="5121" width="9.33203125" style="4"/>
    <col min="5122" max="5122" width="50.5" style="4" customWidth="1"/>
    <col min="5123" max="5123" width="15.6640625" style="4" customWidth="1"/>
    <col min="5124" max="5125" width="16.33203125" style="4" customWidth="1"/>
    <col min="5126" max="5126" width="15" style="4" customWidth="1"/>
    <col min="5127" max="5377" width="9.33203125" style="4"/>
    <col min="5378" max="5378" width="50.5" style="4" customWidth="1"/>
    <col min="5379" max="5379" width="15.6640625" style="4" customWidth="1"/>
    <col min="5380" max="5381" width="16.33203125" style="4" customWidth="1"/>
    <col min="5382" max="5382" width="15" style="4" customWidth="1"/>
    <col min="5383" max="5633" width="9.33203125" style="4"/>
    <col min="5634" max="5634" width="50.5" style="4" customWidth="1"/>
    <col min="5635" max="5635" width="15.6640625" style="4" customWidth="1"/>
    <col min="5636" max="5637" width="16.33203125" style="4" customWidth="1"/>
    <col min="5638" max="5638" width="15" style="4" customWidth="1"/>
    <col min="5639" max="5889" width="9.33203125" style="4"/>
    <col min="5890" max="5890" width="50.5" style="4" customWidth="1"/>
    <col min="5891" max="5891" width="15.6640625" style="4" customWidth="1"/>
    <col min="5892" max="5893" width="16.33203125" style="4" customWidth="1"/>
    <col min="5894" max="5894" width="15" style="4" customWidth="1"/>
    <col min="5895" max="6145" width="9.33203125" style="4"/>
    <col min="6146" max="6146" width="50.5" style="4" customWidth="1"/>
    <col min="6147" max="6147" width="15.6640625" style="4" customWidth="1"/>
    <col min="6148" max="6149" width="16.33203125" style="4" customWidth="1"/>
    <col min="6150" max="6150" width="15" style="4" customWidth="1"/>
    <col min="6151" max="6401" width="9.33203125" style="4"/>
    <col min="6402" max="6402" width="50.5" style="4" customWidth="1"/>
    <col min="6403" max="6403" width="15.6640625" style="4" customWidth="1"/>
    <col min="6404" max="6405" width="16.33203125" style="4" customWidth="1"/>
    <col min="6406" max="6406" width="15" style="4" customWidth="1"/>
    <col min="6407" max="6657" width="9.33203125" style="4"/>
    <col min="6658" max="6658" width="50.5" style="4" customWidth="1"/>
    <col min="6659" max="6659" width="15.6640625" style="4" customWidth="1"/>
    <col min="6660" max="6661" width="16.33203125" style="4" customWidth="1"/>
    <col min="6662" max="6662" width="15" style="4" customWidth="1"/>
    <col min="6663" max="6913" width="9.33203125" style="4"/>
    <col min="6914" max="6914" width="50.5" style="4" customWidth="1"/>
    <col min="6915" max="6915" width="15.6640625" style="4" customWidth="1"/>
    <col min="6916" max="6917" width="16.33203125" style="4" customWidth="1"/>
    <col min="6918" max="6918" width="15" style="4" customWidth="1"/>
    <col min="6919" max="7169" width="9.33203125" style="4"/>
    <col min="7170" max="7170" width="50.5" style="4" customWidth="1"/>
    <col min="7171" max="7171" width="15.6640625" style="4" customWidth="1"/>
    <col min="7172" max="7173" width="16.33203125" style="4" customWidth="1"/>
    <col min="7174" max="7174" width="15" style="4" customWidth="1"/>
    <col min="7175" max="7425" width="9.33203125" style="4"/>
    <col min="7426" max="7426" width="50.5" style="4" customWidth="1"/>
    <col min="7427" max="7427" width="15.6640625" style="4" customWidth="1"/>
    <col min="7428" max="7429" width="16.33203125" style="4" customWidth="1"/>
    <col min="7430" max="7430" width="15" style="4" customWidth="1"/>
    <col min="7431" max="7681" width="9.33203125" style="4"/>
    <col min="7682" max="7682" width="50.5" style="4" customWidth="1"/>
    <col min="7683" max="7683" width="15.6640625" style="4" customWidth="1"/>
    <col min="7684" max="7685" width="16.33203125" style="4" customWidth="1"/>
    <col min="7686" max="7686" width="15" style="4" customWidth="1"/>
    <col min="7687" max="7937" width="9.33203125" style="4"/>
    <col min="7938" max="7938" width="50.5" style="4" customWidth="1"/>
    <col min="7939" max="7939" width="15.6640625" style="4" customWidth="1"/>
    <col min="7940" max="7941" width="16.33203125" style="4" customWidth="1"/>
    <col min="7942" max="7942" width="15" style="4" customWidth="1"/>
    <col min="7943" max="8193" width="9.33203125" style="4"/>
    <col min="8194" max="8194" width="50.5" style="4" customWidth="1"/>
    <col min="8195" max="8195" width="15.6640625" style="4" customWidth="1"/>
    <col min="8196" max="8197" width="16.33203125" style="4" customWidth="1"/>
    <col min="8198" max="8198" width="15" style="4" customWidth="1"/>
    <col min="8199" max="8449" width="9.33203125" style="4"/>
    <col min="8450" max="8450" width="50.5" style="4" customWidth="1"/>
    <col min="8451" max="8451" width="15.6640625" style="4" customWidth="1"/>
    <col min="8452" max="8453" width="16.33203125" style="4" customWidth="1"/>
    <col min="8454" max="8454" width="15" style="4" customWidth="1"/>
    <col min="8455" max="8705" width="9.33203125" style="4"/>
    <col min="8706" max="8706" width="50.5" style="4" customWidth="1"/>
    <col min="8707" max="8707" width="15.6640625" style="4" customWidth="1"/>
    <col min="8708" max="8709" width="16.33203125" style="4" customWidth="1"/>
    <col min="8710" max="8710" width="15" style="4" customWidth="1"/>
    <col min="8711" max="8961" width="9.33203125" style="4"/>
    <col min="8962" max="8962" width="50.5" style="4" customWidth="1"/>
    <col min="8963" max="8963" width="15.6640625" style="4" customWidth="1"/>
    <col min="8964" max="8965" width="16.33203125" style="4" customWidth="1"/>
    <col min="8966" max="8966" width="15" style="4" customWidth="1"/>
    <col min="8967" max="9217" width="9.33203125" style="4"/>
    <col min="9218" max="9218" width="50.5" style="4" customWidth="1"/>
    <col min="9219" max="9219" width="15.6640625" style="4" customWidth="1"/>
    <col min="9220" max="9221" width="16.33203125" style="4" customWidth="1"/>
    <col min="9222" max="9222" width="15" style="4" customWidth="1"/>
    <col min="9223" max="9473" width="9.33203125" style="4"/>
    <col min="9474" max="9474" width="50.5" style="4" customWidth="1"/>
    <col min="9475" max="9475" width="15.6640625" style="4" customWidth="1"/>
    <col min="9476" max="9477" width="16.33203125" style="4" customWidth="1"/>
    <col min="9478" max="9478" width="15" style="4" customWidth="1"/>
    <col min="9479" max="9729" width="9.33203125" style="4"/>
    <col min="9730" max="9730" width="50.5" style="4" customWidth="1"/>
    <col min="9731" max="9731" width="15.6640625" style="4" customWidth="1"/>
    <col min="9732" max="9733" width="16.33203125" style="4" customWidth="1"/>
    <col min="9734" max="9734" width="15" style="4" customWidth="1"/>
    <col min="9735" max="9985" width="9.33203125" style="4"/>
    <col min="9986" max="9986" width="50.5" style="4" customWidth="1"/>
    <col min="9987" max="9987" width="15.6640625" style="4" customWidth="1"/>
    <col min="9988" max="9989" width="16.33203125" style="4" customWidth="1"/>
    <col min="9990" max="9990" width="15" style="4" customWidth="1"/>
    <col min="9991" max="10241" width="9.33203125" style="4"/>
    <col min="10242" max="10242" width="50.5" style="4" customWidth="1"/>
    <col min="10243" max="10243" width="15.6640625" style="4" customWidth="1"/>
    <col min="10244" max="10245" width="16.33203125" style="4" customWidth="1"/>
    <col min="10246" max="10246" width="15" style="4" customWidth="1"/>
    <col min="10247" max="10497" width="9.33203125" style="4"/>
    <col min="10498" max="10498" width="50.5" style="4" customWidth="1"/>
    <col min="10499" max="10499" width="15.6640625" style="4" customWidth="1"/>
    <col min="10500" max="10501" width="16.33203125" style="4" customWidth="1"/>
    <col min="10502" max="10502" width="15" style="4" customWidth="1"/>
    <col min="10503" max="10753" width="9.33203125" style="4"/>
    <col min="10754" max="10754" width="50.5" style="4" customWidth="1"/>
    <col min="10755" max="10755" width="15.6640625" style="4" customWidth="1"/>
    <col min="10756" max="10757" width="16.33203125" style="4" customWidth="1"/>
    <col min="10758" max="10758" width="15" style="4" customWidth="1"/>
    <col min="10759" max="11009" width="9.33203125" style="4"/>
    <col min="11010" max="11010" width="50.5" style="4" customWidth="1"/>
    <col min="11011" max="11011" width="15.6640625" style="4" customWidth="1"/>
    <col min="11012" max="11013" width="16.33203125" style="4" customWidth="1"/>
    <col min="11014" max="11014" width="15" style="4" customWidth="1"/>
    <col min="11015" max="11265" width="9.33203125" style="4"/>
    <col min="11266" max="11266" width="50.5" style="4" customWidth="1"/>
    <col min="11267" max="11267" width="15.6640625" style="4" customWidth="1"/>
    <col min="11268" max="11269" width="16.33203125" style="4" customWidth="1"/>
    <col min="11270" max="11270" width="15" style="4" customWidth="1"/>
    <col min="11271" max="11521" width="9.33203125" style="4"/>
    <col min="11522" max="11522" width="50.5" style="4" customWidth="1"/>
    <col min="11523" max="11523" width="15.6640625" style="4" customWidth="1"/>
    <col min="11524" max="11525" width="16.33203125" style="4" customWidth="1"/>
    <col min="11526" max="11526" width="15" style="4" customWidth="1"/>
    <col min="11527" max="11777" width="9.33203125" style="4"/>
    <col min="11778" max="11778" width="50.5" style="4" customWidth="1"/>
    <col min="11779" max="11779" width="15.6640625" style="4" customWidth="1"/>
    <col min="11780" max="11781" width="16.33203125" style="4" customWidth="1"/>
    <col min="11782" max="11782" width="15" style="4" customWidth="1"/>
    <col min="11783" max="12033" width="9.33203125" style="4"/>
    <col min="12034" max="12034" width="50.5" style="4" customWidth="1"/>
    <col min="12035" max="12035" width="15.6640625" style="4" customWidth="1"/>
    <col min="12036" max="12037" width="16.33203125" style="4" customWidth="1"/>
    <col min="12038" max="12038" width="15" style="4" customWidth="1"/>
    <col min="12039" max="12289" width="9.33203125" style="4"/>
    <col min="12290" max="12290" width="50.5" style="4" customWidth="1"/>
    <col min="12291" max="12291" width="15.6640625" style="4" customWidth="1"/>
    <col min="12292" max="12293" width="16.33203125" style="4" customWidth="1"/>
    <col min="12294" max="12294" width="15" style="4" customWidth="1"/>
    <col min="12295" max="12545" width="9.33203125" style="4"/>
    <col min="12546" max="12546" width="50.5" style="4" customWidth="1"/>
    <col min="12547" max="12547" width="15.6640625" style="4" customWidth="1"/>
    <col min="12548" max="12549" width="16.33203125" style="4" customWidth="1"/>
    <col min="12550" max="12550" width="15" style="4" customWidth="1"/>
    <col min="12551" max="12801" width="9.33203125" style="4"/>
    <col min="12802" max="12802" width="50.5" style="4" customWidth="1"/>
    <col min="12803" max="12803" width="15.6640625" style="4" customWidth="1"/>
    <col min="12804" max="12805" width="16.33203125" style="4" customWidth="1"/>
    <col min="12806" max="12806" width="15" style="4" customWidth="1"/>
    <col min="12807" max="13057" width="9.33203125" style="4"/>
    <col min="13058" max="13058" width="50.5" style="4" customWidth="1"/>
    <col min="13059" max="13059" width="15.6640625" style="4" customWidth="1"/>
    <col min="13060" max="13061" width="16.33203125" style="4" customWidth="1"/>
    <col min="13062" max="13062" width="15" style="4" customWidth="1"/>
    <col min="13063" max="13313" width="9.33203125" style="4"/>
    <col min="13314" max="13314" width="50.5" style="4" customWidth="1"/>
    <col min="13315" max="13315" width="15.6640625" style="4" customWidth="1"/>
    <col min="13316" max="13317" width="16.33203125" style="4" customWidth="1"/>
    <col min="13318" max="13318" width="15" style="4" customWidth="1"/>
    <col min="13319" max="13569" width="9.33203125" style="4"/>
    <col min="13570" max="13570" width="50.5" style="4" customWidth="1"/>
    <col min="13571" max="13571" width="15.6640625" style="4" customWidth="1"/>
    <col min="13572" max="13573" width="16.33203125" style="4" customWidth="1"/>
    <col min="13574" max="13574" width="15" style="4" customWidth="1"/>
    <col min="13575" max="13825" width="9.33203125" style="4"/>
    <col min="13826" max="13826" width="50.5" style="4" customWidth="1"/>
    <col min="13827" max="13827" width="15.6640625" style="4" customWidth="1"/>
    <col min="13828" max="13829" width="16.33203125" style="4" customWidth="1"/>
    <col min="13830" max="13830" width="15" style="4" customWidth="1"/>
    <col min="13831" max="14081" width="9.33203125" style="4"/>
    <col min="14082" max="14082" width="50.5" style="4" customWidth="1"/>
    <col min="14083" max="14083" width="15.6640625" style="4" customWidth="1"/>
    <col min="14084" max="14085" width="16.33203125" style="4" customWidth="1"/>
    <col min="14086" max="14086" width="15" style="4" customWidth="1"/>
    <col min="14087" max="14337" width="9.33203125" style="4"/>
    <col min="14338" max="14338" width="50.5" style="4" customWidth="1"/>
    <col min="14339" max="14339" width="15.6640625" style="4" customWidth="1"/>
    <col min="14340" max="14341" width="16.33203125" style="4" customWidth="1"/>
    <col min="14342" max="14342" width="15" style="4" customWidth="1"/>
    <col min="14343" max="14593" width="9.33203125" style="4"/>
    <col min="14594" max="14594" width="50.5" style="4" customWidth="1"/>
    <col min="14595" max="14595" width="15.6640625" style="4" customWidth="1"/>
    <col min="14596" max="14597" width="16.33203125" style="4" customWidth="1"/>
    <col min="14598" max="14598" width="15" style="4" customWidth="1"/>
    <col min="14599" max="14849" width="9.33203125" style="4"/>
    <col min="14850" max="14850" width="50.5" style="4" customWidth="1"/>
    <col min="14851" max="14851" width="15.6640625" style="4" customWidth="1"/>
    <col min="14852" max="14853" width="16.33203125" style="4" customWidth="1"/>
    <col min="14854" max="14854" width="15" style="4" customWidth="1"/>
    <col min="14855" max="15105" width="9.33203125" style="4"/>
    <col min="15106" max="15106" width="50.5" style="4" customWidth="1"/>
    <col min="15107" max="15107" width="15.6640625" style="4" customWidth="1"/>
    <col min="15108" max="15109" width="16.33203125" style="4" customWidth="1"/>
    <col min="15110" max="15110" width="15" style="4" customWidth="1"/>
    <col min="15111" max="15361" width="9.33203125" style="4"/>
    <col min="15362" max="15362" width="50.5" style="4" customWidth="1"/>
    <col min="15363" max="15363" width="15.6640625" style="4" customWidth="1"/>
    <col min="15364" max="15365" width="16.33203125" style="4" customWidth="1"/>
    <col min="15366" max="15366" width="15" style="4" customWidth="1"/>
    <col min="15367" max="15617" width="9.33203125" style="4"/>
    <col min="15618" max="15618" width="50.5" style="4" customWidth="1"/>
    <col min="15619" max="15619" width="15.6640625" style="4" customWidth="1"/>
    <col min="15620" max="15621" width="16.33203125" style="4" customWidth="1"/>
    <col min="15622" max="15622" width="15" style="4" customWidth="1"/>
    <col min="15623" max="15873" width="9.33203125" style="4"/>
    <col min="15874" max="15874" width="50.5" style="4" customWidth="1"/>
    <col min="15875" max="15875" width="15.6640625" style="4" customWidth="1"/>
    <col min="15876" max="15877" width="16.33203125" style="4" customWidth="1"/>
    <col min="15878" max="15878" width="15" style="4" customWidth="1"/>
    <col min="15879" max="16129" width="9.33203125" style="4"/>
    <col min="16130" max="16130" width="50.5" style="4" customWidth="1"/>
    <col min="16131" max="16131" width="15.6640625" style="4" customWidth="1"/>
    <col min="16132" max="16133" width="16.33203125" style="4" customWidth="1"/>
    <col min="16134" max="16134" width="15" style="4" customWidth="1"/>
    <col min="16135" max="16384" width="9.33203125" style="4"/>
  </cols>
  <sheetData>
    <row r="2" spans="1:6" ht="12.75" thickBot="1" x14ac:dyDescent="0.25"/>
    <row r="3" spans="1:6" s="29" customFormat="1" ht="50.1" customHeight="1" thickBot="1" x14ac:dyDescent="0.25">
      <c r="A3" s="26" t="s">
        <v>38</v>
      </c>
      <c r="B3" s="26" t="s">
        <v>0</v>
      </c>
      <c r="C3" s="26" t="s">
        <v>1262</v>
      </c>
      <c r="D3" s="27" t="s">
        <v>1263</v>
      </c>
      <c r="E3" s="27" t="s">
        <v>1264</v>
      </c>
      <c r="F3" s="28" t="s">
        <v>110</v>
      </c>
    </row>
    <row r="4" spans="1:6" s="29" customFormat="1" ht="19.5" customHeight="1" x14ac:dyDescent="0.2">
      <c r="A4" s="30"/>
      <c r="B4" s="31" t="s">
        <v>111</v>
      </c>
      <c r="C4" s="31"/>
      <c r="D4" s="32"/>
      <c r="E4" s="33"/>
      <c r="F4" s="34"/>
    </row>
    <row r="5" spans="1:6" s="40" customFormat="1" ht="12.75" x14ac:dyDescent="0.2">
      <c r="A5" s="35" t="s">
        <v>112</v>
      </c>
      <c r="B5" s="36" t="s">
        <v>113</v>
      </c>
      <c r="C5" s="252">
        <v>4845616</v>
      </c>
      <c r="D5" s="38">
        <v>5016881</v>
      </c>
      <c r="E5" s="37">
        <f>'7'!H17</f>
        <v>2241062</v>
      </c>
      <c r="F5" s="39">
        <f>E5/D5*100</f>
        <v>44.670423715451889</v>
      </c>
    </row>
    <row r="6" spans="1:6" s="40" customFormat="1" ht="12.75" x14ac:dyDescent="0.2">
      <c r="A6" s="35" t="s">
        <v>114</v>
      </c>
      <c r="B6" s="36" t="s">
        <v>115</v>
      </c>
      <c r="C6" s="252">
        <v>845508</v>
      </c>
      <c r="D6" s="38">
        <v>871858</v>
      </c>
      <c r="E6" s="37">
        <f>'7'!I17</f>
        <v>370717</v>
      </c>
      <c r="F6" s="39">
        <f t="shared" ref="F6:F17" si="0">E6/D6*100</f>
        <v>42.520341615263035</v>
      </c>
    </row>
    <row r="7" spans="1:6" s="40" customFormat="1" ht="12.75" x14ac:dyDescent="0.2">
      <c r="A7" s="35" t="s">
        <v>116</v>
      </c>
      <c r="B7" s="42" t="s">
        <v>117</v>
      </c>
      <c r="C7" s="253">
        <v>10577885</v>
      </c>
      <c r="D7" s="38">
        <v>10817666</v>
      </c>
      <c r="E7" s="37">
        <f>'7'!J17</f>
        <v>3327480</v>
      </c>
      <c r="F7" s="39">
        <f t="shared" si="0"/>
        <v>30.759685129860731</v>
      </c>
    </row>
    <row r="8" spans="1:6" s="40" customFormat="1" ht="12.75" x14ac:dyDescent="0.2">
      <c r="A8" s="35" t="s">
        <v>118</v>
      </c>
      <c r="B8" s="42" t="s">
        <v>119</v>
      </c>
      <c r="C8" s="253">
        <v>99170</v>
      </c>
      <c r="D8" s="38">
        <v>99662</v>
      </c>
      <c r="E8" s="37">
        <f>'7'!K17</f>
        <v>34446</v>
      </c>
      <c r="F8" s="39">
        <f t="shared" si="0"/>
        <v>34.562822339507534</v>
      </c>
    </row>
    <row r="9" spans="1:6" s="40" customFormat="1" ht="12.75" x14ac:dyDescent="0.2">
      <c r="A9" s="35" t="s">
        <v>120</v>
      </c>
      <c r="B9" s="42" t="s">
        <v>121</v>
      </c>
      <c r="C9" s="253">
        <v>3848053</v>
      </c>
      <c r="D9" s="38">
        <v>4279107</v>
      </c>
      <c r="E9" s="37">
        <f>'7'!L17</f>
        <v>1846199</v>
      </c>
      <c r="F9" s="39">
        <f t="shared" si="0"/>
        <v>43.144492530801401</v>
      </c>
    </row>
    <row r="10" spans="1:6" s="40" customFormat="1" ht="13.5" x14ac:dyDescent="0.2">
      <c r="A10" s="35"/>
      <c r="B10" s="32" t="s">
        <v>122</v>
      </c>
      <c r="C10" s="254">
        <f>SUM(C5:C9)</f>
        <v>20216232</v>
      </c>
      <c r="D10" s="254">
        <f t="shared" ref="D10:E10" si="1">SUM(D5:D9)</f>
        <v>21085174</v>
      </c>
      <c r="E10" s="254">
        <f t="shared" si="1"/>
        <v>7819904</v>
      </c>
      <c r="F10" s="44">
        <f t="shared" si="0"/>
        <v>37.087215879745642</v>
      </c>
    </row>
    <row r="11" spans="1:6" s="40" customFormat="1" ht="12.75" x14ac:dyDescent="0.2">
      <c r="A11" s="45" t="s">
        <v>123</v>
      </c>
      <c r="B11" s="41" t="s">
        <v>124</v>
      </c>
      <c r="C11" s="253">
        <v>28753625</v>
      </c>
      <c r="D11" s="38">
        <v>26355678</v>
      </c>
      <c r="E11" s="41">
        <f>'7'!M17</f>
        <v>5266909</v>
      </c>
      <c r="F11" s="39">
        <f t="shared" si="0"/>
        <v>19.983963227961731</v>
      </c>
    </row>
    <row r="12" spans="1:6" s="40" customFormat="1" ht="12.75" x14ac:dyDescent="0.2">
      <c r="A12" s="45" t="s">
        <v>125</v>
      </c>
      <c r="B12" s="41" t="s">
        <v>126</v>
      </c>
      <c r="C12" s="253">
        <v>3638023</v>
      </c>
      <c r="D12" s="38">
        <v>6489439</v>
      </c>
      <c r="E12" s="41">
        <f>'7'!N17</f>
        <v>735184</v>
      </c>
      <c r="F12" s="39">
        <f t="shared" si="0"/>
        <v>11.328929973761985</v>
      </c>
    </row>
    <row r="13" spans="1:6" s="40" customFormat="1" ht="12.75" x14ac:dyDescent="0.2">
      <c r="A13" s="45" t="s">
        <v>127</v>
      </c>
      <c r="B13" s="41" t="s">
        <v>128</v>
      </c>
      <c r="C13" s="253">
        <v>113334</v>
      </c>
      <c r="D13" s="38">
        <v>130167</v>
      </c>
      <c r="E13" s="41">
        <f>'7'!O17</f>
        <v>40511</v>
      </c>
      <c r="F13" s="39">
        <f t="shared" si="0"/>
        <v>31.122327471632595</v>
      </c>
    </row>
    <row r="14" spans="1:6" s="40" customFormat="1" ht="13.5" x14ac:dyDescent="0.2">
      <c r="A14" s="45"/>
      <c r="B14" s="32" t="s">
        <v>129</v>
      </c>
      <c r="C14" s="254">
        <f>SUM(C11:C13)</f>
        <v>32504982</v>
      </c>
      <c r="D14" s="254">
        <f t="shared" ref="D14:E14" si="2">SUM(D11:D13)</f>
        <v>32975284</v>
      </c>
      <c r="E14" s="254">
        <f t="shared" si="2"/>
        <v>6042604</v>
      </c>
      <c r="F14" s="44">
        <f t="shared" si="0"/>
        <v>18.324645816545505</v>
      </c>
    </row>
    <row r="15" spans="1:6" s="40" customFormat="1" ht="18" customHeight="1" x14ac:dyDescent="0.2">
      <c r="A15" s="45" t="s">
        <v>130</v>
      </c>
      <c r="B15" s="32" t="s">
        <v>131</v>
      </c>
      <c r="C15" s="254">
        <f>SUM(C14,C10)</f>
        <v>52721214</v>
      </c>
      <c r="D15" s="254">
        <f t="shared" ref="D15:E15" si="3">SUM(D14,D10)</f>
        <v>54060458</v>
      </c>
      <c r="E15" s="254">
        <f t="shared" si="3"/>
        <v>13862508</v>
      </c>
      <c r="F15" s="44">
        <f t="shared" si="0"/>
        <v>25.642601844031731</v>
      </c>
    </row>
    <row r="16" spans="1:6" s="40" customFormat="1" ht="16.5" customHeight="1" x14ac:dyDescent="0.2">
      <c r="A16" s="45" t="s">
        <v>132</v>
      </c>
      <c r="B16" s="32" t="s">
        <v>133</v>
      </c>
      <c r="C16" s="254">
        <v>10305563</v>
      </c>
      <c r="D16" s="46">
        <v>12130563</v>
      </c>
      <c r="E16" s="43">
        <f>'7'!P17+'7'!Q17</f>
        <v>10221055</v>
      </c>
      <c r="F16" s="44">
        <f t="shared" si="0"/>
        <v>84.258702584537915</v>
      </c>
    </row>
    <row r="17" spans="1:6" s="40" customFormat="1" ht="18.75" customHeight="1" x14ac:dyDescent="0.2">
      <c r="A17" s="47"/>
      <c r="B17" s="48" t="s">
        <v>134</v>
      </c>
      <c r="C17" s="255">
        <f>SUM(C15:C16)</f>
        <v>63026777</v>
      </c>
      <c r="D17" s="255">
        <f>SUM(D15:D16)</f>
        <v>66191021</v>
      </c>
      <c r="E17" s="49">
        <f>SUM(E15:E16)</f>
        <v>24083563</v>
      </c>
      <c r="F17" s="50">
        <f t="shared" si="0"/>
        <v>36.384939582666355</v>
      </c>
    </row>
    <row r="18" spans="1:6" s="17" customFormat="1" ht="12.75" x14ac:dyDescent="0.2">
      <c r="A18" s="51"/>
      <c r="B18" s="51"/>
      <c r="C18" s="51"/>
      <c r="D18" s="51"/>
      <c r="E18" s="51"/>
    </row>
    <row r="19" spans="1:6" s="17" customFormat="1" ht="12.75" x14ac:dyDescent="0.2">
      <c r="A19" s="51"/>
      <c r="B19" s="51"/>
      <c r="C19" s="51"/>
      <c r="D19" s="51"/>
      <c r="E19" s="51"/>
    </row>
    <row r="20" spans="1:6" s="17" customFormat="1" ht="12.75" x14ac:dyDescent="0.2">
      <c r="A20" s="51"/>
      <c r="B20" s="51"/>
      <c r="C20" s="51"/>
      <c r="D20" s="51"/>
      <c r="E20" s="51"/>
    </row>
    <row r="21" spans="1:6" s="17" customFormat="1" ht="12.75" x14ac:dyDescent="0.2">
      <c r="A21" s="51"/>
      <c r="B21" s="51"/>
      <c r="C21" s="51"/>
      <c r="D21" s="51"/>
      <c r="E21" s="51"/>
    </row>
    <row r="22" spans="1:6" s="17" customFormat="1" ht="12.75" x14ac:dyDescent="0.2">
      <c r="A22" s="51"/>
      <c r="B22" s="51"/>
      <c r="C22" s="51"/>
      <c r="D22" s="51"/>
      <c r="E22" s="51"/>
    </row>
    <row r="23" spans="1:6" s="17" customFormat="1" ht="12.75" x14ac:dyDescent="0.2">
      <c r="A23" s="51"/>
      <c r="B23" s="51"/>
      <c r="C23" s="51"/>
      <c r="D23" s="51"/>
      <c r="E23" s="51"/>
    </row>
    <row r="24" spans="1:6" s="17" customFormat="1" ht="12.75" x14ac:dyDescent="0.2">
      <c r="A24" s="51"/>
      <c r="B24" s="51"/>
      <c r="C24" s="51"/>
      <c r="D24" s="51"/>
      <c r="E24" s="51"/>
    </row>
    <row r="25" spans="1:6" s="17" customFormat="1" ht="12.75" x14ac:dyDescent="0.2">
      <c r="A25" s="51"/>
      <c r="B25" s="51"/>
      <c r="C25" s="51"/>
      <c r="D25" s="51"/>
      <c r="E25" s="51"/>
    </row>
    <row r="26" spans="1:6" s="17" customFormat="1" ht="12.75" x14ac:dyDescent="0.2">
      <c r="A26" s="51"/>
      <c r="B26" s="51"/>
      <c r="C26" s="51"/>
      <c r="D26" s="51"/>
      <c r="E26" s="51"/>
    </row>
    <row r="27" spans="1:6" s="17" customFormat="1" ht="12.75" x14ac:dyDescent="0.2">
      <c r="A27" s="51"/>
      <c r="B27" s="51"/>
      <c r="C27" s="51"/>
      <c r="D27" s="51"/>
      <c r="E27" s="51"/>
    </row>
    <row r="28" spans="1:6" s="17" customFormat="1" ht="12.75" x14ac:dyDescent="0.2">
      <c r="A28" s="52"/>
      <c r="B28" s="51"/>
      <c r="C28" s="51"/>
      <c r="D28" s="51"/>
      <c r="E28" s="51"/>
    </row>
    <row r="29" spans="1:6" ht="12.75" x14ac:dyDescent="0.2">
      <c r="A29" s="52"/>
      <c r="B29" s="52"/>
      <c r="C29" s="52"/>
      <c r="D29" s="52"/>
      <c r="E29" s="52"/>
    </row>
    <row r="30" spans="1:6" ht="12.75" x14ac:dyDescent="0.2">
      <c r="A30" s="52"/>
      <c r="B30" s="52"/>
      <c r="C30" s="52"/>
      <c r="D30" s="52"/>
      <c r="E30" s="52"/>
    </row>
    <row r="31" spans="1:6" ht="12.75" x14ac:dyDescent="0.2">
      <c r="A31" s="52"/>
      <c r="B31" s="52"/>
      <c r="C31" s="52"/>
      <c r="D31" s="52"/>
      <c r="E31" s="52"/>
    </row>
    <row r="32" spans="1:6" ht="12.75" x14ac:dyDescent="0.2">
      <c r="A32" s="52"/>
      <c r="B32" s="52"/>
      <c r="C32" s="52"/>
      <c r="D32" s="52"/>
      <c r="E32" s="52"/>
    </row>
    <row r="33" spans="1:5" ht="12.75" x14ac:dyDescent="0.2">
      <c r="A33" s="52"/>
      <c r="B33" s="52"/>
      <c r="C33" s="52"/>
      <c r="D33" s="52"/>
      <c r="E33" s="52"/>
    </row>
    <row r="34" spans="1:5" ht="12.75" x14ac:dyDescent="0.2">
      <c r="B34" s="52"/>
      <c r="C34" s="52"/>
      <c r="D34" s="52"/>
      <c r="E34" s="52"/>
    </row>
  </sheetData>
  <printOptions horizontalCentered="1"/>
  <pageMargins left="0.39370078740157483" right="0.35433070866141736" top="1.3779527559055118" bottom="0.6692913385826772" header="0.78740157480314965" footer="0.51181102362204722"/>
  <pageSetup paperSize="9" orientation="landscape" r:id="rId1"/>
  <headerFooter alignWithMargins="0">
    <oddHeader>&amp;C&amp;"Times New Roman CE,Félkövér dőlt"ZALAEGERSZEG MEGYEI  JOGÚ  VÁROS  ÖNKORMÁNYZATA
  KIADÁSI  ELŐIRÁNYZATAINAK TELJESÍTÉSE
ROVATONKÉNT 2021.  I. FÉLÉVBEN&amp;R&amp;"Times New Roman CE,Félkövér dőlt"4. melléklet
Adatok E Ft-ban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Q28"/>
  <sheetViews>
    <sheetView workbookViewId="0">
      <pane ySplit="2" topLeftCell="A3" activePane="bottomLeft" state="frozen"/>
      <selection pane="bottomLeft" activeCell="C18" sqref="C18:C19"/>
    </sheetView>
  </sheetViews>
  <sheetFormatPr defaultRowHeight="12.75" x14ac:dyDescent="0.2"/>
  <cols>
    <col min="1" max="1" width="3.33203125" style="53" customWidth="1"/>
    <col min="2" max="2" width="3.6640625" style="53" customWidth="1"/>
    <col min="3" max="3" width="21.33203125" style="53" customWidth="1"/>
    <col min="4" max="4" width="10.83203125" style="53" customWidth="1"/>
    <col min="5" max="5" width="10.5" style="53" customWidth="1"/>
    <col min="6" max="6" width="10.33203125" style="53" customWidth="1"/>
    <col min="7" max="7" width="8.5" style="53" customWidth="1"/>
    <col min="8" max="8" width="12.33203125" style="53" customWidth="1"/>
    <col min="9" max="9" width="11.6640625" style="53" customWidth="1"/>
    <col min="10" max="10" width="10.83203125" style="53" customWidth="1"/>
    <col min="11" max="11" width="10.33203125" style="53" customWidth="1"/>
    <col min="12" max="12" width="10.83203125" style="53" customWidth="1"/>
    <col min="13" max="13" width="10.5" style="53" customWidth="1"/>
    <col min="14" max="14" width="11" style="53" customWidth="1"/>
    <col min="15" max="15" width="10.5" style="53" customWidth="1"/>
    <col min="16" max="16" width="11.5" style="53" customWidth="1"/>
    <col min="17" max="17" width="11.1640625" style="53" customWidth="1"/>
    <col min="18" max="256" width="9.33203125" style="53"/>
    <col min="257" max="257" width="3.33203125" style="53" customWidth="1"/>
    <col min="258" max="258" width="3.6640625" style="53" customWidth="1"/>
    <col min="259" max="259" width="21.33203125" style="53" customWidth="1"/>
    <col min="260" max="260" width="10.83203125" style="53" customWidth="1"/>
    <col min="261" max="261" width="10.5" style="53" customWidth="1"/>
    <col min="262" max="262" width="10.33203125" style="53" customWidth="1"/>
    <col min="263" max="263" width="8.5" style="53" customWidth="1"/>
    <col min="264" max="264" width="12.33203125" style="53" customWidth="1"/>
    <col min="265" max="265" width="11.6640625" style="53" customWidth="1"/>
    <col min="266" max="266" width="10.83203125" style="53" customWidth="1"/>
    <col min="267" max="267" width="10.33203125" style="53" customWidth="1"/>
    <col min="268" max="268" width="10.83203125" style="53" customWidth="1"/>
    <col min="269" max="269" width="10.5" style="53" customWidth="1"/>
    <col min="270" max="270" width="11" style="53" customWidth="1"/>
    <col min="271" max="271" width="10.5" style="53" customWidth="1"/>
    <col min="272" max="272" width="11.5" style="53" customWidth="1"/>
    <col min="273" max="273" width="11.1640625" style="53" customWidth="1"/>
    <col min="274" max="512" width="9.33203125" style="53"/>
    <col min="513" max="513" width="3.33203125" style="53" customWidth="1"/>
    <col min="514" max="514" width="3.6640625" style="53" customWidth="1"/>
    <col min="515" max="515" width="21.33203125" style="53" customWidth="1"/>
    <col min="516" max="516" width="10.83203125" style="53" customWidth="1"/>
    <col min="517" max="517" width="10.5" style="53" customWidth="1"/>
    <col min="518" max="518" width="10.33203125" style="53" customWidth="1"/>
    <col min="519" max="519" width="8.5" style="53" customWidth="1"/>
    <col min="520" max="520" width="12.33203125" style="53" customWidth="1"/>
    <col min="521" max="521" width="11.6640625" style="53" customWidth="1"/>
    <col min="522" max="522" width="10.83203125" style="53" customWidth="1"/>
    <col min="523" max="523" width="10.33203125" style="53" customWidth="1"/>
    <col min="524" max="524" width="10.83203125" style="53" customWidth="1"/>
    <col min="525" max="525" width="10.5" style="53" customWidth="1"/>
    <col min="526" max="526" width="11" style="53" customWidth="1"/>
    <col min="527" max="527" width="10.5" style="53" customWidth="1"/>
    <col min="528" max="528" width="11.5" style="53" customWidth="1"/>
    <col min="529" max="529" width="11.1640625" style="53" customWidth="1"/>
    <col min="530" max="768" width="9.33203125" style="53"/>
    <col min="769" max="769" width="3.33203125" style="53" customWidth="1"/>
    <col min="770" max="770" width="3.6640625" style="53" customWidth="1"/>
    <col min="771" max="771" width="21.33203125" style="53" customWidth="1"/>
    <col min="772" max="772" width="10.83203125" style="53" customWidth="1"/>
    <col min="773" max="773" width="10.5" style="53" customWidth="1"/>
    <col min="774" max="774" width="10.33203125" style="53" customWidth="1"/>
    <col min="775" max="775" width="8.5" style="53" customWidth="1"/>
    <col min="776" max="776" width="12.33203125" style="53" customWidth="1"/>
    <col min="777" max="777" width="11.6640625" style="53" customWidth="1"/>
    <col min="778" max="778" width="10.83203125" style="53" customWidth="1"/>
    <col min="779" max="779" width="10.33203125" style="53" customWidth="1"/>
    <col min="780" max="780" width="10.83203125" style="53" customWidth="1"/>
    <col min="781" max="781" width="10.5" style="53" customWidth="1"/>
    <col min="782" max="782" width="11" style="53" customWidth="1"/>
    <col min="783" max="783" width="10.5" style="53" customWidth="1"/>
    <col min="784" max="784" width="11.5" style="53" customWidth="1"/>
    <col min="785" max="785" width="11.1640625" style="53" customWidth="1"/>
    <col min="786" max="1024" width="9.33203125" style="53"/>
    <col min="1025" max="1025" width="3.33203125" style="53" customWidth="1"/>
    <col min="1026" max="1026" width="3.6640625" style="53" customWidth="1"/>
    <col min="1027" max="1027" width="21.33203125" style="53" customWidth="1"/>
    <col min="1028" max="1028" width="10.83203125" style="53" customWidth="1"/>
    <col min="1029" max="1029" width="10.5" style="53" customWidth="1"/>
    <col min="1030" max="1030" width="10.33203125" style="53" customWidth="1"/>
    <col min="1031" max="1031" width="8.5" style="53" customWidth="1"/>
    <col min="1032" max="1032" width="12.33203125" style="53" customWidth="1"/>
    <col min="1033" max="1033" width="11.6640625" style="53" customWidth="1"/>
    <col min="1034" max="1034" width="10.83203125" style="53" customWidth="1"/>
    <col min="1035" max="1035" width="10.33203125" style="53" customWidth="1"/>
    <col min="1036" max="1036" width="10.83203125" style="53" customWidth="1"/>
    <col min="1037" max="1037" width="10.5" style="53" customWidth="1"/>
    <col min="1038" max="1038" width="11" style="53" customWidth="1"/>
    <col min="1039" max="1039" width="10.5" style="53" customWidth="1"/>
    <col min="1040" max="1040" width="11.5" style="53" customWidth="1"/>
    <col min="1041" max="1041" width="11.1640625" style="53" customWidth="1"/>
    <col min="1042" max="1280" width="9.33203125" style="53"/>
    <col min="1281" max="1281" width="3.33203125" style="53" customWidth="1"/>
    <col min="1282" max="1282" width="3.6640625" style="53" customWidth="1"/>
    <col min="1283" max="1283" width="21.33203125" style="53" customWidth="1"/>
    <col min="1284" max="1284" width="10.83203125" style="53" customWidth="1"/>
    <col min="1285" max="1285" width="10.5" style="53" customWidth="1"/>
    <col min="1286" max="1286" width="10.33203125" style="53" customWidth="1"/>
    <col min="1287" max="1287" width="8.5" style="53" customWidth="1"/>
    <col min="1288" max="1288" width="12.33203125" style="53" customWidth="1"/>
    <col min="1289" max="1289" width="11.6640625" style="53" customWidth="1"/>
    <col min="1290" max="1290" width="10.83203125" style="53" customWidth="1"/>
    <col min="1291" max="1291" width="10.33203125" style="53" customWidth="1"/>
    <col min="1292" max="1292" width="10.83203125" style="53" customWidth="1"/>
    <col min="1293" max="1293" width="10.5" style="53" customWidth="1"/>
    <col min="1294" max="1294" width="11" style="53" customWidth="1"/>
    <col min="1295" max="1295" width="10.5" style="53" customWidth="1"/>
    <col min="1296" max="1296" width="11.5" style="53" customWidth="1"/>
    <col min="1297" max="1297" width="11.1640625" style="53" customWidth="1"/>
    <col min="1298" max="1536" width="9.33203125" style="53"/>
    <col min="1537" max="1537" width="3.33203125" style="53" customWidth="1"/>
    <col min="1538" max="1538" width="3.6640625" style="53" customWidth="1"/>
    <col min="1539" max="1539" width="21.33203125" style="53" customWidth="1"/>
    <col min="1540" max="1540" width="10.83203125" style="53" customWidth="1"/>
    <col min="1541" max="1541" width="10.5" style="53" customWidth="1"/>
    <col min="1542" max="1542" width="10.33203125" style="53" customWidth="1"/>
    <col min="1543" max="1543" width="8.5" style="53" customWidth="1"/>
    <col min="1544" max="1544" width="12.33203125" style="53" customWidth="1"/>
    <col min="1545" max="1545" width="11.6640625" style="53" customWidth="1"/>
    <col min="1546" max="1546" width="10.83203125" style="53" customWidth="1"/>
    <col min="1547" max="1547" width="10.33203125" style="53" customWidth="1"/>
    <col min="1548" max="1548" width="10.83203125" style="53" customWidth="1"/>
    <col min="1549" max="1549" width="10.5" style="53" customWidth="1"/>
    <col min="1550" max="1550" width="11" style="53" customWidth="1"/>
    <col min="1551" max="1551" width="10.5" style="53" customWidth="1"/>
    <col min="1552" max="1552" width="11.5" style="53" customWidth="1"/>
    <col min="1553" max="1553" width="11.1640625" style="53" customWidth="1"/>
    <col min="1554" max="1792" width="9.33203125" style="53"/>
    <col min="1793" max="1793" width="3.33203125" style="53" customWidth="1"/>
    <col min="1794" max="1794" width="3.6640625" style="53" customWidth="1"/>
    <col min="1795" max="1795" width="21.33203125" style="53" customWidth="1"/>
    <col min="1796" max="1796" width="10.83203125" style="53" customWidth="1"/>
    <col min="1797" max="1797" width="10.5" style="53" customWidth="1"/>
    <col min="1798" max="1798" width="10.33203125" style="53" customWidth="1"/>
    <col min="1799" max="1799" width="8.5" style="53" customWidth="1"/>
    <col min="1800" max="1800" width="12.33203125" style="53" customWidth="1"/>
    <col min="1801" max="1801" width="11.6640625" style="53" customWidth="1"/>
    <col min="1802" max="1802" width="10.83203125" style="53" customWidth="1"/>
    <col min="1803" max="1803" width="10.33203125" style="53" customWidth="1"/>
    <col min="1804" max="1804" width="10.83203125" style="53" customWidth="1"/>
    <col min="1805" max="1805" width="10.5" style="53" customWidth="1"/>
    <col min="1806" max="1806" width="11" style="53" customWidth="1"/>
    <col min="1807" max="1807" width="10.5" style="53" customWidth="1"/>
    <col min="1808" max="1808" width="11.5" style="53" customWidth="1"/>
    <col min="1809" max="1809" width="11.1640625" style="53" customWidth="1"/>
    <col min="1810" max="2048" width="9.33203125" style="53"/>
    <col min="2049" max="2049" width="3.33203125" style="53" customWidth="1"/>
    <col min="2050" max="2050" width="3.6640625" style="53" customWidth="1"/>
    <col min="2051" max="2051" width="21.33203125" style="53" customWidth="1"/>
    <col min="2052" max="2052" width="10.83203125" style="53" customWidth="1"/>
    <col min="2053" max="2053" width="10.5" style="53" customWidth="1"/>
    <col min="2054" max="2054" width="10.33203125" style="53" customWidth="1"/>
    <col min="2055" max="2055" width="8.5" style="53" customWidth="1"/>
    <col min="2056" max="2056" width="12.33203125" style="53" customWidth="1"/>
    <col min="2057" max="2057" width="11.6640625" style="53" customWidth="1"/>
    <col min="2058" max="2058" width="10.83203125" style="53" customWidth="1"/>
    <col min="2059" max="2059" width="10.33203125" style="53" customWidth="1"/>
    <col min="2060" max="2060" width="10.83203125" style="53" customWidth="1"/>
    <col min="2061" max="2061" width="10.5" style="53" customWidth="1"/>
    <col min="2062" max="2062" width="11" style="53" customWidth="1"/>
    <col min="2063" max="2063" width="10.5" style="53" customWidth="1"/>
    <col min="2064" max="2064" width="11.5" style="53" customWidth="1"/>
    <col min="2065" max="2065" width="11.1640625" style="53" customWidth="1"/>
    <col min="2066" max="2304" width="9.33203125" style="53"/>
    <col min="2305" max="2305" width="3.33203125" style="53" customWidth="1"/>
    <col min="2306" max="2306" width="3.6640625" style="53" customWidth="1"/>
    <col min="2307" max="2307" width="21.33203125" style="53" customWidth="1"/>
    <col min="2308" max="2308" width="10.83203125" style="53" customWidth="1"/>
    <col min="2309" max="2309" width="10.5" style="53" customWidth="1"/>
    <col min="2310" max="2310" width="10.33203125" style="53" customWidth="1"/>
    <col min="2311" max="2311" width="8.5" style="53" customWidth="1"/>
    <col min="2312" max="2312" width="12.33203125" style="53" customWidth="1"/>
    <col min="2313" max="2313" width="11.6640625" style="53" customWidth="1"/>
    <col min="2314" max="2314" width="10.83203125" style="53" customWidth="1"/>
    <col min="2315" max="2315" width="10.33203125" style="53" customWidth="1"/>
    <col min="2316" max="2316" width="10.83203125" style="53" customWidth="1"/>
    <col min="2317" max="2317" width="10.5" style="53" customWidth="1"/>
    <col min="2318" max="2318" width="11" style="53" customWidth="1"/>
    <col min="2319" max="2319" width="10.5" style="53" customWidth="1"/>
    <col min="2320" max="2320" width="11.5" style="53" customWidth="1"/>
    <col min="2321" max="2321" width="11.1640625" style="53" customWidth="1"/>
    <col min="2322" max="2560" width="9.33203125" style="53"/>
    <col min="2561" max="2561" width="3.33203125" style="53" customWidth="1"/>
    <col min="2562" max="2562" width="3.6640625" style="53" customWidth="1"/>
    <col min="2563" max="2563" width="21.33203125" style="53" customWidth="1"/>
    <col min="2564" max="2564" width="10.83203125" style="53" customWidth="1"/>
    <col min="2565" max="2565" width="10.5" style="53" customWidth="1"/>
    <col min="2566" max="2566" width="10.33203125" style="53" customWidth="1"/>
    <col min="2567" max="2567" width="8.5" style="53" customWidth="1"/>
    <col min="2568" max="2568" width="12.33203125" style="53" customWidth="1"/>
    <col min="2569" max="2569" width="11.6640625" style="53" customWidth="1"/>
    <col min="2570" max="2570" width="10.83203125" style="53" customWidth="1"/>
    <col min="2571" max="2571" width="10.33203125" style="53" customWidth="1"/>
    <col min="2572" max="2572" width="10.83203125" style="53" customWidth="1"/>
    <col min="2573" max="2573" width="10.5" style="53" customWidth="1"/>
    <col min="2574" max="2574" width="11" style="53" customWidth="1"/>
    <col min="2575" max="2575" width="10.5" style="53" customWidth="1"/>
    <col min="2576" max="2576" width="11.5" style="53" customWidth="1"/>
    <col min="2577" max="2577" width="11.1640625" style="53" customWidth="1"/>
    <col min="2578" max="2816" width="9.33203125" style="53"/>
    <col min="2817" max="2817" width="3.33203125" style="53" customWidth="1"/>
    <col min="2818" max="2818" width="3.6640625" style="53" customWidth="1"/>
    <col min="2819" max="2819" width="21.33203125" style="53" customWidth="1"/>
    <col min="2820" max="2820" width="10.83203125" style="53" customWidth="1"/>
    <col min="2821" max="2821" width="10.5" style="53" customWidth="1"/>
    <col min="2822" max="2822" width="10.33203125" style="53" customWidth="1"/>
    <col min="2823" max="2823" width="8.5" style="53" customWidth="1"/>
    <col min="2824" max="2824" width="12.33203125" style="53" customWidth="1"/>
    <col min="2825" max="2825" width="11.6640625" style="53" customWidth="1"/>
    <col min="2826" max="2826" width="10.83203125" style="53" customWidth="1"/>
    <col min="2827" max="2827" width="10.33203125" style="53" customWidth="1"/>
    <col min="2828" max="2828" width="10.83203125" style="53" customWidth="1"/>
    <col min="2829" max="2829" width="10.5" style="53" customWidth="1"/>
    <col min="2830" max="2830" width="11" style="53" customWidth="1"/>
    <col min="2831" max="2831" width="10.5" style="53" customWidth="1"/>
    <col min="2832" max="2832" width="11.5" style="53" customWidth="1"/>
    <col min="2833" max="2833" width="11.1640625" style="53" customWidth="1"/>
    <col min="2834" max="3072" width="9.33203125" style="53"/>
    <col min="3073" max="3073" width="3.33203125" style="53" customWidth="1"/>
    <col min="3074" max="3074" width="3.6640625" style="53" customWidth="1"/>
    <col min="3075" max="3075" width="21.33203125" style="53" customWidth="1"/>
    <col min="3076" max="3076" width="10.83203125" style="53" customWidth="1"/>
    <col min="3077" max="3077" width="10.5" style="53" customWidth="1"/>
    <col min="3078" max="3078" width="10.33203125" style="53" customWidth="1"/>
    <col min="3079" max="3079" width="8.5" style="53" customWidth="1"/>
    <col min="3080" max="3080" width="12.33203125" style="53" customWidth="1"/>
    <col min="3081" max="3081" width="11.6640625" style="53" customWidth="1"/>
    <col min="3082" max="3082" width="10.83203125" style="53" customWidth="1"/>
    <col min="3083" max="3083" width="10.33203125" style="53" customWidth="1"/>
    <col min="3084" max="3084" width="10.83203125" style="53" customWidth="1"/>
    <col min="3085" max="3085" width="10.5" style="53" customWidth="1"/>
    <col min="3086" max="3086" width="11" style="53" customWidth="1"/>
    <col min="3087" max="3087" width="10.5" style="53" customWidth="1"/>
    <col min="3088" max="3088" width="11.5" style="53" customWidth="1"/>
    <col min="3089" max="3089" width="11.1640625" style="53" customWidth="1"/>
    <col min="3090" max="3328" width="9.33203125" style="53"/>
    <col min="3329" max="3329" width="3.33203125" style="53" customWidth="1"/>
    <col min="3330" max="3330" width="3.6640625" style="53" customWidth="1"/>
    <col min="3331" max="3331" width="21.33203125" style="53" customWidth="1"/>
    <col min="3332" max="3332" width="10.83203125" style="53" customWidth="1"/>
    <col min="3333" max="3333" width="10.5" style="53" customWidth="1"/>
    <col min="3334" max="3334" width="10.33203125" style="53" customWidth="1"/>
    <col min="3335" max="3335" width="8.5" style="53" customWidth="1"/>
    <col min="3336" max="3336" width="12.33203125" style="53" customWidth="1"/>
    <col min="3337" max="3337" width="11.6640625" style="53" customWidth="1"/>
    <col min="3338" max="3338" width="10.83203125" style="53" customWidth="1"/>
    <col min="3339" max="3339" width="10.33203125" style="53" customWidth="1"/>
    <col min="3340" max="3340" width="10.83203125" style="53" customWidth="1"/>
    <col min="3341" max="3341" width="10.5" style="53" customWidth="1"/>
    <col min="3342" max="3342" width="11" style="53" customWidth="1"/>
    <col min="3343" max="3343" width="10.5" style="53" customWidth="1"/>
    <col min="3344" max="3344" width="11.5" style="53" customWidth="1"/>
    <col min="3345" max="3345" width="11.1640625" style="53" customWidth="1"/>
    <col min="3346" max="3584" width="9.33203125" style="53"/>
    <col min="3585" max="3585" width="3.33203125" style="53" customWidth="1"/>
    <col min="3586" max="3586" width="3.6640625" style="53" customWidth="1"/>
    <col min="3587" max="3587" width="21.33203125" style="53" customWidth="1"/>
    <col min="3588" max="3588" width="10.83203125" style="53" customWidth="1"/>
    <col min="3589" max="3589" width="10.5" style="53" customWidth="1"/>
    <col min="3590" max="3590" width="10.33203125" style="53" customWidth="1"/>
    <col min="3591" max="3591" width="8.5" style="53" customWidth="1"/>
    <col min="3592" max="3592" width="12.33203125" style="53" customWidth="1"/>
    <col min="3593" max="3593" width="11.6640625" style="53" customWidth="1"/>
    <col min="3594" max="3594" width="10.83203125" style="53" customWidth="1"/>
    <col min="3595" max="3595" width="10.33203125" style="53" customWidth="1"/>
    <col min="3596" max="3596" width="10.83203125" style="53" customWidth="1"/>
    <col min="3597" max="3597" width="10.5" style="53" customWidth="1"/>
    <col min="3598" max="3598" width="11" style="53" customWidth="1"/>
    <col min="3599" max="3599" width="10.5" style="53" customWidth="1"/>
    <col min="3600" max="3600" width="11.5" style="53" customWidth="1"/>
    <col min="3601" max="3601" width="11.1640625" style="53" customWidth="1"/>
    <col min="3602" max="3840" width="9.33203125" style="53"/>
    <col min="3841" max="3841" width="3.33203125" style="53" customWidth="1"/>
    <col min="3842" max="3842" width="3.6640625" style="53" customWidth="1"/>
    <col min="3843" max="3843" width="21.33203125" style="53" customWidth="1"/>
    <col min="3844" max="3844" width="10.83203125" style="53" customWidth="1"/>
    <col min="3845" max="3845" width="10.5" style="53" customWidth="1"/>
    <col min="3846" max="3846" width="10.33203125" style="53" customWidth="1"/>
    <col min="3847" max="3847" width="8.5" style="53" customWidth="1"/>
    <col min="3848" max="3848" width="12.33203125" style="53" customWidth="1"/>
    <col min="3849" max="3849" width="11.6640625" style="53" customWidth="1"/>
    <col min="3850" max="3850" width="10.83203125" style="53" customWidth="1"/>
    <col min="3851" max="3851" width="10.33203125" style="53" customWidth="1"/>
    <col min="3852" max="3852" width="10.83203125" style="53" customWidth="1"/>
    <col min="3853" max="3853" width="10.5" style="53" customWidth="1"/>
    <col min="3854" max="3854" width="11" style="53" customWidth="1"/>
    <col min="3855" max="3855" width="10.5" style="53" customWidth="1"/>
    <col min="3856" max="3856" width="11.5" style="53" customWidth="1"/>
    <col min="3857" max="3857" width="11.1640625" style="53" customWidth="1"/>
    <col min="3858" max="4096" width="9.33203125" style="53"/>
    <col min="4097" max="4097" width="3.33203125" style="53" customWidth="1"/>
    <col min="4098" max="4098" width="3.6640625" style="53" customWidth="1"/>
    <col min="4099" max="4099" width="21.33203125" style="53" customWidth="1"/>
    <col min="4100" max="4100" width="10.83203125" style="53" customWidth="1"/>
    <col min="4101" max="4101" width="10.5" style="53" customWidth="1"/>
    <col min="4102" max="4102" width="10.33203125" style="53" customWidth="1"/>
    <col min="4103" max="4103" width="8.5" style="53" customWidth="1"/>
    <col min="4104" max="4104" width="12.33203125" style="53" customWidth="1"/>
    <col min="4105" max="4105" width="11.6640625" style="53" customWidth="1"/>
    <col min="4106" max="4106" width="10.83203125" style="53" customWidth="1"/>
    <col min="4107" max="4107" width="10.33203125" style="53" customWidth="1"/>
    <col min="4108" max="4108" width="10.83203125" style="53" customWidth="1"/>
    <col min="4109" max="4109" width="10.5" style="53" customWidth="1"/>
    <col min="4110" max="4110" width="11" style="53" customWidth="1"/>
    <col min="4111" max="4111" width="10.5" style="53" customWidth="1"/>
    <col min="4112" max="4112" width="11.5" style="53" customWidth="1"/>
    <col min="4113" max="4113" width="11.1640625" style="53" customWidth="1"/>
    <col min="4114" max="4352" width="9.33203125" style="53"/>
    <col min="4353" max="4353" width="3.33203125" style="53" customWidth="1"/>
    <col min="4354" max="4354" width="3.6640625" style="53" customWidth="1"/>
    <col min="4355" max="4355" width="21.33203125" style="53" customWidth="1"/>
    <col min="4356" max="4356" width="10.83203125" style="53" customWidth="1"/>
    <col min="4357" max="4357" width="10.5" style="53" customWidth="1"/>
    <col min="4358" max="4358" width="10.33203125" style="53" customWidth="1"/>
    <col min="4359" max="4359" width="8.5" style="53" customWidth="1"/>
    <col min="4360" max="4360" width="12.33203125" style="53" customWidth="1"/>
    <col min="4361" max="4361" width="11.6640625" style="53" customWidth="1"/>
    <col min="4362" max="4362" width="10.83203125" style="53" customWidth="1"/>
    <col min="4363" max="4363" width="10.33203125" style="53" customWidth="1"/>
    <col min="4364" max="4364" width="10.83203125" style="53" customWidth="1"/>
    <col min="4365" max="4365" width="10.5" style="53" customWidth="1"/>
    <col min="4366" max="4366" width="11" style="53" customWidth="1"/>
    <col min="4367" max="4367" width="10.5" style="53" customWidth="1"/>
    <col min="4368" max="4368" width="11.5" style="53" customWidth="1"/>
    <col min="4369" max="4369" width="11.1640625" style="53" customWidth="1"/>
    <col min="4370" max="4608" width="9.33203125" style="53"/>
    <col min="4609" max="4609" width="3.33203125" style="53" customWidth="1"/>
    <col min="4610" max="4610" width="3.6640625" style="53" customWidth="1"/>
    <col min="4611" max="4611" width="21.33203125" style="53" customWidth="1"/>
    <col min="4612" max="4612" width="10.83203125" style="53" customWidth="1"/>
    <col min="4613" max="4613" width="10.5" style="53" customWidth="1"/>
    <col min="4614" max="4614" width="10.33203125" style="53" customWidth="1"/>
    <col min="4615" max="4615" width="8.5" style="53" customWidth="1"/>
    <col min="4616" max="4616" width="12.33203125" style="53" customWidth="1"/>
    <col min="4617" max="4617" width="11.6640625" style="53" customWidth="1"/>
    <col min="4618" max="4618" width="10.83203125" style="53" customWidth="1"/>
    <col min="4619" max="4619" width="10.33203125" style="53" customWidth="1"/>
    <col min="4620" max="4620" width="10.83203125" style="53" customWidth="1"/>
    <col min="4621" max="4621" width="10.5" style="53" customWidth="1"/>
    <col min="4622" max="4622" width="11" style="53" customWidth="1"/>
    <col min="4623" max="4623" width="10.5" style="53" customWidth="1"/>
    <col min="4624" max="4624" width="11.5" style="53" customWidth="1"/>
    <col min="4625" max="4625" width="11.1640625" style="53" customWidth="1"/>
    <col min="4626" max="4864" width="9.33203125" style="53"/>
    <col min="4865" max="4865" width="3.33203125" style="53" customWidth="1"/>
    <col min="4866" max="4866" width="3.6640625" style="53" customWidth="1"/>
    <col min="4867" max="4867" width="21.33203125" style="53" customWidth="1"/>
    <col min="4868" max="4868" width="10.83203125" style="53" customWidth="1"/>
    <col min="4869" max="4869" width="10.5" style="53" customWidth="1"/>
    <col min="4870" max="4870" width="10.33203125" style="53" customWidth="1"/>
    <col min="4871" max="4871" width="8.5" style="53" customWidth="1"/>
    <col min="4872" max="4872" width="12.33203125" style="53" customWidth="1"/>
    <col min="4873" max="4873" width="11.6640625" style="53" customWidth="1"/>
    <col min="4874" max="4874" width="10.83203125" style="53" customWidth="1"/>
    <col min="4875" max="4875" width="10.33203125" style="53" customWidth="1"/>
    <col min="4876" max="4876" width="10.83203125" style="53" customWidth="1"/>
    <col min="4877" max="4877" width="10.5" style="53" customWidth="1"/>
    <col min="4878" max="4878" width="11" style="53" customWidth="1"/>
    <col min="4879" max="4879" width="10.5" style="53" customWidth="1"/>
    <col min="4880" max="4880" width="11.5" style="53" customWidth="1"/>
    <col min="4881" max="4881" width="11.1640625" style="53" customWidth="1"/>
    <col min="4882" max="5120" width="9.33203125" style="53"/>
    <col min="5121" max="5121" width="3.33203125" style="53" customWidth="1"/>
    <col min="5122" max="5122" width="3.6640625" style="53" customWidth="1"/>
    <col min="5123" max="5123" width="21.33203125" style="53" customWidth="1"/>
    <col min="5124" max="5124" width="10.83203125" style="53" customWidth="1"/>
    <col min="5125" max="5125" width="10.5" style="53" customWidth="1"/>
    <col min="5126" max="5126" width="10.33203125" style="53" customWidth="1"/>
    <col min="5127" max="5127" width="8.5" style="53" customWidth="1"/>
    <col min="5128" max="5128" width="12.33203125" style="53" customWidth="1"/>
    <col min="5129" max="5129" width="11.6640625" style="53" customWidth="1"/>
    <col min="5130" max="5130" width="10.83203125" style="53" customWidth="1"/>
    <col min="5131" max="5131" width="10.33203125" style="53" customWidth="1"/>
    <col min="5132" max="5132" width="10.83203125" style="53" customWidth="1"/>
    <col min="5133" max="5133" width="10.5" style="53" customWidth="1"/>
    <col min="5134" max="5134" width="11" style="53" customWidth="1"/>
    <col min="5135" max="5135" width="10.5" style="53" customWidth="1"/>
    <col min="5136" max="5136" width="11.5" style="53" customWidth="1"/>
    <col min="5137" max="5137" width="11.1640625" style="53" customWidth="1"/>
    <col min="5138" max="5376" width="9.33203125" style="53"/>
    <col min="5377" max="5377" width="3.33203125" style="53" customWidth="1"/>
    <col min="5378" max="5378" width="3.6640625" style="53" customWidth="1"/>
    <col min="5379" max="5379" width="21.33203125" style="53" customWidth="1"/>
    <col min="5380" max="5380" width="10.83203125" style="53" customWidth="1"/>
    <col min="5381" max="5381" width="10.5" style="53" customWidth="1"/>
    <col min="5382" max="5382" width="10.33203125" style="53" customWidth="1"/>
    <col min="5383" max="5383" width="8.5" style="53" customWidth="1"/>
    <col min="5384" max="5384" width="12.33203125" style="53" customWidth="1"/>
    <col min="5385" max="5385" width="11.6640625" style="53" customWidth="1"/>
    <col min="5386" max="5386" width="10.83203125" style="53" customWidth="1"/>
    <col min="5387" max="5387" width="10.33203125" style="53" customWidth="1"/>
    <col min="5388" max="5388" width="10.83203125" style="53" customWidth="1"/>
    <col min="5389" max="5389" width="10.5" style="53" customWidth="1"/>
    <col min="5390" max="5390" width="11" style="53" customWidth="1"/>
    <col min="5391" max="5391" width="10.5" style="53" customWidth="1"/>
    <col min="5392" max="5392" width="11.5" style="53" customWidth="1"/>
    <col min="5393" max="5393" width="11.1640625" style="53" customWidth="1"/>
    <col min="5394" max="5632" width="9.33203125" style="53"/>
    <col min="5633" max="5633" width="3.33203125" style="53" customWidth="1"/>
    <col min="5634" max="5634" width="3.6640625" style="53" customWidth="1"/>
    <col min="5635" max="5635" width="21.33203125" style="53" customWidth="1"/>
    <col min="5636" max="5636" width="10.83203125" style="53" customWidth="1"/>
    <col min="5637" max="5637" width="10.5" style="53" customWidth="1"/>
    <col min="5638" max="5638" width="10.33203125" style="53" customWidth="1"/>
    <col min="5639" max="5639" width="8.5" style="53" customWidth="1"/>
    <col min="5640" max="5640" width="12.33203125" style="53" customWidth="1"/>
    <col min="5641" max="5641" width="11.6640625" style="53" customWidth="1"/>
    <col min="5642" max="5642" width="10.83203125" style="53" customWidth="1"/>
    <col min="5643" max="5643" width="10.33203125" style="53" customWidth="1"/>
    <col min="5644" max="5644" width="10.83203125" style="53" customWidth="1"/>
    <col min="5645" max="5645" width="10.5" style="53" customWidth="1"/>
    <col min="5646" max="5646" width="11" style="53" customWidth="1"/>
    <col min="5647" max="5647" width="10.5" style="53" customWidth="1"/>
    <col min="5648" max="5648" width="11.5" style="53" customWidth="1"/>
    <col min="5649" max="5649" width="11.1640625" style="53" customWidth="1"/>
    <col min="5650" max="5888" width="9.33203125" style="53"/>
    <col min="5889" max="5889" width="3.33203125" style="53" customWidth="1"/>
    <col min="5890" max="5890" width="3.6640625" style="53" customWidth="1"/>
    <col min="5891" max="5891" width="21.33203125" style="53" customWidth="1"/>
    <col min="5892" max="5892" width="10.83203125" style="53" customWidth="1"/>
    <col min="5893" max="5893" width="10.5" style="53" customWidth="1"/>
    <col min="5894" max="5894" width="10.33203125" style="53" customWidth="1"/>
    <col min="5895" max="5895" width="8.5" style="53" customWidth="1"/>
    <col min="5896" max="5896" width="12.33203125" style="53" customWidth="1"/>
    <col min="5897" max="5897" width="11.6640625" style="53" customWidth="1"/>
    <col min="5898" max="5898" width="10.83203125" style="53" customWidth="1"/>
    <col min="5899" max="5899" width="10.33203125" style="53" customWidth="1"/>
    <col min="5900" max="5900" width="10.83203125" style="53" customWidth="1"/>
    <col min="5901" max="5901" width="10.5" style="53" customWidth="1"/>
    <col min="5902" max="5902" width="11" style="53" customWidth="1"/>
    <col min="5903" max="5903" width="10.5" style="53" customWidth="1"/>
    <col min="5904" max="5904" width="11.5" style="53" customWidth="1"/>
    <col min="5905" max="5905" width="11.1640625" style="53" customWidth="1"/>
    <col min="5906" max="6144" width="9.33203125" style="53"/>
    <col min="6145" max="6145" width="3.33203125" style="53" customWidth="1"/>
    <col min="6146" max="6146" width="3.6640625" style="53" customWidth="1"/>
    <col min="6147" max="6147" width="21.33203125" style="53" customWidth="1"/>
    <col min="6148" max="6148" width="10.83203125" style="53" customWidth="1"/>
    <col min="6149" max="6149" width="10.5" style="53" customWidth="1"/>
    <col min="6150" max="6150" width="10.33203125" style="53" customWidth="1"/>
    <col min="6151" max="6151" width="8.5" style="53" customWidth="1"/>
    <col min="6152" max="6152" width="12.33203125" style="53" customWidth="1"/>
    <col min="6153" max="6153" width="11.6640625" style="53" customWidth="1"/>
    <col min="6154" max="6154" width="10.83203125" style="53" customWidth="1"/>
    <col min="6155" max="6155" width="10.33203125" style="53" customWidth="1"/>
    <col min="6156" max="6156" width="10.83203125" style="53" customWidth="1"/>
    <col min="6157" max="6157" width="10.5" style="53" customWidth="1"/>
    <col min="6158" max="6158" width="11" style="53" customWidth="1"/>
    <col min="6159" max="6159" width="10.5" style="53" customWidth="1"/>
    <col min="6160" max="6160" width="11.5" style="53" customWidth="1"/>
    <col min="6161" max="6161" width="11.1640625" style="53" customWidth="1"/>
    <col min="6162" max="6400" width="9.33203125" style="53"/>
    <col min="6401" max="6401" width="3.33203125" style="53" customWidth="1"/>
    <col min="6402" max="6402" width="3.6640625" style="53" customWidth="1"/>
    <col min="6403" max="6403" width="21.33203125" style="53" customWidth="1"/>
    <col min="6404" max="6404" width="10.83203125" style="53" customWidth="1"/>
    <col min="6405" max="6405" width="10.5" style="53" customWidth="1"/>
    <col min="6406" max="6406" width="10.33203125" style="53" customWidth="1"/>
    <col min="6407" max="6407" width="8.5" style="53" customWidth="1"/>
    <col min="6408" max="6408" width="12.33203125" style="53" customWidth="1"/>
    <col min="6409" max="6409" width="11.6640625" style="53" customWidth="1"/>
    <col min="6410" max="6410" width="10.83203125" style="53" customWidth="1"/>
    <col min="6411" max="6411" width="10.33203125" style="53" customWidth="1"/>
    <col min="6412" max="6412" width="10.83203125" style="53" customWidth="1"/>
    <col min="6413" max="6413" width="10.5" style="53" customWidth="1"/>
    <col min="6414" max="6414" width="11" style="53" customWidth="1"/>
    <col min="6415" max="6415" width="10.5" style="53" customWidth="1"/>
    <col min="6416" max="6416" width="11.5" style="53" customWidth="1"/>
    <col min="6417" max="6417" width="11.1640625" style="53" customWidth="1"/>
    <col min="6418" max="6656" width="9.33203125" style="53"/>
    <col min="6657" max="6657" width="3.33203125" style="53" customWidth="1"/>
    <col min="6658" max="6658" width="3.6640625" style="53" customWidth="1"/>
    <col min="6659" max="6659" width="21.33203125" style="53" customWidth="1"/>
    <col min="6660" max="6660" width="10.83203125" style="53" customWidth="1"/>
    <col min="6661" max="6661" width="10.5" style="53" customWidth="1"/>
    <col min="6662" max="6662" width="10.33203125" style="53" customWidth="1"/>
    <col min="6663" max="6663" width="8.5" style="53" customWidth="1"/>
    <col min="6664" max="6664" width="12.33203125" style="53" customWidth="1"/>
    <col min="6665" max="6665" width="11.6640625" style="53" customWidth="1"/>
    <col min="6666" max="6666" width="10.83203125" style="53" customWidth="1"/>
    <col min="6667" max="6667" width="10.33203125" style="53" customWidth="1"/>
    <col min="6668" max="6668" width="10.83203125" style="53" customWidth="1"/>
    <col min="6669" max="6669" width="10.5" style="53" customWidth="1"/>
    <col min="6670" max="6670" width="11" style="53" customWidth="1"/>
    <col min="6671" max="6671" width="10.5" style="53" customWidth="1"/>
    <col min="6672" max="6672" width="11.5" style="53" customWidth="1"/>
    <col min="6673" max="6673" width="11.1640625" style="53" customWidth="1"/>
    <col min="6674" max="6912" width="9.33203125" style="53"/>
    <col min="6913" max="6913" width="3.33203125" style="53" customWidth="1"/>
    <col min="6914" max="6914" width="3.6640625" style="53" customWidth="1"/>
    <col min="6915" max="6915" width="21.33203125" style="53" customWidth="1"/>
    <col min="6916" max="6916" width="10.83203125" style="53" customWidth="1"/>
    <col min="6917" max="6917" width="10.5" style="53" customWidth="1"/>
    <col min="6918" max="6918" width="10.33203125" style="53" customWidth="1"/>
    <col min="6919" max="6919" width="8.5" style="53" customWidth="1"/>
    <col min="6920" max="6920" width="12.33203125" style="53" customWidth="1"/>
    <col min="6921" max="6921" width="11.6640625" style="53" customWidth="1"/>
    <col min="6922" max="6922" width="10.83203125" style="53" customWidth="1"/>
    <col min="6923" max="6923" width="10.33203125" style="53" customWidth="1"/>
    <col min="6924" max="6924" width="10.83203125" style="53" customWidth="1"/>
    <col min="6925" max="6925" width="10.5" style="53" customWidth="1"/>
    <col min="6926" max="6926" width="11" style="53" customWidth="1"/>
    <col min="6927" max="6927" width="10.5" style="53" customWidth="1"/>
    <col min="6928" max="6928" width="11.5" style="53" customWidth="1"/>
    <col min="6929" max="6929" width="11.1640625" style="53" customWidth="1"/>
    <col min="6930" max="7168" width="9.33203125" style="53"/>
    <col min="7169" max="7169" width="3.33203125" style="53" customWidth="1"/>
    <col min="7170" max="7170" width="3.6640625" style="53" customWidth="1"/>
    <col min="7171" max="7171" width="21.33203125" style="53" customWidth="1"/>
    <col min="7172" max="7172" width="10.83203125" style="53" customWidth="1"/>
    <col min="7173" max="7173" width="10.5" style="53" customWidth="1"/>
    <col min="7174" max="7174" width="10.33203125" style="53" customWidth="1"/>
    <col min="7175" max="7175" width="8.5" style="53" customWidth="1"/>
    <col min="7176" max="7176" width="12.33203125" style="53" customWidth="1"/>
    <col min="7177" max="7177" width="11.6640625" style="53" customWidth="1"/>
    <col min="7178" max="7178" width="10.83203125" style="53" customWidth="1"/>
    <col min="7179" max="7179" width="10.33203125" style="53" customWidth="1"/>
    <col min="7180" max="7180" width="10.83203125" style="53" customWidth="1"/>
    <col min="7181" max="7181" width="10.5" style="53" customWidth="1"/>
    <col min="7182" max="7182" width="11" style="53" customWidth="1"/>
    <col min="7183" max="7183" width="10.5" style="53" customWidth="1"/>
    <col min="7184" max="7184" width="11.5" style="53" customWidth="1"/>
    <col min="7185" max="7185" width="11.1640625" style="53" customWidth="1"/>
    <col min="7186" max="7424" width="9.33203125" style="53"/>
    <col min="7425" max="7425" width="3.33203125" style="53" customWidth="1"/>
    <col min="7426" max="7426" width="3.6640625" style="53" customWidth="1"/>
    <col min="7427" max="7427" width="21.33203125" style="53" customWidth="1"/>
    <col min="7428" max="7428" width="10.83203125" style="53" customWidth="1"/>
    <col min="7429" max="7429" width="10.5" style="53" customWidth="1"/>
    <col min="7430" max="7430" width="10.33203125" style="53" customWidth="1"/>
    <col min="7431" max="7431" width="8.5" style="53" customWidth="1"/>
    <col min="7432" max="7432" width="12.33203125" style="53" customWidth="1"/>
    <col min="7433" max="7433" width="11.6640625" style="53" customWidth="1"/>
    <col min="7434" max="7434" width="10.83203125" style="53" customWidth="1"/>
    <col min="7435" max="7435" width="10.33203125" style="53" customWidth="1"/>
    <col min="7436" max="7436" width="10.83203125" style="53" customWidth="1"/>
    <col min="7437" max="7437" width="10.5" style="53" customWidth="1"/>
    <col min="7438" max="7438" width="11" style="53" customWidth="1"/>
    <col min="7439" max="7439" width="10.5" style="53" customWidth="1"/>
    <col min="7440" max="7440" width="11.5" style="53" customWidth="1"/>
    <col min="7441" max="7441" width="11.1640625" style="53" customWidth="1"/>
    <col min="7442" max="7680" width="9.33203125" style="53"/>
    <col min="7681" max="7681" width="3.33203125" style="53" customWidth="1"/>
    <col min="7682" max="7682" width="3.6640625" style="53" customWidth="1"/>
    <col min="7683" max="7683" width="21.33203125" style="53" customWidth="1"/>
    <col min="7684" max="7684" width="10.83203125" style="53" customWidth="1"/>
    <col min="7685" max="7685" width="10.5" style="53" customWidth="1"/>
    <col min="7686" max="7686" width="10.33203125" style="53" customWidth="1"/>
    <col min="7687" max="7687" width="8.5" style="53" customWidth="1"/>
    <col min="7688" max="7688" width="12.33203125" style="53" customWidth="1"/>
    <col min="7689" max="7689" width="11.6640625" style="53" customWidth="1"/>
    <col min="7690" max="7690" width="10.83203125" style="53" customWidth="1"/>
    <col min="7691" max="7691" width="10.33203125" style="53" customWidth="1"/>
    <col min="7692" max="7692" width="10.83203125" style="53" customWidth="1"/>
    <col min="7693" max="7693" width="10.5" style="53" customWidth="1"/>
    <col min="7694" max="7694" width="11" style="53" customWidth="1"/>
    <col min="7695" max="7695" width="10.5" style="53" customWidth="1"/>
    <col min="7696" max="7696" width="11.5" style="53" customWidth="1"/>
    <col min="7697" max="7697" width="11.1640625" style="53" customWidth="1"/>
    <col min="7698" max="7936" width="9.33203125" style="53"/>
    <col min="7937" max="7937" width="3.33203125" style="53" customWidth="1"/>
    <col min="7938" max="7938" width="3.6640625" style="53" customWidth="1"/>
    <col min="7939" max="7939" width="21.33203125" style="53" customWidth="1"/>
    <col min="7940" max="7940" width="10.83203125" style="53" customWidth="1"/>
    <col min="7941" max="7941" width="10.5" style="53" customWidth="1"/>
    <col min="7942" max="7942" width="10.33203125" style="53" customWidth="1"/>
    <col min="7943" max="7943" width="8.5" style="53" customWidth="1"/>
    <col min="7944" max="7944" width="12.33203125" style="53" customWidth="1"/>
    <col min="7945" max="7945" width="11.6640625" style="53" customWidth="1"/>
    <col min="7946" max="7946" width="10.83203125" style="53" customWidth="1"/>
    <col min="7947" max="7947" width="10.33203125" style="53" customWidth="1"/>
    <col min="7948" max="7948" width="10.83203125" style="53" customWidth="1"/>
    <col min="7949" max="7949" width="10.5" style="53" customWidth="1"/>
    <col min="7950" max="7950" width="11" style="53" customWidth="1"/>
    <col min="7951" max="7951" width="10.5" style="53" customWidth="1"/>
    <col min="7952" max="7952" width="11.5" style="53" customWidth="1"/>
    <col min="7953" max="7953" width="11.1640625" style="53" customWidth="1"/>
    <col min="7954" max="8192" width="9.33203125" style="53"/>
    <col min="8193" max="8193" width="3.33203125" style="53" customWidth="1"/>
    <col min="8194" max="8194" width="3.6640625" style="53" customWidth="1"/>
    <col min="8195" max="8195" width="21.33203125" style="53" customWidth="1"/>
    <col min="8196" max="8196" width="10.83203125" style="53" customWidth="1"/>
    <col min="8197" max="8197" width="10.5" style="53" customWidth="1"/>
    <col min="8198" max="8198" width="10.33203125" style="53" customWidth="1"/>
    <col min="8199" max="8199" width="8.5" style="53" customWidth="1"/>
    <col min="8200" max="8200" width="12.33203125" style="53" customWidth="1"/>
    <col min="8201" max="8201" width="11.6640625" style="53" customWidth="1"/>
    <col min="8202" max="8202" width="10.83203125" style="53" customWidth="1"/>
    <col min="8203" max="8203" width="10.33203125" style="53" customWidth="1"/>
    <col min="8204" max="8204" width="10.83203125" style="53" customWidth="1"/>
    <col min="8205" max="8205" width="10.5" style="53" customWidth="1"/>
    <col min="8206" max="8206" width="11" style="53" customWidth="1"/>
    <col min="8207" max="8207" width="10.5" style="53" customWidth="1"/>
    <col min="8208" max="8208" width="11.5" style="53" customWidth="1"/>
    <col min="8209" max="8209" width="11.1640625" style="53" customWidth="1"/>
    <col min="8210" max="8448" width="9.33203125" style="53"/>
    <col min="8449" max="8449" width="3.33203125" style="53" customWidth="1"/>
    <col min="8450" max="8450" width="3.6640625" style="53" customWidth="1"/>
    <col min="8451" max="8451" width="21.33203125" style="53" customWidth="1"/>
    <col min="8452" max="8452" width="10.83203125" style="53" customWidth="1"/>
    <col min="8453" max="8453" width="10.5" style="53" customWidth="1"/>
    <col min="8454" max="8454" width="10.33203125" style="53" customWidth="1"/>
    <col min="8455" max="8455" width="8.5" style="53" customWidth="1"/>
    <col min="8456" max="8456" width="12.33203125" style="53" customWidth="1"/>
    <col min="8457" max="8457" width="11.6640625" style="53" customWidth="1"/>
    <col min="8458" max="8458" width="10.83203125" style="53" customWidth="1"/>
    <col min="8459" max="8459" width="10.33203125" style="53" customWidth="1"/>
    <col min="8460" max="8460" width="10.83203125" style="53" customWidth="1"/>
    <col min="8461" max="8461" width="10.5" style="53" customWidth="1"/>
    <col min="8462" max="8462" width="11" style="53" customWidth="1"/>
    <col min="8463" max="8463" width="10.5" style="53" customWidth="1"/>
    <col min="8464" max="8464" width="11.5" style="53" customWidth="1"/>
    <col min="8465" max="8465" width="11.1640625" style="53" customWidth="1"/>
    <col min="8466" max="8704" width="9.33203125" style="53"/>
    <col min="8705" max="8705" width="3.33203125" style="53" customWidth="1"/>
    <col min="8706" max="8706" width="3.6640625" style="53" customWidth="1"/>
    <col min="8707" max="8707" width="21.33203125" style="53" customWidth="1"/>
    <col min="8708" max="8708" width="10.83203125" style="53" customWidth="1"/>
    <col min="8709" max="8709" width="10.5" style="53" customWidth="1"/>
    <col min="8710" max="8710" width="10.33203125" style="53" customWidth="1"/>
    <col min="8711" max="8711" width="8.5" style="53" customWidth="1"/>
    <col min="8712" max="8712" width="12.33203125" style="53" customWidth="1"/>
    <col min="8713" max="8713" width="11.6640625" style="53" customWidth="1"/>
    <col min="8714" max="8714" width="10.83203125" style="53" customWidth="1"/>
    <col min="8715" max="8715" width="10.33203125" style="53" customWidth="1"/>
    <col min="8716" max="8716" width="10.83203125" style="53" customWidth="1"/>
    <col min="8717" max="8717" width="10.5" style="53" customWidth="1"/>
    <col min="8718" max="8718" width="11" style="53" customWidth="1"/>
    <col min="8719" max="8719" width="10.5" style="53" customWidth="1"/>
    <col min="8720" max="8720" width="11.5" style="53" customWidth="1"/>
    <col min="8721" max="8721" width="11.1640625" style="53" customWidth="1"/>
    <col min="8722" max="8960" width="9.33203125" style="53"/>
    <col min="8961" max="8961" width="3.33203125" style="53" customWidth="1"/>
    <col min="8962" max="8962" width="3.6640625" style="53" customWidth="1"/>
    <col min="8963" max="8963" width="21.33203125" style="53" customWidth="1"/>
    <col min="8964" max="8964" width="10.83203125" style="53" customWidth="1"/>
    <col min="8965" max="8965" width="10.5" style="53" customWidth="1"/>
    <col min="8966" max="8966" width="10.33203125" style="53" customWidth="1"/>
    <col min="8967" max="8967" width="8.5" style="53" customWidth="1"/>
    <col min="8968" max="8968" width="12.33203125" style="53" customWidth="1"/>
    <col min="8969" max="8969" width="11.6640625" style="53" customWidth="1"/>
    <col min="8970" max="8970" width="10.83203125" style="53" customWidth="1"/>
    <col min="8971" max="8971" width="10.33203125" style="53" customWidth="1"/>
    <col min="8972" max="8972" width="10.83203125" style="53" customWidth="1"/>
    <col min="8973" max="8973" width="10.5" style="53" customWidth="1"/>
    <col min="8974" max="8974" width="11" style="53" customWidth="1"/>
    <col min="8975" max="8975" width="10.5" style="53" customWidth="1"/>
    <col min="8976" max="8976" width="11.5" style="53" customWidth="1"/>
    <col min="8977" max="8977" width="11.1640625" style="53" customWidth="1"/>
    <col min="8978" max="9216" width="9.33203125" style="53"/>
    <col min="9217" max="9217" width="3.33203125" style="53" customWidth="1"/>
    <col min="9218" max="9218" width="3.6640625" style="53" customWidth="1"/>
    <col min="9219" max="9219" width="21.33203125" style="53" customWidth="1"/>
    <col min="9220" max="9220" width="10.83203125" style="53" customWidth="1"/>
    <col min="9221" max="9221" width="10.5" style="53" customWidth="1"/>
    <col min="9222" max="9222" width="10.33203125" style="53" customWidth="1"/>
    <col min="9223" max="9223" width="8.5" style="53" customWidth="1"/>
    <col min="9224" max="9224" width="12.33203125" style="53" customWidth="1"/>
    <col min="9225" max="9225" width="11.6640625" style="53" customWidth="1"/>
    <col min="9226" max="9226" width="10.83203125" style="53" customWidth="1"/>
    <col min="9227" max="9227" width="10.33203125" style="53" customWidth="1"/>
    <col min="9228" max="9228" width="10.83203125" style="53" customWidth="1"/>
    <col min="9229" max="9229" width="10.5" style="53" customWidth="1"/>
    <col min="9230" max="9230" width="11" style="53" customWidth="1"/>
    <col min="9231" max="9231" width="10.5" style="53" customWidth="1"/>
    <col min="9232" max="9232" width="11.5" style="53" customWidth="1"/>
    <col min="9233" max="9233" width="11.1640625" style="53" customWidth="1"/>
    <col min="9234" max="9472" width="9.33203125" style="53"/>
    <col min="9473" max="9473" width="3.33203125" style="53" customWidth="1"/>
    <col min="9474" max="9474" width="3.6640625" style="53" customWidth="1"/>
    <col min="9475" max="9475" width="21.33203125" style="53" customWidth="1"/>
    <col min="9476" max="9476" width="10.83203125" style="53" customWidth="1"/>
    <col min="9477" max="9477" width="10.5" style="53" customWidth="1"/>
    <col min="9478" max="9478" width="10.33203125" style="53" customWidth="1"/>
    <col min="9479" max="9479" width="8.5" style="53" customWidth="1"/>
    <col min="9480" max="9480" width="12.33203125" style="53" customWidth="1"/>
    <col min="9481" max="9481" width="11.6640625" style="53" customWidth="1"/>
    <col min="9482" max="9482" width="10.83203125" style="53" customWidth="1"/>
    <col min="9483" max="9483" width="10.33203125" style="53" customWidth="1"/>
    <col min="9484" max="9484" width="10.83203125" style="53" customWidth="1"/>
    <col min="9485" max="9485" width="10.5" style="53" customWidth="1"/>
    <col min="9486" max="9486" width="11" style="53" customWidth="1"/>
    <col min="9487" max="9487" width="10.5" style="53" customWidth="1"/>
    <col min="9488" max="9488" width="11.5" style="53" customWidth="1"/>
    <col min="9489" max="9489" width="11.1640625" style="53" customWidth="1"/>
    <col min="9490" max="9728" width="9.33203125" style="53"/>
    <col min="9729" max="9729" width="3.33203125" style="53" customWidth="1"/>
    <col min="9730" max="9730" width="3.6640625" style="53" customWidth="1"/>
    <col min="9731" max="9731" width="21.33203125" style="53" customWidth="1"/>
    <col min="9732" max="9732" width="10.83203125" style="53" customWidth="1"/>
    <col min="9733" max="9733" width="10.5" style="53" customWidth="1"/>
    <col min="9734" max="9734" width="10.33203125" style="53" customWidth="1"/>
    <col min="9735" max="9735" width="8.5" style="53" customWidth="1"/>
    <col min="9736" max="9736" width="12.33203125" style="53" customWidth="1"/>
    <col min="9737" max="9737" width="11.6640625" style="53" customWidth="1"/>
    <col min="9738" max="9738" width="10.83203125" style="53" customWidth="1"/>
    <col min="9739" max="9739" width="10.33203125" style="53" customWidth="1"/>
    <col min="9740" max="9740" width="10.83203125" style="53" customWidth="1"/>
    <col min="9741" max="9741" width="10.5" style="53" customWidth="1"/>
    <col min="9742" max="9742" width="11" style="53" customWidth="1"/>
    <col min="9743" max="9743" width="10.5" style="53" customWidth="1"/>
    <col min="9744" max="9744" width="11.5" style="53" customWidth="1"/>
    <col min="9745" max="9745" width="11.1640625" style="53" customWidth="1"/>
    <col min="9746" max="9984" width="9.33203125" style="53"/>
    <col min="9985" max="9985" width="3.33203125" style="53" customWidth="1"/>
    <col min="9986" max="9986" width="3.6640625" style="53" customWidth="1"/>
    <col min="9987" max="9987" width="21.33203125" style="53" customWidth="1"/>
    <col min="9988" max="9988" width="10.83203125" style="53" customWidth="1"/>
    <col min="9989" max="9989" width="10.5" style="53" customWidth="1"/>
    <col min="9990" max="9990" width="10.33203125" style="53" customWidth="1"/>
    <col min="9991" max="9991" width="8.5" style="53" customWidth="1"/>
    <col min="9992" max="9992" width="12.33203125" style="53" customWidth="1"/>
    <col min="9993" max="9993" width="11.6640625" style="53" customWidth="1"/>
    <col min="9994" max="9994" width="10.83203125" style="53" customWidth="1"/>
    <col min="9995" max="9995" width="10.33203125" style="53" customWidth="1"/>
    <col min="9996" max="9996" width="10.83203125" style="53" customWidth="1"/>
    <col min="9997" max="9997" width="10.5" style="53" customWidth="1"/>
    <col min="9998" max="9998" width="11" style="53" customWidth="1"/>
    <col min="9999" max="9999" width="10.5" style="53" customWidth="1"/>
    <col min="10000" max="10000" width="11.5" style="53" customWidth="1"/>
    <col min="10001" max="10001" width="11.1640625" style="53" customWidth="1"/>
    <col min="10002" max="10240" width="9.33203125" style="53"/>
    <col min="10241" max="10241" width="3.33203125" style="53" customWidth="1"/>
    <col min="10242" max="10242" width="3.6640625" style="53" customWidth="1"/>
    <col min="10243" max="10243" width="21.33203125" style="53" customWidth="1"/>
    <col min="10244" max="10244" width="10.83203125" style="53" customWidth="1"/>
    <col min="10245" max="10245" width="10.5" style="53" customWidth="1"/>
    <col min="10246" max="10246" width="10.33203125" style="53" customWidth="1"/>
    <col min="10247" max="10247" width="8.5" style="53" customWidth="1"/>
    <col min="10248" max="10248" width="12.33203125" style="53" customWidth="1"/>
    <col min="10249" max="10249" width="11.6640625" style="53" customWidth="1"/>
    <col min="10250" max="10250" width="10.83203125" style="53" customWidth="1"/>
    <col min="10251" max="10251" width="10.33203125" style="53" customWidth="1"/>
    <col min="10252" max="10252" width="10.83203125" style="53" customWidth="1"/>
    <col min="10253" max="10253" width="10.5" style="53" customWidth="1"/>
    <col min="10254" max="10254" width="11" style="53" customWidth="1"/>
    <col min="10255" max="10255" width="10.5" style="53" customWidth="1"/>
    <col min="10256" max="10256" width="11.5" style="53" customWidth="1"/>
    <col min="10257" max="10257" width="11.1640625" style="53" customWidth="1"/>
    <col min="10258" max="10496" width="9.33203125" style="53"/>
    <col min="10497" max="10497" width="3.33203125" style="53" customWidth="1"/>
    <col min="10498" max="10498" width="3.6640625" style="53" customWidth="1"/>
    <col min="10499" max="10499" width="21.33203125" style="53" customWidth="1"/>
    <col min="10500" max="10500" width="10.83203125" style="53" customWidth="1"/>
    <col min="10501" max="10501" width="10.5" style="53" customWidth="1"/>
    <col min="10502" max="10502" width="10.33203125" style="53" customWidth="1"/>
    <col min="10503" max="10503" width="8.5" style="53" customWidth="1"/>
    <col min="10504" max="10504" width="12.33203125" style="53" customWidth="1"/>
    <col min="10505" max="10505" width="11.6640625" style="53" customWidth="1"/>
    <col min="10506" max="10506" width="10.83203125" style="53" customWidth="1"/>
    <col min="10507" max="10507" width="10.33203125" style="53" customWidth="1"/>
    <col min="10508" max="10508" width="10.83203125" style="53" customWidth="1"/>
    <col min="10509" max="10509" width="10.5" style="53" customWidth="1"/>
    <col min="10510" max="10510" width="11" style="53" customWidth="1"/>
    <col min="10511" max="10511" width="10.5" style="53" customWidth="1"/>
    <col min="10512" max="10512" width="11.5" style="53" customWidth="1"/>
    <col min="10513" max="10513" width="11.1640625" style="53" customWidth="1"/>
    <col min="10514" max="10752" width="9.33203125" style="53"/>
    <col min="10753" max="10753" width="3.33203125" style="53" customWidth="1"/>
    <col min="10754" max="10754" width="3.6640625" style="53" customWidth="1"/>
    <col min="10755" max="10755" width="21.33203125" style="53" customWidth="1"/>
    <col min="10756" max="10756" width="10.83203125" style="53" customWidth="1"/>
    <col min="10757" max="10757" width="10.5" style="53" customWidth="1"/>
    <col min="10758" max="10758" width="10.33203125" style="53" customWidth="1"/>
    <col min="10759" max="10759" width="8.5" style="53" customWidth="1"/>
    <col min="10760" max="10760" width="12.33203125" style="53" customWidth="1"/>
    <col min="10761" max="10761" width="11.6640625" style="53" customWidth="1"/>
    <col min="10762" max="10762" width="10.83203125" style="53" customWidth="1"/>
    <col min="10763" max="10763" width="10.33203125" style="53" customWidth="1"/>
    <col min="10764" max="10764" width="10.83203125" style="53" customWidth="1"/>
    <col min="10765" max="10765" width="10.5" style="53" customWidth="1"/>
    <col min="10766" max="10766" width="11" style="53" customWidth="1"/>
    <col min="10767" max="10767" width="10.5" style="53" customWidth="1"/>
    <col min="10768" max="10768" width="11.5" style="53" customWidth="1"/>
    <col min="10769" max="10769" width="11.1640625" style="53" customWidth="1"/>
    <col min="10770" max="11008" width="9.33203125" style="53"/>
    <col min="11009" max="11009" width="3.33203125" style="53" customWidth="1"/>
    <col min="11010" max="11010" width="3.6640625" style="53" customWidth="1"/>
    <col min="11011" max="11011" width="21.33203125" style="53" customWidth="1"/>
    <col min="11012" max="11012" width="10.83203125" style="53" customWidth="1"/>
    <col min="11013" max="11013" width="10.5" style="53" customWidth="1"/>
    <col min="11014" max="11014" width="10.33203125" style="53" customWidth="1"/>
    <col min="11015" max="11015" width="8.5" style="53" customWidth="1"/>
    <col min="11016" max="11016" width="12.33203125" style="53" customWidth="1"/>
    <col min="11017" max="11017" width="11.6640625" style="53" customWidth="1"/>
    <col min="11018" max="11018" width="10.83203125" style="53" customWidth="1"/>
    <col min="11019" max="11019" width="10.33203125" style="53" customWidth="1"/>
    <col min="11020" max="11020" width="10.83203125" style="53" customWidth="1"/>
    <col min="11021" max="11021" width="10.5" style="53" customWidth="1"/>
    <col min="11022" max="11022" width="11" style="53" customWidth="1"/>
    <col min="11023" max="11023" width="10.5" style="53" customWidth="1"/>
    <col min="11024" max="11024" width="11.5" style="53" customWidth="1"/>
    <col min="11025" max="11025" width="11.1640625" style="53" customWidth="1"/>
    <col min="11026" max="11264" width="9.33203125" style="53"/>
    <col min="11265" max="11265" width="3.33203125" style="53" customWidth="1"/>
    <col min="11266" max="11266" width="3.6640625" style="53" customWidth="1"/>
    <col min="11267" max="11267" width="21.33203125" style="53" customWidth="1"/>
    <col min="11268" max="11268" width="10.83203125" style="53" customWidth="1"/>
    <col min="11269" max="11269" width="10.5" style="53" customWidth="1"/>
    <col min="11270" max="11270" width="10.33203125" style="53" customWidth="1"/>
    <col min="11271" max="11271" width="8.5" style="53" customWidth="1"/>
    <col min="11272" max="11272" width="12.33203125" style="53" customWidth="1"/>
    <col min="11273" max="11273" width="11.6640625" style="53" customWidth="1"/>
    <col min="11274" max="11274" width="10.83203125" style="53" customWidth="1"/>
    <col min="11275" max="11275" width="10.33203125" style="53" customWidth="1"/>
    <col min="11276" max="11276" width="10.83203125" style="53" customWidth="1"/>
    <col min="11277" max="11277" width="10.5" style="53" customWidth="1"/>
    <col min="11278" max="11278" width="11" style="53" customWidth="1"/>
    <col min="11279" max="11279" width="10.5" style="53" customWidth="1"/>
    <col min="11280" max="11280" width="11.5" style="53" customWidth="1"/>
    <col min="11281" max="11281" width="11.1640625" style="53" customWidth="1"/>
    <col min="11282" max="11520" width="9.33203125" style="53"/>
    <col min="11521" max="11521" width="3.33203125" style="53" customWidth="1"/>
    <col min="11522" max="11522" width="3.6640625" style="53" customWidth="1"/>
    <col min="11523" max="11523" width="21.33203125" style="53" customWidth="1"/>
    <col min="11524" max="11524" width="10.83203125" style="53" customWidth="1"/>
    <col min="11525" max="11525" width="10.5" style="53" customWidth="1"/>
    <col min="11526" max="11526" width="10.33203125" style="53" customWidth="1"/>
    <col min="11527" max="11527" width="8.5" style="53" customWidth="1"/>
    <col min="11528" max="11528" width="12.33203125" style="53" customWidth="1"/>
    <col min="11529" max="11529" width="11.6640625" style="53" customWidth="1"/>
    <col min="11530" max="11530" width="10.83203125" style="53" customWidth="1"/>
    <col min="11531" max="11531" width="10.33203125" style="53" customWidth="1"/>
    <col min="11532" max="11532" width="10.83203125" style="53" customWidth="1"/>
    <col min="11533" max="11533" width="10.5" style="53" customWidth="1"/>
    <col min="11534" max="11534" width="11" style="53" customWidth="1"/>
    <col min="11535" max="11535" width="10.5" style="53" customWidth="1"/>
    <col min="11536" max="11536" width="11.5" style="53" customWidth="1"/>
    <col min="11537" max="11537" width="11.1640625" style="53" customWidth="1"/>
    <col min="11538" max="11776" width="9.33203125" style="53"/>
    <col min="11777" max="11777" width="3.33203125" style="53" customWidth="1"/>
    <col min="11778" max="11778" width="3.6640625" style="53" customWidth="1"/>
    <col min="11779" max="11779" width="21.33203125" style="53" customWidth="1"/>
    <col min="11780" max="11780" width="10.83203125" style="53" customWidth="1"/>
    <col min="11781" max="11781" width="10.5" style="53" customWidth="1"/>
    <col min="11782" max="11782" width="10.33203125" style="53" customWidth="1"/>
    <col min="11783" max="11783" width="8.5" style="53" customWidth="1"/>
    <col min="11784" max="11784" width="12.33203125" style="53" customWidth="1"/>
    <col min="11785" max="11785" width="11.6640625" style="53" customWidth="1"/>
    <col min="11786" max="11786" width="10.83203125" style="53" customWidth="1"/>
    <col min="11787" max="11787" width="10.33203125" style="53" customWidth="1"/>
    <col min="11788" max="11788" width="10.83203125" style="53" customWidth="1"/>
    <col min="11789" max="11789" width="10.5" style="53" customWidth="1"/>
    <col min="11790" max="11790" width="11" style="53" customWidth="1"/>
    <col min="11791" max="11791" width="10.5" style="53" customWidth="1"/>
    <col min="11792" max="11792" width="11.5" style="53" customWidth="1"/>
    <col min="11793" max="11793" width="11.1640625" style="53" customWidth="1"/>
    <col min="11794" max="12032" width="9.33203125" style="53"/>
    <col min="12033" max="12033" width="3.33203125" style="53" customWidth="1"/>
    <col min="12034" max="12034" width="3.6640625" style="53" customWidth="1"/>
    <col min="12035" max="12035" width="21.33203125" style="53" customWidth="1"/>
    <col min="12036" max="12036" width="10.83203125" style="53" customWidth="1"/>
    <col min="12037" max="12037" width="10.5" style="53" customWidth="1"/>
    <col min="12038" max="12038" width="10.33203125" style="53" customWidth="1"/>
    <col min="12039" max="12039" width="8.5" style="53" customWidth="1"/>
    <col min="12040" max="12040" width="12.33203125" style="53" customWidth="1"/>
    <col min="12041" max="12041" width="11.6640625" style="53" customWidth="1"/>
    <col min="12042" max="12042" width="10.83203125" style="53" customWidth="1"/>
    <col min="12043" max="12043" width="10.33203125" style="53" customWidth="1"/>
    <col min="12044" max="12044" width="10.83203125" style="53" customWidth="1"/>
    <col min="12045" max="12045" width="10.5" style="53" customWidth="1"/>
    <col min="12046" max="12046" width="11" style="53" customWidth="1"/>
    <col min="12047" max="12047" width="10.5" style="53" customWidth="1"/>
    <col min="12048" max="12048" width="11.5" style="53" customWidth="1"/>
    <col min="12049" max="12049" width="11.1640625" style="53" customWidth="1"/>
    <col min="12050" max="12288" width="9.33203125" style="53"/>
    <col min="12289" max="12289" width="3.33203125" style="53" customWidth="1"/>
    <col min="12290" max="12290" width="3.6640625" style="53" customWidth="1"/>
    <col min="12291" max="12291" width="21.33203125" style="53" customWidth="1"/>
    <col min="12292" max="12292" width="10.83203125" style="53" customWidth="1"/>
    <col min="12293" max="12293" width="10.5" style="53" customWidth="1"/>
    <col min="12294" max="12294" width="10.33203125" style="53" customWidth="1"/>
    <col min="12295" max="12295" width="8.5" style="53" customWidth="1"/>
    <col min="12296" max="12296" width="12.33203125" style="53" customWidth="1"/>
    <col min="12297" max="12297" width="11.6640625" style="53" customWidth="1"/>
    <col min="12298" max="12298" width="10.83203125" style="53" customWidth="1"/>
    <col min="12299" max="12299" width="10.33203125" style="53" customWidth="1"/>
    <col min="12300" max="12300" width="10.83203125" style="53" customWidth="1"/>
    <col min="12301" max="12301" width="10.5" style="53" customWidth="1"/>
    <col min="12302" max="12302" width="11" style="53" customWidth="1"/>
    <col min="12303" max="12303" width="10.5" style="53" customWidth="1"/>
    <col min="12304" max="12304" width="11.5" style="53" customWidth="1"/>
    <col min="12305" max="12305" width="11.1640625" style="53" customWidth="1"/>
    <col min="12306" max="12544" width="9.33203125" style="53"/>
    <col min="12545" max="12545" width="3.33203125" style="53" customWidth="1"/>
    <col min="12546" max="12546" width="3.6640625" style="53" customWidth="1"/>
    <col min="12547" max="12547" width="21.33203125" style="53" customWidth="1"/>
    <col min="12548" max="12548" width="10.83203125" style="53" customWidth="1"/>
    <col min="12549" max="12549" width="10.5" style="53" customWidth="1"/>
    <col min="12550" max="12550" width="10.33203125" style="53" customWidth="1"/>
    <col min="12551" max="12551" width="8.5" style="53" customWidth="1"/>
    <col min="12552" max="12552" width="12.33203125" style="53" customWidth="1"/>
    <col min="12553" max="12553" width="11.6640625" style="53" customWidth="1"/>
    <col min="12554" max="12554" width="10.83203125" style="53" customWidth="1"/>
    <col min="12555" max="12555" width="10.33203125" style="53" customWidth="1"/>
    <col min="12556" max="12556" width="10.83203125" style="53" customWidth="1"/>
    <col min="12557" max="12557" width="10.5" style="53" customWidth="1"/>
    <col min="12558" max="12558" width="11" style="53" customWidth="1"/>
    <col min="12559" max="12559" width="10.5" style="53" customWidth="1"/>
    <col min="12560" max="12560" width="11.5" style="53" customWidth="1"/>
    <col min="12561" max="12561" width="11.1640625" style="53" customWidth="1"/>
    <col min="12562" max="12800" width="9.33203125" style="53"/>
    <col min="12801" max="12801" width="3.33203125" style="53" customWidth="1"/>
    <col min="12802" max="12802" width="3.6640625" style="53" customWidth="1"/>
    <col min="12803" max="12803" width="21.33203125" style="53" customWidth="1"/>
    <col min="12804" max="12804" width="10.83203125" style="53" customWidth="1"/>
    <col min="12805" max="12805" width="10.5" style="53" customWidth="1"/>
    <col min="12806" max="12806" width="10.33203125" style="53" customWidth="1"/>
    <col min="12807" max="12807" width="8.5" style="53" customWidth="1"/>
    <col min="12808" max="12808" width="12.33203125" style="53" customWidth="1"/>
    <col min="12809" max="12809" width="11.6640625" style="53" customWidth="1"/>
    <col min="12810" max="12810" width="10.83203125" style="53" customWidth="1"/>
    <col min="12811" max="12811" width="10.33203125" style="53" customWidth="1"/>
    <col min="12812" max="12812" width="10.83203125" style="53" customWidth="1"/>
    <col min="12813" max="12813" width="10.5" style="53" customWidth="1"/>
    <col min="12814" max="12814" width="11" style="53" customWidth="1"/>
    <col min="12815" max="12815" width="10.5" style="53" customWidth="1"/>
    <col min="12816" max="12816" width="11.5" style="53" customWidth="1"/>
    <col min="12817" max="12817" width="11.1640625" style="53" customWidth="1"/>
    <col min="12818" max="13056" width="9.33203125" style="53"/>
    <col min="13057" max="13057" width="3.33203125" style="53" customWidth="1"/>
    <col min="13058" max="13058" width="3.6640625" style="53" customWidth="1"/>
    <col min="13059" max="13059" width="21.33203125" style="53" customWidth="1"/>
    <col min="13060" max="13060" width="10.83203125" style="53" customWidth="1"/>
    <col min="13061" max="13061" width="10.5" style="53" customWidth="1"/>
    <col min="13062" max="13062" width="10.33203125" style="53" customWidth="1"/>
    <col min="13063" max="13063" width="8.5" style="53" customWidth="1"/>
    <col min="13064" max="13064" width="12.33203125" style="53" customWidth="1"/>
    <col min="13065" max="13065" width="11.6640625" style="53" customWidth="1"/>
    <col min="13066" max="13066" width="10.83203125" style="53" customWidth="1"/>
    <col min="13067" max="13067" width="10.33203125" style="53" customWidth="1"/>
    <col min="13068" max="13068" width="10.83203125" style="53" customWidth="1"/>
    <col min="13069" max="13069" width="10.5" style="53" customWidth="1"/>
    <col min="13070" max="13070" width="11" style="53" customWidth="1"/>
    <col min="13071" max="13071" width="10.5" style="53" customWidth="1"/>
    <col min="13072" max="13072" width="11.5" style="53" customWidth="1"/>
    <col min="13073" max="13073" width="11.1640625" style="53" customWidth="1"/>
    <col min="13074" max="13312" width="9.33203125" style="53"/>
    <col min="13313" max="13313" width="3.33203125" style="53" customWidth="1"/>
    <col min="13314" max="13314" width="3.6640625" style="53" customWidth="1"/>
    <col min="13315" max="13315" width="21.33203125" style="53" customWidth="1"/>
    <col min="13316" max="13316" width="10.83203125" style="53" customWidth="1"/>
    <col min="13317" max="13317" width="10.5" style="53" customWidth="1"/>
    <col min="13318" max="13318" width="10.33203125" style="53" customWidth="1"/>
    <col min="13319" max="13319" width="8.5" style="53" customWidth="1"/>
    <col min="13320" max="13320" width="12.33203125" style="53" customWidth="1"/>
    <col min="13321" max="13321" width="11.6640625" style="53" customWidth="1"/>
    <col min="13322" max="13322" width="10.83203125" style="53" customWidth="1"/>
    <col min="13323" max="13323" width="10.33203125" style="53" customWidth="1"/>
    <col min="13324" max="13324" width="10.83203125" style="53" customWidth="1"/>
    <col min="13325" max="13325" width="10.5" style="53" customWidth="1"/>
    <col min="13326" max="13326" width="11" style="53" customWidth="1"/>
    <col min="13327" max="13327" width="10.5" style="53" customWidth="1"/>
    <col min="13328" max="13328" width="11.5" style="53" customWidth="1"/>
    <col min="13329" max="13329" width="11.1640625" style="53" customWidth="1"/>
    <col min="13330" max="13568" width="9.33203125" style="53"/>
    <col min="13569" max="13569" width="3.33203125" style="53" customWidth="1"/>
    <col min="13570" max="13570" width="3.6640625" style="53" customWidth="1"/>
    <col min="13571" max="13571" width="21.33203125" style="53" customWidth="1"/>
    <col min="13572" max="13572" width="10.83203125" style="53" customWidth="1"/>
    <col min="13573" max="13573" width="10.5" style="53" customWidth="1"/>
    <col min="13574" max="13574" width="10.33203125" style="53" customWidth="1"/>
    <col min="13575" max="13575" width="8.5" style="53" customWidth="1"/>
    <col min="13576" max="13576" width="12.33203125" style="53" customWidth="1"/>
    <col min="13577" max="13577" width="11.6640625" style="53" customWidth="1"/>
    <col min="13578" max="13578" width="10.83203125" style="53" customWidth="1"/>
    <col min="13579" max="13579" width="10.33203125" style="53" customWidth="1"/>
    <col min="13580" max="13580" width="10.83203125" style="53" customWidth="1"/>
    <col min="13581" max="13581" width="10.5" style="53" customWidth="1"/>
    <col min="13582" max="13582" width="11" style="53" customWidth="1"/>
    <col min="13583" max="13583" width="10.5" style="53" customWidth="1"/>
    <col min="13584" max="13584" width="11.5" style="53" customWidth="1"/>
    <col min="13585" max="13585" width="11.1640625" style="53" customWidth="1"/>
    <col min="13586" max="13824" width="9.33203125" style="53"/>
    <col min="13825" max="13825" width="3.33203125" style="53" customWidth="1"/>
    <col min="13826" max="13826" width="3.6640625" style="53" customWidth="1"/>
    <col min="13827" max="13827" width="21.33203125" style="53" customWidth="1"/>
    <col min="13828" max="13828" width="10.83203125" style="53" customWidth="1"/>
    <col min="13829" max="13829" width="10.5" style="53" customWidth="1"/>
    <col min="13830" max="13830" width="10.33203125" style="53" customWidth="1"/>
    <col min="13831" max="13831" width="8.5" style="53" customWidth="1"/>
    <col min="13832" max="13832" width="12.33203125" style="53" customWidth="1"/>
    <col min="13833" max="13833" width="11.6640625" style="53" customWidth="1"/>
    <col min="13834" max="13834" width="10.83203125" style="53" customWidth="1"/>
    <col min="13835" max="13835" width="10.33203125" style="53" customWidth="1"/>
    <col min="13836" max="13836" width="10.83203125" style="53" customWidth="1"/>
    <col min="13837" max="13837" width="10.5" style="53" customWidth="1"/>
    <col min="13838" max="13838" width="11" style="53" customWidth="1"/>
    <col min="13839" max="13839" width="10.5" style="53" customWidth="1"/>
    <col min="13840" max="13840" width="11.5" style="53" customWidth="1"/>
    <col min="13841" max="13841" width="11.1640625" style="53" customWidth="1"/>
    <col min="13842" max="14080" width="9.33203125" style="53"/>
    <col min="14081" max="14081" width="3.33203125" style="53" customWidth="1"/>
    <col min="14082" max="14082" width="3.6640625" style="53" customWidth="1"/>
    <col min="14083" max="14083" width="21.33203125" style="53" customWidth="1"/>
    <col min="14084" max="14084" width="10.83203125" style="53" customWidth="1"/>
    <col min="14085" max="14085" width="10.5" style="53" customWidth="1"/>
    <col min="14086" max="14086" width="10.33203125" style="53" customWidth="1"/>
    <col min="14087" max="14087" width="8.5" style="53" customWidth="1"/>
    <col min="14088" max="14088" width="12.33203125" style="53" customWidth="1"/>
    <col min="14089" max="14089" width="11.6640625" style="53" customWidth="1"/>
    <col min="14090" max="14090" width="10.83203125" style="53" customWidth="1"/>
    <col min="14091" max="14091" width="10.33203125" style="53" customWidth="1"/>
    <col min="14092" max="14092" width="10.83203125" style="53" customWidth="1"/>
    <col min="14093" max="14093" width="10.5" style="53" customWidth="1"/>
    <col min="14094" max="14094" width="11" style="53" customWidth="1"/>
    <col min="14095" max="14095" width="10.5" style="53" customWidth="1"/>
    <col min="14096" max="14096" width="11.5" style="53" customWidth="1"/>
    <col min="14097" max="14097" width="11.1640625" style="53" customWidth="1"/>
    <col min="14098" max="14336" width="9.33203125" style="53"/>
    <col min="14337" max="14337" width="3.33203125" style="53" customWidth="1"/>
    <col min="14338" max="14338" width="3.6640625" style="53" customWidth="1"/>
    <col min="14339" max="14339" width="21.33203125" style="53" customWidth="1"/>
    <col min="14340" max="14340" width="10.83203125" style="53" customWidth="1"/>
    <col min="14341" max="14341" width="10.5" style="53" customWidth="1"/>
    <col min="14342" max="14342" width="10.33203125" style="53" customWidth="1"/>
    <col min="14343" max="14343" width="8.5" style="53" customWidth="1"/>
    <col min="14344" max="14344" width="12.33203125" style="53" customWidth="1"/>
    <col min="14345" max="14345" width="11.6640625" style="53" customWidth="1"/>
    <col min="14346" max="14346" width="10.83203125" style="53" customWidth="1"/>
    <col min="14347" max="14347" width="10.33203125" style="53" customWidth="1"/>
    <col min="14348" max="14348" width="10.83203125" style="53" customWidth="1"/>
    <col min="14349" max="14349" width="10.5" style="53" customWidth="1"/>
    <col min="14350" max="14350" width="11" style="53" customWidth="1"/>
    <col min="14351" max="14351" width="10.5" style="53" customWidth="1"/>
    <col min="14352" max="14352" width="11.5" style="53" customWidth="1"/>
    <col min="14353" max="14353" width="11.1640625" style="53" customWidth="1"/>
    <col min="14354" max="14592" width="9.33203125" style="53"/>
    <col min="14593" max="14593" width="3.33203125" style="53" customWidth="1"/>
    <col min="14594" max="14594" width="3.6640625" style="53" customWidth="1"/>
    <col min="14595" max="14595" width="21.33203125" style="53" customWidth="1"/>
    <col min="14596" max="14596" width="10.83203125" style="53" customWidth="1"/>
    <col min="14597" max="14597" width="10.5" style="53" customWidth="1"/>
    <col min="14598" max="14598" width="10.33203125" style="53" customWidth="1"/>
    <col min="14599" max="14599" width="8.5" style="53" customWidth="1"/>
    <col min="14600" max="14600" width="12.33203125" style="53" customWidth="1"/>
    <col min="14601" max="14601" width="11.6640625" style="53" customWidth="1"/>
    <col min="14602" max="14602" width="10.83203125" style="53" customWidth="1"/>
    <col min="14603" max="14603" width="10.33203125" style="53" customWidth="1"/>
    <col min="14604" max="14604" width="10.83203125" style="53" customWidth="1"/>
    <col min="14605" max="14605" width="10.5" style="53" customWidth="1"/>
    <col min="14606" max="14606" width="11" style="53" customWidth="1"/>
    <col min="14607" max="14607" width="10.5" style="53" customWidth="1"/>
    <col min="14608" max="14608" width="11.5" style="53" customWidth="1"/>
    <col min="14609" max="14609" width="11.1640625" style="53" customWidth="1"/>
    <col min="14610" max="14848" width="9.33203125" style="53"/>
    <col min="14849" max="14849" width="3.33203125" style="53" customWidth="1"/>
    <col min="14850" max="14850" width="3.6640625" style="53" customWidth="1"/>
    <col min="14851" max="14851" width="21.33203125" style="53" customWidth="1"/>
    <col min="14852" max="14852" width="10.83203125" style="53" customWidth="1"/>
    <col min="14853" max="14853" width="10.5" style="53" customWidth="1"/>
    <col min="14854" max="14854" width="10.33203125" style="53" customWidth="1"/>
    <col min="14855" max="14855" width="8.5" style="53" customWidth="1"/>
    <col min="14856" max="14856" width="12.33203125" style="53" customWidth="1"/>
    <col min="14857" max="14857" width="11.6640625" style="53" customWidth="1"/>
    <col min="14858" max="14858" width="10.83203125" style="53" customWidth="1"/>
    <col min="14859" max="14859" width="10.33203125" style="53" customWidth="1"/>
    <col min="14860" max="14860" width="10.83203125" style="53" customWidth="1"/>
    <col min="14861" max="14861" width="10.5" style="53" customWidth="1"/>
    <col min="14862" max="14862" width="11" style="53" customWidth="1"/>
    <col min="14863" max="14863" width="10.5" style="53" customWidth="1"/>
    <col min="14864" max="14864" width="11.5" style="53" customWidth="1"/>
    <col min="14865" max="14865" width="11.1640625" style="53" customWidth="1"/>
    <col min="14866" max="15104" width="9.33203125" style="53"/>
    <col min="15105" max="15105" width="3.33203125" style="53" customWidth="1"/>
    <col min="15106" max="15106" width="3.6640625" style="53" customWidth="1"/>
    <col min="15107" max="15107" width="21.33203125" style="53" customWidth="1"/>
    <col min="15108" max="15108" width="10.83203125" style="53" customWidth="1"/>
    <col min="15109" max="15109" width="10.5" style="53" customWidth="1"/>
    <col min="15110" max="15110" width="10.33203125" style="53" customWidth="1"/>
    <col min="15111" max="15111" width="8.5" style="53" customWidth="1"/>
    <col min="15112" max="15112" width="12.33203125" style="53" customWidth="1"/>
    <col min="15113" max="15113" width="11.6640625" style="53" customWidth="1"/>
    <col min="15114" max="15114" width="10.83203125" style="53" customWidth="1"/>
    <col min="15115" max="15115" width="10.33203125" style="53" customWidth="1"/>
    <col min="15116" max="15116" width="10.83203125" style="53" customWidth="1"/>
    <col min="15117" max="15117" width="10.5" style="53" customWidth="1"/>
    <col min="15118" max="15118" width="11" style="53" customWidth="1"/>
    <col min="15119" max="15119" width="10.5" style="53" customWidth="1"/>
    <col min="15120" max="15120" width="11.5" style="53" customWidth="1"/>
    <col min="15121" max="15121" width="11.1640625" style="53" customWidth="1"/>
    <col min="15122" max="15360" width="9.33203125" style="53"/>
    <col min="15361" max="15361" width="3.33203125" style="53" customWidth="1"/>
    <col min="15362" max="15362" width="3.6640625" style="53" customWidth="1"/>
    <col min="15363" max="15363" width="21.33203125" style="53" customWidth="1"/>
    <col min="15364" max="15364" width="10.83203125" style="53" customWidth="1"/>
    <col min="15365" max="15365" width="10.5" style="53" customWidth="1"/>
    <col min="15366" max="15366" width="10.33203125" style="53" customWidth="1"/>
    <col min="15367" max="15367" width="8.5" style="53" customWidth="1"/>
    <col min="15368" max="15368" width="12.33203125" style="53" customWidth="1"/>
    <col min="15369" max="15369" width="11.6640625" style="53" customWidth="1"/>
    <col min="15370" max="15370" width="10.83203125" style="53" customWidth="1"/>
    <col min="15371" max="15371" width="10.33203125" style="53" customWidth="1"/>
    <col min="15372" max="15372" width="10.83203125" style="53" customWidth="1"/>
    <col min="15373" max="15373" width="10.5" style="53" customWidth="1"/>
    <col min="15374" max="15374" width="11" style="53" customWidth="1"/>
    <col min="15375" max="15375" width="10.5" style="53" customWidth="1"/>
    <col min="15376" max="15376" width="11.5" style="53" customWidth="1"/>
    <col min="15377" max="15377" width="11.1640625" style="53" customWidth="1"/>
    <col min="15378" max="15616" width="9.33203125" style="53"/>
    <col min="15617" max="15617" width="3.33203125" style="53" customWidth="1"/>
    <col min="15618" max="15618" width="3.6640625" style="53" customWidth="1"/>
    <col min="15619" max="15619" width="21.33203125" style="53" customWidth="1"/>
    <col min="15620" max="15620" width="10.83203125" style="53" customWidth="1"/>
    <col min="15621" max="15621" width="10.5" style="53" customWidth="1"/>
    <col min="15622" max="15622" width="10.33203125" style="53" customWidth="1"/>
    <col min="15623" max="15623" width="8.5" style="53" customWidth="1"/>
    <col min="15624" max="15624" width="12.33203125" style="53" customWidth="1"/>
    <col min="15625" max="15625" width="11.6640625" style="53" customWidth="1"/>
    <col min="15626" max="15626" width="10.83203125" style="53" customWidth="1"/>
    <col min="15627" max="15627" width="10.33203125" style="53" customWidth="1"/>
    <col min="15628" max="15628" width="10.83203125" style="53" customWidth="1"/>
    <col min="15629" max="15629" width="10.5" style="53" customWidth="1"/>
    <col min="15630" max="15630" width="11" style="53" customWidth="1"/>
    <col min="15631" max="15631" width="10.5" style="53" customWidth="1"/>
    <col min="15632" max="15632" width="11.5" style="53" customWidth="1"/>
    <col min="15633" max="15633" width="11.1640625" style="53" customWidth="1"/>
    <col min="15634" max="15872" width="9.33203125" style="53"/>
    <col min="15873" max="15873" width="3.33203125" style="53" customWidth="1"/>
    <col min="15874" max="15874" width="3.6640625" style="53" customWidth="1"/>
    <col min="15875" max="15875" width="21.33203125" style="53" customWidth="1"/>
    <col min="15876" max="15876" width="10.83203125" style="53" customWidth="1"/>
    <col min="15877" max="15877" width="10.5" style="53" customWidth="1"/>
    <col min="15878" max="15878" width="10.33203125" style="53" customWidth="1"/>
    <col min="15879" max="15879" width="8.5" style="53" customWidth="1"/>
    <col min="15880" max="15880" width="12.33203125" style="53" customWidth="1"/>
    <col min="15881" max="15881" width="11.6640625" style="53" customWidth="1"/>
    <col min="15882" max="15882" width="10.83203125" style="53" customWidth="1"/>
    <col min="15883" max="15883" width="10.33203125" style="53" customWidth="1"/>
    <col min="15884" max="15884" width="10.83203125" style="53" customWidth="1"/>
    <col min="15885" max="15885" width="10.5" style="53" customWidth="1"/>
    <col min="15886" max="15886" width="11" style="53" customWidth="1"/>
    <col min="15887" max="15887" width="10.5" style="53" customWidth="1"/>
    <col min="15888" max="15888" width="11.5" style="53" customWidth="1"/>
    <col min="15889" max="15889" width="11.1640625" style="53" customWidth="1"/>
    <col min="15890" max="16128" width="9.33203125" style="53"/>
    <col min="16129" max="16129" width="3.33203125" style="53" customWidth="1"/>
    <col min="16130" max="16130" width="3.6640625" style="53" customWidth="1"/>
    <col min="16131" max="16131" width="21.33203125" style="53" customWidth="1"/>
    <col min="16132" max="16132" width="10.83203125" style="53" customWidth="1"/>
    <col min="16133" max="16133" width="10.5" style="53" customWidth="1"/>
    <col min="16134" max="16134" width="10.33203125" style="53" customWidth="1"/>
    <col min="16135" max="16135" width="8.5" style="53" customWidth="1"/>
    <col min="16136" max="16136" width="12.33203125" style="53" customWidth="1"/>
    <col min="16137" max="16137" width="11.6640625" style="53" customWidth="1"/>
    <col min="16138" max="16138" width="10.83203125" style="53" customWidth="1"/>
    <col min="16139" max="16139" width="10.33203125" style="53" customWidth="1"/>
    <col min="16140" max="16140" width="10.83203125" style="53" customWidth="1"/>
    <col min="16141" max="16141" width="10.5" style="53" customWidth="1"/>
    <col min="16142" max="16142" width="11" style="53" customWidth="1"/>
    <col min="16143" max="16143" width="10.5" style="53" customWidth="1"/>
    <col min="16144" max="16144" width="11.5" style="53" customWidth="1"/>
    <col min="16145" max="16145" width="11.1640625" style="53" customWidth="1"/>
    <col min="16146" max="16384" width="9.33203125" style="53"/>
  </cols>
  <sheetData>
    <row r="1" spans="1:17" ht="12.75" customHeight="1" x14ac:dyDescent="0.2">
      <c r="A1" s="831" t="s">
        <v>135</v>
      </c>
      <c r="B1" s="831" t="s">
        <v>136</v>
      </c>
      <c r="C1" s="832" t="s">
        <v>0</v>
      </c>
      <c r="D1" s="833" t="s">
        <v>137</v>
      </c>
      <c r="E1" s="834"/>
      <c r="F1" s="833" t="s">
        <v>138</v>
      </c>
      <c r="G1" s="834"/>
      <c r="H1" s="830" t="s">
        <v>87</v>
      </c>
      <c r="I1" s="830"/>
      <c r="J1" s="830"/>
      <c r="K1" s="830"/>
      <c r="L1" s="830"/>
      <c r="M1" s="830"/>
      <c r="N1" s="830"/>
      <c r="O1" s="830" t="s">
        <v>89</v>
      </c>
      <c r="P1" s="830"/>
      <c r="Q1" s="830"/>
    </row>
    <row r="2" spans="1:17" s="58" customFormat="1" ht="60.75" customHeight="1" x14ac:dyDescent="0.2">
      <c r="A2" s="831"/>
      <c r="B2" s="831"/>
      <c r="C2" s="832"/>
      <c r="D2" s="54" t="s">
        <v>139</v>
      </c>
      <c r="E2" s="54" t="s">
        <v>140</v>
      </c>
      <c r="F2" s="54" t="s">
        <v>141</v>
      </c>
      <c r="G2" s="54" t="s">
        <v>142</v>
      </c>
      <c r="H2" s="55" t="s">
        <v>143</v>
      </c>
      <c r="I2" s="55" t="s">
        <v>144</v>
      </c>
      <c r="J2" s="56" t="s">
        <v>57</v>
      </c>
      <c r="K2" s="57" t="s">
        <v>70</v>
      </c>
      <c r="L2" s="56" t="s">
        <v>72</v>
      </c>
      <c r="M2" s="56" t="s">
        <v>79</v>
      </c>
      <c r="N2" s="56" t="s">
        <v>81</v>
      </c>
      <c r="O2" s="56" t="s">
        <v>145</v>
      </c>
      <c r="P2" s="56" t="s">
        <v>97</v>
      </c>
      <c r="Q2" s="56" t="s">
        <v>146</v>
      </c>
    </row>
    <row r="3" spans="1:17" ht="17.100000000000001" customHeight="1" x14ac:dyDescent="0.2">
      <c r="A3" s="59"/>
      <c r="B3" s="59"/>
      <c r="C3" s="59" t="s">
        <v>147</v>
      </c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</row>
    <row r="4" spans="1:17" ht="24.95" customHeight="1" x14ac:dyDescent="0.2">
      <c r="A4" s="60"/>
      <c r="B4" s="60">
        <v>12</v>
      </c>
      <c r="C4" s="61" t="s">
        <v>148</v>
      </c>
      <c r="D4" s="62">
        <v>9906</v>
      </c>
      <c r="E4" s="62">
        <v>10149</v>
      </c>
      <c r="F4" s="63">
        <f t="shared" ref="F4:F13" si="0">SUM(H4:Q4)</f>
        <v>5036</v>
      </c>
      <c r="G4" s="64">
        <f t="shared" ref="G4:G16" si="1">F4/E4*100</f>
        <v>49.620652281012909</v>
      </c>
      <c r="H4" s="63">
        <f>'6'!I16</f>
        <v>0</v>
      </c>
      <c r="I4" s="63">
        <f>'6'!J16</f>
        <v>0</v>
      </c>
      <c r="J4" s="63">
        <f>'6'!K16</f>
        <v>60</v>
      </c>
      <c r="K4" s="63">
        <f>'6'!L16</f>
        <v>4733</v>
      </c>
      <c r="L4" s="63">
        <f>'6'!M16</f>
        <v>0</v>
      </c>
      <c r="M4" s="63">
        <f>'6'!N16</f>
        <v>243</v>
      </c>
      <c r="N4" s="63">
        <f>'6'!O16</f>
        <v>0</v>
      </c>
      <c r="O4" s="63">
        <f>'6'!P16</f>
        <v>0</v>
      </c>
      <c r="P4" s="63">
        <f>'6'!Q16</f>
        <v>0</v>
      </c>
      <c r="Q4" s="63">
        <f>'6'!R16</f>
        <v>0</v>
      </c>
    </row>
    <row r="5" spans="1:17" ht="17.100000000000001" customHeight="1" x14ac:dyDescent="0.2">
      <c r="A5" s="60"/>
      <c r="B5" s="60">
        <v>13</v>
      </c>
      <c r="C5" s="59" t="s">
        <v>149</v>
      </c>
      <c r="D5" s="63">
        <v>420563</v>
      </c>
      <c r="E5" s="63">
        <v>424174</v>
      </c>
      <c r="F5" s="63">
        <f t="shared" si="0"/>
        <v>411678</v>
      </c>
      <c r="G5" s="64">
        <f t="shared" si="1"/>
        <v>97.054039144313421</v>
      </c>
      <c r="H5" s="63">
        <f>'6'!I40</f>
        <v>376892</v>
      </c>
      <c r="I5" s="63">
        <f>'6'!J40</f>
        <v>0</v>
      </c>
      <c r="J5" s="63">
        <f>'6'!K40</f>
        <v>0</v>
      </c>
      <c r="K5" s="63">
        <f>'6'!L40</f>
        <v>3102</v>
      </c>
      <c r="L5" s="63">
        <f>'6'!M40</f>
        <v>0</v>
      </c>
      <c r="M5" s="63">
        <f>'6'!N40</f>
        <v>11729</v>
      </c>
      <c r="N5" s="63">
        <f>'6'!O40</f>
        <v>0</v>
      </c>
      <c r="O5" s="63">
        <f>'6'!P40</f>
        <v>0</v>
      </c>
      <c r="P5" s="63">
        <f>'6'!Q40</f>
        <v>19955</v>
      </c>
      <c r="Q5" s="63">
        <f>'6'!R40</f>
        <v>0</v>
      </c>
    </row>
    <row r="6" spans="1:17" ht="17.100000000000001" customHeight="1" x14ac:dyDescent="0.2">
      <c r="A6" s="60"/>
      <c r="B6" s="60">
        <v>14</v>
      </c>
      <c r="C6" s="59" t="s">
        <v>150</v>
      </c>
      <c r="D6" s="63">
        <v>11529</v>
      </c>
      <c r="E6" s="63">
        <v>12048</v>
      </c>
      <c r="F6" s="63">
        <f t="shared" si="0"/>
        <v>7754</v>
      </c>
      <c r="G6" s="64">
        <f t="shared" si="1"/>
        <v>64.359229747675954</v>
      </c>
      <c r="H6" s="63">
        <f>'6'!I45</f>
        <v>0</v>
      </c>
      <c r="I6" s="63">
        <f>'6'!J45</f>
        <v>0</v>
      </c>
      <c r="J6" s="63">
        <f>'6'!K45</f>
        <v>0</v>
      </c>
      <c r="K6" s="63">
        <f>'6'!L45</f>
        <v>1241</v>
      </c>
      <c r="L6" s="63">
        <f>'6'!M45</f>
        <v>0</v>
      </c>
      <c r="M6" s="63">
        <f>'6'!N45</f>
        <v>0</v>
      </c>
      <c r="N6" s="63">
        <f>'6'!O45</f>
        <v>0</v>
      </c>
      <c r="O6" s="63">
        <f>'6'!P45</f>
        <v>0</v>
      </c>
      <c r="P6" s="63">
        <f>'6'!Q45</f>
        <v>6513</v>
      </c>
      <c r="Q6" s="63">
        <f>'6'!R45</f>
        <v>0</v>
      </c>
    </row>
    <row r="7" spans="1:17" ht="17.100000000000001" customHeight="1" x14ac:dyDescent="0.2">
      <c r="A7" s="60"/>
      <c r="B7" s="60">
        <v>15</v>
      </c>
      <c r="C7" s="59" t="s">
        <v>151</v>
      </c>
      <c r="D7" s="63">
        <v>401618</v>
      </c>
      <c r="E7" s="63">
        <v>406117</v>
      </c>
      <c r="F7" s="63">
        <f t="shared" si="0"/>
        <v>54867</v>
      </c>
      <c r="G7" s="64">
        <f t="shared" si="1"/>
        <v>13.510146090904836</v>
      </c>
      <c r="H7" s="63">
        <f>'6'!I71</f>
        <v>0</v>
      </c>
      <c r="I7" s="63">
        <f>'6'!J71</f>
        <v>2499</v>
      </c>
      <c r="J7" s="63">
        <f>'6'!K71</f>
        <v>491</v>
      </c>
      <c r="K7" s="63">
        <f>'6'!L71</f>
        <v>26010</v>
      </c>
      <c r="L7" s="63">
        <f>'6'!M71</f>
        <v>0</v>
      </c>
      <c r="M7" s="63">
        <f>'6'!N71</f>
        <v>0</v>
      </c>
      <c r="N7" s="63">
        <f>'6'!O71</f>
        <v>2000</v>
      </c>
      <c r="O7" s="63">
        <f>'6'!P71</f>
        <v>0</v>
      </c>
      <c r="P7" s="63">
        <f>'6'!Q71</f>
        <v>23867</v>
      </c>
      <c r="Q7" s="63">
        <f>'6'!R71</f>
        <v>0</v>
      </c>
    </row>
    <row r="8" spans="1:17" ht="17.100000000000001" customHeight="1" x14ac:dyDescent="0.2">
      <c r="A8" s="60"/>
      <c r="B8" s="60">
        <v>16</v>
      </c>
      <c r="C8" s="59" t="s">
        <v>152</v>
      </c>
      <c r="D8" s="63">
        <v>36072284</v>
      </c>
      <c r="E8" s="63">
        <v>36274252</v>
      </c>
      <c r="F8" s="63">
        <f t="shared" si="0"/>
        <v>22359217</v>
      </c>
      <c r="G8" s="64">
        <f t="shared" si="1"/>
        <v>61.639360613142344</v>
      </c>
      <c r="H8" s="63">
        <f>'6'!I127</f>
        <v>1083801</v>
      </c>
      <c r="I8" s="63">
        <f>'6'!J127</f>
        <v>9215649</v>
      </c>
      <c r="J8" s="63">
        <f>'6'!K127</f>
        <v>0</v>
      </c>
      <c r="K8" s="63">
        <f>'6'!L127</f>
        <v>1225248</v>
      </c>
      <c r="L8" s="63">
        <f>'6'!M127</f>
        <v>8793</v>
      </c>
      <c r="M8" s="63">
        <f>'6'!N127</f>
        <v>0</v>
      </c>
      <c r="N8" s="63">
        <f>'6'!O127</f>
        <v>131864</v>
      </c>
      <c r="O8" s="63">
        <f>'6'!P127</f>
        <v>34841</v>
      </c>
      <c r="P8" s="63">
        <f>'6'!Q127</f>
        <v>7389021</v>
      </c>
      <c r="Q8" s="63">
        <f>'6'!R127</f>
        <v>3270000</v>
      </c>
    </row>
    <row r="9" spans="1:17" ht="17.100000000000001" customHeight="1" x14ac:dyDescent="0.2">
      <c r="A9" s="60"/>
      <c r="B9" s="60">
        <v>17</v>
      </c>
      <c r="C9" s="59" t="s">
        <v>153</v>
      </c>
      <c r="D9" s="63">
        <v>790503</v>
      </c>
      <c r="E9" s="63">
        <v>810612</v>
      </c>
      <c r="F9" s="63">
        <f t="shared" si="0"/>
        <v>528404</v>
      </c>
      <c r="G9" s="64">
        <f t="shared" si="1"/>
        <v>65.1858102273344</v>
      </c>
      <c r="H9" s="63">
        <f>'6'!I163</f>
        <v>0</v>
      </c>
      <c r="I9" s="63">
        <f>'6'!J163</f>
        <v>0</v>
      </c>
      <c r="J9" s="63">
        <f>'6'!K163</f>
        <v>0</v>
      </c>
      <c r="K9" s="63">
        <f>'6'!L163</f>
        <v>247514</v>
      </c>
      <c r="L9" s="63">
        <f>'6'!M163</f>
        <v>177634</v>
      </c>
      <c r="M9" s="63">
        <f>'6'!N163</f>
        <v>0</v>
      </c>
      <c r="N9" s="63">
        <f>'6'!O163</f>
        <v>5241</v>
      </c>
      <c r="O9" s="63">
        <f>'6'!P163</f>
        <v>0</v>
      </c>
      <c r="P9" s="63">
        <f>'6'!Q163</f>
        <v>98015</v>
      </c>
      <c r="Q9" s="63">
        <f>'6'!R163</f>
        <v>0</v>
      </c>
    </row>
    <row r="10" spans="1:17" ht="17.100000000000001" customHeight="1" x14ac:dyDescent="0.2">
      <c r="A10" s="60"/>
      <c r="B10" s="60">
        <v>18</v>
      </c>
      <c r="C10" s="59" t="s">
        <v>154</v>
      </c>
      <c r="D10" s="63">
        <v>79966</v>
      </c>
      <c r="E10" s="63">
        <v>79966</v>
      </c>
      <c r="F10" s="63">
        <f t="shared" si="0"/>
        <v>35802</v>
      </c>
      <c r="G10" s="64">
        <f t="shared" si="1"/>
        <v>44.771527899357224</v>
      </c>
      <c r="H10" s="63">
        <f>'6'!I173</f>
        <v>0</v>
      </c>
      <c r="I10" s="63">
        <f>'6'!J173</f>
        <v>0</v>
      </c>
      <c r="J10" s="63">
        <f>'6'!K173</f>
        <v>1840</v>
      </c>
      <c r="K10" s="63">
        <f>'6'!L173</f>
        <v>33962</v>
      </c>
      <c r="L10" s="63">
        <f>'6'!M173</f>
        <v>0</v>
      </c>
      <c r="M10" s="63">
        <f>'6'!N173</f>
        <v>0</v>
      </c>
      <c r="N10" s="63">
        <f>'6'!O173</f>
        <v>0</v>
      </c>
      <c r="O10" s="63">
        <f>'6'!P173</f>
        <v>0</v>
      </c>
      <c r="P10" s="63">
        <f>'6'!Q173</f>
        <v>0</v>
      </c>
      <c r="Q10" s="63">
        <f>'6'!R173</f>
        <v>0</v>
      </c>
    </row>
    <row r="11" spans="1:17" ht="17.100000000000001" customHeight="1" x14ac:dyDescent="0.2">
      <c r="A11" s="60"/>
      <c r="B11" s="60">
        <v>19</v>
      </c>
      <c r="C11" s="59" t="s">
        <v>155</v>
      </c>
      <c r="D11" s="63">
        <v>22451153</v>
      </c>
      <c r="E11" s="63">
        <v>24819419</v>
      </c>
      <c r="F11" s="63">
        <f t="shared" si="0"/>
        <v>9198580</v>
      </c>
      <c r="G11" s="64">
        <f t="shared" si="1"/>
        <v>37.062027922571431</v>
      </c>
      <c r="H11" s="63">
        <f>'6'!I206</f>
        <v>2413080</v>
      </c>
      <c r="I11" s="63">
        <f>'6'!J206</f>
        <v>637901</v>
      </c>
      <c r="J11" s="63">
        <f>'6'!K206</f>
        <v>2988661</v>
      </c>
      <c r="K11" s="63">
        <f>'6'!L206</f>
        <v>60105</v>
      </c>
      <c r="L11" s="63">
        <f>'6'!M206</f>
        <v>0</v>
      </c>
      <c r="M11" s="63">
        <f>'6'!N206</f>
        <v>23550</v>
      </c>
      <c r="N11" s="63">
        <f>'6'!O206</f>
        <v>654</v>
      </c>
      <c r="O11" s="63">
        <f>'6'!P206</f>
        <v>0</v>
      </c>
      <c r="P11" s="63">
        <f>'6'!Q206</f>
        <v>3074629</v>
      </c>
      <c r="Q11" s="63">
        <f>'6'!R206</f>
        <v>0</v>
      </c>
    </row>
    <row r="12" spans="1:17" ht="17.100000000000001" customHeight="1" x14ac:dyDescent="0.2">
      <c r="A12" s="60"/>
      <c r="B12" s="60">
        <v>20</v>
      </c>
      <c r="C12" s="59" t="s">
        <v>1349</v>
      </c>
      <c r="D12" s="63"/>
      <c r="E12" s="63"/>
      <c r="F12" s="63">
        <f t="shared" si="0"/>
        <v>56</v>
      </c>
      <c r="G12" s="64"/>
      <c r="H12" s="63">
        <f>'6'!I209</f>
        <v>0</v>
      </c>
      <c r="I12" s="63">
        <f>'6'!J209</f>
        <v>0</v>
      </c>
      <c r="J12" s="63">
        <f>'6'!K209</f>
        <v>56</v>
      </c>
      <c r="K12" s="63">
        <f>'6'!L209</f>
        <v>0</v>
      </c>
      <c r="L12" s="63">
        <f>'6'!M209</f>
        <v>0</v>
      </c>
      <c r="M12" s="63">
        <f>'6'!N209</f>
        <v>0</v>
      </c>
      <c r="N12" s="63">
        <f>'6'!O209</f>
        <v>0</v>
      </c>
      <c r="O12" s="63">
        <f>'6'!P209</f>
        <v>0</v>
      </c>
      <c r="P12" s="63">
        <f>'6'!Q209</f>
        <v>0</v>
      </c>
      <c r="Q12" s="63">
        <f>'6'!R209</f>
        <v>0</v>
      </c>
    </row>
    <row r="13" spans="1:17" ht="17.100000000000001" customHeight="1" x14ac:dyDescent="0.2">
      <c r="A13" s="60"/>
      <c r="B13" s="60">
        <v>22</v>
      </c>
      <c r="C13" s="65" t="s">
        <v>156</v>
      </c>
      <c r="D13" s="66">
        <v>0</v>
      </c>
      <c r="E13" s="66">
        <v>96808</v>
      </c>
      <c r="F13" s="63">
        <f t="shared" si="0"/>
        <v>55572</v>
      </c>
      <c r="G13" s="64">
        <f t="shared" si="1"/>
        <v>57.404346748202627</v>
      </c>
      <c r="H13" s="63">
        <f>'6'!I219</f>
        <v>190</v>
      </c>
      <c r="I13" s="63">
        <f>'6'!J219</f>
        <v>0</v>
      </c>
      <c r="J13" s="63">
        <f>'6'!K219</f>
        <v>0</v>
      </c>
      <c r="K13" s="63">
        <f>'6'!L219</f>
        <v>22</v>
      </c>
      <c r="L13" s="63">
        <f>'6'!M219</f>
        <v>0</v>
      </c>
      <c r="M13" s="63">
        <f>'6'!N219</f>
        <v>13564</v>
      </c>
      <c r="N13" s="63">
        <f>'6'!O219</f>
        <v>41796</v>
      </c>
      <c r="O13" s="63">
        <f>'6'!P219</f>
        <v>0</v>
      </c>
      <c r="P13" s="63">
        <f>'6'!Q219</f>
        <v>0</v>
      </c>
      <c r="Q13" s="63">
        <f>'6'!R219</f>
        <v>0</v>
      </c>
    </row>
    <row r="14" spans="1:17" ht="36" customHeight="1" x14ac:dyDescent="0.2">
      <c r="A14" s="67"/>
      <c r="B14" s="67"/>
      <c r="C14" s="68" t="s">
        <v>157</v>
      </c>
      <c r="D14" s="69">
        <f>SUM(D4:D13)</f>
        <v>60237522</v>
      </c>
      <c r="E14" s="69">
        <f>SUM(E4:E13)</f>
        <v>62933545</v>
      </c>
      <c r="F14" s="69">
        <f>SUM(F4:F13)</f>
        <v>32656966</v>
      </c>
      <c r="G14" s="70">
        <f t="shared" si="1"/>
        <v>51.891190937996576</v>
      </c>
      <c r="H14" s="71">
        <f t="shared" ref="H14:Q14" si="2">SUM(H4:H13)</f>
        <v>3873963</v>
      </c>
      <c r="I14" s="71">
        <f t="shared" si="2"/>
        <v>9856049</v>
      </c>
      <c r="J14" s="71">
        <f t="shared" si="2"/>
        <v>2991108</v>
      </c>
      <c r="K14" s="71">
        <f t="shared" si="2"/>
        <v>1601937</v>
      </c>
      <c r="L14" s="71">
        <f t="shared" si="2"/>
        <v>186427</v>
      </c>
      <c r="M14" s="71">
        <f t="shared" si="2"/>
        <v>49086</v>
      </c>
      <c r="N14" s="71">
        <f t="shared" si="2"/>
        <v>181555</v>
      </c>
      <c r="O14" s="71">
        <f t="shared" si="2"/>
        <v>34841</v>
      </c>
      <c r="P14" s="71">
        <f t="shared" si="2"/>
        <v>10612000</v>
      </c>
      <c r="Q14" s="71">
        <f t="shared" si="2"/>
        <v>3270000</v>
      </c>
    </row>
    <row r="15" spans="1:17" ht="17.100000000000001" customHeight="1" x14ac:dyDescent="0.2">
      <c r="A15" s="72">
        <v>2</v>
      </c>
      <c r="B15" s="72"/>
      <c r="C15" s="59" t="s">
        <v>158</v>
      </c>
      <c r="D15" s="63">
        <v>2789255</v>
      </c>
      <c r="E15" s="73">
        <v>3257476</v>
      </c>
      <c r="F15" s="63">
        <f>SUM(H15:Q15)</f>
        <v>1983937</v>
      </c>
      <c r="G15" s="64">
        <f t="shared" si="1"/>
        <v>60.904117175383647</v>
      </c>
      <c r="H15" s="63">
        <f>'6'!I221</f>
        <v>725118</v>
      </c>
      <c r="I15" s="63">
        <f>'6'!J221</f>
        <v>14571</v>
      </c>
      <c r="J15" s="63">
        <f>'6'!K221</f>
        <v>0</v>
      </c>
      <c r="K15" s="63">
        <f>'6'!L221</f>
        <v>419283</v>
      </c>
      <c r="L15" s="63">
        <f>'6'!M221</f>
        <v>0</v>
      </c>
      <c r="M15" s="63">
        <f>'6'!N221</f>
        <v>2520</v>
      </c>
      <c r="N15" s="63">
        <f>'6'!O221</f>
        <v>0</v>
      </c>
      <c r="O15" s="63">
        <f>'6'!P221</f>
        <v>0</v>
      </c>
      <c r="P15" s="63">
        <f>'6'!Q221</f>
        <v>822445</v>
      </c>
      <c r="Q15" s="63">
        <f>'6'!R221</f>
        <v>0</v>
      </c>
    </row>
    <row r="16" spans="1:17" ht="17.100000000000001" customHeight="1" x14ac:dyDescent="0.2">
      <c r="A16" s="67"/>
      <c r="B16" s="67"/>
      <c r="C16" s="74" t="s">
        <v>159</v>
      </c>
      <c r="D16" s="71">
        <f>SUM(D14:D15)</f>
        <v>63026777</v>
      </c>
      <c r="E16" s="71">
        <f t="shared" ref="E16:F16" si="3">SUM(E14:E15)</f>
        <v>66191021</v>
      </c>
      <c r="F16" s="71">
        <f t="shared" si="3"/>
        <v>34640903</v>
      </c>
      <c r="G16" s="70">
        <f t="shared" si="1"/>
        <v>52.334746430335322</v>
      </c>
      <c r="H16" s="71">
        <f t="shared" ref="H16:Q16" si="4">SUM(H14:H15)</f>
        <v>4599081</v>
      </c>
      <c r="I16" s="71">
        <f t="shared" si="4"/>
        <v>9870620</v>
      </c>
      <c r="J16" s="71">
        <f t="shared" si="4"/>
        <v>2991108</v>
      </c>
      <c r="K16" s="71">
        <f t="shared" si="4"/>
        <v>2021220</v>
      </c>
      <c r="L16" s="71">
        <f t="shared" si="4"/>
        <v>186427</v>
      </c>
      <c r="M16" s="71">
        <f t="shared" si="4"/>
        <v>51606</v>
      </c>
      <c r="N16" s="71">
        <f t="shared" si="4"/>
        <v>181555</v>
      </c>
      <c r="O16" s="71">
        <f t="shared" si="4"/>
        <v>34841</v>
      </c>
      <c r="P16" s="71">
        <f t="shared" si="4"/>
        <v>11434445</v>
      </c>
      <c r="Q16" s="71">
        <f t="shared" si="4"/>
        <v>3270000</v>
      </c>
    </row>
    <row r="17" spans="3:16" ht="14.1" customHeight="1" x14ac:dyDescent="0.2">
      <c r="C17" s="75"/>
      <c r="D17" s="75"/>
      <c r="E17" s="75"/>
      <c r="F17" s="75"/>
      <c r="G17" s="75"/>
      <c r="H17" s="76"/>
      <c r="I17" s="76"/>
      <c r="J17" s="76"/>
      <c r="K17" s="76"/>
      <c r="L17" s="76"/>
      <c r="M17" s="76"/>
      <c r="N17" s="76"/>
      <c r="O17" s="76"/>
      <c r="P17" s="76"/>
    </row>
    <row r="18" spans="3:16" ht="14.1" customHeight="1" x14ac:dyDescent="0.2">
      <c r="C18" s="791"/>
      <c r="H18" s="76"/>
      <c r="I18" s="76"/>
      <c r="J18" s="76"/>
      <c r="K18" s="76"/>
      <c r="L18" s="76"/>
      <c r="M18" s="76"/>
      <c r="N18" s="76"/>
      <c r="O18" s="76"/>
      <c r="P18" s="76"/>
    </row>
    <row r="19" spans="3:16" ht="14.1" customHeight="1" x14ac:dyDescent="0.2">
      <c r="H19" s="76"/>
      <c r="I19" s="76"/>
      <c r="J19" s="76"/>
      <c r="K19" s="76"/>
      <c r="L19" s="76"/>
      <c r="M19" s="76"/>
      <c r="N19" s="76"/>
      <c r="O19" s="76"/>
      <c r="P19" s="76"/>
    </row>
    <row r="20" spans="3:16" ht="14.1" customHeight="1" x14ac:dyDescent="0.2">
      <c r="H20" s="76"/>
      <c r="I20" s="76"/>
      <c r="J20" s="76"/>
      <c r="K20" s="76"/>
      <c r="L20" s="76"/>
      <c r="M20" s="76"/>
      <c r="N20" s="76"/>
      <c r="O20" s="76"/>
      <c r="P20" s="76"/>
    </row>
    <row r="21" spans="3:16" ht="14.1" customHeight="1" x14ac:dyDescent="0.2">
      <c r="H21" s="76"/>
      <c r="I21" s="76"/>
      <c r="J21" s="76"/>
      <c r="K21" s="76"/>
      <c r="L21" s="76"/>
      <c r="M21" s="76"/>
      <c r="N21" s="76"/>
      <c r="O21" s="76"/>
      <c r="P21" s="76"/>
    </row>
    <row r="22" spans="3:16" ht="14.1" customHeight="1" x14ac:dyDescent="0.2">
      <c r="H22" s="76"/>
      <c r="I22" s="76"/>
      <c r="J22" s="76"/>
      <c r="K22" s="76"/>
      <c r="L22" s="76"/>
      <c r="M22" s="76"/>
      <c r="N22" s="76"/>
      <c r="O22" s="76"/>
      <c r="P22" s="76"/>
    </row>
    <row r="23" spans="3:16" ht="14.1" customHeight="1" x14ac:dyDescent="0.2">
      <c r="H23" s="76"/>
      <c r="I23" s="76"/>
      <c r="J23" s="76"/>
      <c r="K23" s="76"/>
      <c r="L23" s="76"/>
      <c r="M23" s="76"/>
      <c r="N23" s="76"/>
      <c r="O23" s="76"/>
      <c r="P23" s="76"/>
    </row>
    <row r="24" spans="3:16" ht="14.1" customHeight="1" x14ac:dyDescent="0.2">
      <c r="H24" s="76"/>
      <c r="I24" s="76"/>
      <c r="J24" s="76"/>
      <c r="K24" s="76"/>
      <c r="L24" s="76"/>
      <c r="M24" s="76"/>
      <c r="N24" s="76"/>
      <c r="O24" s="76"/>
      <c r="P24" s="76"/>
    </row>
    <row r="25" spans="3:16" ht="14.1" customHeight="1" x14ac:dyDescent="0.2">
      <c r="H25" s="76"/>
      <c r="I25" s="76"/>
      <c r="J25" s="76"/>
      <c r="K25" s="76"/>
      <c r="L25" s="76"/>
      <c r="M25" s="76"/>
      <c r="N25" s="76"/>
      <c r="O25" s="76"/>
      <c r="P25" s="76"/>
    </row>
    <row r="26" spans="3:16" ht="14.1" customHeight="1" x14ac:dyDescent="0.2"/>
    <row r="27" spans="3:16" ht="14.1" customHeight="1" x14ac:dyDescent="0.2"/>
    <row r="28" spans="3:16" ht="14.1" customHeight="1" x14ac:dyDescent="0.2"/>
  </sheetData>
  <mergeCells count="7">
    <mergeCell ref="O1:Q1"/>
    <mergeCell ref="A1:A2"/>
    <mergeCell ref="B1:B2"/>
    <mergeCell ref="C1:C2"/>
    <mergeCell ref="D1:E1"/>
    <mergeCell ref="F1:G1"/>
    <mergeCell ref="H1:N1"/>
  </mergeCells>
  <printOptions horizontalCentered="1"/>
  <pageMargins left="0.19685039370078741" right="0.19685039370078741" top="1.6141732283464567" bottom="0.98425196850393704" header="0.86614173228346458" footer="0.51181102362204722"/>
  <pageSetup paperSize="9" scale="89" orientation="landscape" r:id="rId1"/>
  <headerFooter alignWithMargins="0">
    <oddHeader>&amp;C&amp;"Times New Roman,Félkövér dőlt"ZALAEGERSZEG MEGYEI JOGÚ VÁROS ÖNKORMÁNYZATA 2021. ÉVI  BEVÉTELI ELŐIRÁNYZATAINAK TELJESÍTÉSE 
AZ I. FÉLÉVBEN  CíMENKÉNTI BONTÁSBAN&amp;R&amp;"Times New Roman,Félkövér dőlt"5. melléklet
Adatok: E Ft-ban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R229"/>
  <sheetViews>
    <sheetView tabSelected="1" topLeftCell="C1" zoomScale="96" zoomScaleNormal="96" workbookViewId="0">
      <pane ySplit="2" topLeftCell="A121" activePane="bottomLeft" state="frozen"/>
      <selection activeCell="H32" sqref="H32"/>
      <selection pane="bottomLeft" activeCell="C138" sqref="C138"/>
    </sheetView>
  </sheetViews>
  <sheetFormatPr defaultRowHeight="12.75" x14ac:dyDescent="0.2"/>
  <cols>
    <col min="1" max="1" width="3.5" style="297" customWidth="1"/>
    <col min="2" max="2" width="4.33203125" style="297" customWidth="1"/>
    <col min="3" max="3" width="39" style="297" customWidth="1"/>
    <col min="4" max="4" width="9.33203125" style="443" customWidth="1"/>
    <col min="5" max="5" width="12.33203125" style="443" customWidth="1"/>
    <col min="6" max="6" width="13" style="443" customWidth="1"/>
    <col min="7" max="7" width="11.1640625" style="443" customWidth="1"/>
    <col min="8" max="8" width="6.33203125" style="443" customWidth="1"/>
    <col min="9" max="9" width="13" style="297" customWidth="1"/>
    <col min="10" max="10" width="13.1640625" style="297" customWidth="1"/>
    <col min="11" max="11" width="12.33203125" style="297" customWidth="1"/>
    <col min="12" max="12" width="11.33203125" style="297" customWidth="1"/>
    <col min="13" max="13" width="11.83203125" style="297" customWidth="1"/>
    <col min="14" max="14" width="10.83203125" style="297" customWidth="1"/>
    <col min="15" max="15" width="13.1640625" style="297" customWidth="1"/>
    <col min="16" max="16" width="11.5" style="297" customWidth="1"/>
    <col min="17" max="18" width="12.33203125" style="297" customWidth="1"/>
    <col min="19" max="19" width="7.33203125" style="297" customWidth="1"/>
    <col min="20" max="258" width="9.33203125" style="297"/>
    <col min="259" max="259" width="5.33203125" style="297" customWidth="1"/>
    <col min="260" max="260" width="5.5" style="297" customWidth="1"/>
    <col min="261" max="261" width="40.83203125" style="297" customWidth="1"/>
    <col min="262" max="262" width="9.83203125" style="297" customWidth="1"/>
    <col min="263" max="263" width="13" style="297" customWidth="1"/>
    <col min="264" max="264" width="13.1640625" style="297" customWidth="1"/>
    <col min="265" max="265" width="12.33203125" style="297" customWidth="1"/>
    <col min="266" max="266" width="11.33203125" style="297" customWidth="1"/>
    <col min="267" max="267" width="11.83203125" style="297" customWidth="1"/>
    <col min="268" max="268" width="10.83203125" style="297" customWidth="1"/>
    <col min="269" max="269" width="13.1640625" style="297" customWidth="1"/>
    <col min="270" max="270" width="11.5" style="297" customWidth="1"/>
    <col min="271" max="272" width="12.33203125" style="297" customWidth="1"/>
    <col min="273" max="273" width="13.1640625" style="297" customWidth="1"/>
    <col min="274" max="274" width="18.5" style="297" customWidth="1"/>
    <col min="275" max="275" width="7.33203125" style="297" customWidth="1"/>
    <col min="276" max="514" width="9.33203125" style="297"/>
    <col min="515" max="515" width="5.33203125" style="297" customWidth="1"/>
    <col min="516" max="516" width="5.5" style="297" customWidth="1"/>
    <col min="517" max="517" width="40.83203125" style="297" customWidth="1"/>
    <col min="518" max="518" width="9.83203125" style="297" customWidth="1"/>
    <col min="519" max="519" width="13" style="297" customWidth="1"/>
    <col min="520" max="520" width="13.1640625" style="297" customWidth="1"/>
    <col min="521" max="521" width="12.33203125" style="297" customWidth="1"/>
    <col min="522" max="522" width="11.33203125" style="297" customWidth="1"/>
    <col min="523" max="523" width="11.83203125" style="297" customWidth="1"/>
    <col min="524" max="524" width="10.83203125" style="297" customWidth="1"/>
    <col min="525" max="525" width="13.1640625" style="297" customWidth="1"/>
    <col min="526" max="526" width="11.5" style="297" customWidth="1"/>
    <col min="527" max="528" width="12.33203125" style="297" customWidth="1"/>
    <col min="529" max="529" width="13.1640625" style="297" customWidth="1"/>
    <col min="530" max="530" width="18.5" style="297" customWidth="1"/>
    <col min="531" max="531" width="7.33203125" style="297" customWidth="1"/>
    <col min="532" max="770" width="9.33203125" style="297"/>
    <col min="771" max="771" width="5.33203125" style="297" customWidth="1"/>
    <col min="772" max="772" width="5.5" style="297" customWidth="1"/>
    <col min="773" max="773" width="40.83203125" style="297" customWidth="1"/>
    <col min="774" max="774" width="9.83203125" style="297" customWidth="1"/>
    <col min="775" max="775" width="13" style="297" customWidth="1"/>
    <col min="776" max="776" width="13.1640625" style="297" customWidth="1"/>
    <col min="777" max="777" width="12.33203125" style="297" customWidth="1"/>
    <col min="778" max="778" width="11.33203125" style="297" customWidth="1"/>
    <col min="779" max="779" width="11.83203125" style="297" customWidth="1"/>
    <col min="780" max="780" width="10.83203125" style="297" customWidth="1"/>
    <col min="781" max="781" width="13.1640625" style="297" customWidth="1"/>
    <col min="782" max="782" width="11.5" style="297" customWidth="1"/>
    <col min="783" max="784" width="12.33203125" style="297" customWidth="1"/>
    <col min="785" max="785" width="13.1640625" style="297" customWidth="1"/>
    <col min="786" max="786" width="18.5" style="297" customWidth="1"/>
    <col min="787" max="787" width="7.33203125" style="297" customWidth="1"/>
    <col min="788" max="1026" width="9.33203125" style="297"/>
    <col min="1027" max="1027" width="5.33203125" style="297" customWidth="1"/>
    <col min="1028" max="1028" width="5.5" style="297" customWidth="1"/>
    <col min="1029" max="1029" width="40.83203125" style="297" customWidth="1"/>
    <col min="1030" max="1030" width="9.83203125" style="297" customWidth="1"/>
    <col min="1031" max="1031" width="13" style="297" customWidth="1"/>
    <col min="1032" max="1032" width="13.1640625" style="297" customWidth="1"/>
    <col min="1033" max="1033" width="12.33203125" style="297" customWidth="1"/>
    <col min="1034" max="1034" width="11.33203125" style="297" customWidth="1"/>
    <col min="1035" max="1035" width="11.83203125" style="297" customWidth="1"/>
    <col min="1036" max="1036" width="10.83203125" style="297" customWidth="1"/>
    <col min="1037" max="1037" width="13.1640625" style="297" customWidth="1"/>
    <col min="1038" max="1038" width="11.5" style="297" customWidth="1"/>
    <col min="1039" max="1040" width="12.33203125" style="297" customWidth="1"/>
    <col min="1041" max="1041" width="13.1640625" style="297" customWidth="1"/>
    <col min="1042" max="1042" width="18.5" style="297" customWidth="1"/>
    <col min="1043" max="1043" width="7.33203125" style="297" customWidth="1"/>
    <col min="1044" max="1282" width="9.33203125" style="297"/>
    <col min="1283" max="1283" width="5.33203125" style="297" customWidth="1"/>
    <col min="1284" max="1284" width="5.5" style="297" customWidth="1"/>
    <col min="1285" max="1285" width="40.83203125" style="297" customWidth="1"/>
    <col min="1286" max="1286" width="9.83203125" style="297" customWidth="1"/>
    <col min="1287" max="1287" width="13" style="297" customWidth="1"/>
    <col min="1288" max="1288" width="13.1640625" style="297" customWidth="1"/>
    <col min="1289" max="1289" width="12.33203125" style="297" customWidth="1"/>
    <col min="1290" max="1290" width="11.33203125" style="297" customWidth="1"/>
    <col min="1291" max="1291" width="11.83203125" style="297" customWidth="1"/>
    <col min="1292" max="1292" width="10.83203125" style="297" customWidth="1"/>
    <col min="1293" max="1293" width="13.1640625" style="297" customWidth="1"/>
    <col min="1294" max="1294" width="11.5" style="297" customWidth="1"/>
    <col min="1295" max="1296" width="12.33203125" style="297" customWidth="1"/>
    <col min="1297" max="1297" width="13.1640625" style="297" customWidth="1"/>
    <col min="1298" max="1298" width="18.5" style="297" customWidth="1"/>
    <col min="1299" max="1299" width="7.33203125" style="297" customWidth="1"/>
    <col min="1300" max="1538" width="9.33203125" style="297"/>
    <col min="1539" max="1539" width="5.33203125" style="297" customWidth="1"/>
    <col min="1540" max="1540" width="5.5" style="297" customWidth="1"/>
    <col min="1541" max="1541" width="40.83203125" style="297" customWidth="1"/>
    <col min="1542" max="1542" width="9.83203125" style="297" customWidth="1"/>
    <col min="1543" max="1543" width="13" style="297" customWidth="1"/>
    <col min="1544" max="1544" width="13.1640625" style="297" customWidth="1"/>
    <col min="1545" max="1545" width="12.33203125" style="297" customWidth="1"/>
    <col min="1546" max="1546" width="11.33203125" style="297" customWidth="1"/>
    <col min="1547" max="1547" width="11.83203125" style="297" customWidth="1"/>
    <col min="1548" max="1548" width="10.83203125" style="297" customWidth="1"/>
    <col min="1549" max="1549" width="13.1640625" style="297" customWidth="1"/>
    <col min="1550" max="1550" width="11.5" style="297" customWidth="1"/>
    <col min="1551" max="1552" width="12.33203125" style="297" customWidth="1"/>
    <col min="1553" max="1553" width="13.1640625" style="297" customWidth="1"/>
    <col min="1554" max="1554" width="18.5" style="297" customWidth="1"/>
    <col min="1555" max="1555" width="7.33203125" style="297" customWidth="1"/>
    <col min="1556" max="1794" width="9.33203125" style="297"/>
    <col min="1795" max="1795" width="5.33203125" style="297" customWidth="1"/>
    <col min="1796" max="1796" width="5.5" style="297" customWidth="1"/>
    <col min="1797" max="1797" width="40.83203125" style="297" customWidth="1"/>
    <col min="1798" max="1798" width="9.83203125" style="297" customWidth="1"/>
    <col min="1799" max="1799" width="13" style="297" customWidth="1"/>
    <col min="1800" max="1800" width="13.1640625" style="297" customWidth="1"/>
    <col min="1801" max="1801" width="12.33203125" style="297" customWidth="1"/>
    <col min="1802" max="1802" width="11.33203125" style="297" customWidth="1"/>
    <col min="1803" max="1803" width="11.83203125" style="297" customWidth="1"/>
    <col min="1804" max="1804" width="10.83203125" style="297" customWidth="1"/>
    <col min="1805" max="1805" width="13.1640625" style="297" customWidth="1"/>
    <col min="1806" max="1806" width="11.5" style="297" customWidth="1"/>
    <col min="1807" max="1808" width="12.33203125" style="297" customWidth="1"/>
    <col min="1809" max="1809" width="13.1640625" style="297" customWidth="1"/>
    <col min="1810" max="1810" width="18.5" style="297" customWidth="1"/>
    <col min="1811" max="1811" width="7.33203125" style="297" customWidth="1"/>
    <col min="1812" max="2050" width="9.33203125" style="297"/>
    <col min="2051" max="2051" width="5.33203125" style="297" customWidth="1"/>
    <col min="2052" max="2052" width="5.5" style="297" customWidth="1"/>
    <col min="2053" max="2053" width="40.83203125" style="297" customWidth="1"/>
    <col min="2054" max="2054" width="9.83203125" style="297" customWidth="1"/>
    <col min="2055" max="2055" width="13" style="297" customWidth="1"/>
    <col min="2056" max="2056" width="13.1640625" style="297" customWidth="1"/>
    <col min="2057" max="2057" width="12.33203125" style="297" customWidth="1"/>
    <col min="2058" max="2058" width="11.33203125" style="297" customWidth="1"/>
    <col min="2059" max="2059" width="11.83203125" style="297" customWidth="1"/>
    <col min="2060" max="2060" width="10.83203125" style="297" customWidth="1"/>
    <col min="2061" max="2061" width="13.1640625" style="297" customWidth="1"/>
    <col min="2062" max="2062" width="11.5" style="297" customWidth="1"/>
    <col min="2063" max="2064" width="12.33203125" style="297" customWidth="1"/>
    <col min="2065" max="2065" width="13.1640625" style="297" customWidth="1"/>
    <col min="2066" max="2066" width="18.5" style="297" customWidth="1"/>
    <col min="2067" max="2067" width="7.33203125" style="297" customWidth="1"/>
    <col min="2068" max="2306" width="9.33203125" style="297"/>
    <col min="2307" max="2307" width="5.33203125" style="297" customWidth="1"/>
    <col min="2308" max="2308" width="5.5" style="297" customWidth="1"/>
    <col min="2309" max="2309" width="40.83203125" style="297" customWidth="1"/>
    <col min="2310" max="2310" width="9.83203125" style="297" customWidth="1"/>
    <col min="2311" max="2311" width="13" style="297" customWidth="1"/>
    <col min="2312" max="2312" width="13.1640625" style="297" customWidth="1"/>
    <col min="2313" max="2313" width="12.33203125" style="297" customWidth="1"/>
    <col min="2314" max="2314" width="11.33203125" style="297" customWidth="1"/>
    <col min="2315" max="2315" width="11.83203125" style="297" customWidth="1"/>
    <col min="2316" max="2316" width="10.83203125" style="297" customWidth="1"/>
    <col min="2317" max="2317" width="13.1640625" style="297" customWidth="1"/>
    <col min="2318" max="2318" width="11.5" style="297" customWidth="1"/>
    <col min="2319" max="2320" width="12.33203125" style="297" customWidth="1"/>
    <col min="2321" max="2321" width="13.1640625" style="297" customWidth="1"/>
    <col min="2322" max="2322" width="18.5" style="297" customWidth="1"/>
    <col min="2323" max="2323" width="7.33203125" style="297" customWidth="1"/>
    <col min="2324" max="2562" width="9.33203125" style="297"/>
    <col min="2563" max="2563" width="5.33203125" style="297" customWidth="1"/>
    <col min="2564" max="2564" width="5.5" style="297" customWidth="1"/>
    <col min="2565" max="2565" width="40.83203125" style="297" customWidth="1"/>
    <col min="2566" max="2566" width="9.83203125" style="297" customWidth="1"/>
    <col min="2567" max="2567" width="13" style="297" customWidth="1"/>
    <col min="2568" max="2568" width="13.1640625" style="297" customWidth="1"/>
    <col min="2569" max="2569" width="12.33203125" style="297" customWidth="1"/>
    <col min="2570" max="2570" width="11.33203125" style="297" customWidth="1"/>
    <col min="2571" max="2571" width="11.83203125" style="297" customWidth="1"/>
    <col min="2572" max="2572" width="10.83203125" style="297" customWidth="1"/>
    <col min="2573" max="2573" width="13.1640625" style="297" customWidth="1"/>
    <col min="2574" max="2574" width="11.5" style="297" customWidth="1"/>
    <col min="2575" max="2576" width="12.33203125" style="297" customWidth="1"/>
    <col min="2577" max="2577" width="13.1640625" style="297" customWidth="1"/>
    <col min="2578" max="2578" width="18.5" style="297" customWidth="1"/>
    <col min="2579" max="2579" width="7.33203125" style="297" customWidth="1"/>
    <col min="2580" max="2818" width="9.33203125" style="297"/>
    <col min="2819" max="2819" width="5.33203125" style="297" customWidth="1"/>
    <col min="2820" max="2820" width="5.5" style="297" customWidth="1"/>
    <col min="2821" max="2821" width="40.83203125" style="297" customWidth="1"/>
    <col min="2822" max="2822" width="9.83203125" style="297" customWidth="1"/>
    <col min="2823" max="2823" width="13" style="297" customWidth="1"/>
    <col min="2824" max="2824" width="13.1640625" style="297" customWidth="1"/>
    <col min="2825" max="2825" width="12.33203125" style="297" customWidth="1"/>
    <col min="2826" max="2826" width="11.33203125" style="297" customWidth="1"/>
    <col min="2827" max="2827" width="11.83203125" style="297" customWidth="1"/>
    <col min="2828" max="2828" width="10.83203125" style="297" customWidth="1"/>
    <col min="2829" max="2829" width="13.1640625" style="297" customWidth="1"/>
    <col min="2830" max="2830" width="11.5" style="297" customWidth="1"/>
    <col min="2831" max="2832" width="12.33203125" style="297" customWidth="1"/>
    <col min="2833" max="2833" width="13.1640625" style="297" customWidth="1"/>
    <col min="2834" max="2834" width="18.5" style="297" customWidth="1"/>
    <col min="2835" max="2835" width="7.33203125" style="297" customWidth="1"/>
    <col min="2836" max="3074" width="9.33203125" style="297"/>
    <col min="3075" max="3075" width="5.33203125" style="297" customWidth="1"/>
    <col min="3076" max="3076" width="5.5" style="297" customWidth="1"/>
    <col min="3077" max="3077" width="40.83203125" style="297" customWidth="1"/>
    <col min="3078" max="3078" width="9.83203125" style="297" customWidth="1"/>
    <col min="3079" max="3079" width="13" style="297" customWidth="1"/>
    <col min="3080" max="3080" width="13.1640625" style="297" customWidth="1"/>
    <col min="3081" max="3081" width="12.33203125" style="297" customWidth="1"/>
    <col min="3082" max="3082" width="11.33203125" style="297" customWidth="1"/>
    <col min="3083" max="3083" width="11.83203125" style="297" customWidth="1"/>
    <col min="3084" max="3084" width="10.83203125" style="297" customWidth="1"/>
    <col min="3085" max="3085" width="13.1640625" style="297" customWidth="1"/>
    <col min="3086" max="3086" width="11.5" style="297" customWidth="1"/>
    <col min="3087" max="3088" width="12.33203125" style="297" customWidth="1"/>
    <col min="3089" max="3089" width="13.1640625" style="297" customWidth="1"/>
    <col min="3090" max="3090" width="18.5" style="297" customWidth="1"/>
    <col min="3091" max="3091" width="7.33203125" style="297" customWidth="1"/>
    <col min="3092" max="3330" width="9.33203125" style="297"/>
    <col min="3331" max="3331" width="5.33203125" style="297" customWidth="1"/>
    <col min="3332" max="3332" width="5.5" style="297" customWidth="1"/>
    <col min="3333" max="3333" width="40.83203125" style="297" customWidth="1"/>
    <col min="3334" max="3334" width="9.83203125" style="297" customWidth="1"/>
    <col min="3335" max="3335" width="13" style="297" customWidth="1"/>
    <col min="3336" max="3336" width="13.1640625" style="297" customWidth="1"/>
    <col min="3337" max="3337" width="12.33203125" style="297" customWidth="1"/>
    <col min="3338" max="3338" width="11.33203125" style="297" customWidth="1"/>
    <col min="3339" max="3339" width="11.83203125" style="297" customWidth="1"/>
    <col min="3340" max="3340" width="10.83203125" style="297" customWidth="1"/>
    <col min="3341" max="3341" width="13.1640625" style="297" customWidth="1"/>
    <col min="3342" max="3342" width="11.5" style="297" customWidth="1"/>
    <col min="3343" max="3344" width="12.33203125" style="297" customWidth="1"/>
    <col min="3345" max="3345" width="13.1640625" style="297" customWidth="1"/>
    <col min="3346" max="3346" width="18.5" style="297" customWidth="1"/>
    <col min="3347" max="3347" width="7.33203125" style="297" customWidth="1"/>
    <col min="3348" max="3586" width="9.33203125" style="297"/>
    <col min="3587" max="3587" width="5.33203125" style="297" customWidth="1"/>
    <col min="3588" max="3588" width="5.5" style="297" customWidth="1"/>
    <col min="3589" max="3589" width="40.83203125" style="297" customWidth="1"/>
    <col min="3590" max="3590" width="9.83203125" style="297" customWidth="1"/>
    <col min="3591" max="3591" width="13" style="297" customWidth="1"/>
    <col min="3592" max="3592" width="13.1640625" style="297" customWidth="1"/>
    <col min="3593" max="3593" width="12.33203125" style="297" customWidth="1"/>
    <col min="3594" max="3594" width="11.33203125" style="297" customWidth="1"/>
    <col min="3595" max="3595" width="11.83203125" style="297" customWidth="1"/>
    <col min="3596" max="3596" width="10.83203125" style="297" customWidth="1"/>
    <col min="3597" max="3597" width="13.1640625" style="297" customWidth="1"/>
    <col min="3598" max="3598" width="11.5" style="297" customWidth="1"/>
    <col min="3599" max="3600" width="12.33203125" style="297" customWidth="1"/>
    <col min="3601" max="3601" width="13.1640625" style="297" customWidth="1"/>
    <col min="3602" max="3602" width="18.5" style="297" customWidth="1"/>
    <col min="3603" max="3603" width="7.33203125" style="297" customWidth="1"/>
    <col min="3604" max="3842" width="9.33203125" style="297"/>
    <col min="3843" max="3843" width="5.33203125" style="297" customWidth="1"/>
    <col min="3844" max="3844" width="5.5" style="297" customWidth="1"/>
    <col min="3845" max="3845" width="40.83203125" style="297" customWidth="1"/>
    <col min="3846" max="3846" width="9.83203125" style="297" customWidth="1"/>
    <col min="3847" max="3847" width="13" style="297" customWidth="1"/>
    <col min="3848" max="3848" width="13.1640625" style="297" customWidth="1"/>
    <col min="3849" max="3849" width="12.33203125" style="297" customWidth="1"/>
    <col min="3850" max="3850" width="11.33203125" style="297" customWidth="1"/>
    <col min="3851" max="3851" width="11.83203125" style="297" customWidth="1"/>
    <col min="3852" max="3852" width="10.83203125" style="297" customWidth="1"/>
    <col min="3853" max="3853" width="13.1640625" style="297" customWidth="1"/>
    <col min="3854" max="3854" width="11.5" style="297" customWidth="1"/>
    <col min="3855" max="3856" width="12.33203125" style="297" customWidth="1"/>
    <col min="3857" max="3857" width="13.1640625" style="297" customWidth="1"/>
    <col min="3858" max="3858" width="18.5" style="297" customWidth="1"/>
    <col min="3859" max="3859" width="7.33203125" style="297" customWidth="1"/>
    <col min="3860" max="4098" width="9.33203125" style="297"/>
    <col min="4099" max="4099" width="5.33203125" style="297" customWidth="1"/>
    <col min="4100" max="4100" width="5.5" style="297" customWidth="1"/>
    <col min="4101" max="4101" width="40.83203125" style="297" customWidth="1"/>
    <col min="4102" max="4102" width="9.83203125" style="297" customWidth="1"/>
    <col min="4103" max="4103" width="13" style="297" customWidth="1"/>
    <col min="4104" max="4104" width="13.1640625" style="297" customWidth="1"/>
    <col min="4105" max="4105" width="12.33203125" style="297" customWidth="1"/>
    <col min="4106" max="4106" width="11.33203125" style="297" customWidth="1"/>
    <col min="4107" max="4107" width="11.83203125" style="297" customWidth="1"/>
    <col min="4108" max="4108" width="10.83203125" style="297" customWidth="1"/>
    <col min="4109" max="4109" width="13.1640625" style="297" customWidth="1"/>
    <col min="4110" max="4110" width="11.5" style="297" customWidth="1"/>
    <col min="4111" max="4112" width="12.33203125" style="297" customWidth="1"/>
    <col min="4113" max="4113" width="13.1640625" style="297" customWidth="1"/>
    <col min="4114" max="4114" width="18.5" style="297" customWidth="1"/>
    <col min="4115" max="4115" width="7.33203125" style="297" customWidth="1"/>
    <col min="4116" max="4354" width="9.33203125" style="297"/>
    <col min="4355" max="4355" width="5.33203125" style="297" customWidth="1"/>
    <col min="4356" max="4356" width="5.5" style="297" customWidth="1"/>
    <col min="4357" max="4357" width="40.83203125" style="297" customWidth="1"/>
    <col min="4358" max="4358" width="9.83203125" style="297" customWidth="1"/>
    <col min="4359" max="4359" width="13" style="297" customWidth="1"/>
    <col min="4360" max="4360" width="13.1640625" style="297" customWidth="1"/>
    <col min="4361" max="4361" width="12.33203125" style="297" customWidth="1"/>
    <col min="4362" max="4362" width="11.33203125" style="297" customWidth="1"/>
    <col min="4363" max="4363" width="11.83203125" style="297" customWidth="1"/>
    <col min="4364" max="4364" width="10.83203125" style="297" customWidth="1"/>
    <col min="4365" max="4365" width="13.1640625" style="297" customWidth="1"/>
    <col min="4366" max="4366" width="11.5" style="297" customWidth="1"/>
    <col min="4367" max="4368" width="12.33203125" style="297" customWidth="1"/>
    <col min="4369" max="4369" width="13.1640625" style="297" customWidth="1"/>
    <col min="4370" max="4370" width="18.5" style="297" customWidth="1"/>
    <col min="4371" max="4371" width="7.33203125" style="297" customWidth="1"/>
    <col min="4372" max="4610" width="9.33203125" style="297"/>
    <col min="4611" max="4611" width="5.33203125" style="297" customWidth="1"/>
    <col min="4612" max="4612" width="5.5" style="297" customWidth="1"/>
    <col min="4613" max="4613" width="40.83203125" style="297" customWidth="1"/>
    <col min="4614" max="4614" width="9.83203125" style="297" customWidth="1"/>
    <col min="4615" max="4615" width="13" style="297" customWidth="1"/>
    <col min="4616" max="4616" width="13.1640625" style="297" customWidth="1"/>
    <col min="4617" max="4617" width="12.33203125" style="297" customWidth="1"/>
    <col min="4618" max="4618" width="11.33203125" style="297" customWidth="1"/>
    <col min="4619" max="4619" width="11.83203125" style="297" customWidth="1"/>
    <col min="4620" max="4620" width="10.83203125" style="297" customWidth="1"/>
    <col min="4621" max="4621" width="13.1640625" style="297" customWidth="1"/>
    <col min="4622" max="4622" width="11.5" style="297" customWidth="1"/>
    <col min="4623" max="4624" width="12.33203125" style="297" customWidth="1"/>
    <col min="4625" max="4625" width="13.1640625" style="297" customWidth="1"/>
    <col min="4626" max="4626" width="18.5" style="297" customWidth="1"/>
    <col min="4627" max="4627" width="7.33203125" style="297" customWidth="1"/>
    <col min="4628" max="4866" width="9.33203125" style="297"/>
    <col min="4867" max="4867" width="5.33203125" style="297" customWidth="1"/>
    <col min="4868" max="4868" width="5.5" style="297" customWidth="1"/>
    <col min="4869" max="4869" width="40.83203125" style="297" customWidth="1"/>
    <col min="4870" max="4870" width="9.83203125" style="297" customWidth="1"/>
    <col min="4871" max="4871" width="13" style="297" customWidth="1"/>
    <col min="4872" max="4872" width="13.1640625" style="297" customWidth="1"/>
    <col min="4873" max="4873" width="12.33203125" style="297" customWidth="1"/>
    <col min="4874" max="4874" width="11.33203125" style="297" customWidth="1"/>
    <col min="4875" max="4875" width="11.83203125" style="297" customWidth="1"/>
    <col min="4876" max="4876" width="10.83203125" style="297" customWidth="1"/>
    <col min="4877" max="4877" width="13.1640625" style="297" customWidth="1"/>
    <col min="4878" max="4878" width="11.5" style="297" customWidth="1"/>
    <col min="4879" max="4880" width="12.33203125" style="297" customWidth="1"/>
    <col min="4881" max="4881" width="13.1640625" style="297" customWidth="1"/>
    <col min="4882" max="4882" width="18.5" style="297" customWidth="1"/>
    <col min="4883" max="4883" width="7.33203125" style="297" customWidth="1"/>
    <col min="4884" max="5122" width="9.33203125" style="297"/>
    <col min="5123" max="5123" width="5.33203125" style="297" customWidth="1"/>
    <col min="5124" max="5124" width="5.5" style="297" customWidth="1"/>
    <col min="5125" max="5125" width="40.83203125" style="297" customWidth="1"/>
    <col min="5126" max="5126" width="9.83203125" style="297" customWidth="1"/>
    <col min="5127" max="5127" width="13" style="297" customWidth="1"/>
    <col min="5128" max="5128" width="13.1640625" style="297" customWidth="1"/>
    <col min="5129" max="5129" width="12.33203125" style="297" customWidth="1"/>
    <col min="5130" max="5130" width="11.33203125" style="297" customWidth="1"/>
    <col min="5131" max="5131" width="11.83203125" style="297" customWidth="1"/>
    <col min="5132" max="5132" width="10.83203125" style="297" customWidth="1"/>
    <col min="5133" max="5133" width="13.1640625" style="297" customWidth="1"/>
    <col min="5134" max="5134" width="11.5" style="297" customWidth="1"/>
    <col min="5135" max="5136" width="12.33203125" style="297" customWidth="1"/>
    <col min="5137" max="5137" width="13.1640625" style="297" customWidth="1"/>
    <col min="5138" max="5138" width="18.5" style="297" customWidth="1"/>
    <col min="5139" max="5139" width="7.33203125" style="297" customWidth="1"/>
    <col min="5140" max="5378" width="9.33203125" style="297"/>
    <col min="5379" max="5379" width="5.33203125" style="297" customWidth="1"/>
    <col min="5380" max="5380" width="5.5" style="297" customWidth="1"/>
    <col min="5381" max="5381" width="40.83203125" style="297" customWidth="1"/>
    <col min="5382" max="5382" width="9.83203125" style="297" customWidth="1"/>
    <col min="5383" max="5383" width="13" style="297" customWidth="1"/>
    <col min="5384" max="5384" width="13.1640625" style="297" customWidth="1"/>
    <col min="5385" max="5385" width="12.33203125" style="297" customWidth="1"/>
    <col min="5386" max="5386" width="11.33203125" style="297" customWidth="1"/>
    <col min="5387" max="5387" width="11.83203125" style="297" customWidth="1"/>
    <col min="5388" max="5388" width="10.83203125" style="297" customWidth="1"/>
    <col min="5389" max="5389" width="13.1640625" style="297" customWidth="1"/>
    <col min="5390" max="5390" width="11.5" style="297" customWidth="1"/>
    <col min="5391" max="5392" width="12.33203125" style="297" customWidth="1"/>
    <col min="5393" max="5393" width="13.1640625" style="297" customWidth="1"/>
    <col min="5394" max="5394" width="18.5" style="297" customWidth="1"/>
    <col min="5395" max="5395" width="7.33203125" style="297" customWidth="1"/>
    <col min="5396" max="5634" width="9.33203125" style="297"/>
    <col min="5635" max="5635" width="5.33203125" style="297" customWidth="1"/>
    <col min="5636" max="5636" width="5.5" style="297" customWidth="1"/>
    <col min="5637" max="5637" width="40.83203125" style="297" customWidth="1"/>
    <col min="5638" max="5638" width="9.83203125" style="297" customWidth="1"/>
    <col min="5639" max="5639" width="13" style="297" customWidth="1"/>
    <col min="5640" max="5640" width="13.1640625" style="297" customWidth="1"/>
    <col min="5641" max="5641" width="12.33203125" style="297" customWidth="1"/>
    <col min="5642" max="5642" width="11.33203125" style="297" customWidth="1"/>
    <col min="5643" max="5643" width="11.83203125" style="297" customWidth="1"/>
    <col min="5644" max="5644" width="10.83203125" style="297" customWidth="1"/>
    <col min="5645" max="5645" width="13.1640625" style="297" customWidth="1"/>
    <col min="5646" max="5646" width="11.5" style="297" customWidth="1"/>
    <col min="5647" max="5648" width="12.33203125" style="297" customWidth="1"/>
    <col min="5649" max="5649" width="13.1640625" style="297" customWidth="1"/>
    <col min="5650" max="5650" width="18.5" style="297" customWidth="1"/>
    <col min="5651" max="5651" width="7.33203125" style="297" customWidth="1"/>
    <col min="5652" max="5890" width="9.33203125" style="297"/>
    <col min="5891" max="5891" width="5.33203125" style="297" customWidth="1"/>
    <col min="5892" max="5892" width="5.5" style="297" customWidth="1"/>
    <col min="5893" max="5893" width="40.83203125" style="297" customWidth="1"/>
    <col min="5894" max="5894" width="9.83203125" style="297" customWidth="1"/>
    <col min="5895" max="5895" width="13" style="297" customWidth="1"/>
    <col min="5896" max="5896" width="13.1640625" style="297" customWidth="1"/>
    <col min="5897" max="5897" width="12.33203125" style="297" customWidth="1"/>
    <col min="5898" max="5898" width="11.33203125" style="297" customWidth="1"/>
    <col min="5899" max="5899" width="11.83203125" style="297" customWidth="1"/>
    <col min="5900" max="5900" width="10.83203125" style="297" customWidth="1"/>
    <col min="5901" max="5901" width="13.1640625" style="297" customWidth="1"/>
    <col min="5902" max="5902" width="11.5" style="297" customWidth="1"/>
    <col min="5903" max="5904" width="12.33203125" style="297" customWidth="1"/>
    <col min="5905" max="5905" width="13.1640625" style="297" customWidth="1"/>
    <col min="5906" max="5906" width="18.5" style="297" customWidth="1"/>
    <col min="5907" max="5907" width="7.33203125" style="297" customWidth="1"/>
    <col min="5908" max="6146" width="9.33203125" style="297"/>
    <col min="6147" max="6147" width="5.33203125" style="297" customWidth="1"/>
    <col min="6148" max="6148" width="5.5" style="297" customWidth="1"/>
    <col min="6149" max="6149" width="40.83203125" style="297" customWidth="1"/>
    <col min="6150" max="6150" width="9.83203125" style="297" customWidth="1"/>
    <col min="6151" max="6151" width="13" style="297" customWidth="1"/>
    <col min="6152" max="6152" width="13.1640625" style="297" customWidth="1"/>
    <col min="6153" max="6153" width="12.33203125" style="297" customWidth="1"/>
    <col min="6154" max="6154" width="11.33203125" style="297" customWidth="1"/>
    <col min="6155" max="6155" width="11.83203125" style="297" customWidth="1"/>
    <col min="6156" max="6156" width="10.83203125" style="297" customWidth="1"/>
    <col min="6157" max="6157" width="13.1640625" style="297" customWidth="1"/>
    <col min="6158" max="6158" width="11.5" style="297" customWidth="1"/>
    <col min="6159" max="6160" width="12.33203125" style="297" customWidth="1"/>
    <col min="6161" max="6161" width="13.1640625" style="297" customWidth="1"/>
    <col min="6162" max="6162" width="18.5" style="297" customWidth="1"/>
    <col min="6163" max="6163" width="7.33203125" style="297" customWidth="1"/>
    <col min="6164" max="6402" width="9.33203125" style="297"/>
    <col min="6403" max="6403" width="5.33203125" style="297" customWidth="1"/>
    <col min="6404" max="6404" width="5.5" style="297" customWidth="1"/>
    <col min="6405" max="6405" width="40.83203125" style="297" customWidth="1"/>
    <col min="6406" max="6406" width="9.83203125" style="297" customWidth="1"/>
    <col min="6407" max="6407" width="13" style="297" customWidth="1"/>
    <col min="6408" max="6408" width="13.1640625" style="297" customWidth="1"/>
    <col min="6409" max="6409" width="12.33203125" style="297" customWidth="1"/>
    <col min="6410" max="6410" width="11.33203125" style="297" customWidth="1"/>
    <col min="6411" max="6411" width="11.83203125" style="297" customWidth="1"/>
    <col min="6412" max="6412" width="10.83203125" style="297" customWidth="1"/>
    <col min="6413" max="6413" width="13.1640625" style="297" customWidth="1"/>
    <col min="6414" max="6414" width="11.5" style="297" customWidth="1"/>
    <col min="6415" max="6416" width="12.33203125" style="297" customWidth="1"/>
    <col min="6417" max="6417" width="13.1640625" style="297" customWidth="1"/>
    <col min="6418" max="6418" width="18.5" style="297" customWidth="1"/>
    <col min="6419" max="6419" width="7.33203125" style="297" customWidth="1"/>
    <col min="6420" max="6658" width="9.33203125" style="297"/>
    <col min="6659" max="6659" width="5.33203125" style="297" customWidth="1"/>
    <col min="6660" max="6660" width="5.5" style="297" customWidth="1"/>
    <col min="6661" max="6661" width="40.83203125" style="297" customWidth="1"/>
    <col min="6662" max="6662" width="9.83203125" style="297" customWidth="1"/>
    <col min="6663" max="6663" width="13" style="297" customWidth="1"/>
    <col min="6664" max="6664" width="13.1640625" style="297" customWidth="1"/>
    <col min="6665" max="6665" width="12.33203125" style="297" customWidth="1"/>
    <col min="6666" max="6666" width="11.33203125" style="297" customWidth="1"/>
    <col min="6667" max="6667" width="11.83203125" style="297" customWidth="1"/>
    <col min="6668" max="6668" width="10.83203125" style="297" customWidth="1"/>
    <col min="6669" max="6669" width="13.1640625" style="297" customWidth="1"/>
    <col min="6670" max="6670" width="11.5" style="297" customWidth="1"/>
    <col min="6671" max="6672" width="12.33203125" style="297" customWidth="1"/>
    <col min="6673" max="6673" width="13.1640625" style="297" customWidth="1"/>
    <col min="6674" max="6674" width="18.5" style="297" customWidth="1"/>
    <col min="6675" max="6675" width="7.33203125" style="297" customWidth="1"/>
    <col min="6676" max="6914" width="9.33203125" style="297"/>
    <col min="6915" max="6915" width="5.33203125" style="297" customWidth="1"/>
    <col min="6916" max="6916" width="5.5" style="297" customWidth="1"/>
    <col min="6917" max="6917" width="40.83203125" style="297" customWidth="1"/>
    <col min="6918" max="6918" width="9.83203125" style="297" customWidth="1"/>
    <col min="6919" max="6919" width="13" style="297" customWidth="1"/>
    <col min="6920" max="6920" width="13.1640625" style="297" customWidth="1"/>
    <col min="6921" max="6921" width="12.33203125" style="297" customWidth="1"/>
    <col min="6922" max="6922" width="11.33203125" style="297" customWidth="1"/>
    <col min="6923" max="6923" width="11.83203125" style="297" customWidth="1"/>
    <col min="6924" max="6924" width="10.83203125" style="297" customWidth="1"/>
    <col min="6925" max="6925" width="13.1640625" style="297" customWidth="1"/>
    <col min="6926" max="6926" width="11.5" style="297" customWidth="1"/>
    <col min="6927" max="6928" width="12.33203125" style="297" customWidth="1"/>
    <col min="6929" max="6929" width="13.1640625" style="297" customWidth="1"/>
    <col min="6930" max="6930" width="18.5" style="297" customWidth="1"/>
    <col min="6931" max="6931" width="7.33203125" style="297" customWidth="1"/>
    <col min="6932" max="7170" width="9.33203125" style="297"/>
    <col min="7171" max="7171" width="5.33203125" style="297" customWidth="1"/>
    <col min="7172" max="7172" width="5.5" style="297" customWidth="1"/>
    <col min="7173" max="7173" width="40.83203125" style="297" customWidth="1"/>
    <col min="7174" max="7174" width="9.83203125" style="297" customWidth="1"/>
    <col min="7175" max="7175" width="13" style="297" customWidth="1"/>
    <col min="7176" max="7176" width="13.1640625" style="297" customWidth="1"/>
    <col min="7177" max="7177" width="12.33203125" style="297" customWidth="1"/>
    <col min="7178" max="7178" width="11.33203125" style="297" customWidth="1"/>
    <col min="7179" max="7179" width="11.83203125" style="297" customWidth="1"/>
    <col min="7180" max="7180" width="10.83203125" style="297" customWidth="1"/>
    <col min="7181" max="7181" width="13.1640625" style="297" customWidth="1"/>
    <col min="7182" max="7182" width="11.5" style="297" customWidth="1"/>
    <col min="7183" max="7184" width="12.33203125" style="297" customWidth="1"/>
    <col min="7185" max="7185" width="13.1640625" style="297" customWidth="1"/>
    <col min="7186" max="7186" width="18.5" style="297" customWidth="1"/>
    <col min="7187" max="7187" width="7.33203125" style="297" customWidth="1"/>
    <col min="7188" max="7426" width="9.33203125" style="297"/>
    <col min="7427" max="7427" width="5.33203125" style="297" customWidth="1"/>
    <col min="7428" max="7428" width="5.5" style="297" customWidth="1"/>
    <col min="7429" max="7429" width="40.83203125" style="297" customWidth="1"/>
    <col min="7430" max="7430" width="9.83203125" style="297" customWidth="1"/>
    <col min="7431" max="7431" width="13" style="297" customWidth="1"/>
    <col min="7432" max="7432" width="13.1640625" style="297" customWidth="1"/>
    <col min="7433" max="7433" width="12.33203125" style="297" customWidth="1"/>
    <col min="7434" max="7434" width="11.33203125" style="297" customWidth="1"/>
    <col min="7435" max="7435" width="11.83203125" style="297" customWidth="1"/>
    <col min="7436" max="7436" width="10.83203125" style="297" customWidth="1"/>
    <col min="7437" max="7437" width="13.1640625" style="297" customWidth="1"/>
    <col min="7438" max="7438" width="11.5" style="297" customWidth="1"/>
    <col min="7439" max="7440" width="12.33203125" style="297" customWidth="1"/>
    <col min="7441" max="7441" width="13.1640625" style="297" customWidth="1"/>
    <col min="7442" max="7442" width="18.5" style="297" customWidth="1"/>
    <col min="7443" max="7443" width="7.33203125" style="297" customWidth="1"/>
    <col min="7444" max="7682" width="9.33203125" style="297"/>
    <col min="7683" max="7683" width="5.33203125" style="297" customWidth="1"/>
    <col min="7684" max="7684" width="5.5" style="297" customWidth="1"/>
    <col min="7685" max="7685" width="40.83203125" style="297" customWidth="1"/>
    <col min="7686" max="7686" width="9.83203125" style="297" customWidth="1"/>
    <col min="7687" max="7687" width="13" style="297" customWidth="1"/>
    <col min="7688" max="7688" width="13.1640625" style="297" customWidth="1"/>
    <col min="7689" max="7689" width="12.33203125" style="297" customWidth="1"/>
    <col min="7690" max="7690" width="11.33203125" style="297" customWidth="1"/>
    <col min="7691" max="7691" width="11.83203125" style="297" customWidth="1"/>
    <col min="7692" max="7692" width="10.83203125" style="297" customWidth="1"/>
    <col min="7693" max="7693" width="13.1640625" style="297" customWidth="1"/>
    <col min="7694" max="7694" width="11.5" style="297" customWidth="1"/>
    <col min="7695" max="7696" width="12.33203125" style="297" customWidth="1"/>
    <col min="7697" max="7697" width="13.1640625" style="297" customWidth="1"/>
    <col min="7698" max="7698" width="18.5" style="297" customWidth="1"/>
    <col min="7699" max="7699" width="7.33203125" style="297" customWidth="1"/>
    <col min="7700" max="7938" width="9.33203125" style="297"/>
    <col min="7939" max="7939" width="5.33203125" style="297" customWidth="1"/>
    <col min="7940" max="7940" width="5.5" style="297" customWidth="1"/>
    <col min="7941" max="7941" width="40.83203125" style="297" customWidth="1"/>
    <col min="7942" max="7942" width="9.83203125" style="297" customWidth="1"/>
    <col min="7943" max="7943" width="13" style="297" customWidth="1"/>
    <col min="7944" max="7944" width="13.1640625" style="297" customWidth="1"/>
    <col min="7945" max="7945" width="12.33203125" style="297" customWidth="1"/>
    <col min="7946" max="7946" width="11.33203125" style="297" customWidth="1"/>
    <col min="7947" max="7947" width="11.83203125" style="297" customWidth="1"/>
    <col min="7948" max="7948" width="10.83203125" style="297" customWidth="1"/>
    <col min="7949" max="7949" width="13.1640625" style="297" customWidth="1"/>
    <col min="7950" max="7950" width="11.5" style="297" customWidth="1"/>
    <col min="7951" max="7952" width="12.33203125" style="297" customWidth="1"/>
    <col min="7953" max="7953" width="13.1640625" style="297" customWidth="1"/>
    <col min="7954" max="7954" width="18.5" style="297" customWidth="1"/>
    <col min="7955" max="7955" width="7.33203125" style="297" customWidth="1"/>
    <col min="7956" max="8194" width="9.33203125" style="297"/>
    <col min="8195" max="8195" width="5.33203125" style="297" customWidth="1"/>
    <col min="8196" max="8196" width="5.5" style="297" customWidth="1"/>
    <col min="8197" max="8197" width="40.83203125" style="297" customWidth="1"/>
    <col min="8198" max="8198" width="9.83203125" style="297" customWidth="1"/>
    <col min="8199" max="8199" width="13" style="297" customWidth="1"/>
    <col min="8200" max="8200" width="13.1640625" style="297" customWidth="1"/>
    <col min="8201" max="8201" width="12.33203125" style="297" customWidth="1"/>
    <col min="8202" max="8202" width="11.33203125" style="297" customWidth="1"/>
    <col min="8203" max="8203" width="11.83203125" style="297" customWidth="1"/>
    <col min="8204" max="8204" width="10.83203125" style="297" customWidth="1"/>
    <col min="8205" max="8205" width="13.1640625" style="297" customWidth="1"/>
    <col min="8206" max="8206" width="11.5" style="297" customWidth="1"/>
    <col min="8207" max="8208" width="12.33203125" style="297" customWidth="1"/>
    <col min="8209" max="8209" width="13.1640625" style="297" customWidth="1"/>
    <col min="8210" max="8210" width="18.5" style="297" customWidth="1"/>
    <col min="8211" max="8211" width="7.33203125" style="297" customWidth="1"/>
    <col min="8212" max="8450" width="9.33203125" style="297"/>
    <col min="8451" max="8451" width="5.33203125" style="297" customWidth="1"/>
    <col min="8452" max="8452" width="5.5" style="297" customWidth="1"/>
    <col min="8453" max="8453" width="40.83203125" style="297" customWidth="1"/>
    <col min="8454" max="8454" width="9.83203125" style="297" customWidth="1"/>
    <col min="8455" max="8455" width="13" style="297" customWidth="1"/>
    <col min="8456" max="8456" width="13.1640625" style="297" customWidth="1"/>
    <col min="8457" max="8457" width="12.33203125" style="297" customWidth="1"/>
    <col min="8458" max="8458" width="11.33203125" style="297" customWidth="1"/>
    <col min="8459" max="8459" width="11.83203125" style="297" customWidth="1"/>
    <col min="8460" max="8460" width="10.83203125" style="297" customWidth="1"/>
    <col min="8461" max="8461" width="13.1640625" style="297" customWidth="1"/>
    <col min="8462" max="8462" width="11.5" style="297" customWidth="1"/>
    <col min="8463" max="8464" width="12.33203125" style="297" customWidth="1"/>
    <col min="8465" max="8465" width="13.1640625" style="297" customWidth="1"/>
    <col min="8466" max="8466" width="18.5" style="297" customWidth="1"/>
    <col min="8467" max="8467" width="7.33203125" style="297" customWidth="1"/>
    <col min="8468" max="8706" width="9.33203125" style="297"/>
    <col min="8707" max="8707" width="5.33203125" style="297" customWidth="1"/>
    <col min="8708" max="8708" width="5.5" style="297" customWidth="1"/>
    <col min="8709" max="8709" width="40.83203125" style="297" customWidth="1"/>
    <col min="8710" max="8710" width="9.83203125" style="297" customWidth="1"/>
    <col min="8711" max="8711" width="13" style="297" customWidth="1"/>
    <col min="8712" max="8712" width="13.1640625" style="297" customWidth="1"/>
    <col min="8713" max="8713" width="12.33203125" style="297" customWidth="1"/>
    <col min="8714" max="8714" width="11.33203125" style="297" customWidth="1"/>
    <col min="8715" max="8715" width="11.83203125" style="297" customWidth="1"/>
    <col min="8716" max="8716" width="10.83203125" style="297" customWidth="1"/>
    <col min="8717" max="8717" width="13.1640625" style="297" customWidth="1"/>
    <col min="8718" max="8718" width="11.5" style="297" customWidth="1"/>
    <col min="8719" max="8720" width="12.33203125" style="297" customWidth="1"/>
    <col min="8721" max="8721" width="13.1640625" style="297" customWidth="1"/>
    <col min="8722" max="8722" width="18.5" style="297" customWidth="1"/>
    <col min="8723" max="8723" width="7.33203125" style="297" customWidth="1"/>
    <col min="8724" max="8962" width="9.33203125" style="297"/>
    <col min="8963" max="8963" width="5.33203125" style="297" customWidth="1"/>
    <col min="8964" max="8964" width="5.5" style="297" customWidth="1"/>
    <col min="8965" max="8965" width="40.83203125" style="297" customWidth="1"/>
    <col min="8966" max="8966" width="9.83203125" style="297" customWidth="1"/>
    <col min="8967" max="8967" width="13" style="297" customWidth="1"/>
    <col min="8968" max="8968" width="13.1640625" style="297" customWidth="1"/>
    <col min="8969" max="8969" width="12.33203125" style="297" customWidth="1"/>
    <col min="8970" max="8970" width="11.33203125" style="297" customWidth="1"/>
    <col min="8971" max="8971" width="11.83203125" style="297" customWidth="1"/>
    <col min="8972" max="8972" width="10.83203125" style="297" customWidth="1"/>
    <col min="8973" max="8973" width="13.1640625" style="297" customWidth="1"/>
    <col min="8974" max="8974" width="11.5" style="297" customWidth="1"/>
    <col min="8975" max="8976" width="12.33203125" style="297" customWidth="1"/>
    <col min="8977" max="8977" width="13.1640625" style="297" customWidth="1"/>
    <col min="8978" max="8978" width="18.5" style="297" customWidth="1"/>
    <col min="8979" max="8979" width="7.33203125" style="297" customWidth="1"/>
    <col min="8980" max="9218" width="9.33203125" style="297"/>
    <col min="9219" max="9219" width="5.33203125" style="297" customWidth="1"/>
    <col min="9220" max="9220" width="5.5" style="297" customWidth="1"/>
    <col min="9221" max="9221" width="40.83203125" style="297" customWidth="1"/>
    <col min="9222" max="9222" width="9.83203125" style="297" customWidth="1"/>
    <col min="9223" max="9223" width="13" style="297" customWidth="1"/>
    <col min="9224" max="9224" width="13.1640625" style="297" customWidth="1"/>
    <col min="9225" max="9225" width="12.33203125" style="297" customWidth="1"/>
    <col min="9226" max="9226" width="11.33203125" style="297" customWidth="1"/>
    <col min="9227" max="9227" width="11.83203125" style="297" customWidth="1"/>
    <col min="9228" max="9228" width="10.83203125" style="297" customWidth="1"/>
    <col min="9229" max="9229" width="13.1640625" style="297" customWidth="1"/>
    <col min="9230" max="9230" width="11.5" style="297" customWidth="1"/>
    <col min="9231" max="9232" width="12.33203125" style="297" customWidth="1"/>
    <col min="9233" max="9233" width="13.1640625" style="297" customWidth="1"/>
    <col min="9234" max="9234" width="18.5" style="297" customWidth="1"/>
    <col min="9235" max="9235" width="7.33203125" style="297" customWidth="1"/>
    <col min="9236" max="9474" width="9.33203125" style="297"/>
    <col min="9475" max="9475" width="5.33203125" style="297" customWidth="1"/>
    <col min="9476" max="9476" width="5.5" style="297" customWidth="1"/>
    <col min="9477" max="9477" width="40.83203125" style="297" customWidth="1"/>
    <col min="9478" max="9478" width="9.83203125" style="297" customWidth="1"/>
    <col min="9479" max="9479" width="13" style="297" customWidth="1"/>
    <col min="9480" max="9480" width="13.1640625" style="297" customWidth="1"/>
    <col min="9481" max="9481" width="12.33203125" style="297" customWidth="1"/>
    <col min="9482" max="9482" width="11.33203125" style="297" customWidth="1"/>
    <col min="9483" max="9483" width="11.83203125" style="297" customWidth="1"/>
    <col min="9484" max="9484" width="10.83203125" style="297" customWidth="1"/>
    <col min="9485" max="9485" width="13.1640625" style="297" customWidth="1"/>
    <col min="9486" max="9486" width="11.5" style="297" customWidth="1"/>
    <col min="9487" max="9488" width="12.33203125" style="297" customWidth="1"/>
    <col min="9489" max="9489" width="13.1640625" style="297" customWidth="1"/>
    <col min="9490" max="9490" width="18.5" style="297" customWidth="1"/>
    <col min="9491" max="9491" width="7.33203125" style="297" customWidth="1"/>
    <col min="9492" max="9730" width="9.33203125" style="297"/>
    <col min="9731" max="9731" width="5.33203125" style="297" customWidth="1"/>
    <col min="9732" max="9732" width="5.5" style="297" customWidth="1"/>
    <col min="9733" max="9733" width="40.83203125" style="297" customWidth="1"/>
    <col min="9734" max="9734" width="9.83203125" style="297" customWidth="1"/>
    <col min="9735" max="9735" width="13" style="297" customWidth="1"/>
    <col min="9736" max="9736" width="13.1640625" style="297" customWidth="1"/>
    <col min="9737" max="9737" width="12.33203125" style="297" customWidth="1"/>
    <col min="9738" max="9738" width="11.33203125" style="297" customWidth="1"/>
    <col min="9739" max="9739" width="11.83203125" style="297" customWidth="1"/>
    <col min="9740" max="9740" width="10.83203125" style="297" customWidth="1"/>
    <col min="9741" max="9741" width="13.1640625" style="297" customWidth="1"/>
    <col min="9742" max="9742" width="11.5" style="297" customWidth="1"/>
    <col min="9743" max="9744" width="12.33203125" style="297" customWidth="1"/>
    <col min="9745" max="9745" width="13.1640625" style="297" customWidth="1"/>
    <col min="9746" max="9746" width="18.5" style="297" customWidth="1"/>
    <col min="9747" max="9747" width="7.33203125" style="297" customWidth="1"/>
    <col min="9748" max="9986" width="9.33203125" style="297"/>
    <col min="9987" max="9987" width="5.33203125" style="297" customWidth="1"/>
    <col min="9988" max="9988" width="5.5" style="297" customWidth="1"/>
    <col min="9989" max="9989" width="40.83203125" style="297" customWidth="1"/>
    <col min="9990" max="9990" width="9.83203125" style="297" customWidth="1"/>
    <col min="9991" max="9991" width="13" style="297" customWidth="1"/>
    <col min="9992" max="9992" width="13.1640625" style="297" customWidth="1"/>
    <col min="9993" max="9993" width="12.33203125" style="297" customWidth="1"/>
    <col min="9994" max="9994" width="11.33203125" style="297" customWidth="1"/>
    <col min="9995" max="9995" width="11.83203125" style="297" customWidth="1"/>
    <col min="9996" max="9996" width="10.83203125" style="297" customWidth="1"/>
    <col min="9997" max="9997" width="13.1640625" style="297" customWidth="1"/>
    <col min="9998" max="9998" width="11.5" style="297" customWidth="1"/>
    <col min="9999" max="10000" width="12.33203125" style="297" customWidth="1"/>
    <col min="10001" max="10001" width="13.1640625" style="297" customWidth="1"/>
    <col min="10002" max="10002" width="18.5" style="297" customWidth="1"/>
    <col min="10003" max="10003" width="7.33203125" style="297" customWidth="1"/>
    <col min="10004" max="10242" width="9.33203125" style="297"/>
    <col min="10243" max="10243" width="5.33203125" style="297" customWidth="1"/>
    <col min="10244" max="10244" width="5.5" style="297" customWidth="1"/>
    <col min="10245" max="10245" width="40.83203125" style="297" customWidth="1"/>
    <col min="10246" max="10246" width="9.83203125" style="297" customWidth="1"/>
    <col min="10247" max="10247" width="13" style="297" customWidth="1"/>
    <col min="10248" max="10248" width="13.1640625" style="297" customWidth="1"/>
    <col min="10249" max="10249" width="12.33203125" style="297" customWidth="1"/>
    <col min="10250" max="10250" width="11.33203125" style="297" customWidth="1"/>
    <col min="10251" max="10251" width="11.83203125" style="297" customWidth="1"/>
    <col min="10252" max="10252" width="10.83203125" style="297" customWidth="1"/>
    <col min="10253" max="10253" width="13.1640625" style="297" customWidth="1"/>
    <col min="10254" max="10254" width="11.5" style="297" customWidth="1"/>
    <col min="10255" max="10256" width="12.33203125" style="297" customWidth="1"/>
    <col min="10257" max="10257" width="13.1640625" style="297" customWidth="1"/>
    <col min="10258" max="10258" width="18.5" style="297" customWidth="1"/>
    <col min="10259" max="10259" width="7.33203125" style="297" customWidth="1"/>
    <col min="10260" max="10498" width="9.33203125" style="297"/>
    <col min="10499" max="10499" width="5.33203125" style="297" customWidth="1"/>
    <col min="10500" max="10500" width="5.5" style="297" customWidth="1"/>
    <col min="10501" max="10501" width="40.83203125" style="297" customWidth="1"/>
    <col min="10502" max="10502" width="9.83203125" style="297" customWidth="1"/>
    <col min="10503" max="10503" width="13" style="297" customWidth="1"/>
    <col min="10504" max="10504" width="13.1640625" style="297" customWidth="1"/>
    <col min="10505" max="10505" width="12.33203125" style="297" customWidth="1"/>
    <col min="10506" max="10506" width="11.33203125" style="297" customWidth="1"/>
    <col min="10507" max="10507" width="11.83203125" style="297" customWidth="1"/>
    <col min="10508" max="10508" width="10.83203125" style="297" customWidth="1"/>
    <col min="10509" max="10509" width="13.1640625" style="297" customWidth="1"/>
    <col min="10510" max="10510" width="11.5" style="297" customWidth="1"/>
    <col min="10511" max="10512" width="12.33203125" style="297" customWidth="1"/>
    <col min="10513" max="10513" width="13.1640625" style="297" customWidth="1"/>
    <col min="10514" max="10514" width="18.5" style="297" customWidth="1"/>
    <col min="10515" max="10515" width="7.33203125" style="297" customWidth="1"/>
    <col min="10516" max="10754" width="9.33203125" style="297"/>
    <col min="10755" max="10755" width="5.33203125" style="297" customWidth="1"/>
    <col min="10756" max="10756" width="5.5" style="297" customWidth="1"/>
    <col min="10757" max="10757" width="40.83203125" style="297" customWidth="1"/>
    <col min="10758" max="10758" width="9.83203125" style="297" customWidth="1"/>
    <col min="10759" max="10759" width="13" style="297" customWidth="1"/>
    <col min="10760" max="10760" width="13.1640625" style="297" customWidth="1"/>
    <col min="10761" max="10761" width="12.33203125" style="297" customWidth="1"/>
    <col min="10762" max="10762" width="11.33203125" style="297" customWidth="1"/>
    <col min="10763" max="10763" width="11.83203125" style="297" customWidth="1"/>
    <col min="10764" max="10764" width="10.83203125" style="297" customWidth="1"/>
    <col min="10765" max="10765" width="13.1640625" style="297" customWidth="1"/>
    <col min="10766" max="10766" width="11.5" style="297" customWidth="1"/>
    <col min="10767" max="10768" width="12.33203125" style="297" customWidth="1"/>
    <col min="10769" max="10769" width="13.1640625" style="297" customWidth="1"/>
    <col min="10770" max="10770" width="18.5" style="297" customWidth="1"/>
    <col min="10771" max="10771" width="7.33203125" style="297" customWidth="1"/>
    <col min="10772" max="11010" width="9.33203125" style="297"/>
    <col min="11011" max="11011" width="5.33203125" style="297" customWidth="1"/>
    <col min="11012" max="11012" width="5.5" style="297" customWidth="1"/>
    <col min="11013" max="11013" width="40.83203125" style="297" customWidth="1"/>
    <col min="11014" max="11014" width="9.83203125" style="297" customWidth="1"/>
    <col min="11015" max="11015" width="13" style="297" customWidth="1"/>
    <col min="11016" max="11016" width="13.1640625" style="297" customWidth="1"/>
    <col min="11017" max="11017" width="12.33203125" style="297" customWidth="1"/>
    <col min="11018" max="11018" width="11.33203125" style="297" customWidth="1"/>
    <col min="11019" max="11019" width="11.83203125" style="297" customWidth="1"/>
    <col min="11020" max="11020" width="10.83203125" style="297" customWidth="1"/>
    <col min="11021" max="11021" width="13.1640625" style="297" customWidth="1"/>
    <col min="11022" max="11022" width="11.5" style="297" customWidth="1"/>
    <col min="11023" max="11024" width="12.33203125" style="297" customWidth="1"/>
    <col min="11025" max="11025" width="13.1640625" style="297" customWidth="1"/>
    <col min="11026" max="11026" width="18.5" style="297" customWidth="1"/>
    <col min="11027" max="11027" width="7.33203125" style="297" customWidth="1"/>
    <col min="11028" max="11266" width="9.33203125" style="297"/>
    <col min="11267" max="11267" width="5.33203125" style="297" customWidth="1"/>
    <col min="11268" max="11268" width="5.5" style="297" customWidth="1"/>
    <col min="11269" max="11269" width="40.83203125" style="297" customWidth="1"/>
    <col min="11270" max="11270" width="9.83203125" style="297" customWidth="1"/>
    <col min="11271" max="11271" width="13" style="297" customWidth="1"/>
    <col min="11272" max="11272" width="13.1640625" style="297" customWidth="1"/>
    <col min="11273" max="11273" width="12.33203125" style="297" customWidth="1"/>
    <col min="11274" max="11274" width="11.33203125" style="297" customWidth="1"/>
    <col min="11275" max="11275" width="11.83203125" style="297" customWidth="1"/>
    <col min="11276" max="11276" width="10.83203125" style="297" customWidth="1"/>
    <col min="11277" max="11277" width="13.1640625" style="297" customWidth="1"/>
    <col min="11278" max="11278" width="11.5" style="297" customWidth="1"/>
    <col min="11279" max="11280" width="12.33203125" style="297" customWidth="1"/>
    <col min="11281" max="11281" width="13.1640625" style="297" customWidth="1"/>
    <col min="11282" max="11282" width="18.5" style="297" customWidth="1"/>
    <col min="11283" max="11283" width="7.33203125" style="297" customWidth="1"/>
    <col min="11284" max="11522" width="9.33203125" style="297"/>
    <col min="11523" max="11523" width="5.33203125" style="297" customWidth="1"/>
    <col min="11524" max="11524" width="5.5" style="297" customWidth="1"/>
    <col min="11525" max="11525" width="40.83203125" style="297" customWidth="1"/>
    <col min="11526" max="11526" width="9.83203125" style="297" customWidth="1"/>
    <col min="11527" max="11527" width="13" style="297" customWidth="1"/>
    <col min="11528" max="11528" width="13.1640625" style="297" customWidth="1"/>
    <col min="11529" max="11529" width="12.33203125" style="297" customWidth="1"/>
    <col min="11530" max="11530" width="11.33203125" style="297" customWidth="1"/>
    <col min="11531" max="11531" width="11.83203125" style="297" customWidth="1"/>
    <col min="11532" max="11532" width="10.83203125" style="297" customWidth="1"/>
    <col min="11533" max="11533" width="13.1640625" style="297" customWidth="1"/>
    <col min="11534" max="11534" width="11.5" style="297" customWidth="1"/>
    <col min="11535" max="11536" width="12.33203125" style="297" customWidth="1"/>
    <col min="11537" max="11537" width="13.1640625" style="297" customWidth="1"/>
    <col min="11538" max="11538" width="18.5" style="297" customWidth="1"/>
    <col min="11539" max="11539" width="7.33203125" style="297" customWidth="1"/>
    <col min="11540" max="11778" width="9.33203125" style="297"/>
    <col min="11779" max="11779" width="5.33203125" style="297" customWidth="1"/>
    <col min="11780" max="11780" width="5.5" style="297" customWidth="1"/>
    <col min="11781" max="11781" width="40.83203125" style="297" customWidth="1"/>
    <col min="11782" max="11782" width="9.83203125" style="297" customWidth="1"/>
    <col min="11783" max="11783" width="13" style="297" customWidth="1"/>
    <col min="11784" max="11784" width="13.1640625" style="297" customWidth="1"/>
    <col min="11785" max="11785" width="12.33203125" style="297" customWidth="1"/>
    <col min="11786" max="11786" width="11.33203125" style="297" customWidth="1"/>
    <col min="11787" max="11787" width="11.83203125" style="297" customWidth="1"/>
    <col min="11788" max="11788" width="10.83203125" style="297" customWidth="1"/>
    <col min="11789" max="11789" width="13.1640625" style="297" customWidth="1"/>
    <col min="11790" max="11790" width="11.5" style="297" customWidth="1"/>
    <col min="11791" max="11792" width="12.33203125" style="297" customWidth="1"/>
    <col min="11793" max="11793" width="13.1640625" style="297" customWidth="1"/>
    <col min="11794" max="11794" width="18.5" style="297" customWidth="1"/>
    <col min="11795" max="11795" width="7.33203125" style="297" customWidth="1"/>
    <col min="11796" max="12034" width="9.33203125" style="297"/>
    <col min="12035" max="12035" width="5.33203125" style="297" customWidth="1"/>
    <col min="12036" max="12036" width="5.5" style="297" customWidth="1"/>
    <col min="12037" max="12037" width="40.83203125" style="297" customWidth="1"/>
    <col min="12038" max="12038" width="9.83203125" style="297" customWidth="1"/>
    <col min="12039" max="12039" width="13" style="297" customWidth="1"/>
    <col min="12040" max="12040" width="13.1640625" style="297" customWidth="1"/>
    <col min="12041" max="12041" width="12.33203125" style="297" customWidth="1"/>
    <col min="12042" max="12042" width="11.33203125" style="297" customWidth="1"/>
    <col min="12043" max="12043" width="11.83203125" style="297" customWidth="1"/>
    <col min="12044" max="12044" width="10.83203125" style="297" customWidth="1"/>
    <col min="12045" max="12045" width="13.1640625" style="297" customWidth="1"/>
    <col min="12046" max="12046" width="11.5" style="297" customWidth="1"/>
    <col min="12047" max="12048" width="12.33203125" style="297" customWidth="1"/>
    <col min="12049" max="12049" width="13.1640625" style="297" customWidth="1"/>
    <col min="12050" max="12050" width="18.5" style="297" customWidth="1"/>
    <col min="12051" max="12051" width="7.33203125" style="297" customWidth="1"/>
    <col min="12052" max="12290" width="9.33203125" style="297"/>
    <col min="12291" max="12291" width="5.33203125" style="297" customWidth="1"/>
    <col min="12292" max="12292" width="5.5" style="297" customWidth="1"/>
    <col min="12293" max="12293" width="40.83203125" style="297" customWidth="1"/>
    <col min="12294" max="12294" width="9.83203125" style="297" customWidth="1"/>
    <col min="12295" max="12295" width="13" style="297" customWidth="1"/>
    <col min="12296" max="12296" width="13.1640625" style="297" customWidth="1"/>
    <col min="12297" max="12297" width="12.33203125" style="297" customWidth="1"/>
    <col min="12298" max="12298" width="11.33203125" style="297" customWidth="1"/>
    <col min="12299" max="12299" width="11.83203125" style="297" customWidth="1"/>
    <col min="12300" max="12300" width="10.83203125" style="297" customWidth="1"/>
    <col min="12301" max="12301" width="13.1640625" style="297" customWidth="1"/>
    <col min="12302" max="12302" width="11.5" style="297" customWidth="1"/>
    <col min="12303" max="12304" width="12.33203125" style="297" customWidth="1"/>
    <col min="12305" max="12305" width="13.1640625" style="297" customWidth="1"/>
    <col min="12306" max="12306" width="18.5" style="297" customWidth="1"/>
    <col min="12307" max="12307" width="7.33203125" style="297" customWidth="1"/>
    <col min="12308" max="12546" width="9.33203125" style="297"/>
    <col min="12547" max="12547" width="5.33203125" style="297" customWidth="1"/>
    <col min="12548" max="12548" width="5.5" style="297" customWidth="1"/>
    <col min="12549" max="12549" width="40.83203125" style="297" customWidth="1"/>
    <col min="12550" max="12550" width="9.83203125" style="297" customWidth="1"/>
    <col min="12551" max="12551" width="13" style="297" customWidth="1"/>
    <col min="12552" max="12552" width="13.1640625" style="297" customWidth="1"/>
    <col min="12553" max="12553" width="12.33203125" style="297" customWidth="1"/>
    <col min="12554" max="12554" width="11.33203125" style="297" customWidth="1"/>
    <col min="12555" max="12555" width="11.83203125" style="297" customWidth="1"/>
    <col min="12556" max="12556" width="10.83203125" style="297" customWidth="1"/>
    <col min="12557" max="12557" width="13.1640625" style="297" customWidth="1"/>
    <col min="12558" max="12558" width="11.5" style="297" customWidth="1"/>
    <col min="12559" max="12560" width="12.33203125" style="297" customWidth="1"/>
    <col min="12561" max="12561" width="13.1640625" style="297" customWidth="1"/>
    <col min="12562" max="12562" width="18.5" style="297" customWidth="1"/>
    <col min="12563" max="12563" width="7.33203125" style="297" customWidth="1"/>
    <col min="12564" max="12802" width="9.33203125" style="297"/>
    <col min="12803" max="12803" width="5.33203125" style="297" customWidth="1"/>
    <col min="12804" max="12804" width="5.5" style="297" customWidth="1"/>
    <col min="12805" max="12805" width="40.83203125" style="297" customWidth="1"/>
    <col min="12806" max="12806" width="9.83203125" style="297" customWidth="1"/>
    <col min="12807" max="12807" width="13" style="297" customWidth="1"/>
    <col min="12808" max="12808" width="13.1640625" style="297" customWidth="1"/>
    <col min="12809" max="12809" width="12.33203125" style="297" customWidth="1"/>
    <col min="12810" max="12810" width="11.33203125" style="297" customWidth="1"/>
    <col min="12811" max="12811" width="11.83203125" style="297" customWidth="1"/>
    <col min="12812" max="12812" width="10.83203125" style="297" customWidth="1"/>
    <col min="12813" max="12813" width="13.1640625" style="297" customWidth="1"/>
    <col min="12814" max="12814" width="11.5" style="297" customWidth="1"/>
    <col min="12815" max="12816" width="12.33203125" style="297" customWidth="1"/>
    <col min="12817" max="12817" width="13.1640625" style="297" customWidth="1"/>
    <col min="12818" max="12818" width="18.5" style="297" customWidth="1"/>
    <col min="12819" max="12819" width="7.33203125" style="297" customWidth="1"/>
    <col min="12820" max="13058" width="9.33203125" style="297"/>
    <col min="13059" max="13059" width="5.33203125" style="297" customWidth="1"/>
    <col min="13060" max="13060" width="5.5" style="297" customWidth="1"/>
    <col min="13061" max="13061" width="40.83203125" style="297" customWidth="1"/>
    <col min="13062" max="13062" width="9.83203125" style="297" customWidth="1"/>
    <col min="13063" max="13063" width="13" style="297" customWidth="1"/>
    <col min="13064" max="13064" width="13.1640625" style="297" customWidth="1"/>
    <col min="13065" max="13065" width="12.33203125" style="297" customWidth="1"/>
    <col min="13066" max="13066" width="11.33203125" style="297" customWidth="1"/>
    <col min="13067" max="13067" width="11.83203125" style="297" customWidth="1"/>
    <col min="13068" max="13068" width="10.83203125" style="297" customWidth="1"/>
    <col min="13069" max="13069" width="13.1640625" style="297" customWidth="1"/>
    <col min="13070" max="13070" width="11.5" style="297" customWidth="1"/>
    <col min="13071" max="13072" width="12.33203125" style="297" customWidth="1"/>
    <col min="13073" max="13073" width="13.1640625" style="297" customWidth="1"/>
    <col min="13074" max="13074" width="18.5" style="297" customWidth="1"/>
    <col min="13075" max="13075" width="7.33203125" style="297" customWidth="1"/>
    <col min="13076" max="13314" width="9.33203125" style="297"/>
    <col min="13315" max="13315" width="5.33203125" style="297" customWidth="1"/>
    <col min="13316" max="13316" width="5.5" style="297" customWidth="1"/>
    <col min="13317" max="13317" width="40.83203125" style="297" customWidth="1"/>
    <col min="13318" max="13318" width="9.83203125" style="297" customWidth="1"/>
    <col min="13319" max="13319" width="13" style="297" customWidth="1"/>
    <col min="13320" max="13320" width="13.1640625" style="297" customWidth="1"/>
    <col min="13321" max="13321" width="12.33203125" style="297" customWidth="1"/>
    <col min="13322" max="13322" width="11.33203125" style="297" customWidth="1"/>
    <col min="13323" max="13323" width="11.83203125" style="297" customWidth="1"/>
    <col min="13324" max="13324" width="10.83203125" style="297" customWidth="1"/>
    <col min="13325" max="13325" width="13.1640625" style="297" customWidth="1"/>
    <col min="13326" max="13326" width="11.5" style="297" customWidth="1"/>
    <col min="13327" max="13328" width="12.33203125" style="297" customWidth="1"/>
    <col min="13329" max="13329" width="13.1640625" style="297" customWidth="1"/>
    <col min="13330" max="13330" width="18.5" style="297" customWidth="1"/>
    <col min="13331" max="13331" width="7.33203125" style="297" customWidth="1"/>
    <col min="13332" max="13570" width="9.33203125" style="297"/>
    <col min="13571" max="13571" width="5.33203125" style="297" customWidth="1"/>
    <col min="13572" max="13572" width="5.5" style="297" customWidth="1"/>
    <col min="13573" max="13573" width="40.83203125" style="297" customWidth="1"/>
    <col min="13574" max="13574" width="9.83203125" style="297" customWidth="1"/>
    <col min="13575" max="13575" width="13" style="297" customWidth="1"/>
    <col min="13576" max="13576" width="13.1640625" style="297" customWidth="1"/>
    <col min="13577" max="13577" width="12.33203125" style="297" customWidth="1"/>
    <col min="13578" max="13578" width="11.33203125" style="297" customWidth="1"/>
    <col min="13579" max="13579" width="11.83203125" style="297" customWidth="1"/>
    <col min="13580" max="13580" width="10.83203125" style="297" customWidth="1"/>
    <col min="13581" max="13581" width="13.1640625" style="297" customWidth="1"/>
    <col min="13582" max="13582" width="11.5" style="297" customWidth="1"/>
    <col min="13583" max="13584" width="12.33203125" style="297" customWidth="1"/>
    <col min="13585" max="13585" width="13.1640625" style="297" customWidth="1"/>
    <col min="13586" max="13586" width="18.5" style="297" customWidth="1"/>
    <col min="13587" max="13587" width="7.33203125" style="297" customWidth="1"/>
    <col min="13588" max="13826" width="9.33203125" style="297"/>
    <col min="13827" max="13827" width="5.33203125" style="297" customWidth="1"/>
    <col min="13828" max="13828" width="5.5" style="297" customWidth="1"/>
    <col min="13829" max="13829" width="40.83203125" style="297" customWidth="1"/>
    <col min="13830" max="13830" width="9.83203125" style="297" customWidth="1"/>
    <col min="13831" max="13831" width="13" style="297" customWidth="1"/>
    <col min="13832" max="13832" width="13.1640625" style="297" customWidth="1"/>
    <col min="13833" max="13833" width="12.33203125" style="297" customWidth="1"/>
    <col min="13834" max="13834" width="11.33203125" style="297" customWidth="1"/>
    <col min="13835" max="13835" width="11.83203125" style="297" customWidth="1"/>
    <col min="13836" max="13836" width="10.83203125" style="297" customWidth="1"/>
    <col min="13837" max="13837" width="13.1640625" style="297" customWidth="1"/>
    <col min="13838" max="13838" width="11.5" style="297" customWidth="1"/>
    <col min="13839" max="13840" width="12.33203125" style="297" customWidth="1"/>
    <col min="13841" max="13841" width="13.1640625" style="297" customWidth="1"/>
    <col min="13842" max="13842" width="18.5" style="297" customWidth="1"/>
    <col min="13843" max="13843" width="7.33203125" style="297" customWidth="1"/>
    <col min="13844" max="14082" width="9.33203125" style="297"/>
    <col min="14083" max="14083" width="5.33203125" style="297" customWidth="1"/>
    <col min="14084" max="14084" width="5.5" style="297" customWidth="1"/>
    <col min="14085" max="14085" width="40.83203125" style="297" customWidth="1"/>
    <col min="14086" max="14086" width="9.83203125" style="297" customWidth="1"/>
    <col min="14087" max="14087" width="13" style="297" customWidth="1"/>
    <col min="14088" max="14088" width="13.1640625" style="297" customWidth="1"/>
    <col min="14089" max="14089" width="12.33203125" style="297" customWidth="1"/>
    <col min="14090" max="14090" width="11.33203125" style="297" customWidth="1"/>
    <col min="14091" max="14091" width="11.83203125" style="297" customWidth="1"/>
    <col min="14092" max="14092" width="10.83203125" style="297" customWidth="1"/>
    <col min="14093" max="14093" width="13.1640625" style="297" customWidth="1"/>
    <col min="14094" max="14094" width="11.5" style="297" customWidth="1"/>
    <col min="14095" max="14096" width="12.33203125" style="297" customWidth="1"/>
    <col min="14097" max="14097" width="13.1640625" style="297" customWidth="1"/>
    <col min="14098" max="14098" width="18.5" style="297" customWidth="1"/>
    <col min="14099" max="14099" width="7.33203125" style="297" customWidth="1"/>
    <col min="14100" max="14338" width="9.33203125" style="297"/>
    <col min="14339" max="14339" width="5.33203125" style="297" customWidth="1"/>
    <col min="14340" max="14340" width="5.5" style="297" customWidth="1"/>
    <col min="14341" max="14341" width="40.83203125" style="297" customWidth="1"/>
    <col min="14342" max="14342" width="9.83203125" style="297" customWidth="1"/>
    <col min="14343" max="14343" width="13" style="297" customWidth="1"/>
    <col min="14344" max="14344" width="13.1640625" style="297" customWidth="1"/>
    <col min="14345" max="14345" width="12.33203125" style="297" customWidth="1"/>
    <col min="14346" max="14346" width="11.33203125" style="297" customWidth="1"/>
    <col min="14347" max="14347" width="11.83203125" style="297" customWidth="1"/>
    <col min="14348" max="14348" width="10.83203125" style="297" customWidth="1"/>
    <col min="14349" max="14349" width="13.1640625" style="297" customWidth="1"/>
    <col min="14350" max="14350" width="11.5" style="297" customWidth="1"/>
    <col min="14351" max="14352" width="12.33203125" style="297" customWidth="1"/>
    <col min="14353" max="14353" width="13.1640625" style="297" customWidth="1"/>
    <col min="14354" max="14354" width="18.5" style="297" customWidth="1"/>
    <col min="14355" max="14355" width="7.33203125" style="297" customWidth="1"/>
    <col min="14356" max="14594" width="9.33203125" style="297"/>
    <col min="14595" max="14595" width="5.33203125" style="297" customWidth="1"/>
    <col min="14596" max="14596" width="5.5" style="297" customWidth="1"/>
    <col min="14597" max="14597" width="40.83203125" style="297" customWidth="1"/>
    <col min="14598" max="14598" width="9.83203125" style="297" customWidth="1"/>
    <col min="14599" max="14599" width="13" style="297" customWidth="1"/>
    <col min="14600" max="14600" width="13.1640625" style="297" customWidth="1"/>
    <col min="14601" max="14601" width="12.33203125" style="297" customWidth="1"/>
    <col min="14602" max="14602" width="11.33203125" style="297" customWidth="1"/>
    <col min="14603" max="14603" width="11.83203125" style="297" customWidth="1"/>
    <col min="14604" max="14604" width="10.83203125" style="297" customWidth="1"/>
    <col min="14605" max="14605" width="13.1640625" style="297" customWidth="1"/>
    <col min="14606" max="14606" width="11.5" style="297" customWidth="1"/>
    <col min="14607" max="14608" width="12.33203125" style="297" customWidth="1"/>
    <col min="14609" max="14609" width="13.1640625" style="297" customWidth="1"/>
    <col min="14610" max="14610" width="18.5" style="297" customWidth="1"/>
    <col min="14611" max="14611" width="7.33203125" style="297" customWidth="1"/>
    <col min="14612" max="14850" width="9.33203125" style="297"/>
    <col min="14851" max="14851" width="5.33203125" style="297" customWidth="1"/>
    <col min="14852" max="14852" width="5.5" style="297" customWidth="1"/>
    <col min="14853" max="14853" width="40.83203125" style="297" customWidth="1"/>
    <col min="14854" max="14854" width="9.83203125" style="297" customWidth="1"/>
    <col min="14855" max="14855" width="13" style="297" customWidth="1"/>
    <col min="14856" max="14856" width="13.1640625" style="297" customWidth="1"/>
    <col min="14857" max="14857" width="12.33203125" style="297" customWidth="1"/>
    <col min="14858" max="14858" width="11.33203125" style="297" customWidth="1"/>
    <col min="14859" max="14859" width="11.83203125" style="297" customWidth="1"/>
    <col min="14860" max="14860" width="10.83203125" style="297" customWidth="1"/>
    <col min="14861" max="14861" width="13.1640625" style="297" customWidth="1"/>
    <col min="14862" max="14862" width="11.5" style="297" customWidth="1"/>
    <col min="14863" max="14864" width="12.33203125" style="297" customWidth="1"/>
    <col min="14865" max="14865" width="13.1640625" style="297" customWidth="1"/>
    <col min="14866" max="14866" width="18.5" style="297" customWidth="1"/>
    <col min="14867" max="14867" width="7.33203125" style="297" customWidth="1"/>
    <col min="14868" max="15106" width="9.33203125" style="297"/>
    <col min="15107" max="15107" width="5.33203125" style="297" customWidth="1"/>
    <col min="15108" max="15108" width="5.5" style="297" customWidth="1"/>
    <col min="15109" max="15109" width="40.83203125" style="297" customWidth="1"/>
    <col min="15110" max="15110" width="9.83203125" style="297" customWidth="1"/>
    <col min="15111" max="15111" width="13" style="297" customWidth="1"/>
    <col min="15112" max="15112" width="13.1640625" style="297" customWidth="1"/>
    <col min="15113" max="15113" width="12.33203125" style="297" customWidth="1"/>
    <col min="15114" max="15114" width="11.33203125" style="297" customWidth="1"/>
    <col min="15115" max="15115" width="11.83203125" style="297" customWidth="1"/>
    <col min="15116" max="15116" width="10.83203125" style="297" customWidth="1"/>
    <col min="15117" max="15117" width="13.1640625" style="297" customWidth="1"/>
    <col min="15118" max="15118" width="11.5" style="297" customWidth="1"/>
    <col min="15119" max="15120" width="12.33203125" style="297" customWidth="1"/>
    <col min="15121" max="15121" width="13.1640625" style="297" customWidth="1"/>
    <col min="15122" max="15122" width="18.5" style="297" customWidth="1"/>
    <col min="15123" max="15123" width="7.33203125" style="297" customWidth="1"/>
    <col min="15124" max="15362" width="9.33203125" style="297"/>
    <col min="15363" max="15363" width="5.33203125" style="297" customWidth="1"/>
    <col min="15364" max="15364" width="5.5" style="297" customWidth="1"/>
    <col min="15365" max="15365" width="40.83203125" style="297" customWidth="1"/>
    <col min="15366" max="15366" width="9.83203125" style="297" customWidth="1"/>
    <col min="15367" max="15367" width="13" style="297" customWidth="1"/>
    <col min="15368" max="15368" width="13.1640625" style="297" customWidth="1"/>
    <col min="15369" max="15369" width="12.33203125" style="297" customWidth="1"/>
    <col min="15370" max="15370" width="11.33203125" style="297" customWidth="1"/>
    <col min="15371" max="15371" width="11.83203125" style="297" customWidth="1"/>
    <col min="15372" max="15372" width="10.83203125" style="297" customWidth="1"/>
    <col min="15373" max="15373" width="13.1640625" style="297" customWidth="1"/>
    <col min="15374" max="15374" width="11.5" style="297" customWidth="1"/>
    <col min="15375" max="15376" width="12.33203125" style="297" customWidth="1"/>
    <col min="15377" max="15377" width="13.1640625" style="297" customWidth="1"/>
    <col min="15378" max="15378" width="18.5" style="297" customWidth="1"/>
    <col min="15379" max="15379" width="7.33203125" style="297" customWidth="1"/>
    <col min="15380" max="15618" width="9.33203125" style="297"/>
    <col min="15619" max="15619" width="5.33203125" style="297" customWidth="1"/>
    <col min="15620" max="15620" width="5.5" style="297" customWidth="1"/>
    <col min="15621" max="15621" width="40.83203125" style="297" customWidth="1"/>
    <col min="15622" max="15622" width="9.83203125" style="297" customWidth="1"/>
    <col min="15623" max="15623" width="13" style="297" customWidth="1"/>
    <col min="15624" max="15624" width="13.1640625" style="297" customWidth="1"/>
    <col min="15625" max="15625" width="12.33203125" style="297" customWidth="1"/>
    <col min="15626" max="15626" width="11.33203125" style="297" customWidth="1"/>
    <col min="15627" max="15627" width="11.83203125" style="297" customWidth="1"/>
    <col min="15628" max="15628" width="10.83203125" style="297" customWidth="1"/>
    <col min="15629" max="15629" width="13.1640625" style="297" customWidth="1"/>
    <col min="15630" max="15630" width="11.5" style="297" customWidth="1"/>
    <col min="15631" max="15632" width="12.33203125" style="297" customWidth="1"/>
    <col min="15633" max="15633" width="13.1640625" style="297" customWidth="1"/>
    <col min="15634" max="15634" width="18.5" style="297" customWidth="1"/>
    <col min="15635" max="15635" width="7.33203125" style="297" customWidth="1"/>
    <col min="15636" max="15874" width="9.33203125" style="297"/>
    <col min="15875" max="15875" width="5.33203125" style="297" customWidth="1"/>
    <col min="15876" max="15876" width="5.5" style="297" customWidth="1"/>
    <col min="15877" max="15877" width="40.83203125" style="297" customWidth="1"/>
    <col min="15878" max="15878" width="9.83203125" style="297" customWidth="1"/>
    <col min="15879" max="15879" width="13" style="297" customWidth="1"/>
    <col min="15880" max="15880" width="13.1640625" style="297" customWidth="1"/>
    <col min="15881" max="15881" width="12.33203125" style="297" customWidth="1"/>
    <col min="15882" max="15882" width="11.33203125" style="297" customWidth="1"/>
    <col min="15883" max="15883" width="11.83203125" style="297" customWidth="1"/>
    <col min="15884" max="15884" width="10.83203125" style="297" customWidth="1"/>
    <col min="15885" max="15885" width="13.1640625" style="297" customWidth="1"/>
    <col min="15886" max="15886" width="11.5" style="297" customWidth="1"/>
    <col min="15887" max="15888" width="12.33203125" style="297" customWidth="1"/>
    <col min="15889" max="15889" width="13.1640625" style="297" customWidth="1"/>
    <col min="15890" max="15890" width="18.5" style="297" customWidth="1"/>
    <col min="15891" max="15891" width="7.33203125" style="297" customWidth="1"/>
    <col min="15892" max="16130" width="9.33203125" style="297"/>
    <col min="16131" max="16131" width="5.33203125" style="297" customWidth="1"/>
    <col min="16132" max="16132" width="5.5" style="297" customWidth="1"/>
    <col min="16133" max="16133" width="40.83203125" style="297" customWidth="1"/>
    <col min="16134" max="16134" width="9.83203125" style="297" customWidth="1"/>
    <col min="16135" max="16135" width="13" style="297" customWidth="1"/>
    <col min="16136" max="16136" width="13.1640625" style="297" customWidth="1"/>
    <col min="16137" max="16137" width="12.33203125" style="297" customWidth="1"/>
    <col min="16138" max="16138" width="11.33203125" style="297" customWidth="1"/>
    <col min="16139" max="16139" width="11.83203125" style="297" customWidth="1"/>
    <col min="16140" max="16140" width="10.83203125" style="297" customWidth="1"/>
    <col min="16141" max="16141" width="13.1640625" style="297" customWidth="1"/>
    <col min="16142" max="16142" width="11.5" style="297" customWidth="1"/>
    <col min="16143" max="16144" width="12.33203125" style="297" customWidth="1"/>
    <col min="16145" max="16145" width="13.1640625" style="297" customWidth="1"/>
    <col min="16146" max="16146" width="18.5" style="297" customWidth="1"/>
    <col min="16147" max="16147" width="7.33203125" style="297" customWidth="1"/>
    <col min="16148" max="16384" width="9.33203125" style="297"/>
  </cols>
  <sheetData>
    <row r="1" spans="1:18" ht="13.5" x14ac:dyDescent="0.25">
      <c r="A1" s="839" t="s">
        <v>135</v>
      </c>
      <c r="B1" s="839" t="s">
        <v>136</v>
      </c>
      <c r="C1" s="840" t="s">
        <v>0</v>
      </c>
      <c r="D1" s="839" t="s">
        <v>160</v>
      </c>
      <c r="E1" s="836" t="s">
        <v>137</v>
      </c>
      <c r="F1" s="837"/>
      <c r="G1" s="836" t="s">
        <v>138</v>
      </c>
      <c r="H1" s="837"/>
      <c r="I1" s="842" t="s">
        <v>87</v>
      </c>
      <c r="J1" s="842"/>
      <c r="K1" s="842"/>
      <c r="L1" s="842"/>
      <c r="M1" s="842"/>
      <c r="N1" s="842"/>
      <c r="O1" s="842"/>
      <c r="P1" s="838" t="s">
        <v>89</v>
      </c>
      <c r="Q1" s="838"/>
      <c r="R1" s="838"/>
    </row>
    <row r="2" spans="1:18" s="301" customFormat="1" ht="65.25" customHeight="1" x14ac:dyDescent="0.2">
      <c r="A2" s="839"/>
      <c r="B2" s="839"/>
      <c r="C2" s="840"/>
      <c r="D2" s="841"/>
      <c r="E2" s="77" t="s">
        <v>139</v>
      </c>
      <c r="F2" s="77" t="s">
        <v>140</v>
      </c>
      <c r="G2" s="77" t="s">
        <v>141</v>
      </c>
      <c r="H2" s="78" t="s">
        <v>142</v>
      </c>
      <c r="I2" s="298" t="s">
        <v>143</v>
      </c>
      <c r="J2" s="298" t="s">
        <v>144</v>
      </c>
      <c r="K2" s="299" t="s">
        <v>57</v>
      </c>
      <c r="L2" s="300" t="s">
        <v>70</v>
      </c>
      <c r="M2" s="299" t="s">
        <v>72</v>
      </c>
      <c r="N2" s="299" t="s">
        <v>79</v>
      </c>
      <c r="O2" s="299" t="s">
        <v>81</v>
      </c>
      <c r="P2" s="299" t="s">
        <v>145</v>
      </c>
      <c r="Q2" s="299" t="s">
        <v>97</v>
      </c>
      <c r="R2" s="299" t="s">
        <v>146</v>
      </c>
    </row>
    <row r="3" spans="1:18" s="301" customFormat="1" ht="12.95" customHeight="1" x14ac:dyDescent="0.2">
      <c r="A3" s="302">
        <v>1</v>
      </c>
      <c r="B3" s="302"/>
      <c r="C3" s="303" t="s">
        <v>147</v>
      </c>
      <c r="D3" s="304"/>
      <c r="E3" s="451"/>
      <c r="F3" s="451"/>
      <c r="G3" s="451"/>
      <c r="H3" s="304"/>
      <c r="I3" s="492"/>
      <c r="J3" s="492"/>
      <c r="K3" s="492"/>
      <c r="L3" s="492"/>
      <c r="M3" s="492"/>
      <c r="N3" s="492"/>
      <c r="O3" s="492"/>
      <c r="P3" s="492"/>
      <c r="Q3" s="492"/>
      <c r="R3" s="492"/>
    </row>
    <row r="4" spans="1:18" s="301" customFormat="1" ht="12.95" customHeight="1" x14ac:dyDescent="0.2">
      <c r="A4" s="305">
        <v>1</v>
      </c>
      <c r="B4" s="305">
        <v>1</v>
      </c>
      <c r="C4" s="306" t="s">
        <v>161</v>
      </c>
      <c r="D4" s="307"/>
      <c r="E4" s="452"/>
      <c r="F4" s="452"/>
      <c r="G4" s="452"/>
      <c r="H4" s="367"/>
      <c r="I4" s="312"/>
      <c r="J4" s="312"/>
      <c r="K4" s="312"/>
      <c r="L4" s="312"/>
      <c r="M4" s="312"/>
      <c r="N4" s="312"/>
      <c r="O4" s="312"/>
      <c r="P4" s="312"/>
      <c r="Q4" s="312"/>
      <c r="R4" s="312"/>
    </row>
    <row r="5" spans="1:18" s="79" customFormat="1" ht="13.5" customHeight="1" x14ac:dyDescent="0.2">
      <c r="A5" s="308">
        <v>1</v>
      </c>
      <c r="B5" s="308">
        <v>12</v>
      </c>
      <c r="C5" s="309" t="s">
        <v>148</v>
      </c>
      <c r="D5" s="310"/>
      <c r="E5" s="453"/>
      <c r="F5" s="453"/>
      <c r="G5" s="453"/>
      <c r="H5" s="444"/>
      <c r="I5" s="311"/>
      <c r="J5" s="311"/>
      <c r="K5" s="312"/>
      <c r="L5" s="312"/>
      <c r="M5" s="312"/>
      <c r="N5" s="312"/>
      <c r="O5" s="312"/>
      <c r="P5" s="312"/>
      <c r="Q5" s="312"/>
      <c r="R5" s="312"/>
    </row>
    <row r="6" spans="1:18" s="79" customFormat="1" ht="24.95" customHeight="1" x14ac:dyDescent="0.2">
      <c r="A6" s="308"/>
      <c r="B6" s="308"/>
      <c r="C6" s="313" t="s">
        <v>162</v>
      </c>
      <c r="D6" s="314"/>
      <c r="E6" s="454"/>
      <c r="F6" s="454"/>
      <c r="G6" s="454"/>
      <c r="H6" s="445"/>
      <c r="I6" s="311"/>
      <c r="J6" s="311"/>
      <c r="K6" s="312"/>
      <c r="L6" s="312"/>
      <c r="M6" s="312"/>
      <c r="N6" s="312"/>
      <c r="O6" s="312"/>
      <c r="P6" s="312"/>
      <c r="Q6" s="312"/>
      <c r="R6" s="312"/>
    </row>
    <row r="7" spans="1:18" s="79" customFormat="1" ht="17.100000000000001" customHeight="1" x14ac:dyDescent="0.2">
      <c r="A7" s="305"/>
      <c r="B7" s="305"/>
      <c r="C7" s="315" t="s">
        <v>163</v>
      </c>
      <c r="D7" s="316" t="s">
        <v>164</v>
      </c>
      <c r="E7" s="455">
        <v>9906</v>
      </c>
      <c r="F7" s="455">
        <v>9906</v>
      </c>
      <c r="G7" s="455">
        <f>SUM(I7:R7)</f>
        <v>2475</v>
      </c>
      <c r="H7" s="447">
        <f>G7/F7*100</f>
        <v>24.984857662023018</v>
      </c>
      <c r="I7" s="312"/>
      <c r="J7" s="312"/>
      <c r="K7" s="312"/>
      <c r="L7" s="312">
        <v>2475</v>
      </c>
      <c r="M7" s="312"/>
      <c r="N7" s="312"/>
      <c r="O7" s="312"/>
      <c r="P7" s="312"/>
      <c r="Q7" s="312"/>
      <c r="R7" s="312"/>
    </row>
    <row r="8" spans="1:18" s="79" customFormat="1" ht="17.100000000000001" customHeight="1" x14ac:dyDescent="0.2">
      <c r="A8" s="735"/>
      <c r="B8" s="735"/>
      <c r="C8" s="432" t="s">
        <v>1331</v>
      </c>
      <c r="D8" s="736">
        <v>121118</v>
      </c>
      <c r="E8" s="737"/>
      <c r="F8" s="737"/>
      <c r="G8" s="455">
        <f t="shared" ref="G8:G15" si="0">SUM(I8:R8)</f>
        <v>80</v>
      </c>
      <c r="H8" s="739"/>
      <c r="I8" s="740"/>
      <c r="J8" s="740"/>
      <c r="K8" s="740"/>
      <c r="L8" s="740">
        <v>80</v>
      </c>
      <c r="M8" s="740"/>
      <c r="N8" s="740"/>
      <c r="O8" s="740"/>
      <c r="P8" s="740"/>
      <c r="Q8" s="740"/>
      <c r="R8" s="740"/>
    </row>
    <row r="9" spans="1:18" s="79" customFormat="1" ht="17.100000000000001" customHeight="1" x14ac:dyDescent="0.2">
      <c r="A9" s="735"/>
      <c r="B9" s="735"/>
      <c r="C9" s="744" t="s">
        <v>1333</v>
      </c>
      <c r="D9" s="736">
        <v>121602</v>
      </c>
      <c r="E9" s="737"/>
      <c r="F9" s="737"/>
      <c r="G9" s="455">
        <f t="shared" si="0"/>
        <v>60</v>
      </c>
      <c r="H9" s="739"/>
      <c r="I9" s="740"/>
      <c r="J9" s="740"/>
      <c r="K9" s="740">
        <v>60</v>
      </c>
      <c r="L9" s="740"/>
      <c r="M9" s="740"/>
      <c r="N9" s="740"/>
      <c r="O9" s="740"/>
      <c r="P9" s="740"/>
      <c r="Q9" s="740"/>
      <c r="R9" s="740"/>
    </row>
    <row r="10" spans="1:18" s="79" customFormat="1" ht="17.100000000000001" customHeight="1" x14ac:dyDescent="0.2">
      <c r="A10" s="305"/>
      <c r="B10" s="305"/>
      <c r="C10" s="317" t="s">
        <v>300</v>
      </c>
      <c r="D10" s="318"/>
      <c r="E10" s="456"/>
      <c r="F10" s="456"/>
      <c r="G10" s="455"/>
      <c r="H10" s="447"/>
      <c r="I10" s="312"/>
      <c r="J10" s="312"/>
      <c r="K10" s="312"/>
      <c r="L10" s="312"/>
      <c r="M10" s="312"/>
      <c r="N10" s="312"/>
      <c r="O10" s="312"/>
      <c r="P10" s="312"/>
      <c r="Q10" s="312"/>
      <c r="R10" s="312"/>
    </row>
    <row r="11" spans="1:18" s="79" customFormat="1" ht="21.75" customHeight="1" x14ac:dyDescent="0.2">
      <c r="A11" s="305"/>
      <c r="B11" s="305"/>
      <c r="C11" s="317" t="s">
        <v>1353</v>
      </c>
      <c r="D11" s="256">
        <v>121517</v>
      </c>
      <c r="E11" s="457"/>
      <c r="F11" s="457">
        <v>243</v>
      </c>
      <c r="G11" s="455">
        <f t="shared" si="0"/>
        <v>243</v>
      </c>
      <c r="H11" s="447">
        <f t="shared" ref="H11:H97" si="1">G11/F11*100</f>
        <v>100</v>
      </c>
      <c r="I11" s="312"/>
      <c r="J11" s="312"/>
      <c r="K11" s="312"/>
      <c r="L11" s="312"/>
      <c r="M11" s="312"/>
      <c r="N11" s="312">
        <v>243</v>
      </c>
      <c r="O11" s="312"/>
      <c r="P11" s="312"/>
      <c r="Q11" s="312"/>
      <c r="R11" s="312"/>
    </row>
    <row r="12" spans="1:18" s="79" customFormat="1" ht="17.100000000000001" customHeight="1" x14ac:dyDescent="0.2">
      <c r="A12" s="735"/>
      <c r="B12" s="735"/>
      <c r="C12" s="513" t="s">
        <v>165</v>
      </c>
      <c r="D12" s="736"/>
      <c r="E12" s="737"/>
      <c r="F12" s="737"/>
      <c r="G12" s="455"/>
      <c r="H12" s="739"/>
      <c r="I12" s="740"/>
      <c r="J12" s="740"/>
      <c r="K12" s="740"/>
      <c r="L12" s="740"/>
      <c r="M12" s="740"/>
      <c r="N12" s="740"/>
      <c r="O12" s="740"/>
      <c r="P12" s="740"/>
      <c r="Q12" s="740"/>
      <c r="R12" s="740"/>
    </row>
    <row r="13" spans="1:18" s="79" customFormat="1" ht="17.100000000000001" customHeight="1" x14ac:dyDescent="0.2">
      <c r="A13" s="735"/>
      <c r="B13" s="735"/>
      <c r="C13" s="513" t="s">
        <v>1354</v>
      </c>
      <c r="D13" s="736">
        <v>121127</v>
      </c>
      <c r="E13" s="737"/>
      <c r="F13" s="737"/>
      <c r="G13" s="455">
        <f t="shared" si="0"/>
        <v>38</v>
      </c>
      <c r="H13" s="739"/>
      <c r="I13" s="740"/>
      <c r="J13" s="740"/>
      <c r="K13" s="740"/>
      <c r="L13" s="740">
        <v>38</v>
      </c>
      <c r="M13" s="740"/>
      <c r="N13" s="740"/>
      <c r="O13" s="740"/>
      <c r="P13" s="740"/>
      <c r="Q13" s="740"/>
      <c r="R13" s="740"/>
    </row>
    <row r="14" spans="1:18" s="79" customFormat="1" ht="17.100000000000001" customHeight="1" x14ac:dyDescent="0.2">
      <c r="A14" s="735"/>
      <c r="B14" s="735"/>
      <c r="C14" s="513" t="s">
        <v>1355</v>
      </c>
      <c r="D14" s="129">
        <v>121115</v>
      </c>
      <c r="E14" s="129"/>
      <c r="F14" s="737"/>
      <c r="G14" s="455">
        <f t="shared" si="0"/>
        <v>11</v>
      </c>
      <c r="H14" s="739"/>
      <c r="I14" s="740"/>
      <c r="J14" s="740"/>
      <c r="K14" s="740"/>
      <c r="L14" s="740">
        <v>11</v>
      </c>
      <c r="M14" s="740"/>
      <c r="N14" s="740"/>
      <c r="O14" s="740"/>
      <c r="P14" s="740"/>
      <c r="Q14" s="740"/>
      <c r="R14" s="740"/>
    </row>
    <row r="15" spans="1:18" s="79" customFormat="1" ht="17.100000000000001" customHeight="1" x14ac:dyDescent="0.2">
      <c r="A15" s="735"/>
      <c r="B15" s="735"/>
      <c r="C15" s="432" t="s">
        <v>1356</v>
      </c>
      <c r="D15" s="736">
        <v>121203</v>
      </c>
      <c r="E15" s="737"/>
      <c r="F15" s="737"/>
      <c r="G15" s="455">
        <f t="shared" si="0"/>
        <v>2129</v>
      </c>
      <c r="H15" s="739"/>
      <c r="I15" s="740"/>
      <c r="J15" s="740"/>
      <c r="K15" s="740"/>
      <c r="L15" s="740">
        <v>2129</v>
      </c>
      <c r="M15" s="740"/>
      <c r="N15" s="740"/>
      <c r="O15" s="740"/>
      <c r="P15" s="740"/>
      <c r="Q15" s="740"/>
      <c r="R15" s="740"/>
    </row>
    <row r="16" spans="1:18" s="79" customFormat="1" ht="13.5" customHeight="1" x14ac:dyDescent="0.2">
      <c r="A16" s="319"/>
      <c r="B16" s="319"/>
      <c r="C16" s="320" t="s">
        <v>168</v>
      </c>
      <c r="D16" s="321"/>
      <c r="E16" s="458">
        <f>SUM(E5:E11)</f>
        <v>9906</v>
      </c>
      <c r="F16" s="458">
        <f>SUM(F5:F11)</f>
        <v>10149</v>
      </c>
      <c r="G16" s="458">
        <f>SUM(G7:G15)</f>
        <v>5036</v>
      </c>
      <c r="H16" s="808">
        <f t="shared" si="1"/>
        <v>49.620652281012909</v>
      </c>
      <c r="I16" s="458">
        <f>SUM(I7:I15)</f>
        <v>0</v>
      </c>
      <c r="J16" s="458">
        <f t="shared" ref="J16:R16" si="2">SUM(J7:J15)</f>
        <v>0</v>
      </c>
      <c r="K16" s="458">
        <f t="shared" si="2"/>
        <v>60</v>
      </c>
      <c r="L16" s="458">
        <f t="shared" si="2"/>
        <v>4733</v>
      </c>
      <c r="M16" s="458">
        <f t="shared" si="2"/>
        <v>0</v>
      </c>
      <c r="N16" s="458">
        <f t="shared" si="2"/>
        <v>243</v>
      </c>
      <c r="O16" s="458">
        <f t="shared" si="2"/>
        <v>0</v>
      </c>
      <c r="P16" s="458">
        <f t="shared" si="2"/>
        <v>0</v>
      </c>
      <c r="Q16" s="458">
        <f t="shared" si="2"/>
        <v>0</v>
      </c>
      <c r="R16" s="458">
        <f t="shared" si="2"/>
        <v>0</v>
      </c>
    </row>
    <row r="17" spans="1:18" s="79" customFormat="1" ht="13.5" customHeight="1" x14ac:dyDescent="0.2">
      <c r="A17" s="322">
        <v>1</v>
      </c>
      <c r="B17" s="322">
        <v>13</v>
      </c>
      <c r="C17" s="309" t="s">
        <v>149</v>
      </c>
      <c r="D17" s="316"/>
      <c r="E17" s="455"/>
      <c r="F17" s="455"/>
      <c r="G17" s="455"/>
      <c r="H17" s="447"/>
      <c r="I17" s="493"/>
      <c r="J17" s="323"/>
      <c r="K17" s="323"/>
      <c r="L17" s="323"/>
      <c r="M17" s="323"/>
      <c r="N17" s="323"/>
      <c r="O17" s="323"/>
      <c r="P17" s="323"/>
      <c r="Q17" s="323"/>
      <c r="R17" s="323"/>
    </row>
    <row r="18" spans="1:18" s="79" customFormat="1" ht="13.5" customHeight="1" x14ac:dyDescent="0.2">
      <c r="A18" s="745"/>
      <c r="B18" s="745"/>
      <c r="C18" s="92" t="s">
        <v>254</v>
      </c>
      <c r="D18" s="741"/>
      <c r="E18" s="738"/>
      <c r="F18" s="738"/>
      <c r="G18" s="738"/>
      <c r="H18" s="739"/>
      <c r="I18" s="746"/>
      <c r="J18" s="747"/>
      <c r="K18" s="747"/>
      <c r="L18" s="747"/>
      <c r="M18" s="747"/>
      <c r="N18" s="747"/>
      <c r="O18" s="747"/>
      <c r="P18" s="747"/>
      <c r="Q18" s="747"/>
      <c r="R18" s="747"/>
    </row>
    <row r="19" spans="1:18" s="79" customFormat="1" ht="33" customHeight="1" x14ac:dyDescent="0.2">
      <c r="A19" s="745"/>
      <c r="B19" s="745"/>
      <c r="C19" s="83" t="s">
        <v>1352</v>
      </c>
      <c r="D19" s="748">
        <v>131112</v>
      </c>
      <c r="E19" s="738"/>
      <c r="F19" s="738"/>
      <c r="G19" s="738">
        <f>SUM(I19:R19)</f>
        <v>53</v>
      </c>
      <c r="H19" s="739"/>
      <c r="I19" s="746">
        <v>53</v>
      </c>
      <c r="J19" s="747"/>
      <c r="K19" s="747"/>
      <c r="L19" s="747"/>
      <c r="M19" s="747"/>
      <c r="N19" s="747"/>
      <c r="O19" s="747"/>
      <c r="P19" s="747"/>
      <c r="Q19" s="747"/>
      <c r="R19" s="747"/>
    </row>
    <row r="20" spans="1:18" s="79" customFormat="1" ht="17.25" customHeight="1" x14ac:dyDescent="0.2">
      <c r="A20" s="745"/>
      <c r="B20" s="745"/>
      <c r="C20" s="86" t="s">
        <v>326</v>
      </c>
      <c r="D20" s="748"/>
      <c r="E20" s="738"/>
      <c r="F20" s="738"/>
      <c r="G20" s="738"/>
      <c r="H20" s="739"/>
      <c r="I20" s="746"/>
      <c r="J20" s="747"/>
      <c r="K20" s="747"/>
      <c r="L20" s="747"/>
      <c r="M20" s="747"/>
      <c r="N20" s="747"/>
      <c r="O20" s="747"/>
      <c r="P20" s="747"/>
      <c r="Q20" s="747"/>
      <c r="R20" s="747"/>
    </row>
    <row r="21" spans="1:18" s="79" customFormat="1" ht="25.5" customHeight="1" x14ac:dyDescent="0.2">
      <c r="A21" s="745"/>
      <c r="B21" s="745"/>
      <c r="C21" s="83" t="s">
        <v>1357</v>
      </c>
      <c r="D21" s="748">
        <v>131313</v>
      </c>
      <c r="E21" s="738"/>
      <c r="F21" s="738"/>
      <c r="G21" s="738">
        <f>SUM(I21:R21)</f>
        <v>5548</v>
      </c>
      <c r="H21" s="739"/>
      <c r="I21" s="746"/>
      <c r="J21" s="747"/>
      <c r="K21" s="747"/>
      <c r="L21" s="747"/>
      <c r="M21" s="747"/>
      <c r="N21" s="747">
        <v>5548</v>
      </c>
      <c r="O21" s="747"/>
      <c r="P21" s="747"/>
      <c r="Q21" s="747"/>
      <c r="R21" s="747"/>
    </row>
    <row r="22" spans="1:18" s="79" customFormat="1" ht="15.75" customHeight="1" x14ac:dyDescent="0.2">
      <c r="A22" s="745"/>
      <c r="B22" s="745"/>
      <c r="C22" s="9" t="s">
        <v>334</v>
      </c>
      <c r="D22" s="748"/>
      <c r="E22" s="738"/>
      <c r="F22" s="738"/>
      <c r="G22" s="738"/>
      <c r="H22" s="739"/>
      <c r="I22" s="746"/>
      <c r="J22" s="747"/>
      <c r="K22" s="747"/>
      <c r="L22" s="747"/>
      <c r="M22" s="747"/>
      <c r="N22" s="747"/>
      <c r="O22" s="747"/>
      <c r="P22" s="747"/>
      <c r="Q22" s="747"/>
      <c r="R22" s="747"/>
    </row>
    <row r="23" spans="1:18" s="79" customFormat="1" ht="17.25" customHeight="1" x14ac:dyDescent="0.2">
      <c r="A23" s="745"/>
      <c r="B23" s="745"/>
      <c r="C23" s="86" t="s">
        <v>1358</v>
      </c>
      <c r="D23" s="748">
        <v>131404</v>
      </c>
      <c r="E23" s="738"/>
      <c r="F23" s="738"/>
      <c r="G23" s="738">
        <f>SUM(I23:R23)</f>
        <v>482</v>
      </c>
      <c r="H23" s="739"/>
      <c r="I23" s="746"/>
      <c r="J23" s="747"/>
      <c r="K23" s="747"/>
      <c r="L23" s="747"/>
      <c r="M23" s="747"/>
      <c r="N23" s="740">
        <v>482</v>
      </c>
      <c r="O23" s="747"/>
      <c r="P23" s="747" t="s">
        <v>241</v>
      </c>
      <c r="Q23" s="747"/>
      <c r="R23" s="747"/>
    </row>
    <row r="24" spans="1:18" s="79" customFormat="1" ht="13.5" customHeight="1" x14ac:dyDescent="0.2">
      <c r="A24" s="322"/>
      <c r="B24" s="322"/>
      <c r="C24" s="313" t="s">
        <v>169</v>
      </c>
      <c r="D24" s="316"/>
      <c r="E24" s="455"/>
      <c r="F24" s="455"/>
      <c r="G24" s="455"/>
      <c r="H24" s="447"/>
      <c r="I24" s="312"/>
      <c r="J24" s="312"/>
      <c r="K24" s="312"/>
      <c r="L24" s="312"/>
      <c r="M24" s="312"/>
      <c r="N24" s="312"/>
      <c r="O24" s="312"/>
      <c r="P24" s="312"/>
      <c r="Q24" s="312"/>
      <c r="R24" s="312"/>
    </row>
    <row r="25" spans="1:18" s="79" customFormat="1" ht="24.95" customHeight="1" x14ac:dyDescent="0.2">
      <c r="A25" s="322"/>
      <c r="B25" s="322"/>
      <c r="C25" s="313" t="s">
        <v>170</v>
      </c>
      <c r="D25" s="496">
        <v>131705</v>
      </c>
      <c r="E25" s="455">
        <v>41101</v>
      </c>
      <c r="F25" s="455">
        <v>41101</v>
      </c>
      <c r="G25" s="455">
        <f>SUM(I25:R25)</f>
        <v>23339</v>
      </c>
      <c r="H25" s="447">
        <f t="shared" si="1"/>
        <v>56.78450645969685</v>
      </c>
      <c r="I25" s="312">
        <v>23339</v>
      </c>
      <c r="J25" s="312"/>
      <c r="K25" s="312"/>
      <c r="L25" s="312"/>
      <c r="M25" s="312"/>
      <c r="N25" s="312"/>
      <c r="O25" s="312"/>
      <c r="P25" s="312"/>
      <c r="Q25" s="312"/>
      <c r="R25" s="312"/>
    </row>
    <row r="26" spans="1:18" s="79" customFormat="1" ht="24.95" customHeight="1" x14ac:dyDescent="0.2">
      <c r="A26" s="322"/>
      <c r="B26" s="322"/>
      <c r="C26" s="324" t="s">
        <v>179</v>
      </c>
      <c r="D26" s="271"/>
      <c r="E26" s="459"/>
      <c r="F26" s="459"/>
      <c r="G26" s="455"/>
      <c r="H26" s="447"/>
      <c r="I26" s="312"/>
      <c r="J26" s="312"/>
      <c r="K26" s="312"/>
      <c r="L26" s="312"/>
      <c r="M26" s="312"/>
      <c r="N26" s="312"/>
      <c r="O26" s="312"/>
      <c r="P26" s="312"/>
      <c r="Q26" s="312"/>
      <c r="R26" s="312"/>
    </row>
    <row r="27" spans="1:18" s="79" customFormat="1" ht="24.95" customHeight="1" x14ac:dyDescent="0.2">
      <c r="A27" s="322"/>
      <c r="B27" s="322"/>
      <c r="C27" s="240" t="s">
        <v>1021</v>
      </c>
      <c r="D27" s="271">
        <v>134939</v>
      </c>
      <c r="E27" s="459">
        <v>19955</v>
      </c>
      <c r="F27" s="459">
        <v>19955</v>
      </c>
      <c r="G27" s="455">
        <f>SUM(I27:R27)</f>
        <v>19955</v>
      </c>
      <c r="H27" s="447">
        <f t="shared" si="1"/>
        <v>100</v>
      </c>
      <c r="I27" s="312"/>
      <c r="J27" s="312"/>
      <c r="K27" s="312"/>
      <c r="L27" s="312"/>
      <c r="M27" s="312"/>
      <c r="N27" s="312"/>
      <c r="O27" s="312"/>
      <c r="P27" s="312"/>
      <c r="Q27" s="312">
        <v>19955</v>
      </c>
      <c r="R27" s="312"/>
    </row>
    <row r="28" spans="1:18" s="79" customFormat="1" ht="24.95" customHeight="1" x14ac:dyDescent="0.2">
      <c r="A28" s="322"/>
      <c r="B28" s="322"/>
      <c r="C28" s="325" t="s">
        <v>171</v>
      </c>
      <c r="D28" s="496" t="s">
        <v>241</v>
      </c>
      <c r="E28" s="455"/>
      <c r="F28" s="455"/>
      <c r="G28" s="455"/>
      <c r="H28" s="447"/>
      <c r="I28" s="312"/>
      <c r="J28" s="312"/>
      <c r="K28" s="312"/>
      <c r="L28" s="312"/>
      <c r="M28" s="312"/>
      <c r="N28" s="312"/>
      <c r="O28" s="312"/>
      <c r="P28" s="312"/>
      <c r="Q28" s="312"/>
      <c r="R28" s="312"/>
    </row>
    <row r="29" spans="1:18" s="79" customFormat="1" ht="24.95" customHeight="1" x14ac:dyDescent="0.2">
      <c r="A29" s="322"/>
      <c r="B29" s="322"/>
      <c r="C29" s="325" t="s">
        <v>172</v>
      </c>
      <c r="D29" s="496">
        <v>131703</v>
      </c>
      <c r="E29" s="455">
        <v>6007</v>
      </c>
      <c r="F29" s="455">
        <v>6007</v>
      </c>
      <c r="G29" s="455">
        <f>SUM(I29:R29)</f>
        <v>3102</v>
      </c>
      <c r="H29" s="447">
        <f t="shared" si="1"/>
        <v>51.639753620775764</v>
      </c>
      <c r="I29" s="312"/>
      <c r="J29" s="312"/>
      <c r="K29" s="312"/>
      <c r="L29" s="312">
        <v>3102</v>
      </c>
      <c r="M29" s="312"/>
      <c r="N29" s="312"/>
      <c r="O29" s="312"/>
      <c r="P29" s="312"/>
      <c r="Q29" s="312"/>
      <c r="R29" s="312"/>
    </row>
    <row r="30" spans="1:18" s="79" customFormat="1" ht="24.95" customHeight="1" x14ac:dyDescent="0.2">
      <c r="A30" s="322"/>
      <c r="B30" s="322"/>
      <c r="C30" s="326" t="s">
        <v>1022</v>
      </c>
      <c r="D30" s="497">
        <v>121319</v>
      </c>
      <c r="E30" s="456"/>
      <c r="F30" s="456">
        <v>1318</v>
      </c>
      <c r="G30" s="455">
        <f t="shared" ref="G30:G39" si="3">SUM(I30:R30)</f>
        <v>1318</v>
      </c>
      <c r="H30" s="447">
        <f t="shared" si="1"/>
        <v>100</v>
      </c>
      <c r="I30" s="312"/>
      <c r="J30" s="312"/>
      <c r="K30" s="312"/>
      <c r="L30" s="312"/>
      <c r="M30" s="312"/>
      <c r="N30" s="312">
        <v>1318</v>
      </c>
      <c r="O30" s="312"/>
      <c r="P30" s="312"/>
      <c r="Q30" s="312"/>
      <c r="R30" s="312"/>
    </row>
    <row r="31" spans="1:18" s="79" customFormat="1" ht="24.95" customHeight="1" x14ac:dyDescent="0.2">
      <c r="A31" s="322"/>
      <c r="B31" s="322"/>
      <c r="C31" s="327" t="s">
        <v>1023</v>
      </c>
      <c r="D31" s="271"/>
      <c r="E31" s="459"/>
      <c r="F31" s="459"/>
      <c r="G31" s="455"/>
      <c r="H31" s="447"/>
      <c r="I31" s="312"/>
      <c r="J31" s="312"/>
      <c r="K31" s="312"/>
      <c r="L31" s="312"/>
      <c r="M31" s="312"/>
      <c r="N31" s="312"/>
      <c r="O31" s="312"/>
      <c r="P31" s="312"/>
      <c r="Q31" s="312"/>
      <c r="R31" s="312"/>
    </row>
    <row r="32" spans="1:18" s="79" customFormat="1" ht="24.95" customHeight="1" x14ac:dyDescent="0.2">
      <c r="A32" s="322"/>
      <c r="B32" s="322"/>
      <c r="C32" s="287" t="s">
        <v>1024</v>
      </c>
      <c r="D32" s="271">
        <v>131508</v>
      </c>
      <c r="E32" s="459">
        <v>288500</v>
      </c>
      <c r="F32" s="459">
        <v>288500</v>
      </c>
      <c r="G32" s="455">
        <f t="shared" si="3"/>
        <v>288500</v>
      </c>
      <c r="H32" s="447">
        <f t="shared" si="1"/>
        <v>100</v>
      </c>
      <c r="I32" s="312">
        <v>288500</v>
      </c>
      <c r="J32" s="312"/>
      <c r="K32" s="312"/>
      <c r="L32" s="312"/>
      <c r="M32" s="312"/>
      <c r="N32" s="312"/>
      <c r="O32" s="312"/>
      <c r="P32" s="312"/>
      <c r="Q32" s="312"/>
      <c r="R32" s="312"/>
    </row>
    <row r="33" spans="1:18" s="79" customFormat="1" ht="24.95" customHeight="1" x14ac:dyDescent="0.2">
      <c r="A33" s="322"/>
      <c r="B33" s="322"/>
      <c r="C33" s="287" t="s">
        <v>1025</v>
      </c>
      <c r="D33" s="271">
        <v>131509</v>
      </c>
      <c r="E33" s="459">
        <v>65000</v>
      </c>
      <c r="F33" s="459">
        <v>65000</v>
      </c>
      <c r="G33" s="455">
        <f t="shared" si="3"/>
        <v>65000</v>
      </c>
      <c r="H33" s="447">
        <f t="shared" si="1"/>
        <v>100</v>
      </c>
      <c r="I33" s="312">
        <v>65000</v>
      </c>
      <c r="J33" s="312"/>
      <c r="K33" s="312"/>
      <c r="L33" s="312"/>
      <c r="M33" s="312"/>
      <c r="N33" s="312"/>
      <c r="O33" s="312"/>
      <c r="P33" s="312"/>
      <c r="Q33" s="312"/>
      <c r="R33" s="312"/>
    </row>
    <row r="34" spans="1:18" s="79" customFormat="1" ht="24.95" customHeight="1" x14ac:dyDescent="0.2">
      <c r="A34" s="322"/>
      <c r="B34" s="322"/>
      <c r="C34" s="317" t="s">
        <v>872</v>
      </c>
      <c r="D34" s="497"/>
      <c r="E34" s="456"/>
      <c r="F34" s="456"/>
      <c r="G34" s="455"/>
      <c r="H34" s="447"/>
      <c r="I34" s="312"/>
      <c r="J34" s="312"/>
      <c r="K34" s="312"/>
      <c r="L34" s="312"/>
      <c r="M34" s="312"/>
      <c r="N34" s="312"/>
      <c r="O34" s="312"/>
      <c r="P34" s="312"/>
      <c r="Q34" s="312"/>
      <c r="R34" s="312"/>
    </row>
    <row r="35" spans="1:18" s="79" customFormat="1" ht="18" customHeight="1" x14ac:dyDescent="0.2">
      <c r="A35" s="322"/>
      <c r="B35" s="322"/>
      <c r="C35" s="317" t="s">
        <v>840</v>
      </c>
      <c r="D35" s="497">
        <v>131716</v>
      </c>
      <c r="E35" s="456"/>
      <c r="F35" s="456">
        <v>293</v>
      </c>
      <c r="G35" s="455">
        <f t="shared" si="3"/>
        <v>318</v>
      </c>
      <c r="H35" s="447">
        <f t="shared" si="1"/>
        <v>108.53242320819112</v>
      </c>
      <c r="I35" s="312"/>
      <c r="J35" s="312"/>
      <c r="K35" s="312"/>
      <c r="L35" s="312"/>
      <c r="M35" s="312"/>
      <c r="N35" s="312">
        <v>318</v>
      </c>
      <c r="O35" s="312"/>
      <c r="P35" s="312"/>
      <c r="Q35" s="312"/>
      <c r="R35" s="312"/>
    </row>
    <row r="36" spans="1:18" s="79" customFormat="1" ht="24.95" customHeight="1" x14ac:dyDescent="0.2">
      <c r="A36" s="322"/>
      <c r="B36" s="322"/>
      <c r="C36" s="272" t="s">
        <v>291</v>
      </c>
      <c r="D36" s="498"/>
      <c r="E36" s="460"/>
      <c r="F36" s="460"/>
      <c r="G36" s="455"/>
      <c r="H36" s="447"/>
      <c r="I36" s="312"/>
      <c r="J36" s="312"/>
      <c r="K36" s="312"/>
      <c r="L36" s="312"/>
      <c r="M36" s="312"/>
      <c r="N36" s="312"/>
      <c r="O36" s="312"/>
      <c r="P36" s="312"/>
      <c r="Q36" s="312"/>
      <c r="R36" s="312"/>
    </row>
    <row r="37" spans="1:18" s="79" customFormat="1" ht="16.5" customHeight="1" x14ac:dyDescent="0.2">
      <c r="A37" s="322"/>
      <c r="B37" s="322"/>
      <c r="C37" s="328" t="s">
        <v>841</v>
      </c>
      <c r="D37" s="498">
        <v>131845</v>
      </c>
      <c r="E37" s="460"/>
      <c r="F37" s="460">
        <v>2000</v>
      </c>
      <c r="G37" s="455">
        <f t="shared" si="3"/>
        <v>2000</v>
      </c>
      <c r="H37" s="447">
        <f t="shared" si="1"/>
        <v>100</v>
      </c>
      <c r="I37" s="312"/>
      <c r="J37" s="312"/>
      <c r="K37" s="312"/>
      <c r="L37" s="312"/>
      <c r="M37" s="312"/>
      <c r="N37" s="312">
        <v>2000</v>
      </c>
      <c r="O37" s="312"/>
      <c r="P37" s="312"/>
      <c r="Q37" s="312"/>
      <c r="R37" s="312"/>
    </row>
    <row r="38" spans="1:18" s="79" customFormat="1" ht="16.5" customHeight="1" x14ac:dyDescent="0.2">
      <c r="A38" s="745"/>
      <c r="B38" s="745"/>
      <c r="C38" s="9" t="s">
        <v>393</v>
      </c>
      <c r="D38" s="749"/>
      <c r="E38" s="750"/>
      <c r="F38" s="750"/>
      <c r="G38" s="455"/>
      <c r="H38" s="739"/>
      <c r="I38" s="740"/>
      <c r="J38" s="740"/>
      <c r="K38" s="740"/>
      <c r="L38" s="740"/>
      <c r="M38" s="740"/>
      <c r="N38" s="740"/>
      <c r="O38" s="740"/>
      <c r="P38" s="740"/>
      <c r="Q38" s="740"/>
      <c r="R38" s="740"/>
    </row>
    <row r="39" spans="1:18" s="79" customFormat="1" ht="24.75" customHeight="1" x14ac:dyDescent="0.2">
      <c r="A39" s="745"/>
      <c r="B39" s="745"/>
      <c r="C39" s="83" t="s">
        <v>1359</v>
      </c>
      <c r="D39" s="749">
        <v>131827</v>
      </c>
      <c r="E39" s="750"/>
      <c r="F39" s="750"/>
      <c r="G39" s="455">
        <f t="shared" si="3"/>
        <v>2063</v>
      </c>
      <c r="H39" s="739"/>
      <c r="I39" s="740"/>
      <c r="J39" s="740"/>
      <c r="K39" s="740"/>
      <c r="L39" s="740"/>
      <c r="M39" s="740"/>
      <c r="N39" s="740">
        <v>2063</v>
      </c>
      <c r="O39" s="740"/>
      <c r="P39" s="740"/>
      <c r="Q39" s="740"/>
      <c r="R39" s="740"/>
    </row>
    <row r="40" spans="1:18" s="79" customFormat="1" ht="13.5" customHeight="1" x14ac:dyDescent="0.2">
      <c r="A40" s="319"/>
      <c r="B40" s="319"/>
      <c r="C40" s="320" t="s">
        <v>178</v>
      </c>
      <c r="D40" s="329"/>
      <c r="E40" s="458">
        <f t="shared" ref="E40" si="4">SUM(E25:E37)</f>
        <v>420563</v>
      </c>
      <c r="F40" s="458">
        <f t="shared" ref="F40" si="5">SUM(F25:F37)</f>
        <v>424174</v>
      </c>
      <c r="G40" s="458">
        <f>SUM(G19:G39)</f>
        <v>411678</v>
      </c>
      <c r="H40" s="495">
        <f t="shared" si="1"/>
        <v>97.054039144313421</v>
      </c>
      <c r="I40" s="458">
        <f t="shared" ref="I40:M40" si="6">SUM(I19:I39)</f>
        <v>376892</v>
      </c>
      <c r="J40" s="458">
        <f t="shared" si="6"/>
        <v>0</v>
      </c>
      <c r="K40" s="458">
        <f t="shared" si="6"/>
        <v>0</v>
      </c>
      <c r="L40" s="458">
        <f t="shared" si="6"/>
        <v>3102</v>
      </c>
      <c r="M40" s="458">
        <f t="shared" si="6"/>
        <v>0</v>
      </c>
      <c r="N40" s="458">
        <f>SUM(N19:N39)</f>
        <v>11729</v>
      </c>
      <c r="O40" s="458">
        <f t="shared" ref="O40:R40" si="7">SUM(O19:O39)</f>
        <v>0</v>
      </c>
      <c r="P40" s="458">
        <f t="shared" si="7"/>
        <v>0</v>
      </c>
      <c r="Q40" s="458">
        <f t="shared" si="7"/>
        <v>19955</v>
      </c>
      <c r="R40" s="458">
        <f t="shared" si="7"/>
        <v>0</v>
      </c>
    </row>
    <row r="41" spans="1:18" s="79" customFormat="1" ht="13.5" customHeight="1" x14ac:dyDescent="0.2">
      <c r="A41" s="330">
        <v>1</v>
      </c>
      <c r="B41" s="330">
        <v>14</v>
      </c>
      <c r="C41" s="331" t="s">
        <v>150</v>
      </c>
      <c r="D41" s="332"/>
      <c r="E41" s="461"/>
      <c r="F41" s="461"/>
      <c r="G41" s="455"/>
      <c r="H41" s="447"/>
      <c r="I41" s="323"/>
      <c r="J41" s="323"/>
      <c r="K41" s="323"/>
      <c r="L41" s="323"/>
      <c r="M41" s="323"/>
      <c r="N41" s="323"/>
      <c r="O41" s="323"/>
      <c r="P41" s="323"/>
      <c r="Q41" s="323"/>
      <c r="R41" s="323"/>
    </row>
    <row r="42" spans="1:18" s="79" customFormat="1" ht="26.25" customHeight="1" x14ac:dyDescent="0.2">
      <c r="A42" s="322"/>
      <c r="B42" s="322"/>
      <c r="C42" s="333" t="s">
        <v>179</v>
      </c>
      <c r="D42" s="334"/>
      <c r="E42" s="462"/>
      <c r="F42" s="462"/>
      <c r="G42" s="455"/>
      <c r="H42" s="447"/>
      <c r="I42" s="323"/>
      <c r="J42" s="323"/>
      <c r="K42" s="323"/>
      <c r="L42" s="323"/>
      <c r="M42" s="323"/>
      <c r="N42" s="323"/>
      <c r="O42" s="323"/>
      <c r="P42" s="323"/>
      <c r="Q42" s="323"/>
      <c r="R42" s="323"/>
    </row>
    <row r="43" spans="1:18" s="79" customFormat="1" ht="27" customHeight="1" x14ac:dyDescent="0.2">
      <c r="A43" s="322"/>
      <c r="B43" s="322"/>
      <c r="C43" s="335" t="s">
        <v>180</v>
      </c>
      <c r="D43" s="336">
        <v>171967</v>
      </c>
      <c r="E43" s="463">
        <v>5080</v>
      </c>
      <c r="F43" s="463">
        <v>5535</v>
      </c>
      <c r="G43" s="455">
        <f>SUM(I43:R43)</f>
        <v>1241</v>
      </c>
      <c r="H43" s="447">
        <f t="shared" si="1"/>
        <v>22.420957542908763</v>
      </c>
      <c r="I43" s="312"/>
      <c r="J43" s="312"/>
      <c r="K43" s="312"/>
      <c r="L43" s="312">
        <v>1241</v>
      </c>
      <c r="M43" s="312"/>
      <c r="N43" s="312"/>
      <c r="O43" s="312"/>
      <c r="P43" s="312"/>
      <c r="Q43" s="312"/>
      <c r="R43" s="312"/>
    </row>
    <row r="44" spans="1:18" s="79" customFormat="1" ht="19.5" customHeight="1" x14ac:dyDescent="0.2">
      <c r="A44" s="322"/>
      <c r="B44" s="322"/>
      <c r="C44" s="337" t="s">
        <v>1026</v>
      </c>
      <c r="D44" s="338">
        <v>164903</v>
      </c>
      <c r="E44" s="464">
        <v>6449</v>
      </c>
      <c r="F44" s="464">
        <v>6513</v>
      </c>
      <c r="G44" s="455">
        <f>SUM(I44:R44)</f>
        <v>6513</v>
      </c>
      <c r="H44" s="447">
        <f t="shared" si="1"/>
        <v>100</v>
      </c>
      <c r="I44" s="339"/>
      <c r="J44" s="339"/>
      <c r="K44" s="339"/>
      <c r="L44" s="339"/>
      <c r="M44" s="339"/>
      <c r="N44" s="339"/>
      <c r="O44" s="339"/>
      <c r="P44" s="339"/>
      <c r="Q44" s="339">
        <v>6513</v>
      </c>
      <c r="R44" s="339"/>
    </row>
    <row r="45" spans="1:18" s="79" customFormat="1" ht="13.5" customHeight="1" x14ac:dyDescent="0.2">
      <c r="A45" s="340"/>
      <c r="B45" s="340"/>
      <c r="C45" s="341" t="s">
        <v>181</v>
      </c>
      <c r="D45" s="342"/>
      <c r="E45" s="465">
        <f t="shared" ref="E45" si="8">SUM(E43:E44)</f>
        <v>11529</v>
      </c>
      <c r="F45" s="465">
        <f t="shared" ref="F45" si="9">SUM(F43:F44)</f>
        <v>12048</v>
      </c>
      <c r="G45" s="465">
        <f t="shared" ref="G45" si="10">SUM(G43:G44)</f>
        <v>7754</v>
      </c>
      <c r="H45" s="808">
        <f t="shared" si="1"/>
        <v>64.359229747675954</v>
      </c>
      <c r="I45" s="465">
        <f t="shared" ref="I45" si="11">SUM(I43:I44)</f>
        <v>0</v>
      </c>
      <c r="J45" s="465">
        <f t="shared" ref="J45" si="12">SUM(J43:J44)</f>
        <v>0</v>
      </c>
      <c r="K45" s="465">
        <f t="shared" ref="K45" si="13">SUM(K43:K44)</f>
        <v>0</v>
      </c>
      <c r="L45" s="465">
        <f t="shared" ref="L45" si="14">SUM(L43:L44)</f>
        <v>1241</v>
      </c>
      <c r="M45" s="465">
        <f t="shared" ref="M45" si="15">SUM(M43:M44)</f>
        <v>0</v>
      </c>
      <c r="N45" s="465">
        <f t="shared" ref="N45" si="16">SUM(N43:N44)</f>
        <v>0</v>
      </c>
      <c r="O45" s="465">
        <f t="shared" ref="O45" si="17">SUM(O43:O44)</f>
        <v>0</v>
      </c>
      <c r="P45" s="465">
        <f t="shared" ref="P45" si="18">SUM(P43:P44)</f>
        <v>0</v>
      </c>
      <c r="Q45" s="465">
        <f t="shared" ref="Q45" si="19">SUM(Q43:Q44)</f>
        <v>6513</v>
      </c>
      <c r="R45" s="465">
        <f t="shared" ref="R45" si="20">SUM(R43:R44)</f>
        <v>0</v>
      </c>
    </row>
    <row r="46" spans="1:18" s="301" customFormat="1" ht="13.5" customHeight="1" x14ac:dyDescent="0.2">
      <c r="A46" s="344">
        <v>1</v>
      </c>
      <c r="B46" s="344">
        <v>15</v>
      </c>
      <c r="C46" s="345" t="s">
        <v>182</v>
      </c>
      <c r="D46" s="346"/>
      <c r="E46" s="466"/>
      <c r="F46" s="466"/>
      <c r="G46" s="455"/>
      <c r="H46" s="447"/>
      <c r="I46" s="339"/>
      <c r="J46" s="339"/>
      <c r="K46" s="339"/>
      <c r="L46" s="339"/>
      <c r="M46" s="339"/>
      <c r="N46" s="339"/>
      <c r="O46" s="339"/>
      <c r="P46" s="339"/>
      <c r="Q46" s="339"/>
      <c r="R46" s="339"/>
    </row>
    <row r="47" spans="1:18" s="301" customFormat="1" ht="24.95" customHeight="1" x14ac:dyDescent="0.2">
      <c r="A47" s="344"/>
      <c r="B47" s="344"/>
      <c r="C47" s="347" t="s">
        <v>183</v>
      </c>
      <c r="D47" s="348"/>
      <c r="E47" s="467"/>
      <c r="F47" s="467"/>
      <c r="G47" s="455"/>
      <c r="H47" s="447"/>
      <c r="I47" s="369"/>
      <c r="J47" s="339"/>
      <c r="K47" s="339"/>
      <c r="L47" s="339"/>
      <c r="M47" s="339"/>
      <c r="N47" s="339"/>
      <c r="O47" s="339"/>
      <c r="P47" s="339"/>
      <c r="Q47" s="339"/>
      <c r="R47" s="339"/>
    </row>
    <row r="48" spans="1:18" s="353" customFormat="1" ht="24.95" customHeight="1" x14ac:dyDescent="0.2">
      <c r="A48" s="349"/>
      <c r="B48" s="349"/>
      <c r="C48" s="350" t="s">
        <v>184</v>
      </c>
      <c r="D48" s="351">
        <v>151906</v>
      </c>
      <c r="E48" s="468">
        <v>37391</v>
      </c>
      <c r="F48" s="468">
        <v>37391</v>
      </c>
      <c r="G48" s="455">
        <f>SUM(I48:R48)</f>
        <v>30</v>
      </c>
      <c r="H48" s="447">
        <f t="shared" si="1"/>
        <v>8.0233211200556279E-2</v>
      </c>
      <c r="I48" s="352"/>
      <c r="J48" s="352"/>
      <c r="K48" s="352"/>
      <c r="L48" s="352">
        <v>30</v>
      </c>
      <c r="M48" s="352"/>
      <c r="N48" s="352"/>
      <c r="O48" s="352"/>
      <c r="P48" s="352"/>
      <c r="Q48" s="352"/>
      <c r="R48" s="352"/>
    </row>
    <row r="49" spans="1:18" s="301" customFormat="1" ht="15" customHeight="1" x14ac:dyDescent="0.2">
      <c r="A49" s="344"/>
      <c r="B49" s="344"/>
      <c r="C49" s="354" t="s">
        <v>185</v>
      </c>
      <c r="D49" s="355" t="s">
        <v>186</v>
      </c>
      <c r="E49" s="469">
        <v>175260</v>
      </c>
      <c r="F49" s="469">
        <v>175260</v>
      </c>
      <c r="G49" s="455">
        <f t="shared" ref="G49:G70" si="21">SUM(I49:R49)</f>
        <v>0</v>
      </c>
      <c r="H49" s="447">
        <f t="shared" si="1"/>
        <v>0</v>
      </c>
      <c r="I49" s="352"/>
      <c r="J49" s="352"/>
      <c r="K49" s="352"/>
      <c r="L49" s="352"/>
      <c r="M49" s="352"/>
      <c r="N49" s="352"/>
      <c r="O49" s="352"/>
      <c r="P49" s="352"/>
      <c r="Q49" s="352"/>
      <c r="R49" s="352"/>
    </row>
    <row r="50" spans="1:18" s="301" customFormat="1" ht="26.25" customHeight="1" x14ac:dyDescent="0.2">
      <c r="A50" s="735"/>
      <c r="B50" s="735"/>
      <c r="C50" s="756" t="s">
        <v>1386</v>
      </c>
      <c r="D50" s="751" t="s">
        <v>1344</v>
      </c>
      <c r="E50" s="752"/>
      <c r="F50" s="752"/>
      <c r="G50" s="455">
        <f t="shared" si="21"/>
        <v>2539</v>
      </c>
      <c r="H50" s="739"/>
      <c r="I50" s="753"/>
      <c r="J50" s="753"/>
      <c r="K50" s="753"/>
      <c r="L50" s="753">
        <v>2539</v>
      </c>
      <c r="M50" s="753"/>
      <c r="N50" s="753"/>
      <c r="O50" s="753"/>
      <c r="P50" s="753"/>
      <c r="Q50" s="753"/>
      <c r="R50" s="753"/>
    </row>
    <row r="51" spans="1:18" s="301" customFormat="1" ht="15" customHeight="1" x14ac:dyDescent="0.2">
      <c r="A51" s="344"/>
      <c r="B51" s="344"/>
      <c r="C51" s="354" t="s">
        <v>187</v>
      </c>
      <c r="D51" s="355" t="s">
        <v>188</v>
      </c>
      <c r="E51" s="469">
        <v>2667</v>
      </c>
      <c r="F51" s="469">
        <v>2667</v>
      </c>
      <c r="G51" s="455">
        <f t="shared" si="21"/>
        <v>1334</v>
      </c>
      <c r="H51" s="447">
        <f t="shared" si="1"/>
        <v>50.018747656542928</v>
      </c>
      <c r="I51" s="352"/>
      <c r="J51" s="352"/>
      <c r="K51" s="352"/>
      <c r="L51" s="352">
        <v>1334</v>
      </c>
      <c r="M51" s="352"/>
      <c r="N51" s="352"/>
      <c r="O51" s="352"/>
      <c r="P51" s="352"/>
      <c r="Q51" s="352"/>
      <c r="R51" s="352"/>
    </row>
    <row r="52" spans="1:18" s="301" customFormat="1" ht="15" customHeight="1" x14ac:dyDescent="0.2">
      <c r="A52" s="344"/>
      <c r="B52" s="344"/>
      <c r="C52" s="356" t="s">
        <v>189</v>
      </c>
      <c r="D52" s="357"/>
      <c r="E52" s="470"/>
      <c r="F52" s="470"/>
      <c r="G52" s="455"/>
      <c r="H52" s="447"/>
      <c r="I52" s="352"/>
      <c r="J52" s="352"/>
      <c r="K52" s="352"/>
      <c r="L52" s="352"/>
      <c r="M52" s="352"/>
      <c r="N52" s="352"/>
      <c r="O52" s="352"/>
      <c r="P52" s="352"/>
      <c r="Q52" s="352"/>
      <c r="R52" s="352"/>
    </row>
    <row r="53" spans="1:18" s="301" customFormat="1" ht="15" customHeight="1" x14ac:dyDescent="0.2">
      <c r="A53" s="344"/>
      <c r="B53" s="344"/>
      <c r="C53" s="354" t="s">
        <v>190</v>
      </c>
      <c r="D53" s="355" t="s">
        <v>191</v>
      </c>
      <c r="E53" s="469">
        <v>3810</v>
      </c>
      <c r="F53" s="469">
        <v>3810</v>
      </c>
      <c r="G53" s="455">
        <f t="shared" si="21"/>
        <v>702</v>
      </c>
      <c r="H53" s="447">
        <f t="shared" si="1"/>
        <v>18.425196850393704</v>
      </c>
      <c r="I53" s="352"/>
      <c r="J53" s="352"/>
      <c r="K53" s="352"/>
      <c r="L53" s="352">
        <v>702</v>
      </c>
      <c r="M53" s="352"/>
      <c r="N53" s="352"/>
      <c r="O53" s="352"/>
      <c r="P53" s="352"/>
      <c r="Q53" s="352"/>
      <c r="R53" s="352"/>
    </row>
    <row r="54" spans="1:18" s="301" customFormat="1" ht="15" customHeight="1" x14ac:dyDescent="0.2">
      <c r="A54" s="344"/>
      <c r="B54" s="344"/>
      <c r="C54" s="358" t="s">
        <v>193</v>
      </c>
      <c r="D54" s="355" t="s">
        <v>194</v>
      </c>
      <c r="E54" s="469">
        <v>1905</v>
      </c>
      <c r="F54" s="469">
        <v>1905</v>
      </c>
      <c r="G54" s="455">
        <f t="shared" si="21"/>
        <v>7</v>
      </c>
      <c r="H54" s="447">
        <f t="shared" si="1"/>
        <v>0.36745406824146981</v>
      </c>
      <c r="I54" s="352"/>
      <c r="J54" s="352"/>
      <c r="K54" s="352"/>
      <c r="L54" s="352">
        <v>7</v>
      </c>
      <c r="M54" s="352"/>
      <c r="N54" s="352"/>
      <c r="O54" s="352"/>
      <c r="P54" s="352"/>
      <c r="Q54" s="352"/>
      <c r="R54" s="352"/>
    </row>
    <row r="55" spans="1:18" s="301" customFormat="1" ht="15" customHeight="1" x14ac:dyDescent="0.2">
      <c r="A55" s="735"/>
      <c r="B55" s="735"/>
      <c r="C55" s="170" t="s">
        <v>197</v>
      </c>
      <c r="D55" s="751"/>
      <c r="E55" s="752"/>
      <c r="F55" s="752"/>
      <c r="G55" s="455"/>
      <c r="H55" s="739"/>
      <c r="I55" s="753"/>
      <c r="J55" s="753"/>
      <c r="K55" s="753"/>
      <c r="L55" s="753"/>
      <c r="M55" s="753"/>
      <c r="N55" s="753"/>
      <c r="O55" s="753"/>
      <c r="P55" s="753"/>
      <c r="Q55" s="753"/>
      <c r="R55" s="753"/>
    </row>
    <row r="56" spans="1:18" s="301" customFormat="1" ht="15" customHeight="1" x14ac:dyDescent="0.2">
      <c r="A56" s="735"/>
      <c r="B56" s="735"/>
      <c r="C56" s="170" t="s">
        <v>198</v>
      </c>
      <c r="D56" s="751" t="s">
        <v>1335</v>
      </c>
      <c r="E56" s="752"/>
      <c r="F56" s="752"/>
      <c r="G56" s="455">
        <f t="shared" si="21"/>
        <v>1127</v>
      </c>
      <c r="H56" s="739"/>
      <c r="I56" s="753"/>
      <c r="J56" s="753"/>
      <c r="K56" s="753"/>
      <c r="L56" s="753">
        <v>1127</v>
      </c>
      <c r="M56" s="753"/>
      <c r="N56" s="753"/>
      <c r="O56" s="753"/>
      <c r="P56" s="753"/>
      <c r="Q56" s="753"/>
      <c r="R56" s="753"/>
    </row>
    <row r="57" spans="1:18" s="301" customFormat="1" ht="15" customHeight="1" x14ac:dyDescent="0.2">
      <c r="A57" s="735"/>
      <c r="B57" s="735"/>
      <c r="C57" s="84" t="s">
        <v>199</v>
      </c>
      <c r="D57" s="751"/>
      <c r="E57" s="752"/>
      <c r="F57" s="752"/>
      <c r="G57" s="455"/>
      <c r="H57" s="739"/>
      <c r="I57" s="753"/>
      <c r="J57" s="753"/>
      <c r="K57" s="753"/>
      <c r="L57" s="753"/>
      <c r="M57" s="753"/>
      <c r="N57" s="753"/>
      <c r="O57" s="753"/>
      <c r="P57" s="753"/>
      <c r="Q57" s="753"/>
      <c r="R57" s="753"/>
    </row>
    <row r="58" spans="1:18" s="301" customFormat="1" ht="15" customHeight="1" x14ac:dyDescent="0.2">
      <c r="A58" s="735"/>
      <c r="B58" s="735"/>
      <c r="C58" s="84" t="s">
        <v>486</v>
      </c>
      <c r="D58" s="751" t="s">
        <v>1334</v>
      </c>
      <c r="E58" s="752"/>
      <c r="F58" s="752"/>
      <c r="G58" s="455">
        <v>902</v>
      </c>
      <c r="H58" s="739"/>
      <c r="I58" s="753"/>
      <c r="J58" s="753"/>
      <c r="K58" s="753"/>
      <c r="L58" s="753">
        <v>902</v>
      </c>
      <c r="M58" s="753"/>
      <c r="N58" s="753"/>
      <c r="O58" s="753"/>
      <c r="P58" s="753"/>
      <c r="Q58" s="753"/>
      <c r="R58" s="753"/>
    </row>
    <row r="59" spans="1:18" s="301" customFormat="1" ht="15" customHeight="1" x14ac:dyDescent="0.2">
      <c r="A59" s="735"/>
      <c r="B59" s="735"/>
      <c r="C59" s="84" t="s">
        <v>200</v>
      </c>
      <c r="D59" s="751" t="s">
        <v>1343</v>
      </c>
      <c r="E59" s="752"/>
      <c r="F59" s="752"/>
      <c r="G59" s="455">
        <f t="shared" si="21"/>
        <v>700</v>
      </c>
      <c r="H59" s="739"/>
      <c r="I59" s="753"/>
      <c r="J59" s="753"/>
      <c r="K59" s="753"/>
      <c r="L59" s="753">
        <v>700</v>
      </c>
      <c r="M59" s="753"/>
      <c r="N59" s="753"/>
      <c r="O59" s="753"/>
      <c r="P59" s="753"/>
      <c r="Q59" s="753"/>
      <c r="R59" s="753"/>
    </row>
    <row r="60" spans="1:18" s="301" customFormat="1" ht="24.95" customHeight="1" x14ac:dyDescent="0.2">
      <c r="A60" s="344"/>
      <c r="B60" s="344"/>
      <c r="C60" s="347" t="s">
        <v>195</v>
      </c>
      <c r="D60" s="359"/>
      <c r="E60" s="454"/>
      <c r="F60" s="454"/>
      <c r="G60" s="455"/>
      <c r="H60" s="447"/>
      <c r="I60" s="352"/>
      <c r="J60" s="352"/>
      <c r="K60" s="352"/>
      <c r="L60" s="352"/>
      <c r="M60" s="352"/>
      <c r="N60" s="352"/>
      <c r="O60" s="352"/>
      <c r="P60" s="352"/>
      <c r="Q60" s="352"/>
      <c r="R60" s="352"/>
    </row>
    <row r="61" spans="1:18" s="301" customFormat="1" ht="27" customHeight="1" x14ac:dyDescent="0.2">
      <c r="A61" s="344"/>
      <c r="B61" s="344"/>
      <c r="C61" s="360" t="s">
        <v>196</v>
      </c>
      <c r="D61" s="361">
        <v>151701</v>
      </c>
      <c r="E61" s="467">
        <v>4318</v>
      </c>
      <c r="F61" s="467">
        <v>4318</v>
      </c>
      <c r="G61" s="455">
        <f t="shared" si="21"/>
        <v>0</v>
      </c>
      <c r="H61" s="447">
        <f t="shared" si="1"/>
        <v>0</v>
      </c>
      <c r="I61" s="352"/>
      <c r="J61" s="352"/>
      <c r="K61" s="352"/>
      <c r="L61" s="352"/>
      <c r="M61" s="352"/>
      <c r="N61" s="352"/>
      <c r="O61" s="352"/>
      <c r="P61" s="352"/>
      <c r="Q61" s="352"/>
      <c r="R61" s="352"/>
    </row>
    <row r="62" spans="1:18" s="301" customFormat="1" ht="15" customHeight="1" x14ac:dyDescent="0.2">
      <c r="A62" s="344"/>
      <c r="B62" s="344"/>
      <c r="C62" s="362" t="s">
        <v>1381</v>
      </c>
      <c r="D62" s="363" t="s">
        <v>1019</v>
      </c>
      <c r="E62" s="471">
        <v>23867</v>
      </c>
      <c r="F62" s="471">
        <v>23867</v>
      </c>
      <c r="G62" s="455">
        <f t="shared" si="21"/>
        <v>24358</v>
      </c>
      <c r="H62" s="447">
        <f t="shared" si="1"/>
        <v>102.05723383751624</v>
      </c>
      <c r="I62" s="352"/>
      <c r="J62" s="352"/>
      <c r="K62" s="352">
        <v>491</v>
      </c>
      <c r="L62" s="352"/>
      <c r="M62" s="352"/>
      <c r="N62" s="352"/>
      <c r="O62" s="352"/>
      <c r="P62" s="352"/>
      <c r="Q62" s="352">
        <v>23867</v>
      </c>
      <c r="R62" s="352"/>
    </row>
    <row r="63" spans="1:18" s="301" customFormat="1" ht="15" customHeight="1" x14ac:dyDescent="0.2">
      <c r="A63" s="735"/>
      <c r="B63" s="735"/>
      <c r="C63" s="362" t="s">
        <v>1337</v>
      </c>
      <c r="D63" s="754" t="s">
        <v>1338</v>
      </c>
      <c r="E63" s="755"/>
      <c r="F63" s="755"/>
      <c r="G63" s="455">
        <f t="shared" si="21"/>
        <v>16732</v>
      </c>
      <c r="H63" s="739"/>
      <c r="I63" s="753"/>
      <c r="J63" s="753"/>
      <c r="K63" s="753"/>
      <c r="L63" s="753">
        <v>16732</v>
      </c>
      <c r="M63" s="753"/>
      <c r="N63" s="753"/>
      <c r="O63" s="753"/>
      <c r="P63" s="753"/>
      <c r="Q63" s="753"/>
      <c r="R63" s="753"/>
    </row>
    <row r="64" spans="1:18" s="301" customFormat="1" ht="15" customHeight="1" x14ac:dyDescent="0.2">
      <c r="A64" s="735"/>
      <c r="B64" s="735"/>
      <c r="C64" s="362" t="s">
        <v>1339</v>
      </c>
      <c r="D64" s="754" t="s">
        <v>1340</v>
      </c>
      <c r="E64" s="755"/>
      <c r="F64" s="755"/>
      <c r="G64" s="455">
        <f t="shared" si="21"/>
        <v>187</v>
      </c>
      <c r="H64" s="739"/>
      <c r="I64" s="753"/>
      <c r="J64" s="753"/>
      <c r="K64" s="753"/>
      <c r="L64" s="753">
        <v>187</v>
      </c>
      <c r="M64" s="753"/>
      <c r="N64" s="753"/>
      <c r="O64" s="753"/>
      <c r="P64" s="753"/>
      <c r="Q64" s="753"/>
      <c r="R64" s="753"/>
    </row>
    <row r="65" spans="1:18" s="301" customFormat="1" ht="15" customHeight="1" x14ac:dyDescent="0.2">
      <c r="A65" s="735"/>
      <c r="B65" s="735"/>
      <c r="C65" s="362" t="s">
        <v>1341</v>
      </c>
      <c r="D65" s="754" t="s">
        <v>1342</v>
      </c>
      <c r="E65" s="755"/>
      <c r="F65" s="755"/>
      <c r="G65" s="455">
        <f t="shared" si="21"/>
        <v>18</v>
      </c>
      <c r="H65" s="739"/>
      <c r="I65" s="753"/>
      <c r="J65" s="753"/>
      <c r="K65" s="753"/>
      <c r="L65" s="753">
        <v>18</v>
      </c>
      <c r="M65" s="753"/>
      <c r="N65" s="753"/>
      <c r="O65" s="753"/>
      <c r="P65" s="753"/>
      <c r="Q65" s="753"/>
      <c r="R65" s="753"/>
    </row>
    <row r="66" spans="1:18" s="301" customFormat="1" ht="25.5" customHeight="1" x14ac:dyDescent="0.2">
      <c r="A66" s="344"/>
      <c r="B66" s="344"/>
      <c r="C66" s="806" t="s">
        <v>1362</v>
      </c>
      <c r="D66" s="363" t="s">
        <v>1017</v>
      </c>
      <c r="E66" s="471"/>
      <c r="F66" s="471">
        <v>2499</v>
      </c>
      <c r="G66" s="455">
        <f t="shared" si="21"/>
        <v>2499</v>
      </c>
      <c r="H66" s="447">
        <f t="shared" si="1"/>
        <v>100</v>
      </c>
      <c r="I66" s="352"/>
      <c r="J66" s="352">
        <v>2499</v>
      </c>
      <c r="K66" s="352"/>
      <c r="L66" s="352"/>
      <c r="M66" s="352"/>
      <c r="N66" s="352"/>
      <c r="O66" s="352"/>
      <c r="P66" s="352"/>
      <c r="Q66" s="352"/>
      <c r="R66" s="352"/>
    </row>
    <row r="67" spans="1:18" s="301" customFormat="1" ht="24.75" customHeight="1" x14ac:dyDescent="0.2">
      <c r="A67" s="344"/>
      <c r="B67" s="344"/>
      <c r="C67" s="806" t="s">
        <v>1027</v>
      </c>
      <c r="D67" s="363" t="s">
        <v>1028</v>
      </c>
      <c r="E67" s="471"/>
      <c r="F67" s="471">
        <v>2000</v>
      </c>
      <c r="G67" s="455">
        <f t="shared" si="21"/>
        <v>2000</v>
      </c>
      <c r="H67" s="447">
        <f t="shared" si="1"/>
        <v>100</v>
      </c>
      <c r="I67" s="352"/>
      <c r="J67" s="352"/>
      <c r="K67" s="352"/>
      <c r="L67" s="352"/>
      <c r="M67" s="352"/>
      <c r="N67" s="352"/>
      <c r="O67" s="352">
        <v>2000</v>
      </c>
      <c r="P67" s="352"/>
      <c r="Q67" s="352"/>
      <c r="R67" s="352"/>
    </row>
    <row r="68" spans="1:18" s="301" customFormat="1" ht="15.75" customHeight="1" x14ac:dyDescent="0.2">
      <c r="A68" s="735"/>
      <c r="B68" s="735"/>
      <c r="C68" s="170" t="s">
        <v>894</v>
      </c>
      <c r="D68" s="751" t="s">
        <v>1336</v>
      </c>
      <c r="E68" s="752"/>
      <c r="F68" s="752"/>
      <c r="G68" s="455">
        <f t="shared" si="21"/>
        <v>18</v>
      </c>
      <c r="H68" s="739"/>
      <c r="I68" s="753"/>
      <c r="J68" s="753"/>
      <c r="K68" s="753"/>
      <c r="L68" s="753">
        <v>18</v>
      </c>
      <c r="M68" s="753"/>
      <c r="N68" s="753"/>
      <c r="O68" s="753"/>
      <c r="P68" s="753"/>
      <c r="Q68" s="753"/>
      <c r="R68" s="753"/>
    </row>
    <row r="69" spans="1:18" s="301" customFormat="1" ht="26.25" customHeight="1" x14ac:dyDescent="0.2">
      <c r="A69" s="344"/>
      <c r="B69" s="344"/>
      <c r="C69" s="360" t="s">
        <v>203</v>
      </c>
      <c r="D69" s="361"/>
      <c r="E69" s="467"/>
      <c r="F69" s="467"/>
      <c r="G69" s="455"/>
      <c r="H69" s="447"/>
      <c r="I69" s="352"/>
      <c r="J69" s="352"/>
      <c r="K69" s="352"/>
      <c r="L69" s="352"/>
      <c r="M69" s="352"/>
      <c r="N69" s="352"/>
      <c r="O69" s="352"/>
      <c r="P69" s="352"/>
      <c r="Q69" s="352"/>
      <c r="R69" s="352"/>
    </row>
    <row r="70" spans="1:18" s="301" customFormat="1" ht="24.95" customHeight="1" x14ac:dyDescent="0.2">
      <c r="A70" s="344"/>
      <c r="B70" s="344"/>
      <c r="C70" s="364" t="s">
        <v>204</v>
      </c>
      <c r="D70" s="359" t="s">
        <v>205</v>
      </c>
      <c r="E70" s="454">
        <v>152400</v>
      </c>
      <c r="F70" s="454">
        <v>152400</v>
      </c>
      <c r="G70" s="455">
        <f t="shared" si="21"/>
        <v>1714</v>
      </c>
      <c r="H70" s="447">
        <f t="shared" si="1"/>
        <v>1.1246719160104988</v>
      </c>
      <c r="I70" s="352"/>
      <c r="J70" s="352"/>
      <c r="K70" s="352"/>
      <c r="L70" s="352">
        <v>1714</v>
      </c>
      <c r="M70" s="352"/>
      <c r="N70" s="352"/>
      <c r="O70" s="339"/>
      <c r="P70" s="352"/>
      <c r="Q70" s="352"/>
      <c r="R70" s="352"/>
    </row>
    <row r="71" spans="1:18" s="301" customFormat="1" ht="12.95" customHeight="1" x14ac:dyDescent="0.2">
      <c r="A71" s="340"/>
      <c r="B71" s="340"/>
      <c r="C71" s="365" t="s">
        <v>206</v>
      </c>
      <c r="D71" s="366"/>
      <c r="E71" s="465">
        <f>SUM(E47:E70)</f>
        <v>401618</v>
      </c>
      <c r="F71" s="465">
        <f>SUM(F47:F70)</f>
        <v>406117</v>
      </c>
      <c r="G71" s="465">
        <f>SUM(G47:G70)</f>
        <v>54867</v>
      </c>
      <c r="H71" s="808">
        <f t="shared" si="1"/>
        <v>13.510146090904836</v>
      </c>
      <c r="I71" s="465">
        <f t="shared" ref="I71:R71" si="22">SUM(I47:I70)</f>
        <v>0</v>
      </c>
      <c r="J71" s="465">
        <f t="shared" si="22"/>
        <v>2499</v>
      </c>
      <c r="K71" s="465">
        <f t="shared" si="22"/>
        <v>491</v>
      </c>
      <c r="L71" s="465">
        <f t="shared" si="22"/>
        <v>26010</v>
      </c>
      <c r="M71" s="465">
        <f t="shared" si="22"/>
        <v>0</v>
      </c>
      <c r="N71" s="465">
        <f t="shared" si="22"/>
        <v>0</v>
      </c>
      <c r="O71" s="465">
        <f t="shared" si="22"/>
        <v>2000</v>
      </c>
      <c r="P71" s="465">
        <f t="shared" si="22"/>
        <v>0</v>
      </c>
      <c r="Q71" s="465">
        <f t="shared" si="22"/>
        <v>23867</v>
      </c>
      <c r="R71" s="465">
        <f t="shared" si="22"/>
        <v>0</v>
      </c>
    </row>
    <row r="72" spans="1:18" s="301" customFormat="1" ht="12.95" customHeight="1" x14ac:dyDescent="0.2">
      <c r="A72" s="344">
        <v>1</v>
      </c>
      <c r="B72" s="344" t="s">
        <v>207</v>
      </c>
      <c r="C72" s="345" t="s">
        <v>152</v>
      </c>
      <c r="D72" s="367"/>
      <c r="E72" s="452"/>
      <c r="F72" s="452"/>
      <c r="G72" s="455"/>
      <c r="H72" s="447"/>
      <c r="I72" s="339"/>
      <c r="J72" s="339"/>
      <c r="K72" s="339"/>
      <c r="L72" s="339"/>
      <c r="M72" s="339"/>
      <c r="N72" s="339"/>
      <c r="O72" s="339"/>
      <c r="P72" s="339"/>
      <c r="Q72" s="339"/>
      <c r="R72" s="339"/>
    </row>
    <row r="73" spans="1:18" s="301" customFormat="1" ht="27" customHeight="1" x14ac:dyDescent="0.2">
      <c r="A73" s="344"/>
      <c r="B73" s="344"/>
      <c r="C73" s="360" t="s">
        <v>208</v>
      </c>
      <c r="D73" s="368"/>
      <c r="E73" s="472"/>
      <c r="F73" s="472"/>
      <c r="G73" s="455"/>
      <c r="H73" s="447"/>
      <c r="I73" s="369"/>
      <c r="J73" s="339"/>
      <c r="K73" s="339"/>
      <c r="L73" s="339"/>
      <c r="M73" s="339"/>
      <c r="N73" s="339"/>
      <c r="O73" s="339"/>
      <c r="P73" s="339"/>
      <c r="Q73" s="339"/>
      <c r="R73" s="339"/>
    </row>
    <row r="74" spans="1:18" s="301" customFormat="1" ht="26.25" customHeight="1" x14ac:dyDescent="0.2">
      <c r="A74" s="344"/>
      <c r="B74" s="344"/>
      <c r="C74" s="364" t="s">
        <v>1052</v>
      </c>
      <c r="D74" s="370">
        <v>161909</v>
      </c>
      <c r="E74" s="473">
        <v>35742</v>
      </c>
      <c r="F74" s="473">
        <v>35742</v>
      </c>
      <c r="G74" s="455">
        <f>SUM(I74:R74)</f>
        <v>12673</v>
      </c>
      <c r="H74" s="447">
        <f t="shared" si="1"/>
        <v>35.456885456885459</v>
      </c>
      <c r="I74" s="371"/>
      <c r="J74" s="371"/>
      <c r="K74" s="371"/>
      <c r="L74" s="371">
        <v>12673</v>
      </c>
      <c r="M74" s="371"/>
      <c r="N74" s="371"/>
      <c r="O74" s="371"/>
      <c r="P74" s="371"/>
      <c r="Q74" s="371"/>
      <c r="R74" s="371"/>
    </row>
    <row r="75" spans="1:18" s="301" customFormat="1" ht="23.25" customHeight="1" x14ac:dyDescent="0.2">
      <c r="A75" s="344"/>
      <c r="B75" s="344"/>
      <c r="C75" s="364" t="s">
        <v>1363</v>
      </c>
      <c r="D75" s="370">
        <v>164106</v>
      </c>
      <c r="E75" s="473">
        <v>598323</v>
      </c>
      <c r="F75" s="473">
        <v>598323</v>
      </c>
      <c r="G75" s="455">
        <f t="shared" ref="G75:G78" si="23">SUM(I75:R75)</f>
        <v>143255</v>
      </c>
      <c r="H75" s="447">
        <f t="shared" si="1"/>
        <v>23.942753328887576</v>
      </c>
      <c r="I75" s="371"/>
      <c r="J75" s="371"/>
      <c r="K75" s="371"/>
      <c r="L75" s="371">
        <v>77435</v>
      </c>
      <c r="M75" s="371"/>
      <c r="N75" s="371"/>
      <c r="O75" s="371"/>
      <c r="P75" s="371"/>
      <c r="Q75" s="371">
        <v>65820</v>
      </c>
      <c r="R75" s="371"/>
    </row>
    <row r="76" spans="1:18" s="301" customFormat="1" ht="24" customHeight="1" x14ac:dyDescent="0.2">
      <c r="A76" s="344"/>
      <c r="B76" s="344"/>
      <c r="C76" s="364" t="s">
        <v>1364</v>
      </c>
      <c r="D76" s="370">
        <v>164204</v>
      </c>
      <c r="E76" s="473">
        <v>227588</v>
      </c>
      <c r="F76" s="473">
        <v>230607</v>
      </c>
      <c r="G76" s="455">
        <f t="shared" si="23"/>
        <v>84800</v>
      </c>
      <c r="H76" s="447">
        <f t="shared" si="1"/>
        <v>36.772517746642556</v>
      </c>
      <c r="I76" s="371"/>
      <c r="J76" s="371"/>
      <c r="K76" s="371"/>
      <c r="L76" s="371">
        <v>54006</v>
      </c>
      <c r="M76" s="371"/>
      <c r="N76" s="371"/>
      <c r="O76" s="371"/>
      <c r="P76" s="371"/>
      <c r="Q76" s="371">
        <v>30794</v>
      </c>
      <c r="R76" s="371"/>
    </row>
    <row r="77" spans="1:18" s="301" customFormat="1" ht="35.25" customHeight="1" x14ac:dyDescent="0.2">
      <c r="A77" s="344"/>
      <c r="B77" s="344"/>
      <c r="C77" s="372" t="s">
        <v>765</v>
      </c>
      <c r="D77" s="370">
        <v>164205</v>
      </c>
      <c r="E77" s="473">
        <v>419020</v>
      </c>
      <c r="F77" s="473">
        <v>419020</v>
      </c>
      <c r="G77" s="455">
        <f t="shared" si="23"/>
        <v>226717</v>
      </c>
      <c r="H77" s="447">
        <f t="shared" si="1"/>
        <v>54.106486563887167</v>
      </c>
      <c r="I77" s="371"/>
      <c r="J77" s="371"/>
      <c r="K77" s="371"/>
      <c r="L77" s="371">
        <v>59503</v>
      </c>
      <c r="M77" s="371"/>
      <c r="N77" s="371"/>
      <c r="O77" s="371"/>
      <c r="P77" s="371"/>
      <c r="Q77" s="371">
        <v>167214</v>
      </c>
      <c r="R77" s="371"/>
    </row>
    <row r="78" spans="1:18" s="301" customFormat="1" ht="35.25" customHeight="1" x14ac:dyDescent="0.2">
      <c r="A78" s="344"/>
      <c r="B78" s="344"/>
      <c r="C78" s="372" t="s">
        <v>842</v>
      </c>
      <c r="D78" s="370">
        <v>164206</v>
      </c>
      <c r="E78" s="473">
        <v>195346</v>
      </c>
      <c r="F78" s="473">
        <v>195346</v>
      </c>
      <c r="G78" s="455">
        <f t="shared" si="23"/>
        <v>0</v>
      </c>
      <c r="H78" s="447">
        <f t="shared" si="1"/>
        <v>0</v>
      </c>
      <c r="I78" s="371"/>
      <c r="J78" s="371"/>
      <c r="K78" s="371"/>
      <c r="L78" s="371"/>
      <c r="M78" s="371"/>
      <c r="N78" s="371"/>
      <c r="O78" s="371"/>
      <c r="P78" s="371"/>
      <c r="Q78" s="371"/>
      <c r="R78" s="371"/>
    </row>
    <row r="79" spans="1:18" s="301" customFormat="1" ht="30" customHeight="1" x14ac:dyDescent="0.2">
      <c r="A79" s="344"/>
      <c r="B79" s="344"/>
      <c r="C79" s="360" t="s">
        <v>175</v>
      </c>
      <c r="D79" s="373"/>
      <c r="E79" s="474"/>
      <c r="F79" s="474"/>
      <c r="G79" s="455"/>
      <c r="H79" s="447"/>
      <c r="I79" s="371"/>
      <c r="J79" s="371"/>
      <c r="K79" s="371"/>
      <c r="L79" s="371"/>
      <c r="M79" s="371"/>
      <c r="N79" s="371"/>
      <c r="O79" s="371"/>
      <c r="P79" s="371"/>
      <c r="Q79" s="371"/>
      <c r="R79" s="371"/>
    </row>
    <row r="80" spans="1:18" s="301" customFormat="1" ht="18" customHeight="1" x14ac:dyDescent="0.2">
      <c r="A80" s="735"/>
      <c r="B80" s="735"/>
      <c r="C80" s="170" t="s">
        <v>1365</v>
      </c>
      <c r="D80" s="757">
        <v>161908</v>
      </c>
      <c r="E80" s="758"/>
      <c r="F80" s="758"/>
      <c r="G80" s="738">
        <f>SUM(I80:R80)</f>
        <v>45</v>
      </c>
      <c r="H80" s="739"/>
      <c r="I80" s="759"/>
      <c r="J80" s="759"/>
      <c r="K80" s="759"/>
      <c r="L80" s="759">
        <v>45</v>
      </c>
      <c r="M80" s="759"/>
      <c r="N80" s="759"/>
      <c r="O80" s="759"/>
      <c r="P80" s="759"/>
      <c r="Q80" s="759"/>
      <c r="R80" s="759"/>
    </row>
    <row r="81" spans="1:18" s="301" customFormat="1" ht="24" customHeight="1" x14ac:dyDescent="0.2">
      <c r="A81" s="735"/>
      <c r="B81" s="735"/>
      <c r="C81" s="85" t="s">
        <v>1366</v>
      </c>
      <c r="D81" s="757">
        <v>161911</v>
      </c>
      <c r="E81" s="758"/>
      <c r="F81" s="758"/>
      <c r="G81" s="738">
        <f t="shared" ref="G81:G126" si="24">SUM(I81:R81)</f>
        <v>46</v>
      </c>
      <c r="H81" s="739"/>
      <c r="I81" s="759"/>
      <c r="J81" s="759"/>
      <c r="K81" s="759"/>
      <c r="L81" s="759">
        <v>46</v>
      </c>
      <c r="M81" s="759"/>
      <c r="N81" s="759"/>
      <c r="O81" s="759"/>
      <c r="P81" s="759"/>
      <c r="Q81" s="759"/>
      <c r="R81" s="759"/>
    </row>
    <row r="82" spans="1:18" s="301" customFormat="1" ht="25.5" customHeight="1" x14ac:dyDescent="0.2">
      <c r="A82" s="344"/>
      <c r="B82" s="344"/>
      <c r="C82" s="356" t="s">
        <v>771</v>
      </c>
      <c r="D82" s="374">
        <v>162695</v>
      </c>
      <c r="E82" s="475">
        <v>4800</v>
      </c>
      <c r="F82" s="475">
        <v>4800</v>
      </c>
      <c r="G82" s="738">
        <f t="shared" si="24"/>
        <v>0</v>
      </c>
      <c r="H82" s="447">
        <f t="shared" si="1"/>
        <v>0</v>
      </c>
      <c r="I82" s="371"/>
      <c r="J82" s="371"/>
      <c r="K82" s="371"/>
      <c r="L82" s="371"/>
      <c r="M82" s="371"/>
      <c r="N82" s="371"/>
      <c r="O82" s="371"/>
      <c r="P82" s="371"/>
      <c r="Q82" s="371"/>
      <c r="R82" s="371"/>
    </row>
    <row r="83" spans="1:18" s="301" customFormat="1" ht="19.5" customHeight="1" x14ac:dyDescent="0.2">
      <c r="A83" s="344"/>
      <c r="B83" s="344"/>
      <c r="C83" s="375" t="s">
        <v>843</v>
      </c>
      <c r="D83" s="376">
        <v>162607</v>
      </c>
      <c r="E83" s="475">
        <v>5058</v>
      </c>
      <c r="F83" s="475">
        <v>5058</v>
      </c>
      <c r="G83" s="738">
        <f t="shared" si="24"/>
        <v>5058</v>
      </c>
      <c r="H83" s="447">
        <f t="shared" si="1"/>
        <v>100</v>
      </c>
      <c r="I83" s="377"/>
      <c r="J83" s="377"/>
      <c r="K83" s="377"/>
      <c r="L83" s="377"/>
      <c r="M83" s="377"/>
      <c r="N83" s="377"/>
      <c r="O83" s="377"/>
      <c r="P83" s="377"/>
      <c r="Q83" s="377">
        <v>5058</v>
      </c>
      <c r="R83" s="377"/>
    </row>
    <row r="84" spans="1:18" s="301" customFormat="1" ht="25.5" customHeight="1" x14ac:dyDescent="0.2">
      <c r="A84" s="305"/>
      <c r="B84" s="305"/>
      <c r="C84" s="378" t="s">
        <v>1029</v>
      </c>
      <c r="D84" s="376">
        <v>162640</v>
      </c>
      <c r="E84" s="475">
        <v>137601</v>
      </c>
      <c r="F84" s="475">
        <v>137601</v>
      </c>
      <c r="G84" s="738">
        <f t="shared" si="24"/>
        <v>137601</v>
      </c>
      <c r="H84" s="447">
        <f t="shared" si="1"/>
        <v>100</v>
      </c>
      <c r="I84" s="377"/>
      <c r="J84" s="377"/>
      <c r="K84" s="377"/>
      <c r="L84" s="377"/>
      <c r="M84" s="377"/>
      <c r="N84" s="377"/>
      <c r="O84" s="377"/>
      <c r="P84" s="377"/>
      <c r="Q84" s="377">
        <v>137601</v>
      </c>
      <c r="R84" s="377"/>
    </row>
    <row r="85" spans="1:18" s="301" customFormat="1" ht="51" customHeight="1" x14ac:dyDescent="0.2">
      <c r="A85" s="305"/>
      <c r="B85" s="305"/>
      <c r="C85" s="379" t="s">
        <v>844</v>
      </c>
      <c r="D85" s="380">
        <v>163603</v>
      </c>
      <c r="E85" s="476">
        <v>10113</v>
      </c>
      <c r="F85" s="476">
        <v>10113</v>
      </c>
      <c r="G85" s="738">
        <f t="shared" si="24"/>
        <v>10113</v>
      </c>
      <c r="H85" s="447">
        <f t="shared" si="1"/>
        <v>100</v>
      </c>
      <c r="I85" s="381"/>
      <c r="J85" s="381"/>
      <c r="K85" s="381"/>
      <c r="L85" s="381"/>
      <c r="M85" s="381"/>
      <c r="N85" s="381"/>
      <c r="O85" s="381"/>
      <c r="P85" s="381"/>
      <c r="Q85" s="381">
        <v>10113</v>
      </c>
      <c r="R85" s="381"/>
    </row>
    <row r="86" spans="1:18" s="301" customFormat="1" ht="37.5" customHeight="1" x14ac:dyDescent="0.2">
      <c r="A86" s="224"/>
      <c r="B86" s="224"/>
      <c r="C86" s="383" t="s">
        <v>845</v>
      </c>
      <c r="D86" s="380">
        <v>163604</v>
      </c>
      <c r="E86" s="476">
        <v>4106</v>
      </c>
      <c r="F86" s="476">
        <v>4106</v>
      </c>
      <c r="G86" s="738">
        <f t="shared" si="24"/>
        <v>4106</v>
      </c>
      <c r="H86" s="447">
        <f t="shared" si="1"/>
        <v>100</v>
      </c>
      <c r="I86" s="381"/>
      <c r="J86" s="381"/>
      <c r="K86" s="381"/>
      <c r="L86" s="381"/>
      <c r="M86" s="381"/>
      <c r="N86" s="381"/>
      <c r="O86" s="381"/>
      <c r="P86" s="381"/>
      <c r="Q86" s="381">
        <v>4106</v>
      </c>
      <c r="R86" s="381"/>
    </row>
    <row r="87" spans="1:18" s="301" customFormat="1" ht="37.5" customHeight="1" x14ac:dyDescent="0.2">
      <c r="A87" s="224"/>
      <c r="B87" s="224"/>
      <c r="C87" s="383" t="s">
        <v>846</v>
      </c>
      <c r="D87" s="380">
        <v>163606</v>
      </c>
      <c r="E87" s="476">
        <v>10778</v>
      </c>
      <c r="F87" s="476">
        <v>58564</v>
      </c>
      <c r="G87" s="738">
        <f t="shared" si="24"/>
        <v>10778</v>
      </c>
      <c r="H87" s="447">
        <f t="shared" si="1"/>
        <v>18.403797554811831</v>
      </c>
      <c r="I87" s="381"/>
      <c r="J87" s="381"/>
      <c r="K87" s="381"/>
      <c r="L87" s="381"/>
      <c r="M87" s="381"/>
      <c r="N87" s="381"/>
      <c r="O87" s="381"/>
      <c r="P87" s="381"/>
      <c r="Q87" s="381">
        <v>10778</v>
      </c>
      <c r="R87" s="381"/>
    </row>
    <row r="88" spans="1:18" s="301" customFormat="1" ht="77.25" customHeight="1" x14ac:dyDescent="0.2">
      <c r="A88" s="224"/>
      <c r="B88" s="224"/>
      <c r="C88" s="379" t="s">
        <v>1030</v>
      </c>
      <c r="D88" s="380">
        <v>163607</v>
      </c>
      <c r="E88" s="476">
        <v>944966</v>
      </c>
      <c r="F88" s="476">
        <v>944966</v>
      </c>
      <c r="G88" s="738">
        <f t="shared" si="24"/>
        <v>944966</v>
      </c>
      <c r="H88" s="447">
        <f t="shared" si="1"/>
        <v>100</v>
      </c>
      <c r="I88" s="381"/>
      <c r="J88" s="381"/>
      <c r="K88" s="381"/>
      <c r="L88" s="381"/>
      <c r="M88" s="381"/>
      <c r="N88" s="381"/>
      <c r="O88" s="381"/>
      <c r="P88" s="381"/>
      <c r="Q88" s="381">
        <v>944966</v>
      </c>
      <c r="R88" s="381"/>
    </row>
    <row r="89" spans="1:18" s="301" customFormat="1" ht="37.5" customHeight="1" x14ac:dyDescent="0.2">
      <c r="A89" s="224"/>
      <c r="B89" s="224"/>
      <c r="C89" s="379" t="s">
        <v>847</v>
      </c>
      <c r="D89" s="380">
        <v>163608</v>
      </c>
      <c r="E89" s="476">
        <v>471834</v>
      </c>
      <c r="F89" s="476">
        <v>471834</v>
      </c>
      <c r="G89" s="738">
        <f t="shared" si="24"/>
        <v>471834</v>
      </c>
      <c r="H89" s="447">
        <f t="shared" si="1"/>
        <v>100</v>
      </c>
      <c r="I89" s="381"/>
      <c r="J89" s="381"/>
      <c r="K89" s="381"/>
      <c r="L89" s="381"/>
      <c r="M89" s="381"/>
      <c r="N89" s="381"/>
      <c r="O89" s="381"/>
      <c r="P89" s="381"/>
      <c r="Q89" s="381">
        <v>471834</v>
      </c>
      <c r="R89" s="381"/>
    </row>
    <row r="90" spans="1:18" s="301" customFormat="1" ht="37.5" customHeight="1" x14ac:dyDescent="0.2">
      <c r="A90" s="224"/>
      <c r="B90" s="224"/>
      <c r="C90" s="379" t="s">
        <v>848</v>
      </c>
      <c r="D90" s="380">
        <v>163609</v>
      </c>
      <c r="E90" s="476">
        <v>159568</v>
      </c>
      <c r="F90" s="476">
        <v>159568</v>
      </c>
      <c r="G90" s="738">
        <f t="shared" si="24"/>
        <v>159568</v>
      </c>
      <c r="H90" s="447">
        <f t="shared" si="1"/>
        <v>100</v>
      </c>
      <c r="I90" s="381"/>
      <c r="J90" s="381"/>
      <c r="K90" s="381"/>
      <c r="L90" s="381"/>
      <c r="M90" s="381"/>
      <c r="N90" s="381"/>
      <c r="O90" s="381"/>
      <c r="P90" s="381"/>
      <c r="Q90" s="381">
        <v>159568</v>
      </c>
      <c r="R90" s="381"/>
    </row>
    <row r="91" spans="1:18" s="301" customFormat="1" ht="37.5" customHeight="1" x14ac:dyDescent="0.2">
      <c r="A91" s="224"/>
      <c r="B91" s="224"/>
      <c r="C91" s="384" t="s">
        <v>849</v>
      </c>
      <c r="D91" s="380">
        <v>163611</v>
      </c>
      <c r="E91" s="476">
        <v>159938</v>
      </c>
      <c r="F91" s="476">
        <v>159938</v>
      </c>
      <c r="G91" s="738">
        <f t="shared" si="24"/>
        <v>159938</v>
      </c>
      <c r="H91" s="447">
        <f t="shared" si="1"/>
        <v>100</v>
      </c>
      <c r="I91" s="381"/>
      <c r="J91" s="381"/>
      <c r="K91" s="381"/>
      <c r="L91" s="381"/>
      <c r="M91" s="381"/>
      <c r="N91" s="381"/>
      <c r="O91" s="381"/>
      <c r="P91" s="381"/>
      <c r="Q91" s="381">
        <v>159938</v>
      </c>
      <c r="R91" s="381"/>
    </row>
    <row r="92" spans="1:18" s="301" customFormat="1" ht="37.5" customHeight="1" x14ac:dyDescent="0.2">
      <c r="A92" s="224"/>
      <c r="B92" s="224"/>
      <c r="C92" s="385" t="s">
        <v>767</v>
      </c>
      <c r="D92" s="380">
        <v>163612</v>
      </c>
      <c r="E92" s="476">
        <v>57989</v>
      </c>
      <c r="F92" s="476">
        <v>89993</v>
      </c>
      <c r="G92" s="738">
        <f t="shared" si="24"/>
        <v>57989</v>
      </c>
      <c r="H92" s="447">
        <f t="shared" si="1"/>
        <v>64.437234007089444</v>
      </c>
      <c r="I92" s="381"/>
      <c r="J92" s="381"/>
      <c r="K92" s="381"/>
      <c r="L92" s="381"/>
      <c r="M92" s="381"/>
      <c r="N92" s="381"/>
      <c r="O92" s="381"/>
      <c r="P92" s="381"/>
      <c r="Q92" s="381">
        <v>57989</v>
      </c>
      <c r="R92" s="381"/>
    </row>
    <row r="93" spans="1:18" s="301" customFormat="1" ht="37.5" customHeight="1" x14ac:dyDescent="0.2">
      <c r="A93" s="224"/>
      <c r="B93" s="224"/>
      <c r="C93" s="385" t="s">
        <v>1368</v>
      </c>
      <c r="D93" s="380">
        <v>163613</v>
      </c>
      <c r="E93" s="476">
        <v>275718</v>
      </c>
      <c r="F93" s="476">
        <v>276162</v>
      </c>
      <c r="G93" s="738">
        <f t="shared" si="24"/>
        <v>238673</v>
      </c>
      <c r="H93" s="447">
        <f t="shared" si="1"/>
        <v>86.424996922096454</v>
      </c>
      <c r="I93" s="381"/>
      <c r="J93" s="381">
        <v>89974</v>
      </c>
      <c r="K93" s="381"/>
      <c r="L93" s="381">
        <v>34828</v>
      </c>
      <c r="M93" s="381"/>
      <c r="N93" s="381"/>
      <c r="O93" s="381"/>
      <c r="P93" s="381"/>
      <c r="Q93" s="381">
        <v>113871</v>
      </c>
      <c r="R93" s="381"/>
    </row>
    <row r="94" spans="1:18" s="301" customFormat="1" ht="49.5" customHeight="1" x14ac:dyDescent="0.2">
      <c r="A94" s="224"/>
      <c r="B94" s="224"/>
      <c r="C94" s="385" t="s">
        <v>850</v>
      </c>
      <c r="D94" s="380">
        <v>163614</v>
      </c>
      <c r="E94" s="476">
        <v>88448</v>
      </c>
      <c r="F94" s="476">
        <v>88448</v>
      </c>
      <c r="G94" s="738">
        <f t="shared" si="24"/>
        <v>88448</v>
      </c>
      <c r="H94" s="447">
        <f t="shared" si="1"/>
        <v>100</v>
      </c>
      <c r="I94" s="381"/>
      <c r="J94" s="381"/>
      <c r="K94" s="381"/>
      <c r="L94" s="381"/>
      <c r="M94" s="381"/>
      <c r="N94" s="381"/>
      <c r="O94" s="381"/>
      <c r="P94" s="381"/>
      <c r="Q94" s="381">
        <v>88448</v>
      </c>
      <c r="R94" s="381"/>
    </row>
    <row r="95" spans="1:18" s="301" customFormat="1" ht="52.5" customHeight="1" x14ac:dyDescent="0.2">
      <c r="A95" s="224"/>
      <c r="B95" s="224"/>
      <c r="C95" s="385" t="s">
        <v>851</v>
      </c>
      <c r="D95" s="380">
        <v>163615</v>
      </c>
      <c r="E95" s="476">
        <v>8687</v>
      </c>
      <c r="F95" s="476">
        <v>8687</v>
      </c>
      <c r="G95" s="738">
        <f t="shared" si="24"/>
        <v>8688</v>
      </c>
      <c r="H95" s="447">
        <f t="shared" si="1"/>
        <v>100.01151145389662</v>
      </c>
      <c r="I95" s="381"/>
      <c r="J95" s="381"/>
      <c r="K95" s="381"/>
      <c r="L95" s="381"/>
      <c r="M95" s="381"/>
      <c r="N95" s="381"/>
      <c r="O95" s="381"/>
      <c r="P95" s="381"/>
      <c r="Q95" s="822">
        <v>8688</v>
      </c>
      <c r="R95" s="381"/>
    </row>
    <row r="96" spans="1:18" s="301" customFormat="1" ht="37.5" customHeight="1" x14ac:dyDescent="0.2">
      <c r="A96" s="224"/>
      <c r="B96" s="224"/>
      <c r="C96" s="385" t="s">
        <v>852</v>
      </c>
      <c r="D96" s="380">
        <v>163616</v>
      </c>
      <c r="E96" s="476">
        <v>31299</v>
      </c>
      <c r="F96" s="476">
        <v>31299</v>
      </c>
      <c r="G96" s="738">
        <f t="shared" si="24"/>
        <v>31299</v>
      </c>
      <c r="H96" s="447">
        <f t="shared" si="1"/>
        <v>100</v>
      </c>
      <c r="I96" s="381"/>
      <c r="J96" s="381"/>
      <c r="K96" s="381"/>
      <c r="L96" s="381"/>
      <c r="M96" s="381"/>
      <c r="N96" s="381"/>
      <c r="O96" s="381"/>
      <c r="P96" s="381"/>
      <c r="Q96" s="381">
        <v>31299</v>
      </c>
      <c r="R96" s="381"/>
    </row>
    <row r="97" spans="1:18" s="301" customFormat="1" ht="69" customHeight="1" x14ac:dyDescent="0.2">
      <c r="A97" s="224"/>
      <c r="B97" s="224"/>
      <c r="C97" s="385" t="s">
        <v>853</v>
      </c>
      <c r="D97" s="380">
        <v>163617</v>
      </c>
      <c r="E97" s="476">
        <v>1099</v>
      </c>
      <c r="F97" s="476">
        <v>1099</v>
      </c>
      <c r="G97" s="738">
        <f t="shared" si="24"/>
        <v>1099</v>
      </c>
      <c r="H97" s="447">
        <f t="shared" si="1"/>
        <v>100</v>
      </c>
      <c r="I97" s="381"/>
      <c r="J97" s="381"/>
      <c r="K97" s="381"/>
      <c r="L97" s="381"/>
      <c r="M97" s="381"/>
      <c r="N97" s="381"/>
      <c r="O97" s="381"/>
      <c r="P97" s="381"/>
      <c r="Q97" s="381">
        <v>1099</v>
      </c>
      <c r="R97" s="381"/>
    </row>
    <row r="98" spans="1:18" s="301" customFormat="1" ht="37.5" customHeight="1" x14ac:dyDescent="0.2">
      <c r="A98" s="224"/>
      <c r="B98" s="224"/>
      <c r="C98" s="385" t="s">
        <v>209</v>
      </c>
      <c r="D98" s="386">
        <v>163623</v>
      </c>
      <c r="E98" s="475">
        <v>2908</v>
      </c>
      <c r="F98" s="475">
        <v>2908</v>
      </c>
      <c r="G98" s="738">
        <f t="shared" si="24"/>
        <v>0</v>
      </c>
      <c r="H98" s="447">
        <f t="shared" ref="H98:H173" si="25">G98/F98*100</f>
        <v>0</v>
      </c>
      <c r="I98" s="381"/>
      <c r="J98" s="381"/>
      <c r="K98" s="381"/>
      <c r="L98" s="381"/>
      <c r="M98" s="381"/>
      <c r="N98" s="381"/>
      <c r="O98" s="381"/>
      <c r="P98" s="381"/>
      <c r="Q98" s="381"/>
      <c r="R98" s="381"/>
    </row>
    <row r="99" spans="1:18" s="301" customFormat="1" ht="22.5" customHeight="1" x14ac:dyDescent="0.2">
      <c r="A99" s="224"/>
      <c r="B99" s="224"/>
      <c r="C99" s="387" t="s">
        <v>210</v>
      </c>
      <c r="D99" s="386">
        <v>163625</v>
      </c>
      <c r="E99" s="475">
        <v>1088000</v>
      </c>
      <c r="F99" s="475">
        <v>1088000</v>
      </c>
      <c r="G99" s="738">
        <f t="shared" si="24"/>
        <v>500000</v>
      </c>
      <c r="H99" s="447">
        <f t="shared" si="25"/>
        <v>45.955882352941174</v>
      </c>
      <c r="I99" s="381"/>
      <c r="J99" s="381">
        <v>500000</v>
      </c>
      <c r="K99" s="381"/>
      <c r="L99" s="381"/>
      <c r="M99" s="381"/>
      <c r="N99" s="381"/>
      <c r="O99" s="381"/>
      <c r="P99" s="381"/>
      <c r="Q99" s="381"/>
      <c r="R99" s="381"/>
    </row>
    <row r="100" spans="1:18" s="301" customFormat="1" ht="34.5" customHeight="1" x14ac:dyDescent="0.2">
      <c r="A100" s="224"/>
      <c r="B100" s="224"/>
      <c r="C100" s="388" t="s">
        <v>766</v>
      </c>
      <c r="D100" s="386">
        <v>163626</v>
      </c>
      <c r="E100" s="475">
        <v>16514</v>
      </c>
      <c r="F100" s="475">
        <v>16514</v>
      </c>
      <c r="G100" s="738">
        <f t="shared" si="24"/>
        <v>16176</v>
      </c>
      <c r="H100" s="447">
        <f t="shared" si="25"/>
        <v>97.953251786363083</v>
      </c>
      <c r="I100" s="381"/>
      <c r="J100" s="381"/>
      <c r="K100" s="381"/>
      <c r="L100" s="381"/>
      <c r="M100" s="381"/>
      <c r="N100" s="381"/>
      <c r="O100" s="381"/>
      <c r="P100" s="381"/>
      <c r="Q100" s="381">
        <v>16176</v>
      </c>
      <c r="R100" s="381"/>
    </row>
    <row r="101" spans="1:18" s="301" customFormat="1" ht="37.5" customHeight="1" x14ac:dyDescent="0.2">
      <c r="A101" s="224"/>
      <c r="B101" s="224"/>
      <c r="C101" s="389" t="s">
        <v>211</v>
      </c>
      <c r="D101" s="386">
        <v>163627</v>
      </c>
      <c r="E101" s="475">
        <v>785975</v>
      </c>
      <c r="F101" s="475">
        <v>785975</v>
      </c>
      <c r="G101" s="738">
        <f t="shared" si="24"/>
        <v>785975</v>
      </c>
      <c r="H101" s="447">
        <f t="shared" si="25"/>
        <v>100</v>
      </c>
      <c r="I101" s="381">
        <v>165110</v>
      </c>
      <c r="J101" s="381">
        <v>511121</v>
      </c>
      <c r="K101" s="381"/>
      <c r="L101" s="381"/>
      <c r="M101" s="381"/>
      <c r="N101" s="381"/>
      <c r="O101" s="381"/>
      <c r="P101" s="381"/>
      <c r="Q101" s="381">
        <v>109744</v>
      </c>
      <c r="R101" s="381"/>
    </row>
    <row r="102" spans="1:18" s="301" customFormat="1" ht="41.25" customHeight="1" x14ac:dyDescent="0.2">
      <c r="A102" s="224"/>
      <c r="B102" s="224"/>
      <c r="C102" s="390" t="s">
        <v>213</v>
      </c>
      <c r="D102" s="386">
        <v>163628</v>
      </c>
      <c r="E102" s="475">
        <v>33166</v>
      </c>
      <c r="F102" s="475">
        <v>33166</v>
      </c>
      <c r="G102" s="738">
        <f t="shared" si="24"/>
        <v>26644</v>
      </c>
      <c r="H102" s="447">
        <f t="shared" si="25"/>
        <v>80.335283121268773</v>
      </c>
      <c r="I102" s="381"/>
      <c r="J102" s="381"/>
      <c r="K102" s="381"/>
      <c r="L102" s="381">
        <v>529</v>
      </c>
      <c r="M102" s="381"/>
      <c r="N102" s="381"/>
      <c r="O102" s="381"/>
      <c r="P102" s="381"/>
      <c r="Q102" s="381">
        <v>26115</v>
      </c>
      <c r="R102" s="381"/>
    </row>
    <row r="103" spans="1:18" s="301" customFormat="1" ht="26.25" customHeight="1" x14ac:dyDescent="0.2">
      <c r="A103" s="224"/>
      <c r="B103" s="224"/>
      <c r="C103" s="389" t="s">
        <v>212</v>
      </c>
      <c r="D103" s="386">
        <v>163629</v>
      </c>
      <c r="E103" s="475">
        <v>1132578</v>
      </c>
      <c r="F103" s="475">
        <v>1132578</v>
      </c>
      <c r="G103" s="738">
        <f t="shared" si="24"/>
        <v>1016084</v>
      </c>
      <c r="H103" s="447">
        <f t="shared" si="25"/>
        <v>89.714262505540461</v>
      </c>
      <c r="I103" s="381"/>
      <c r="J103" s="381"/>
      <c r="K103" s="381"/>
      <c r="L103" s="381">
        <v>123429</v>
      </c>
      <c r="M103" s="381"/>
      <c r="N103" s="381"/>
      <c r="O103" s="381"/>
      <c r="P103" s="381"/>
      <c r="Q103" s="381">
        <v>892655</v>
      </c>
      <c r="R103" s="381"/>
    </row>
    <row r="104" spans="1:18" s="301" customFormat="1" ht="41.25" customHeight="1" x14ac:dyDescent="0.2">
      <c r="A104" s="224"/>
      <c r="B104" s="224"/>
      <c r="C104" s="391" t="s">
        <v>854</v>
      </c>
      <c r="D104" s="386">
        <v>163633</v>
      </c>
      <c r="E104" s="475">
        <v>128636</v>
      </c>
      <c r="F104" s="475">
        <v>128636</v>
      </c>
      <c r="G104" s="738">
        <f t="shared" si="24"/>
        <v>128636</v>
      </c>
      <c r="H104" s="447">
        <f t="shared" si="25"/>
        <v>100</v>
      </c>
      <c r="I104" s="381"/>
      <c r="J104" s="381"/>
      <c r="K104" s="381"/>
      <c r="L104" s="381"/>
      <c r="M104" s="381"/>
      <c r="N104" s="381"/>
      <c r="O104" s="381"/>
      <c r="P104" s="381"/>
      <c r="Q104" s="381">
        <v>128636</v>
      </c>
      <c r="R104" s="381"/>
    </row>
    <row r="105" spans="1:18" s="301" customFormat="1" ht="36" customHeight="1" x14ac:dyDescent="0.2">
      <c r="A105" s="224"/>
      <c r="B105" s="224"/>
      <c r="C105" s="807" t="s">
        <v>1367</v>
      </c>
      <c r="D105" s="386">
        <v>163636</v>
      </c>
      <c r="E105" s="760"/>
      <c r="F105" s="760"/>
      <c r="G105" s="738">
        <f t="shared" si="24"/>
        <v>492</v>
      </c>
      <c r="H105" s="761"/>
      <c r="I105" s="381"/>
      <c r="J105" s="381">
        <v>492</v>
      </c>
      <c r="K105" s="381"/>
      <c r="L105" s="381"/>
      <c r="M105" s="381"/>
      <c r="N105" s="381"/>
      <c r="O105" s="381"/>
      <c r="P105" s="381"/>
      <c r="Q105" s="381"/>
      <c r="R105" s="381"/>
    </row>
    <row r="106" spans="1:18" s="301" customFormat="1" ht="33" customHeight="1" x14ac:dyDescent="0.2">
      <c r="A106" s="224"/>
      <c r="B106" s="224"/>
      <c r="C106" s="392" t="s">
        <v>855</v>
      </c>
      <c r="D106" s="386">
        <v>163646</v>
      </c>
      <c r="E106" s="475">
        <v>13</v>
      </c>
      <c r="F106" s="475">
        <v>13</v>
      </c>
      <c r="G106" s="738">
        <f t="shared" si="24"/>
        <v>13</v>
      </c>
      <c r="H106" s="447">
        <f t="shared" si="25"/>
        <v>100</v>
      </c>
      <c r="I106" s="381"/>
      <c r="J106" s="381"/>
      <c r="K106" s="381"/>
      <c r="L106" s="381"/>
      <c r="M106" s="381"/>
      <c r="N106" s="381"/>
      <c r="O106" s="381"/>
      <c r="P106" s="381"/>
      <c r="Q106" s="381">
        <v>13</v>
      </c>
      <c r="R106" s="381"/>
    </row>
    <row r="107" spans="1:18" s="301" customFormat="1" ht="50.25" customHeight="1" x14ac:dyDescent="0.2">
      <c r="A107" s="224"/>
      <c r="B107" s="224"/>
      <c r="C107" s="388" t="s">
        <v>866</v>
      </c>
      <c r="D107" s="386">
        <v>163637</v>
      </c>
      <c r="E107" s="475">
        <v>433436</v>
      </c>
      <c r="F107" s="475">
        <v>433882</v>
      </c>
      <c r="G107" s="738">
        <f t="shared" si="24"/>
        <v>369884</v>
      </c>
      <c r="H107" s="447">
        <f t="shared" si="25"/>
        <v>85.249906656648577</v>
      </c>
      <c r="I107" s="381"/>
      <c r="J107" s="381">
        <v>145747</v>
      </c>
      <c r="K107" s="381"/>
      <c r="L107" s="381">
        <v>46168</v>
      </c>
      <c r="M107" s="381"/>
      <c r="N107" s="381"/>
      <c r="O107" s="381"/>
      <c r="P107" s="381"/>
      <c r="Q107" s="381">
        <v>177969</v>
      </c>
      <c r="R107" s="381"/>
    </row>
    <row r="108" spans="1:18" s="301" customFormat="1" ht="30" customHeight="1" x14ac:dyDescent="0.2">
      <c r="A108" s="224"/>
      <c r="B108" s="224"/>
      <c r="C108" s="391" t="s">
        <v>856</v>
      </c>
      <c r="D108" s="386">
        <v>163638</v>
      </c>
      <c r="E108" s="475">
        <v>4493</v>
      </c>
      <c r="F108" s="475">
        <v>4493</v>
      </c>
      <c r="G108" s="738">
        <f t="shared" si="24"/>
        <v>4493</v>
      </c>
      <c r="H108" s="447">
        <f t="shared" si="25"/>
        <v>100</v>
      </c>
      <c r="I108" s="381"/>
      <c r="J108" s="381"/>
      <c r="K108" s="381"/>
      <c r="L108" s="381"/>
      <c r="M108" s="381"/>
      <c r="N108" s="381"/>
      <c r="O108" s="381"/>
      <c r="P108" s="381"/>
      <c r="Q108" s="381">
        <v>4493</v>
      </c>
      <c r="R108" s="381"/>
    </row>
    <row r="109" spans="1:18" s="301" customFormat="1" ht="28.5" customHeight="1" x14ac:dyDescent="0.2">
      <c r="A109" s="224"/>
      <c r="B109" s="224"/>
      <c r="C109" s="391" t="s">
        <v>857</v>
      </c>
      <c r="D109" s="386">
        <v>163639</v>
      </c>
      <c r="E109" s="475">
        <v>87506</v>
      </c>
      <c r="F109" s="475">
        <v>87506</v>
      </c>
      <c r="G109" s="738">
        <f t="shared" si="24"/>
        <v>87506</v>
      </c>
      <c r="H109" s="447">
        <f t="shared" si="25"/>
        <v>100</v>
      </c>
      <c r="I109" s="381"/>
      <c r="J109" s="381"/>
      <c r="K109" s="381"/>
      <c r="L109" s="381"/>
      <c r="M109" s="381"/>
      <c r="N109" s="381"/>
      <c r="O109" s="381"/>
      <c r="P109" s="381">
        <v>34841</v>
      </c>
      <c r="Q109" s="381">
        <v>52665</v>
      </c>
      <c r="R109" s="381"/>
    </row>
    <row r="110" spans="1:18" s="301" customFormat="1" ht="28.5" customHeight="1" x14ac:dyDescent="0.2">
      <c r="A110" s="224"/>
      <c r="B110" s="224"/>
      <c r="C110" s="391" t="s">
        <v>858</v>
      </c>
      <c r="D110" s="386">
        <v>163640</v>
      </c>
      <c r="E110" s="475">
        <v>1661</v>
      </c>
      <c r="F110" s="475">
        <v>1661</v>
      </c>
      <c r="G110" s="738">
        <f t="shared" si="24"/>
        <v>1661</v>
      </c>
      <c r="H110" s="447">
        <f t="shared" si="25"/>
        <v>100</v>
      </c>
      <c r="I110" s="381"/>
      <c r="J110" s="381"/>
      <c r="K110" s="381"/>
      <c r="L110" s="381"/>
      <c r="M110" s="381"/>
      <c r="N110" s="381"/>
      <c r="O110" s="381"/>
      <c r="P110" s="381"/>
      <c r="Q110" s="381">
        <v>1661</v>
      </c>
      <c r="R110" s="381"/>
    </row>
    <row r="111" spans="1:18" s="301" customFormat="1" ht="41.25" customHeight="1" x14ac:dyDescent="0.2">
      <c r="A111" s="224"/>
      <c r="B111" s="224"/>
      <c r="C111" s="85" t="s">
        <v>1031</v>
      </c>
      <c r="D111" s="448">
        <v>163648</v>
      </c>
      <c r="E111" s="477">
        <v>5000</v>
      </c>
      <c r="F111" s="477">
        <v>5000</v>
      </c>
      <c r="G111" s="738">
        <f t="shared" si="24"/>
        <v>5000</v>
      </c>
      <c r="H111" s="447">
        <f t="shared" si="25"/>
        <v>100</v>
      </c>
      <c r="I111" s="371"/>
      <c r="J111" s="371"/>
      <c r="K111" s="371"/>
      <c r="L111" s="371"/>
      <c r="M111" s="371"/>
      <c r="N111" s="371"/>
      <c r="O111" s="371"/>
      <c r="P111" s="371"/>
      <c r="Q111" s="371">
        <v>5000</v>
      </c>
      <c r="R111" s="371"/>
    </row>
    <row r="112" spans="1:18" s="301" customFormat="1" ht="50.25" customHeight="1" x14ac:dyDescent="0.2">
      <c r="A112" s="344"/>
      <c r="B112" s="344"/>
      <c r="C112" s="393" t="s">
        <v>1032</v>
      </c>
      <c r="D112" s="448">
        <v>163652</v>
      </c>
      <c r="E112" s="477">
        <v>269039</v>
      </c>
      <c r="F112" s="477">
        <v>269039</v>
      </c>
      <c r="G112" s="738">
        <f t="shared" si="24"/>
        <v>269039</v>
      </c>
      <c r="H112" s="447">
        <f t="shared" si="25"/>
        <v>100</v>
      </c>
      <c r="I112" s="371">
        <v>26519</v>
      </c>
      <c r="J112" s="371">
        <v>242520</v>
      </c>
      <c r="K112" s="371"/>
      <c r="L112" s="371"/>
      <c r="M112" s="371"/>
      <c r="N112" s="371"/>
      <c r="O112" s="371"/>
      <c r="P112" s="371"/>
      <c r="Q112" s="371"/>
      <c r="R112" s="371"/>
    </row>
    <row r="113" spans="1:18" s="301" customFormat="1" ht="46.5" customHeight="1" x14ac:dyDescent="0.2">
      <c r="A113" s="344"/>
      <c r="B113" s="344"/>
      <c r="C113" s="394" t="s">
        <v>1033</v>
      </c>
      <c r="D113" s="448">
        <v>163653</v>
      </c>
      <c r="E113" s="477">
        <v>768289</v>
      </c>
      <c r="F113" s="477">
        <v>768289</v>
      </c>
      <c r="G113" s="738">
        <f t="shared" si="24"/>
        <v>768289</v>
      </c>
      <c r="H113" s="447">
        <f t="shared" si="25"/>
        <v>100</v>
      </c>
      <c r="I113" s="371">
        <v>31579</v>
      </c>
      <c r="J113" s="371">
        <v>736710</v>
      </c>
      <c r="K113" s="371"/>
      <c r="L113" s="371"/>
      <c r="M113" s="371"/>
      <c r="N113" s="371"/>
      <c r="O113" s="371"/>
      <c r="P113" s="371"/>
      <c r="Q113" s="371"/>
      <c r="R113" s="371"/>
    </row>
    <row r="114" spans="1:18" s="301" customFormat="1" ht="51" x14ac:dyDescent="0.2">
      <c r="A114" s="344"/>
      <c r="B114" s="344"/>
      <c r="C114" s="395" t="s">
        <v>768</v>
      </c>
      <c r="D114" s="374">
        <v>163621</v>
      </c>
      <c r="E114" s="475">
        <v>10082598</v>
      </c>
      <c r="F114" s="475">
        <v>10147043</v>
      </c>
      <c r="G114" s="738">
        <f t="shared" si="24"/>
        <v>3108372</v>
      </c>
      <c r="H114" s="447">
        <f t="shared" si="25"/>
        <v>30.63327907450476</v>
      </c>
      <c r="I114" s="371">
        <v>241818</v>
      </c>
      <c r="J114" s="371">
        <v>307860</v>
      </c>
      <c r="K114" s="371"/>
      <c r="L114" s="371">
        <v>68497</v>
      </c>
      <c r="M114" s="371"/>
      <c r="N114" s="371"/>
      <c r="O114" s="371"/>
      <c r="P114" s="371"/>
      <c r="Q114" s="371">
        <v>1240197</v>
      </c>
      <c r="R114" s="371">
        <v>1250000</v>
      </c>
    </row>
    <row r="115" spans="1:18" s="301" customFormat="1" ht="28.5" customHeight="1" x14ac:dyDescent="0.2">
      <c r="A115" s="344"/>
      <c r="B115" s="344"/>
      <c r="C115" s="396" t="s">
        <v>214</v>
      </c>
      <c r="D115" s="386">
        <v>162687</v>
      </c>
      <c r="E115" s="475">
        <v>6564942</v>
      </c>
      <c r="F115" s="475">
        <v>6590745</v>
      </c>
      <c r="G115" s="738">
        <f t="shared" si="24"/>
        <v>2102477</v>
      </c>
      <c r="H115" s="447">
        <f t="shared" si="25"/>
        <v>31.900445245567838</v>
      </c>
      <c r="I115" s="381"/>
      <c r="J115" s="381"/>
      <c r="K115" s="381"/>
      <c r="L115" s="381">
        <v>574130</v>
      </c>
      <c r="M115" s="381"/>
      <c r="N115" s="381"/>
      <c r="O115" s="381"/>
      <c r="P115" s="381"/>
      <c r="Q115" s="381">
        <v>38347</v>
      </c>
      <c r="R115" s="381">
        <v>1490000</v>
      </c>
    </row>
    <row r="116" spans="1:18" s="301" customFormat="1" ht="29.25" customHeight="1" x14ac:dyDescent="0.2">
      <c r="A116" s="224"/>
      <c r="B116" s="224"/>
      <c r="C116" s="388" t="s">
        <v>215</v>
      </c>
      <c r="D116" s="386">
        <v>163702</v>
      </c>
      <c r="E116" s="475">
        <v>2774292</v>
      </c>
      <c r="F116" s="475">
        <v>2779488</v>
      </c>
      <c r="G116" s="738">
        <f t="shared" si="24"/>
        <v>2302740</v>
      </c>
      <c r="H116" s="447">
        <f t="shared" si="25"/>
        <v>82.847632369702623</v>
      </c>
      <c r="I116" s="381"/>
      <c r="J116" s="381">
        <v>1500000</v>
      </c>
      <c r="K116" s="381"/>
      <c r="L116" s="381">
        <v>159928</v>
      </c>
      <c r="M116" s="381"/>
      <c r="N116" s="381"/>
      <c r="O116" s="381"/>
      <c r="P116" s="381"/>
      <c r="Q116" s="381">
        <v>112812</v>
      </c>
      <c r="R116" s="381">
        <v>530000</v>
      </c>
    </row>
    <row r="117" spans="1:18" s="301" customFormat="1" ht="29.25" customHeight="1" x14ac:dyDescent="0.2">
      <c r="A117" s="224"/>
      <c r="B117" s="224"/>
      <c r="C117" s="388" t="s">
        <v>769</v>
      </c>
      <c r="D117" s="386">
        <v>163641</v>
      </c>
      <c r="E117" s="475">
        <v>165700</v>
      </c>
      <c r="F117" s="475">
        <v>165700</v>
      </c>
      <c r="G117" s="738">
        <f t="shared" si="24"/>
        <v>165700</v>
      </c>
      <c r="H117" s="447">
        <f t="shared" si="25"/>
        <v>100</v>
      </c>
      <c r="I117" s="381"/>
      <c r="J117" s="381"/>
      <c r="K117" s="381"/>
      <c r="L117" s="381"/>
      <c r="M117" s="381"/>
      <c r="N117" s="381"/>
      <c r="O117" s="381"/>
      <c r="P117" s="381"/>
      <c r="Q117" s="381">
        <v>165700</v>
      </c>
      <c r="R117" s="381"/>
    </row>
    <row r="118" spans="1:18" s="301" customFormat="1" ht="29.25" customHeight="1" x14ac:dyDescent="0.2">
      <c r="A118" s="224"/>
      <c r="B118" s="224"/>
      <c r="C118" s="397" t="s">
        <v>859</v>
      </c>
      <c r="D118" s="386">
        <v>163644</v>
      </c>
      <c r="E118" s="475">
        <v>665184</v>
      </c>
      <c r="F118" s="475">
        <v>665184</v>
      </c>
      <c r="G118" s="738">
        <f t="shared" si="24"/>
        <v>665184</v>
      </c>
      <c r="H118" s="447">
        <f t="shared" si="25"/>
        <v>100</v>
      </c>
      <c r="I118" s="381"/>
      <c r="J118" s="381"/>
      <c r="K118" s="381"/>
      <c r="L118" s="381"/>
      <c r="M118" s="381"/>
      <c r="N118" s="381"/>
      <c r="O118" s="381"/>
      <c r="P118" s="381"/>
      <c r="Q118" s="381">
        <v>665184</v>
      </c>
      <c r="R118" s="381"/>
    </row>
    <row r="119" spans="1:18" s="301" customFormat="1" ht="40.5" customHeight="1" x14ac:dyDescent="0.2">
      <c r="A119" s="224"/>
      <c r="B119" s="224"/>
      <c r="C119" s="89" t="s">
        <v>1034</v>
      </c>
      <c r="D119" s="275">
        <v>163650</v>
      </c>
      <c r="E119" s="478">
        <v>6925000</v>
      </c>
      <c r="F119" s="478">
        <v>6939031</v>
      </c>
      <c r="G119" s="738">
        <f t="shared" si="24"/>
        <v>6939031</v>
      </c>
      <c r="H119" s="447">
        <f t="shared" si="25"/>
        <v>100</v>
      </c>
      <c r="I119" s="381">
        <v>618775</v>
      </c>
      <c r="J119" s="381">
        <v>5181225</v>
      </c>
      <c r="K119" s="381"/>
      <c r="L119" s="381">
        <v>14031</v>
      </c>
      <c r="M119" s="381"/>
      <c r="N119" s="381"/>
      <c r="O119" s="381"/>
      <c r="P119" s="381"/>
      <c r="Q119" s="381">
        <v>1125000</v>
      </c>
      <c r="R119" s="381"/>
    </row>
    <row r="120" spans="1:18" s="301" customFormat="1" ht="29.25" customHeight="1" x14ac:dyDescent="0.2">
      <c r="A120" s="224"/>
      <c r="B120" s="224"/>
      <c r="C120" s="388" t="s">
        <v>770</v>
      </c>
      <c r="D120" s="386">
        <v>163643</v>
      </c>
      <c r="E120" s="475">
        <v>4471</v>
      </c>
      <c r="F120" s="475">
        <v>4471</v>
      </c>
      <c r="G120" s="738">
        <f t="shared" si="24"/>
        <v>4471</v>
      </c>
      <c r="H120" s="447">
        <f t="shared" si="25"/>
        <v>100</v>
      </c>
      <c r="I120" s="381"/>
      <c r="J120" s="381"/>
      <c r="K120" s="381"/>
      <c r="L120" s="381"/>
      <c r="M120" s="381"/>
      <c r="N120" s="381"/>
      <c r="O120" s="381"/>
      <c r="P120" s="381"/>
      <c r="Q120" s="381">
        <v>4471</v>
      </c>
      <c r="R120" s="381"/>
    </row>
    <row r="121" spans="1:18" s="301" customFormat="1" ht="48" customHeight="1" x14ac:dyDescent="0.2">
      <c r="A121" s="224"/>
      <c r="B121" s="224"/>
      <c r="C121" s="388" t="s">
        <v>860</v>
      </c>
      <c r="D121" s="386">
        <v>163645</v>
      </c>
      <c r="E121" s="475">
        <v>17047</v>
      </c>
      <c r="F121" s="475">
        <v>17047</v>
      </c>
      <c r="G121" s="738">
        <f t="shared" si="24"/>
        <v>17047</v>
      </c>
      <c r="H121" s="447">
        <f t="shared" si="25"/>
        <v>100</v>
      </c>
      <c r="I121" s="381"/>
      <c r="J121" s="381"/>
      <c r="K121" s="381"/>
      <c r="L121" s="381"/>
      <c r="M121" s="381"/>
      <c r="N121" s="381"/>
      <c r="O121" s="381"/>
      <c r="P121" s="381"/>
      <c r="Q121" s="381">
        <v>17047</v>
      </c>
      <c r="R121" s="381"/>
    </row>
    <row r="122" spans="1:18" s="301" customFormat="1" ht="36.75" customHeight="1" x14ac:dyDescent="0.2">
      <c r="A122" s="224"/>
      <c r="B122" s="224"/>
      <c r="C122" s="398" t="s">
        <v>861</v>
      </c>
      <c r="D122" s="386">
        <v>182906</v>
      </c>
      <c r="E122" s="475">
        <v>837</v>
      </c>
      <c r="F122" s="475">
        <v>837</v>
      </c>
      <c r="G122" s="738">
        <f t="shared" si="24"/>
        <v>837</v>
      </c>
      <c r="H122" s="447">
        <f t="shared" si="25"/>
        <v>100</v>
      </c>
      <c r="I122" s="381"/>
      <c r="J122" s="381"/>
      <c r="K122" s="381"/>
      <c r="L122" s="381"/>
      <c r="M122" s="381"/>
      <c r="N122" s="381"/>
      <c r="O122" s="381"/>
      <c r="P122" s="381"/>
      <c r="Q122" s="381">
        <v>837</v>
      </c>
      <c r="R122" s="381"/>
    </row>
    <row r="123" spans="1:18" s="301" customFormat="1" ht="25.5" customHeight="1" x14ac:dyDescent="0.2">
      <c r="A123" s="224"/>
      <c r="B123" s="224"/>
      <c r="C123" s="399" t="s">
        <v>1035</v>
      </c>
      <c r="D123" s="386">
        <v>162630</v>
      </c>
      <c r="E123" s="475">
        <v>79115</v>
      </c>
      <c r="F123" s="475">
        <v>79115</v>
      </c>
      <c r="G123" s="738">
        <f t="shared" si="24"/>
        <v>79115</v>
      </c>
      <c r="H123" s="447">
        <f t="shared" si="25"/>
        <v>100</v>
      </c>
      <c r="I123" s="381"/>
      <c r="J123" s="381"/>
      <c r="K123" s="381"/>
      <c r="L123" s="381"/>
      <c r="M123" s="381"/>
      <c r="N123" s="381"/>
      <c r="O123" s="381"/>
      <c r="P123" s="381"/>
      <c r="Q123" s="381">
        <v>79115</v>
      </c>
      <c r="R123" s="381"/>
    </row>
    <row r="124" spans="1:18" s="301" customFormat="1" ht="21" customHeight="1" x14ac:dyDescent="0.2">
      <c r="A124" s="224"/>
      <c r="B124" s="224"/>
      <c r="C124" s="85" t="s">
        <v>1036</v>
      </c>
      <c r="D124" s="275">
        <v>163651</v>
      </c>
      <c r="E124" s="478">
        <v>56000</v>
      </c>
      <c r="F124" s="478">
        <v>56000</v>
      </c>
      <c r="G124" s="738">
        <f t="shared" si="24"/>
        <v>56000</v>
      </c>
      <c r="H124" s="447">
        <f t="shared" si="25"/>
        <v>100</v>
      </c>
      <c r="I124" s="381"/>
      <c r="J124" s="381"/>
      <c r="K124" s="381"/>
      <c r="L124" s="381"/>
      <c r="M124" s="381"/>
      <c r="N124" s="381"/>
      <c r="O124" s="381"/>
      <c r="P124" s="381"/>
      <c r="Q124" s="381">
        <v>56000</v>
      </c>
      <c r="R124" s="381"/>
    </row>
    <row r="125" spans="1:18" s="301" customFormat="1" ht="61.5" customHeight="1" x14ac:dyDescent="0.2">
      <c r="A125" s="224"/>
      <c r="B125" s="224"/>
      <c r="C125" s="85" t="s">
        <v>1037</v>
      </c>
      <c r="D125" s="275">
        <v>163649</v>
      </c>
      <c r="E125" s="478">
        <v>131863</v>
      </c>
      <c r="F125" s="478">
        <v>131863</v>
      </c>
      <c r="G125" s="738">
        <f t="shared" si="24"/>
        <v>131864</v>
      </c>
      <c r="H125" s="447">
        <f t="shared" si="25"/>
        <v>100.0007583628463</v>
      </c>
      <c r="I125" s="381"/>
      <c r="J125" s="381"/>
      <c r="K125" s="381"/>
      <c r="L125" s="381"/>
      <c r="M125" s="381"/>
      <c r="N125" s="381"/>
      <c r="O125" s="381">
        <v>131864</v>
      </c>
      <c r="P125" s="381"/>
      <c r="Q125" s="381"/>
      <c r="R125" s="381"/>
    </row>
    <row r="126" spans="1:18" s="301" customFormat="1" ht="18" customHeight="1" x14ac:dyDescent="0.2">
      <c r="A126" s="224"/>
      <c r="B126" s="224"/>
      <c r="C126" s="85" t="s">
        <v>1369</v>
      </c>
      <c r="D126" s="275">
        <v>162603</v>
      </c>
      <c r="E126" s="478"/>
      <c r="F126" s="478">
        <v>8794</v>
      </c>
      <c r="G126" s="738">
        <f t="shared" si="24"/>
        <v>8793</v>
      </c>
      <c r="H126" s="447">
        <f t="shared" si="25"/>
        <v>99.9886286104162</v>
      </c>
      <c r="I126" s="381"/>
      <c r="J126" s="381"/>
      <c r="K126" s="381"/>
      <c r="L126" s="381"/>
      <c r="M126" s="381">
        <v>8793</v>
      </c>
      <c r="N126" s="381"/>
      <c r="O126" s="381"/>
      <c r="P126" s="381"/>
      <c r="Q126" s="381"/>
      <c r="R126" s="381"/>
    </row>
    <row r="127" spans="1:18" s="301" customFormat="1" ht="12.95" customHeight="1" x14ac:dyDescent="0.2">
      <c r="A127" s="400"/>
      <c r="B127" s="400"/>
      <c r="C127" s="401" t="s">
        <v>216</v>
      </c>
      <c r="D127" s="402"/>
      <c r="E127" s="479">
        <f t="shared" ref="E127" si="26">SUM(E73:E126)</f>
        <v>36072284</v>
      </c>
      <c r="F127" s="479">
        <f t="shared" ref="F127" si="27">SUM(F73:F126)</f>
        <v>36274252</v>
      </c>
      <c r="G127" s="779">
        <f t="shared" ref="G127" si="28">SUM(G73:G126)</f>
        <v>22359217</v>
      </c>
      <c r="H127" s="808">
        <f t="shared" si="25"/>
        <v>61.639360613142344</v>
      </c>
      <c r="I127" s="479">
        <f t="shared" ref="I127" si="29">SUM(I73:I126)</f>
        <v>1083801</v>
      </c>
      <c r="J127" s="479">
        <f t="shared" ref="J127" si="30">SUM(J73:J126)</f>
        <v>9215649</v>
      </c>
      <c r="K127" s="479">
        <f t="shared" ref="K127" si="31">SUM(K73:K126)</f>
        <v>0</v>
      </c>
      <c r="L127" s="479">
        <f t="shared" ref="L127" si="32">SUM(L73:L126)</f>
        <v>1225248</v>
      </c>
      <c r="M127" s="479">
        <f t="shared" ref="M127" si="33">SUM(M73:M126)</f>
        <v>8793</v>
      </c>
      <c r="N127" s="479">
        <f t="shared" ref="N127" si="34">SUM(N73:N126)</f>
        <v>0</v>
      </c>
      <c r="O127" s="479">
        <f t="shared" ref="O127" si="35">SUM(O73:O126)</f>
        <v>131864</v>
      </c>
      <c r="P127" s="479">
        <f t="shared" ref="P127" si="36">SUM(P73:P126)</f>
        <v>34841</v>
      </c>
      <c r="Q127" s="479">
        <f t="shared" ref="Q127" si="37">SUM(Q73:Q126)</f>
        <v>7389021</v>
      </c>
      <c r="R127" s="479">
        <f t="shared" ref="R127" si="38">SUM(R73:R126)</f>
        <v>3270000</v>
      </c>
    </row>
    <row r="128" spans="1:18" s="301" customFormat="1" ht="12.95" customHeight="1" x14ac:dyDescent="0.2">
      <c r="A128" s="224">
        <v>1</v>
      </c>
      <c r="B128" s="224">
        <v>17</v>
      </c>
      <c r="C128" s="403" t="s">
        <v>217</v>
      </c>
      <c r="D128" s="404"/>
      <c r="E128" s="452"/>
      <c r="F128" s="452"/>
      <c r="G128" s="455"/>
      <c r="H128" s="447"/>
      <c r="I128" s="382"/>
      <c r="J128" s="382"/>
      <c r="K128" s="382"/>
      <c r="L128" s="382"/>
      <c r="M128" s="382"/>
      <c r="N128" s="382"/>
      <c r="O128" s="382"/>
      <c r="P128" s="382"/>
      <c r="Q128" s="382"/>
      <c r="R128" s="382"/>
    </row>
    <row r="129" spans="1:18" s="301" customFormat="1" ht="24" customHeight="1" x14ac:dyDescent="0.2">
      <c r="A129" s="224"/>
      <c r="B129" s="224"/>
      <c r="C129" s="398" t="s">
        <v>175</v>
      </c>
      <c r="D129" s="405"/>
      <c r="E129" s="472"/>
      <c r="F129" s="472"/>
      <c r="G129" s="455"/>
      <c r="H129" s="447"/>
      <c r="I129" s="494"/>
      <c r="J129" s="382"/>
      <c r="K129" s="382"/>
      <c r="L129" s="382"/>
      <c r="M129" s="382"/>
      <c r="N129" s="382"/>
      <c r="O129" s="382"/>
      <c r="P129" s="382"/>
      <c r="Q129" s="382"/>
      <c r="R129" s="382"/>
    </row>
    <row r="130" spans="1:18" s="301" customFormat="1" ht="14.1" customHeight="1" x14ac:dyDescent="0.2">
      <c r="A130" s="224"/>
      <c r="B130" s="224"/>
      <c r="C130" s="406" t="s">
        <v>218</v>
      </c>
      <c r="D130" s="407">
        <v>171907</v>
      </c>
      <c r="E130" s="480">
        <v>200001</v>
      </c>
      <c r="F130" s="480">
        <v>214001</v>
      </c>
      <c r="G130" s="455">
        <f>SUM(I130:R130)</f>
        <v>64601</v>
      </c>
      <c r="H130" s="447">
        <f t="shared" si="25"/>
        <v>30.187242115691049</v>
      </c>
      <c r="I130" s="382"/>
      <c r="J130" s="382"/>
      <c r="K130" s="382"/>
      <c r="L130" s="382">
        <v>9798</v>
      </c>
      <c r="M130" s="382">
        <v>54803</v>
      </c>
      <c r="N130" s="382"/>
      <c r="O130" s="382"/>
      <c r="P130" s="382"/>
      <c r="Q130" s="382"/>
      <c r="R130" s="382"/>
    </row>
    <row r="131" spans="1:18" s="301" customFormat="1" ht="25.5" customHeight="1" x14ac:dyDescent="0.2">
      <c r="A131" s="224"/>
      <c r="B131" s="224"/>
      <c r="C131" s="222" t="s">
        <v>1038</v>
      </c>
      <c r="D131" s="221">
        <v>171972</v>
      </c>
      <c r="E131" s="481">
        <v>40645</v>
      </c>
      <c r="F131" s="481">
        <v>40645</v>
      </c>
      <c r="G131" s="455">
        <f t="shared" ref="G131:G162" si="39">SUM(I131:R131)</f>
        <v>40645</v>
      </c>
      <c r="H131" s="447">
        <f t="shared" si="25"/>
        <v>100</v>
      </c>
      <c r="I131" s="382"/>
      <c r="J131" s="382"/>
      <c r="K131" s="382"/>
      <c r="L131" s="382">
        <v>8641</v>
      </c>
      <c r="M131" s="382">
        <v>32004</v>
      </c>
      <c r="N131" s="382"/>
      <c r="O131" s="382"/>
      <c r="P131" s="382"/>
      <c r="Q131" s="382"/>
      <c r="R131" s="382"/>
    </row>
    <row r="132" spans="1:18" s="301" customFormat="1" ht="18" customHeight="1" x14ac:dyDescent="0.2">
      <c r="A132" s="735"/>
      <c r="B132" s="735"/>
      <c r="C132" s="276" t="s">
        <v>863</v>
      </c>
      <c r="D132" s="221">
        <v>172901</v>
      </c>
      <c r="E132" s="481">
        <v>2500</v>
      </c>
      <c r="F132" s="481">
        <v>7380</v>
      </c>
      <c r="G132" s="455">
        <f t="shared" si="39"/>
        <v>7538</v>
      </c>
      <c r="H132" s="447">
        <f>G132/F132*100</f>
        <v>102.14092140921409</v>
      </c>
      <c r="I132" s="382"/>
      <c r="J132" s="382"/>
      <c r="K132" s="382"/>
      <c r="L132" s="382"/>
      <c r="M132" s="382">
        <v>7538</v>
      </c>
      <c r="N132" s="740"/>
      <c r="O132" s="740"/>
      <c r="P132" s="740"/>
      <c r="Q132" s="740"/>
      <c r="R132" s="740"/>
    </row>
    <row r="133" spans="1:18" s="301" customFormat="1" ht="25.5" customHeight="1" x14ac:dyDescent="0.2">
      <c r="A133" s="224"/>
      <c r="B133" s="224"/>
      <c r="C133" s="408" t="s">
        <v>219</v>
      </c>
      <c r="D133" s="409"/>
      <c r="E133" s="473"/>
      <c r="F133" s="473"/>
      <c r="G133" s="455"/>
      <c r="H133" s="447"/>
      <c r="I133" s="382"/>
      <c r="J133" s="382"/>
      <c r="K133" s="382"/>
      <c r="L133" s="382"/>
      <c r="M133" s="382"/>
      <c r="N133" s="382"/>
      <c r="O133" s="382"/>
      <c r="P133" s="382"/>
      <c r="Q133" s="382"/>
      <c r="R133" s="382"/>
    </row>
    <row r="134" spans="1:18" s="301" customFormat="1" ht="14.1" customHeight="1" x14ac:dyDescent="0.2">
      <c r="A134" s="224"/>
      <c r="B134" s="224"/>
      <c r="C134" s="410" t="s">
        <v>220</v>
      </c>
      <c r="D134" s="411">
        <v>171980</v>
      </c>
      <c r="E134" s="482">
        <v>44450</v>
      </c>
      <c r="F134" s="482">
        <v>44450</v>
      </c>
      <c r="G134" s="455">
        <f t="shared" si="39"/>
        <v>0</v>
      </c>
      <c r="H134" s="447">
        <f t="shared" si="25"/>
        <v>0</v>
      </c>
      <c r="I134" s="382"/>
      <c r="J134" s="382"/>
      <c r="K134" s="382"/>
      <c r="L134" s="382"/>
      <c r="M134" s="382"/>
      <c r="N134" s="382"/>
      <c r="O134" s="382"/>
      <c r="P134" s="382"/>
      <c r="Q134" s="382"/>
      <c r="R134" s="382"/>
    </row>
    <row r="135" spans="1:18" s="301" customFormat="1" ht="26.25" customHeight="1" x14ac:dyDescent="0.2">
      <c r="A135" s="412"/>
      <c r="B135" s="412"/>
      <c r="C135" s="398" t="s">
        <v>175</v>
      </c>
      <c r="D135" s="405"/>
      <c r="E135" s="472"/>
      <c r="F135" s="472"/>
      <c r="G135" s="455"/>
      <c r="H135" s="447"/>
      <c r="I135" s="382"/>
      <c r="J135" s="382"/>
      <c r="K135" s="382"/>
      <c r="L135" s="382"/>
      <c r="M135" s="382"/>
      <c r="N135" s="382"/>
      <c r="O135" s="382"/>
      <c r="P135" s="382"/>
      <c r="Q135" s="382"/>
      <c r="R135" s="382"/>
    </row>
    <row r="136" spans="1:18" s="301" customFormat="1" ht="29.25" customHeight="1" x14ac:dyDescent="0.2">
      <c r="A136" s="224"/>
      <c r="B136" s="224"/>
      <c r="C136" s="413" t="s">
        <v>221</v>
      </c>
      <c r="D136" s="407">
        <v>171905</v>
      </c>
      <c r="E136" s="480">
        <v>71755</v>
      </c>
      <c r="F136" s="480">
        <v>71755</v>
      </c>
      <c r="G136" s="455">
        <f t="shared" si="39"/>
        <v>43778</v>
      </c>
      <c r="H136" s="447">
        <f t="shared" si="25"/>
        <v>61.010382551738552</v>
      </c>
      <c r="I136" s="382"/>
      <c r="J136" s="382"/>
      <c r="K136" s="382"/>
      <c r="L136" s="382">
        <v>43778</v>
      </c>
      <c r="M136" s="382"/>
      <c r="N136" s="382"/>
      <c r="O136" s="382"/>
      <c r="P136" s="382"/>
      <c r="Q136" s="382"/>
      <c r="R136" s="382"/>
    </row>
    <row r="137" spans="1:18" s="301" customFormat="1" ht="14.1" customHeight="1" x14ac:dyDescent="0.2">
      <c r="A137" s="302"/>
      <c r="B137" s="302"/>
      <c r="C137" s="414" t="s">
        <v>222</v>
      </c>
      <c r="D137" s="407">
        <v>171909</v>
      </c>
      <c r="E137" s="480">
        <v>3429</v>
      </c>
      <c r="F137" s="480">
        <v>3429</v>
      </c>
      <c r="G137" s="455">
        <f t="shared" si="39"/>
        <v>857</v>
      </c>
      <c r="H137" s="447">
        <f t="shared" si="25"/>
        <v>24.992709244677748</v>
      </c>
      <c r="I137" s="382"/>
      <c r="J137" s="382"/>
      <c r="K137" s="382"/>
      <c r="L137" s="382">
        <v>857</v>
      </c>
      <c r="M137" s="382"/>
      <c r="N137" s="382"/>
      <c r="O137" s="382"/>
      <c r="P137" s="382"/>
      <c r="Q137" s="382"/>
      <c r="R137" s="382"/>
    </row>
    <row r="138" spans="1:18" s="301" customFormat="1" ht="24" customHeight="1" x14ac:dyDescent="0.2">
      <c r="A138" s="302"/>
      <c r="B138" s="302"/>
      <c r="C138" s="278" t="s">
        <v>1387</v>
      </c>
      <c r="D138" s="407">
        <v>171911</v>
      </c>
      <c r="E138" s="762"/>
      <c r="F138" s="762"/>
      <c r="G138" s="455">
        <f t="shared" si="39"/>
        <v>102024</v>
      </c>
      <c r="H138" s="761"/>
      <c r="I138" s="382"/>
      <c r="J138" s="382"/>
      <c r="K138" s="382"/>
      <c r="L138" s="382">
        <v>18735</v>
      </c>
      <c r="M138" s="382">
        <v>83289</v>
      </c>
      <c r="N138" s="382"/>
      <c r="O138" s="382"/>
      <c r="P138" s="382"/>
      <c r="Q138" s="382"/>
      <c r="R138" s="382"/>
    </row>
    <row r="139" spans="1:18" s="301" customFormat="1" ht="24" customHeight="1" x14ac:dyDescent="0.2">
      <c r="A139" s="302"/>
      <c r="B139" s="302"/>
      <c r="C139" s="85" t="s">
        <v>654</v>
      </c>
      <c r="D139" s="407">
        <v>171956</v>
      </c>
      <c r="E139" s="762"/>
      <c r="F139" s="762"/>
      <c r="G139" s="455">
        <f t="shared" si="39"/>
        <v>71</v>
      </c>
      <c r="H139" s="761"/>
      <c r="I139" s="382"/>
      <c r="J139" s="382"/>
      <c r="K139" s="382"/>
      <c r="L139" s="382">
        <v>71</v>
      </c>
      <c r="M139" s="382"/>
      <c r="N139" s="382"/>
      <c r="O139" s="382"/>
      <c r="P139" s="382"/>
      <c r="Q139" s="382"/>
      <c r="R139" s="382"/>
    </row>
    <row r="140" spans="1:18" s="301" customFormat="1" ht="24" customHeight="1" x14ac:dyDescent="0.2">
      <c r="A140" s="302"/>
      <c r="B140" s="302"/>
      <c r="C140" s="85" t="s">
        <v>1370</v>
      </c>
      <c r="D140" s="407">
        <v>171958</v>
      </c>
      <c r="E140" s="762"/>
      <c r="F140" s="762"/>
      <c r="G140" s="455">
        <f t="shared" si="39"/>
        <v>4</v>
      </c>
      <c r="H140" s="761"/>
      <c r="I140" s="382"/>
      <c r="J140" s="382"/>
      <c r="K140" s="382"/>
      <c r="L140" s="382">
        <v>4</v>
      </c>
      <c r="M140" s="382"/>
      <c r="N140" s="382"/>
      <c r="O140" s="382"/>
      <c r="P140" s="382"/>
      <c r="Q140" s="382"/>
      <c r="R140" s="382"/>
    </row>
    <row r="141" spans="1:18" s="301" customFormat="1" ht="14.1" customHeight="1" x14ac:dyDescent="0.2">
      <c r="A141" s="302"/>
      <c r="B141" s="302"/>
      <c r="C141" s="414" t="s">
        <v>223</v>
      </c>
      <c r="D141" s="407">
        <v>171904</v>
      </c>
      <c r="E141" s="480">
        <v>2000</v>
      </c>
      <c r="F141" s="480">
        <v>2000</v>
      </c>
      <c r="G141" s="455">
        <f t="shared" si="39"/>
        <v>2000</v>
      </c>
      <c r="H141" s="447">
        <f t="shared" si="25"/>
        <v>100</v>
      </c>
      <c r="I141" s="382"/>
      <c r="J141" s="382"/>
      <c r="K141" s="382"/>
      <c r="L141" s="382">
        <v>2000</v>
      </c>
      <c r="M141" s="382"/>
      <c r="N141" s="382"/>
      <c r="O141" s="382"/>
      <c r="P141" s="382"/>
      <c r="Q141" s="382"/>
      <c r="R141" s="382"/>
    </row>
    <row r="142" spans="1:18" s="301" customFormat="1" ht="14.1" customHeight="1" x14ac:dyDescent="0.2">
      <c r="A142" s="302"/>
      <c r="B142" s="302"/>
      <c r="C142" s="414" t="s">
        <v>224</v>
      </c>
      <c r="D142" s="407">
        <v>172909</v>
      </c>
      <c r="E142" s="480">
        <v>106160</v>
      </c>
      <c r="F142" s="480">
        <v>106160</v>
      </c>
      <c r="G142" s="455">
        <f t="shared" si="39"/>
        <v>63767</v>
      </c>
      <c r="H142" s="447">
        <f t="shared" si="25"/>
        <v>60.066880180859087</v>
      </c>
      <c r="I142" s="382"/>
      <c r="J142" s="382"/>
      <c r="K142" s="382"/>
      <c r="L142" s="382">
        <v>63767</v>
      </c>
      <c r="M142" s="382"/>
      <c r="N142" s="382"/>
      <c r="O142" s="382"/>
      <c r="P142" s="382"/>
      <c r="Q142" s="382"/>
      <c r="R142" s="382"/>
    </row>
    <row r="143" spans="1:18" s="301" customFormat="1" ht="14.1" customHeight="1" x14ac:dyDescent="0.2">
      <c r="A143" s="302"/>
      <c r="B143" s="302"/>
      <c r="C143" s="414" t="s">
        <v>225</v>
      </c>
      <c r="D143" s="407">
        <v>131857</v>
      </c>
      <c r="E143" s="480">
        <v>15240</v>
      </c>
      <c r="F143" s="480">
        <v>15240</v>
      </c>
      <c r="G143" s="455">
        <f t="shared" si="39"/>
        <v>1270</v>
      </c>
      <c r="H143" s="447">
        <f t="shared" si="25"/>
        <v>8.3333333333333321</v>
      </c>
      <c r="I143" s="382"/>
      <c r="J143" s="382"/>
      <c r="K143" s="382"/>
      <c r="L143" s="382">
        <v>1270</v>
      </c>
      <c r="M143" s="382"/>
      <c r="N143" s="382"/>
      <c r="O143" s="382"/>
      <c r="P143" s="382"/>
      <c r="Q143" s="382"/>
      <c r="R143" s="382"/>
    </row>
    <row r="144" spans="1:18" s="301" customFormat="1" ht="14.1" customHeight="1" x14ac:dyDescent="0.2">
      <c r="A144" s="302"/>
      <c r="B144" s="302"/>
      <c r="C144" s="414" t="s">
        <v>226</v>
      </c>
      <c r="D144" s="407">
        <v>172920</v>
      </c>
      <c r="E144" s="480">
        <v>11430</v>
      </c>
      <c r="F144" s="480">
        <v>13032</v>
      </c>
      <c r="G144" s="455">
        <f t="shared" si="39"/>
        <v>6199</v>
      </c>
      <c r="H144" s="447">
        <f t="shared" si="25"/>
        <v>47.567526089625538</v>
      </c>
      <c r="I144" s="382"/>
      <c r="J144" s="382"/>
      <c r="K144" s="382"/>
      <c r="L144" s="382">
        <v>6199</v>
      </c>
      <c r="M144" s="382"/>
      <c r="N144" s="382"/>
      <c r="O144" s="382"/>
      <c r="P144" s="382"/>
      <c r="Q144" s="382"/>
      <c r="R144" s="382"/>
    </row>
    <row r="145" spans="1:18" s="301" customFormat="1" ht="14.1" customHeight="1" x14ac:dyDescent="0.2">
      <c r="A145" s="302"/>
      <c r="B145" s="302"/>
      <c r="C145" s="414" t="s">
        <v>862</v>
      </c>
      <c r="D145" s="407">
        <v>172922</v>
      </c>
      <c r="E145" s="480">
        <v>40640</v>
      </c>
      <c r="F145" s="480">
        <v>40640</v>
      </c>
      <c r="G145" s="455">
        <f t="shared" si="39"/>
        <v>20320</v>
      </c>
      <c r="H145" s="447">
        <f t="shared" si="25"/>
        <v>50</v>
      </c>
      <c r="I145" s="382"/>
      <c r="J145" s="382"/>
      <c r="K145" s="382"/>
      <c r="L145" s="382">
        <v>20320</v>
      </c>
      <c r="M145" s="382"/>
      <c r="N145" s="382"/>
      <c r="O145" s="382"/>
      <c r="P145" s="382"/>
      <c r="Q145" s="382"/>
      <c r="R145" s="382"/>
    </row>
    <row r="146" spans="1:18" s="301" customFormat="1" ht="14.1" customHeight="1" x14ac:dyDescent="0.2">
      <c r="A146" s="302"/>
      <c r="B146" s="302"/>
      <c r="C146" s="414" t="s">
        <v>1346</v>
      </c>
      <c r="D146" s="407">
        <v>172925</v>
      </c>
      <c r="E146" s="762"/>
      <c r="F146" s="762"/>
      <c r="G146" s="455">
        <f t="shared" si="39"/>
        <v>3175</v>
      </c>
      <c r="H146" s="761"/>
      <c r="I146" s="382"/>
      <c r="J146" s="382"/>
      <c r="K146" s="382"/>
      <c r="L146" s="382">
        <v>3175</v>
      </c>
      <c r="M146" s="382"/>
      <c r="N146" s="382"/>
      <c r="O146" s="382"/>
      <c r="P146" s="382"/>
      <c r="Q146" s="382"/>
      <c r="R146" s="382"/>
    </row>
    <row r="147" spans="1:18" s="301" customFormat="1" ht="25.5" customHeight="1" x14ac:dyDescent="0.2">
      <c r="A147" s="302"/>
      <c r="B147" s="302"/>
      <c r="C147" s="85" t="s">
        <v>657</v>
      </c>
      <c r="D147" s="221">
        <v>171902</v>
      </c>
      <c r="E147" s="481"/>
      <c r="F147" s="481">
        <v>897</v>
      </c>
      <c r="G147" s="455">
        <f t="shared" si="39"/>
        <v>950</v>
      </c>
      <c r="H147" s="447">
        <f t="shared" si="25"/>
        <v>105.90858416945375</v>
      </c>
      <c r="I147" s="382"/>
      <c r="J147" s="382"/>
      <c r="K147" s="382"/>
      <c r="L147" s="382">
        <v>950</v>
      </c>
      <c r="M147" s="382"/>
      <c r="N147" s="382"/>
      <c r="O147" s="382"/>
      <c r="P147" s="382"/>
      <c r="Q147" s="382"/>
      <c r="R147" s="382"/>
    </row>
    <row r="148" spans="1:18" s="301" customFormat="1" ht="24.95" customHeight="1" x14ac:dyDescent="0.2">
      <c r="A148" s="302"/>
      <c r="B148" s="302"/>
      <c r="C148" s="415" t="s">
        <v>227</v>
      </c>
      <c r="D148" s="416"/>
      <c r="E148" s="483"/>
      <c r="F148" s="483"/>
      <c r="G148" s="455"/>
      <c r="H148" s="447"/>
      <c r="I148" s="382"/>
      <c r="J148" s="382"/>
      <c r="K148" s="382"/>
      <c r="L148" s="382"/>
      <c r="M148" s="382"/>
      <c r="N148" s="382"/>
      <c r="O148" s="382"/>
      <c r="P148" s="382"/>
      <c r="Q148" s="382"/>
      <c r="R148" s="382"/>
    </row>
    <row r="149" spans="1:18" s="301" customFormat="1" ht="15" customHeight="1" x14ac:dyDescent="0.2">
      <c r="A149" s="302"/>
      <c r="B149" s="302"/>
      <c r="C149" s="406" t="s">
        <v>228</v>
      </c>
      <c r="D149" s="407">
        <v>171901</v>
      </c>
      <c r="E149" s="480">
        <v>19050</v>
      </c>
      <c r="F149" s="480">
        <v>17780</v>
      </c>
      <c r="G149" s="455">
        <f t="shared" si="39"/>
        <v>9525</v>
      </c>
      <c r="H149" s="447">
        <f t="shared" si="25"/>
        <v>53.571428571428569</v>
      </c>
      <c r="I149" s="382"/>
      <c r="J149" s="382"/>
      <c r="K149" s="382"/>
      <c r="L149" s="382">
        <v>9525</v>
      </c>
      <c r="M149" s="382"/>
      <c r="N149" s="382"/>
      <c r="O149" s="382"/>
      <c r="P149" s="382"/>
      <c r="Q149" s="382"/>
      <c r="R149" s="382"/>
    </row>
    <row r="150" spans="1:18" s="301" customFormat="1" ht="15" customHeight="1" x14ac:dyDescent="0.2">
      <c r="A150" s="302"/>
      <c r="B150" s="302"/>
      <c r="C150" s="354" t="s">
        <v>1345</v>
      </c>
      <c r="D150" s="407">
        <v>171924</v>
      </c>
      <c r="E150" s="762"/>
      <c r="F150" s="762"/>
      <c r="G150" s="455">
        <f t="shared" si="39"/>
        <v>2932</v>
      </c>
      <c r="H150" s="761"/>
      <c r="I150" s="382"/>
      <c r="J150" s="382"/>
      <c r="K150" s="382"/>
      <c r="L150" s="382">
        <v>2932</v>
      </c>
      <c r="M150" s="382"/>
      <c r="N150" s="382"/>
      <c r="O150" s="382"/>
      <c r="P150" s="382"/>
      <c r="Q150" s="382"/>
      <c r="R150" s="382"/>
    </row>
    <row r="151" spans="1:18" s="301" customFormat="1" ht="29.25" customHeight="1" x14ac:dyDescent="0.2">
      <c r="A151" s="302"/>
      <c r="B151" s="302"/>
      <c r="C151" s="82" t="s">
        <v>1373</v>
      </c>
      <c r="D151" s="419">
        <v>172923</v>
      </c>
      <c r="E151" s="764"/>
      <c r="F151" s="764"/>
      <c r="G151" s="455">
        <f t="shared" si="39"/>
        <v>6</v>
      </c>
      <c r="H151" s="761"/>
      <c r="I151" s="382"/>
      <c r="J151" s="382"/>
      <c r="K151" s="382"/>
      <c r="L151" s="382">
        <v>6</v>
      </c>
      <c r="M151" s="740"/>
      <c r="N151" s="740"/>
      <c r="O151" s="740"/>
      <c r="P151" s="740"/>
      <c r="Q151" s="740"/>
      <c r="R151" s="740"/>
    </row>
    <row r="152" spans="1:18" s="301" customFormat="1" ht="24.95" customHeight="1" x14ac:dyDescent="0.2">
      <c r="A152" s="224"/>
      <c r="B152" s="224"/>
      <c r="C152" s="417" t="s">
        <v>229</v>
      </c>
      <c r="D152" s="418"/>
      <c r="E152" s="484"/>
      <c r="F152" s="484"/>
      <c r="G152" s="455"/>
      <c r="H152" s="447"/>
      <c r="I152" s="382"/>
      <c r="J152" s="382"/>
      <c r="K152" s="382"/>
      <c r="L152" s="382"/>
      <c r="M152" s="382"/>
      <c r="N152" s="382"/>
      <c r="O152" s="382"/>
      <c r="P152" s="382"/>
      <c r="Q152" s="382"/>
      <c r="R152" s="382"/>
    </row>
    <row r="153" spans="1:18" s="301" customFormat="1" ht="28.5" customHeight="1" x14ac:dyDescent="0.2">
      <c r="A153" s="224"/>
      <c r="B153" s="224"/>
      <c r="C153" s="415" t="s">
        <v>1039</v>
      </c>
      <c r="D153" s="419">
        <v>171908</v>
      </c>
      <c r="E153" s="473">
        <v>101600</v>
      </c>
      <c r="F153" s="473">
        <v>101600</v>
      </c>
      <c r="G153" s="455">
        <f t="shared" si="39"/>
        <v>50800</v>
      </c>
      <c r="H153" s="447">
        <f t="shared" si="25"/>
        <v>50</v>
      </c>
      <c r="I153" s="382"/>
      <c r="J153" s="382"/>
      <c r="K153" s="382"/>
      <c r="L153" s="382">
        <v>50800</v>
      </c>
      <c r="M153" s="382"/>
      <c r="N153" s="382"/>
      <c r="O153" s="382"/>
      <c r="P153" s="382"/>
      <c r="Q153" s="382"/>
      <c r="R153" s="382"/>
    </row>
    <row r="154" spans="1:18" s="301" customFormat="1" ht="15.75" customHeight="1" x14ac:dyDescent="0.2">
      <c r="A154" s="224"/>
      <c r="B154" s="224"/>
      <c r="C154" s="277" t="s">
        <v>230</v>
      </c>
      <c r="D154" s="411"/>
      <c r="E154" s="482"/>
      <c r="F154" s="482"/>
      <c r="G154" s="455"/>
      <c r="H154" s="447"/>
      <c r="I154" s="382"/>
      <c r="J154" s="382"/>
      <c r="K154" s="382"/>
      <c r="L154" s="382"/>
      <c r="M154" s="382"/>
      <c r="N154" s="382"/>
      <c r="O154" s="382"/>
      <c r="P154" s="382"/>
      <c r="Q154" s="382"/>
      <c r="R154" s="382"/>
    </row>
    <row r="155" spans="1:18" s="301" customFormat="1" ht="23.25" customHeight="1" x14ac:dyDescent="0.2">
      <c r="A155" s="224"/>
      <c r="B155" s="224"/>
      <c r="C155" s="398" t="s">
        <v>167</v>
      </c>
      <c r="D155" s="405"/>
      <c r="E155" s="472"/>
      <c r="F155" s="472"/>
      <c r="G155" s="455"/>
      <c r="H155" s="447"/>
      <c r="I155" s="382"/>
      <c r="J155" s="382"/>
      <c r="K155" s="382"/>
      <c r="L155" s="382"/>
      <c r="M155" s="382"/>
      <c r="N155" s="382"/>
      <c r="O155" s="382"/>
      <c r="P155" s="382"/>
      <c r="Q155" s="382"/>
      <c r="R155" s="382"/>
    </row>
    <row r="156" spans="1:18" s="301" customFormat="1" ht="24.95" customHeight="1" x14ac:dyDescent="0.2">
      <c r="A156" s="224"/>
      <c r="B156" s="224"/>
      <c r="C156" s="420" t="s">
        <v>231</v>
      </c>
      <c r="D156" s="419">
        <v>121401</v>
      </c>
      <c r="E156" s="473">
        <v>3000</v>
      </c>
      <c r="F156" s="473">
        <v>3000</v>
      </c>
      <c r="G156" s="455">
        <f t="shared" si="39"/>
        <v>3350</v>
      </c>
      <c r="H156" s="447">
        <f t="shared" si="25"/>
        <v>111.66666666666667</v>
      </c>
      <c r="I156" s="382"/>
      <c r="J156" s="382"/>
      <c r="K156" s="382"/>
      <c r="L156" s="382"/>
      <c r="M156" s="382"/>
      <c r="N156" s="382"/>
      <c r="O156" s="382">
        <v>3350</v>
      </c>
      <c r="P156" s="382"/>
      <c r="Q156" s="382"/>
      <c r="R156" s="382"/>
    </row>
    <row r="157" spans="1:18" s="301" customFormat="1" ht="24.95" customHeight="1" x14ac:dyDescent="0.2">
      <c r="A157" s="735"/>
      <c r="B157" s="735"/>
      <c r="C157" s="523" t="s">
        <v>1332</v>
      </c>
      <c r="D157" s="742">
        <v>121405</v>
      </c>
      <c r="E157" s="743"/>
      <c r="F157" s="743"/>
      <c r="G157" s="455">
        <f t="shared" si="39"/>
        <v>1887</v>
      </c>
      <c r="H157" s="739"/>
      <c r="I157" s="740"/>
      <c r="J157" s="740"/>
      <c r="K157" s="740"/>
      <c r="L157" s="740"/>
      <c r="M157" s="740"/>
      <c r="N157" s="740"/>
      <c r="O157" s="740">
        <v>1887</v>
      </c>
      <c r="P157" s="740"/>
      <c r="Q157" s="740"/>
      <c r="R157" s="740"/>
    </row>
    <row r="158" spans="1:18" s="301" customFormat="1" ht="19.5" customHeight="1" x14ac:dyDescent="0.2">
      <c r="A158" s="224"/>
      <c r="B158" s="224"/>
      <c r="C158" s="763" t="s">
        <v>1371</v>
      </c>
      <c r="D158" s="419">
        <v>171950</v>
      </c>
      <c r="E158" s="764"/>
      <c r="F158" s="764"/>
      <c r="G158" s="455">
        <f t="shared" si="39"/>
        <v>4</v>
      </c>
      <c r="H158" s="761"/>
      <c r="I158" s="382"/>
      <c r="J158" s="382"/>
      <c r="K158" s="382"/>
      <c r="L158" s="382"/>
      <c r="M158" s="382"/>
      <c r="N158" s="382"/>
      <c r="O158" s="382">
        <v>4</v>
      </c>
      <c r="P158" s="382"/>
      <c r="Q158" s="382"/>
      <c r="R158" s="382"/>
    </row>
    <row r="159" spans="1:18" s="301" customFormat="1" ht="20.25" customHeight="1" x14ac:dyDescent="0.2">
      <c r="A159" s="224"/>
      <c r="B159" s="224"/>
      <c r="C159" s="763" t="s">
        <v>1372</v>
      </c>
      <c r="D159" s="419">
        <v>171954</v>
      </c>
      <c r="E159" s="764"/>
      <c r="F159" s="764"/>
      <c r="G159" s="455">
        <f t="shared" si="39"/>
        <v>66</v>
      </c>
      <c r="H159" s="761"/>
      <c r="I159" s="382"/>
      <c r="J159" s="382"/>
      <c r="K159" s="382"/>
      <c r="L159" s="382">
        <v>66</v>
      </c>
      <c r="M159" s="382"/>
      <c r="N159" s="382"/>
      <c r="O159" s="382"/>
      <c r="P159" s="382"/>
      <c r="Q159" s="382"/>
      <c r="R159" s="382"/>
    </row>
    <row r="160" spans="1:18" s="301" customFormat="1" ht="24.95" customHeight="1" x14ac:dyDescent="0.2">
      <c r="A160" s="224"/>
      <c r="B160" s="224"/>
      <c r="C160" s="763" t="s">
        <v>1347</v>
      </c>
      <c r="D160" s="419">
        <v>174902</v>
      </c>
      <c r="E160" s="764"/>
      <c r="F160" s="764"/>
      <c r="G160" s="455">
        <f t="shared" si="39"/>
        <v>4620</v>
      </c>
      <c r="H160" s="761"/>
      <c r="I160" s="382"/>
      <c r="J160" s="382"/>
      <c r="K160" s="382"/>
      <c r="L160" s="382">
        <v>4620</v>
      </c>
      <c r="M160" s="382"/>
      <c r="N160" s="382"/>
      <c r="O160" s="382"/>
      <c r="P160" s="382"/>
      <c r="Q160" s="382"/>
      <c r="R160" s="382"/>
    </row>
    <row r="161" spans="1:18" s="301" customFormat="1" ht="24" customHeight="1" x14ac:dyDescent="0.2">
      <c r="A161" s="224"/>
      <c r="B161" s="224"/>
      <c r="C161" s="421" t="s">
        <v>232</v>
      </c>
      <c r="D161" s="422"/>
      <c r="E161" s="454"/>
      <c r="F161" s="454"/>
      <c r="G161" s="455"/>
      <c r="H161" s="447"/>
      <c r="I161" s="382"/>
      <c r="J161" s="382"/>
      <c r="K161" s="382"/>
      <c r="L161" s="382"/>
      <c r="M161" s="382"/>
      <c r="N161" s="382"/>
      <c r="O161" s="382"/>
      <c r="P161" s="382"/>
      <c r="Q161" s="382"/>
      <c r="R161" s="382"/>
    </row>
    <row r="162" spans="1:18" s="301" customFormat="1" ht="16.5" customHeight="1" x14ac:dyDescent="0.2">
      <c r="A162" s="224"/>
      <c r="B162" s="224"/>
      <c r="C162" s="423" t="s">
        <v>233</v>
      </c>
      <c r="D162" s="419">
        <v>176902</v>
      </c>
      <c r="E162" s="473">
        <v>128603</v>
      </c>
      <c r="F162" s="473">
        <v>128603</v>
      </c>
      <c r="G162" s="455">
        <f t="shared" si="39"/>
        <v>98015</v>
      </c>
      <c r="H162" s="447">
        <f t="shared" si="25"/>
        <v>76.215173829537406</v>
      </c>
      <c r="I162" s="382"/>
      <c r="J162" s="382"/>
      <c r="K162" s="382"/>
      <c r="L162" s="382"/>
      <c r="M162" s="382"/>
      <c r="N162" s="382"/>
      <c r="O162" s="382"/>
      <c r="P162" s="382"/>
      <c r="Q162" s="382">
        <v>98015</v>
      </c>
      <c r="R162" s="382"/>
    </row>
    <row r="163" spans="1:18" s="301" customFormat="1" ht="12.6" customHeight="1" x14ac:dyDescent="0.2">
      <c r="A163" s="400"/>
      <c r="B163" s="400"/>
      <c r="C163" s="401" t="s">
        <v>234</v>
      </c>
      <c r="D163" s="402"/>
      <c r="E163" s="479">
        <f>SUM(E128:E162)</f>
        <v>790503</v>
      </c>
      <c r="F163" s="479">
        <f>SUM(F128:F162)</f>
        <v>810612</v>
      </c>
      <c r="G163" s="479">
        <f>SUM(G128:G162)</f>
        <v>528404</v>
      </c>
      <c r="H163" s="808">
        <f t="shared" si="25"/>
        <v>65.1858102273344</v>
      </c>
      <c r="I163" s="479">
        <f t="shared" ref="I163:R163" si="40">SUM(I128:I162)</f>
        <v>0</v>
      </c>
      <c r="J163" s="479">
        <f t="shared" si="40"/>
        <v>0</v>
      </c>
      <c r="K163" s="479">
        <f t="shared" si="40"/>
        <v>0</v>
      </c>
      <c r="L163" s="479">
        <f t="shared" si="40"/>
        <v>247514</v>
      </c>
      <c r="M163" s="479">
        <f t="shared" si="40"/>
        <v>177634</v>
      </c>
      <c r="N163" s="479">
        <f t="shared" si="40"/>
        <v>0</v>
      </c>
      <c r="O163" s="479">
        <f t="shared" si="40"/>
        <v>5241</v>
      </c>
      <c r="P163" s="479">
        <f t="shared" si="40"/>
        <v>0</v>
      </c>
      <c r="Q163" s="479">
        <f t="shared" si="40"/>
        <v>98015</v>
      </c>
      <c r="R163" s="479">
        <f t="shared" si="40"/>
        <v>0</v>
      </c>
    </row>
    <row r="164" spans="1:18" s="301" customFormat="1" ht="12.6" customHeight="1" x14ac:dyDescent="0.2">
      <c r="A164" s="281">
        <v>1</v>
      </c>
      <c r="B164" s="281">
        <v>18</v>
      </c>
      <c r="C164" s="408" t="s">
        <v>235</v>
      </c>
      <c r="D164" s="409"/>
      <c r="E164" s="473"/>
      <c r="F164" s="473"/>
      <c r="G164" s="455"/>
      <c r="H164" s="447"/>
      <c r="I164" s="424"/>
      <c r="J164" s="424"/>
      <c r="K164" s="424"/>
      <c r="L164" s="424"/>
      <c r="M164" s="424"/>
      <c r="N164" s="424"/>
      <c r="O164" s="424"/>
      <c r="P164" s="424"/>
      <c r="Q164" s="424"/>
      <c r="R164" s="424"/>
    </row>
    <row r="165" spans="1:18" s="301" customFormat="1" ht="24.95" customHeight="1" x14ac:dyDescent="0.2">
      <c r="A165" s="224"/>
      <c r="B165" s="224"/>
      <c r="C165" s="398" t="s">
        <v>175</v>
      </c>
      <c r="D165" s="405"/>
      <c r="E165" s="472"/>
      <c r="F165" s="472"/>
      <c r="G165" s="455"/>
      <c r="H165" s="447"/>
      <c r="I165" s="381"/>
      <c r="J165" s="381"/>
      <c r="K165" s="381"/>
      <c r="L165" s="382"/>
      <c r="M165" s="382"/>
      <c r="N165" s="382"/>
      <c r="O165" s="382"/>
      <c r="P165" s="382"/>
      <c r="Q165" s="382"/>
      <c r="R165" s="382"/>
    </row>
    <row r="166" spans="1:18" s="301" customFormat="1" ht="24.95" customHeight="1" x14ac:dyDescent="0.2">
      <c r="A166" s="224"/>
      <c r="B166" s="224"/>
      <c r="C166" s="398" t="s">
        <v>236</v>
      </c>
      <c r="D166" s="405" t="s">
        <v>237</v>
      </c>
      <c r="E166" s="472">
        <v>25766</v>
      </c>
      <c r="F166" s="472">
        <v>25766</v>
      </c>
      <c r="G166" s="455">
        <f>SUM(I166:R166)</f>
        <v>17532</v>
      </c>
      <c r="H166" s="447">
        <f t="shared" si="25"/>
        <v>68.043157649615765</v>
      </c>
      <c r="I166" s="381"/>
      <c r="J166" s="381"/>
      <c r="K166" s="381"/>
      <c r="L166" s="381">
        <v>17532</v>
      </c>
      <c r="M166" s="381"/>
      <c r="N166" s="381"/>
      <c r="O166" s="381"/>
      <c r="P166" s="381"/>
      <c r="Q166" s="381"/>
      <c r="R166" s="381"/>
    </row>
    <row r="167" spans="1:18" s="301" customFormat="1" ht="12.6" customHeight="1" x14ac:dyDescent="0.2">
      <c r="A167" s="224"/>
      <c r="B167" s="224"/>
      <c r="C167" s="408" t="s">
        <v>238</v>
      </c>
      <c r="D167" s="419">
        <v>181905</v>
      </c>
      <c r="E167" s="473">
        <v>17000</v>
      </c>
      <c r="F167" s="473">
        <v>17000</v>
      </c>
      <c r="G167" s="455">
        <f t="shared" ref="G167:G172" si="41">SUM(I167:R167)</f>
        <v>4047</v>
      </c>
      <c r="H167" s="447">
        <f t="shared" si="25"/>
        <v>23.805882352941175</v>
      </c>
      <c r="I167" s="381"/>
      <c r="J167" s="381"/>
      <c r="K167" s="381"/>
      <c r="L167" s="381">
        <v>4047</v>
      </c>
      <c r="M167" s="381"/>
      <c r="N167" s="381"/>
      <c r="O167" s="381"/>
      <c r="P167" s="381"/>
      <c r="Q167" s="381"/>
      <c r="R167" s="381"/>
    </row>
    <row r="168" spans="1:18" s="301" customFormat="1" ht="15" customHeight="1" x14ac:dyDescent="0.2">
      <c r="A168" s="224"/>
      <c r="B168" s="224"/>
      <c r="C168" s="398" t="s">
        <v>239</v>
      </c>
      <c r="D168" s="405">
        <v>181903</v>
      </c>
      <c r="E168" s="472">
        <v>3000</v>
      </c>
      <c r="F168" s="472">
        <v>3000</v>
      </c>
      <c r="G168" s="455">
        <f t="shared" si="41"/>
        <v>1840</v>
      </c>
      <c r="H168" s="447">
        <f t="shared" si="25"/>
        <v>61.333333333333329</v>
      </c>
      <c r="I168" s="381"/>
      <c r="J168" s="381"/>
      <c r="K168" s="381">
        <v>1840</v>
      </c>
      <c r="L168" s="381"/>
      <c r="M168" s="381"/>
      <c r="N168" s="381"/>
      <c r="O168" s="381"/>
      <c r="P168" s="381"/>
      <c r="Q168" s="381"/>
      <c r="R168" s="381"/>
    </row>
    <row r="169" spans="1:18" s="301" customFormat="1" ht="27.75" customHeight="1" x14ac:dyDescent="0.2">
      <c r="A169" s="224"/>
      <c r="B169" s="224"/>
      <c r="C169" s="398" t="s">
        <v>240</v>
      </c>
      <c r="D169" s="405">
        <v>181904</v>
      </c>
      <c r="E169" s="472">
        <v>200</v>
      </c>
      <c r="F169" s="472">
        <v>200</v>
      </c>
      <c r="G169" s="455">
        <f t="shared" si="41"/>
        <v>427</v>
      </c>
      <c r="H169" s="447">
        <f t="shared" si="25"/>
        <v>213.49999999999997</v>
      </c>
      <c r="I169" s="381"/>
      <c r="J169" s="381"/>
      <c r="K169" s="381"/>
      <c r="L169" s="381">
        <v>427</v>
      </c>
      <c r="M169" s="381"/>
      <c r="N169" s="381"/>
      <c r="O169" s="381"/>
      <c r="P169" s="381"/>
      <c r="Q169" s="381"/>
      <c r="R169" s="381"/>
    </row>
    <row r="170" spans="1:18" s="301" customFormat="1" ht="15" customHeight="1" x14ac:dyDescent="0.2">
      <c r="A170" s="224" t="s">
        <v>241</v>
      </c>
      <c r="B170" s="224"/>
      <c r="C170" s="408" t="s">
        <v>242</v>
      </c>
      <c r="D170" s="419">
        <v>181902</v>
      </c>
      <c r="E170" s="473">
        <v>34000</v>
      </c>
      <c r="F170" s="473">
        <v>34000</v>
      </c>
      <c r="G170" s="455">
        <f t="shared" si="41"/>
        <v>11769</v>
      </c>
      <c r="H170" s="447">
        <f t="shared" si="25"/>
        <v>34.614705882352943</v>
      </c>
      <c r="I170" s="381"/>
      <c r="J170" s="381"/>
      <c r="K170" s="381"/>
      <c r="L170" s="381">
        <v>11769</v>
      </c>
      <c r="M170" s="381"/>
      <c r="N170" s="381"/>
      <c r="O170" s="381"/>
      <c r="P170" s="381"/>
      <c r="Q170" s="381"/>
      <c r="R170" s="381"/>
    </row>
    <row r="171" spans="1:18" s="301" customFormat="1" ht="22.5" customHeight="1" x14ac:dyDescent="0.2">
      <c r="A171" s="224"/>
      <c r="B171" s="224"/>
      <c r="C171" s="222" t="s">
        <v>162</v>
      </c>
      <c r="D171" s="419"/>
      <c r="E171" s="764"/>
      <c r="F171" s="764"/>
      <c r="G171" s="455"/>
      <c r="H171" s="761"/>
      <c r="I171" s="381"/>
      <c r="J171" s="381"/>
      <c r="K171" s="381"/>
      <c r="L171" s="381"/>
      <c r="M171" s="381"/>
      <c r="N171" s="381"/>
      <c r="O171" s="381"/>
      <c r="P171" s="381"/>
      <c r="Q171" s="381"/>
      <c r="R171" s="381"/>
    </row>
    <row r="172" spans="1:18" s="301" customFormat="1" ht="26.25" customHeight="1" x14ac:dyDescent="0.2">
      <c r="A172" s="224"/>
      <c r="B172" s="224"/>
      <c r="C172" s="85" t="s">
        <v>1374</v>
      </c>
      <c r="D172" s="419">
        <v>181907</v>
      </c>
      <c r="E172" s="764"/>
      <c r="F172" s="764"/>
      <c r="G172" s="455">
        <f t="shared" si="41"/>
        <v>187</v>
      </c>
      <c r="H172" s="761"/>
      <c r="I172" s="381"/>
      <c r="J172" s="381"/>
      <c r="K172" s="381"/>
      <c r="L172" s="381">
        <v>187</v>
      </c>
      <c r="M172" s="381"/>
      <c r="N172" s="381"/>
      <c r="O172" s="381"/>
      <c r="P172" s="381"/>
      <c r="Q172" s="381"/>
      <c r="R172" s="381"/>
    </row>
    <row r="173" spans="1:18" s="301" customFormat="1" ht="14.25" customHeight="1" x14ac:dyDescent="0.2">
      <c r="A173" s="400"/>
      <c r="B173" s="400"/>
      <c r="C173" s="401" t="s">
        <v>243</v>
      </c>
      <c r="D173" s="402"/>
      <c r="E173" s="485">
        <f t="shared" ref="E173:F173" si="42">SUM(E166:E170)</f>
        <v>79966</v>
      </c>
      <c r="F173" s="485">
        <f t="shared" si="42"/>
        <v>79966</v>
      </c>
      <c r="G173" s="485">
        <f>SUM(G166:G172)</f>
        <v>35802</v>
      </c>
      <c r="H173" s="808">
        <f t="shared" si="25"/>
        <v>44.771527899357224</v>
      </c>
      <c r="I173" s="485">
        <f>SUM(I166:I172)</f>
        <v>0</v>
      </c>
      <c r="J173" s="485">
        <f t="shared" ref="J173:R173" si="43">SUM(J166:J172)</f>
        <v>0</v>
      </c>
      <c r="K173" s="485">
        <f t="shared" si="43"/>
        <v>1840</v>
      </c>
      <c r="L173" s="485">
        <f t="shared" si="43"/>
        <v>33962</v>
      </c>
      <c r="M173" s="485">
        <f t="shared" si="43"/>
        <v>0</v>
      </c>
      <c r="N173" s="485">
        <f t="shared" si="43"/>
        <v>0</v>
      </c>
      <c r="O173" s="485">
        <f t="shared" si="43"/>
        <v>0</v>
      </c>
      <c r="P173" s="485">
        <f t="shared" si="43"/>
        <v>0</v>
      </c>
      <c r="Q173" s="485">
        <f t="shared" si="43"/>
        <v>0</v>
      </c>
      <c r="R173" s="485">
        <f t="shared" si="43"/>
        <v>0</v>
      </c>
    </row>
    <row r="174" spans="1:18" s="301" customFormat="1" ht="12.6" customHeight="1" x14ac:dyDescent="0.2">
      <c r="A174" s="224">
        <v>1</v>
      </c>
      <c r="B174" s="224">
        <v>19</v>
      </c>
      <c r="C174" s="403" t="s">
        <v>155</v>
      </c>
      <c r="D174" s="404"/>
      <c r="E174" s="452"/>
      <c r="F174" s="452"/>
      <c r="G174" s="455"/>
      <c r="H174" s="447"/>
      <c r="I174" s="382"/>
      <c r="J174" s="382"/>
      <c r="K174" s="382"/>
      <c r="L174" s="382"/>
      <c r="M174" s="382"/>
      <c r="N174" s="382"/>
      <c r="O174" s="382"/>
      <c r="P174" s="382"/>
      <c r="Q174" s="382"/>
      <c r="R174" s="382"/>
    </row>
    <row r="175" spans="1:18" s="301" customFormat="1" ht="26.25" customHeight="1" x14ac:dyDescent="0.2">
      <c r="A175" s="224"/>
      <c r="B175" s="224"/>
      <c r="C175" s="425" t="s">
        <v>244</v>
      </c>
      <c r="D175" s="418"/>
      <c r="E175" s="484"/>
      <c r="F175" s="484"/>
      <c r="G175" s="455"/>
      <c r="H175" s="447"/>
      <c r="I175" s="382"/>
      <c r="J175" s="382"/>
      <c r="K175" s="382"/>
      <c r="L175" s="382"/>
      <c r="M175" s="382"/>
      <c r="N175" s="382"/>
      <c r="O175" s="382"/>
      <c r="P175" s="382"/>
      <c r="Q175" s="382"/>
      <c r="R175" s="382"/>
    </row>
    <row r="176" spans="1:18" s="301" customFormat="1" ht="17.25" customHeight="1" x14ac:dyDescent="0.2">
      <c r="A176" s="224"/>
      <c r="B176" s="224"/>
      <c r="C176" s="206" t="s">
        <v>1040</v>
      </c>
      <c r="D176" s="221">
        <v>196919</v>
      </c>
      <c r="E176" s="481">
        <v>10000000</v>
      </c>
      <c r="F176" s="481">
        <v>11500000</v>
      </c>
      <c r="G176" s="455">
        <f>SUM(I176:R176)</f>
        <v>18641</v>
      </c>
      <c r="H176" s="447">
        <f t="shared" ref="H176:H222" si="44">G176/F176*100</f>
        <v>0.16209565217391303</v>
      </c>
      <c r="I176" s="381"/>
      <c r="J176" s="381"/>
      <c r="K176" s="381"/>
      <c r="L176" s="381">
        <v>18641</v>
      </c>
      <c r="M176" s="381"/>
      <c r="N176" s="381"/>
      <c r="O176" s="381"/>
      <c r="P176" s="381"/>
      <c r="Q176" s="381"/>
      <c r="R176" s="381"/>
    </row>
    <row r="177" spans="1:18" s="301" customFormat="1" ht="24.95" customHeight="1" x14ac:dyDescent="0.2">
      <c r="A177" s="224"/>
      <c r="B177" s="224"/>
      <c r="C177" s="408" t="s">
        <v>162</v>
      </c>
      <c r="D177" s="422"/>
      <c r="E177" s="454"/>
      <c r="F177" s="454"/>
      <c r="G177" s="455"/>
      <c r="H177" s="447"/>
      <c r="I177" s="381"/>
      <c r="J177" s="381"/>
      <c r="K177" s="381"/>
      <c r="L177" s="381"/>
      <c r="M177" s="381"/>
      <c r="N177" s="381"/>
      <c r="O177" s="381"/>
      <c r="P177" s="381"/>
      <c r="Q177" s="381"/>
      <c r="R177" s="381"/>
    </row>
    <row r="178" spans="1:18" s="301" customFormat="1" ht="25.5" x14ac:dyDescent="0.2">
      <c r="A178" s="224" t="s">
        <v>241</v>
      </c>
      <c r="B178" s="224"/>
      <c r="C178" s="408" t="s">
        <v>1041</v>
      </c>
      <c r="D178" s="407">
        <v>191102</v>
      </c>
      <c r="E178" s="480">
        <v>3000</v>
      </c>
      <c r="F178" s="480">
        <v>3000</v>
      </c>
      <c r="G178" s="455">
        <f t="shared" ref="G178:G205" si="45">SUM(I178:R178)</f>
        <v>1578</v>
      </c>
      <c r="H178" s="447">
        <f t="shared" si="44"/>
        <v>52.6</v>
      </c>
      <c r="I178" s="381"/>
      <c r="J178" s="381"/>
      <c r="K178" s="381"/>
      <c r="L178" s="381">
        <v>1578</v>
      </c>
      <c r="M178" s="381"/>
      <c r="N178" s="381"/>
      <c r="O178" s="381"/>
      <c r="P178" s="381"/>
      <c r="Q178" s="381"/>
      <c r="R178" s="381"/>
    </row>
    <row r="179" spans="1:18" s="301" customFormat="1" ht="17.25" customHeight="1" x14ac:dyDescent="0.2">
      <c r="A179" s="224"/>
      <c r="B179" s="224"/>
      <c r="C179" s="406" t="s">
        <v>245</v>
      </c>
      <c r="D179" s="407">
        <v>191103</v>
      </c>
      <c r="E179" s="480">
        <v>91203</v>
      </c>
      <c r="F179" s="480">
        <v>91203</v>
      </c>
      <c r="G179" s="455">
        <f t="shared" si="45"/>
        <v>39685</v>
      </c>
      <c r="H179" s="447">
        <f t="shared" si="44"/>
        <v>43.512823043101648</v>
      </c>
      <c r="I179" s="381"/>
      <c r="J179" s="381"/>
      <c r="K179" s="381"/>
      <c r="L179" s="381">
        <v>39685</v>
      </c>
      <c r="M179" s="381"/>
      <c r="N179" s="381"/>
      <c r="O179" s="381"/>
      <c r="P179" s="381"/>
      <c r="Q179" s="381"/>
      <c r="R179" s="381"/>
    </row>
    <row r="180" spans="1:18" s="301" customFormat="1" ht="24.75" customHeight="1" x14ac:dyDescent="0.2">
      <c r="A180" s="224"/>
      <c r="B180" s="224"/>
      <c r="C180" s="85" t="s">
        <v>1375</v>
      </c>
      <c r="D180" s="407">
        <v>196901</v>
      </c>
      <c r="E180" s="762"/>
      <c r="F180" s="762"/>
      <c r="G180" s="455">
        <f t="shared" si="45"/>
        <v>656</v>
      </c>
      <c r="H180" s="761"/>
      <c r="I180" s="381"/>
      <c r="J180" s="381"/>
      <c r="K180" s="381"/>
      <c r="L180" s="381">
        <v>2</v>
      </c>
      <c r="M180" s="381"/>
      <c r="N180" s="381"/>
      <c r="O180" s="381">
        <v>654</v>
      </c>
      <c r="P180" s="381"/>
      <c r="Q180" s="381"/>
      <c r="R180" s="381"/>
    </row>
    <row r="181" spans="1:18" s="301" customFormat="1" ht="17.25" customHeight="1" x14ac:dyDescent="0.2">
      <c r="A181" s="224"/>
      <c r="B181" s="224"/>
      <c r="C181" s="279" t="s">
        <v>246</v>
      </c>
      <c r="D181" s="280">
        <v>191116</v>
      </c>
      <c r="E181" s="486"/>
      <c r="F181" s="486">
        <v>47257</v>
      </c>
      <c r="G181" s="455">
        <f t="shared" si="45"/>
        <v>47257</v>
      </c>
      <c r="H181" s="447">
        <f t="shared" si="44"/>
        <v>100</v>
      </c>
      <c r="I181" s="381">
        <v>47257</v>
      </c>
      <c r="J181" s="381"/>
      <c r="K181" s="381"/>
      <c r="L181" s="381"/>
      <c r="M181" s="381"/>
      <c r="N181" s="381"/>
      <c r="O181" s="381"/>
      <c r="P181" s="381"/>
      <c r="Q181" s="381"/>
      <c r="R181" s="381"/>
    </row>
    <row r="182" spans="1:18" s="301" customFormat="1" ht="25.5" x14ac:dyDescent="0.2">
      <c r="A182" s="224"/>
      <c r="B182" s="224"/>
      <c r="C182" s="408" t="s">
        <v>1042</v>
      </c>
      <c r="D182" s="419">
        <v>191196</v>
      </c>
      <c r="E182" s="473">
        <v>3561216</v>
      </c>
      <c r="F182" s="473">
        <v>3624627</v>
      </c>
      <c r="G182" s="455">
        <f t="shared" si="45"/>
        <v>3074629</v>
      </c>
      <c r="H182" s="447">
        <f t="shared" si="44"/>
        <v>84.82608003526984</v>
      </c>
      <c r="I182" s="381"/>
      <c r="J182" s="381"/>
      <c r="K182" s="381"/>
      <c r="L182" s="381"/>
      <c r="M182" s="381"/>
      <c r="N182" s="381"/>
      <c r="O182" s="381"/>
      <c r="P182" s="381"/>
      <c r="Q182" s="381">
        <v>3074629</v>
      </c>
      <c r="R182" s="381"/>
    </row>
    <row r="183" spans="1:18" s="301" customFormat="1" ht="24.95" customHeight="1" x14ac:dyDescent="0.2">
      <c r="A183" s="224"/>
      <c r="B183" s="224"/>
      <c r="C183" s="408" t="s">
        <v>247</v>
      </c>
      <c r="D183" s="409"/>
      <c r="E183" s="473"/>
      <c r="F183" s="473"/>
      <c r="G183" s="455"/>
      <c r="H183" s="447"/>
      <c r="I183" s="381"/>
      <c r="J183" s="381"/>
      <c r="K183" s="381"/>
      <c r="L183" s="381"/>
      <c r="M183" s="381"/>
      <c r="N183" s="381"/>
      <c r="O183" s="381"/>
      <c r="P183" s="381"/>
      <c r="Q183" s="381"/>
      <c r="R183" s="381"/>
    </row>
    <row r="184" spans="1:18" s="301" customFormat="1" ht="38.25" x14ac:dyDescent="0.2">
      <c r="A184" s="224"/>
      <c r="B184" s="224"/>
      <c r="C184" s="85" t="s">
        <v>1043</v>
      </c>
      <c r="D184" s="405">
        <v>191901</v>
      </c>
      <c r="E184" s="472">
        <v>4225717</v>
      </c>
      <c r="F184" s="472">
        <v>4288684</v>
      </c>
      <c r="G184" s="455">
        <f t="shared" si="45"/>
        <v>2305743</v>
      </c>
      <c r="H184" s="447">
        <f t="shared" si="44"/>
        <v>53.763415537260386</v>
      </c>
      <c r="I184" s="381">
        <v>2305743</v>
      </c>
      <c r="J184" s="381"/>
      <c r="K184" s="381"/>
      <c r="L184" s="381"/>
      <c r="M184" s="381"/>
      <c r="N184" s="381"/>
      <c r="O184" s="381"/>
      <c r="P184" s="381"/>
      <c r="Q184" s="381"/>
      <c r="R184" s="381"/>
    </row>
    <row r="185" spans="1:18" s="301" customFormat="1" x14ac:dyDescent="0.2">
      <c r="A185" s="224"/>
      <c r="B185" s="224"/>
      <c r="C185" s="85" t="s">
        <v>1044</v>
      </c>
      <c r="D185" s="21">
        <v>191901</v>
      </c>
      <c r="E185" s="471"/>
      <c r="F185" s="471">
        <v>40080</v>
      </c>
      <c r="G185" s="455">
        <f t="shared" si="45"/>
        <v>40080</v>
      </c>
      <c r="H185" s="447">
        <f t="shared" si="44"/>
        <v>100</v>
      </c>
      <c r="I185" s="381">
        <v>40080</v>
      </c>
      <c r="J185" s="381"/>
      <c r="K185" s="381"/>
      <c r="L185" s="381"/>
      <c r="M185" s="381"/>
      <c r="N185" s="381"/>
      <c r="O185" s="381"/>
      <c r="P185" s="381"/>
      <c r="Q185" s="381"/>
      <c r="R185" s="381"/>
    </row>
    <row r="186" spans="1:18" s="301" customFormat="1" ht="25.5" x14ac:dyDescent="0.2">
      <c r="A186" s="224"/>
      <c r="B186" s="224"/>
      <c r="C186" s="85" t="s">
        <v>1045</v>
      </c>
      <c r="D186" s="21">
        <v>191901</v>
      </c>
      <c r="E186" s="471"/>
      <c r="F186" s="471">
        <v>630000</v>
      </c>
      <c r="G186" s="455">
        <f t="shared" si="45"/>
        <v>630000</v>
      </c>
      <c r="H186" s="447">
        <f t="shared" si="44"/>
        <v>100</v>
      </c>
      <c r="I186" s="381"/>
      <c r="J186" s="381">
        <v>630000</v>
      </c>
      <c r="K186" s="381"/>
      <c r="L186" s="381"/>
      <c r="M186" s="381"/>
      <c r="N186" s="381"/>
      <c r="O186" s="381"/>
      <c r="P186" s="381"/>
      <c r="Q186" s="381"/>
      <c r="R186" s="381"/>
    </row>
    <row r="187" spans="1:18" s="301" customFormat="1" ht="15.75" customHeight="1" x14ac:dyDescent="0.2">
      <c r="A187" s="224"/>
      <c r="B187" s="224"/>
      <c r="C187" s="85" t="s">
        <v>1046</v>
      </c>
      <c r="D187" s="405">
        <v>191901</v>
      </c>
      <c r="E187" s="472"/>
      <c r="F187" s="472">
        <v>7901</v>
      </c>
      <c r="G187" s="455">
        <f t="shared" si="45"/>
        <v>7901</v>
      </c>
      <c r="H187" s="447">
        <f t="shared" si="44"/>
        <v>100</v>
      </c>
      <c r="I187" s="381"/>
      <c r="J187" s="381">
        <v>7901</v>
      </c>
      <c r="K187" s="381"/>
      <c r="L187" s="381"/>
      <c r="M187" s="381"/>
      <c r="N187" s="381"/>
      <c r="O187" s="381"/>
      <c r="P187" s="381"/>
      <c r="Q187" s="381"/>
      <c r="R187" s="381"/>
    </row>
    <row r="188" spans="1:18" s="301" customFormat="1" ht="22.5" customHeight="1" x14ac:dyDescent="0.2">
      <c r="A188" s="224"/>
      <c r="B188" s="224"/>
      <c r="C188" s="85" t="s">
        <v>1047</v>
      </c>
      <c r="D188" s="21">
        <v>191901</v>
      </c>
      <c r="E188" s="471">
        <v>29920</v>
      </c>
      <c r="F188" s="471">
        <v>29920</v>
      </c>
      <c r="G188" s="455">
        <f t="shared" si="45"/>
        <v>0</v>
      </c>
      <c r="H188" s="447">
        <f t="shared" si="44"/>
        <v>0</v>
      </c>
      <c r="I188" s="381"/>
      <c r="J188" s="381"/>
      <c r="K188" s="381"/>
      <c r="L188" s="381"/>
      <c r="M188" s="381"/>
      <c r="N188" s="381"/>
      <c r="O188" s="381"/>
      <c r="P188" s="381"/>
      <c r="Q188" s="381"/>
      <c r="R188" s="381"/>
    </row>
    <row r="189" spans="1:18" s="301" customFormat="1" ht="28.5" customHeight="1" x14ac:dyDescent="0.2">
      <c r="A189" s="224"/>
      <c r="B189" s="224"/>
      <c r="C189" s="408" t="s">
        <v>248</v>
      </c>
      <c r="D189" s="409"/>
      <c r="E189" s="473"/>
      <c r="F189" s="473"/>
      <c r="G189" s="455"/>
      <c r="H189" s="447"/>
      <c r="I189" s="381"/>
      <c r="J189" s="381"/>
      <c r="K189" s="381"/>
      <c r="L189" s="381"/>
      <c r="M189" s="381"/>
      <c r="N189" s="381"/>
      <c r="O189" s="381"/>
      <c r="P189" s="381"/>
      <c r="Q189" s="381"/>
      <c r="R189" s="381"/>
    </row>
    <row r="190" spans="1:18" s="301" customFormat="1" ht="14.1" customHeight="1" x14ac:dyDescent="0.2">
      <c r="A190" s="224"/>
      <c r="B190" s="224"/>
      <c r="C190" s="406" t="s">
        <v>249</v>
      </c>
      <c r="D190" s="407">
        <v>191907</v>
      </c>
      <c r="E190" s="480">
        <v>3400000</v>
      </c>
      <c r="F190" s="480">
        <v>3400000</v>
      </c>
      <c r="G190" s="455">
        <f t="shared" si="45"/>
        <v>2396435</v>
      </c>
      <c r="H190" s="447">
        <f t="shared" si="44"/>
        <v>70.483382352941177</v>
      </c>
      <c r="I190" s="381"/>
      <c r="J190" s="381"/>
      <c r="K190" s="381">
        <v>2396435</v>
      </c>
      <c r="L190" s="381"/>
      <c r="M190" s="381"/>
      <c r="N190" s="381"/>
      <c r="O190" s="381"/>
      <c r="P190" s="381"/>
      <c r="Q190" s="381"/>
      <c r="R190" s="381"/>
    </row>
    <row r="191" spans="1:18" s="301" customFormat="1" ht="14.1" customHeight="1" x14ac:dyDescent="0.2">
      <c r="A191" s="224"/>
      <c r="B191" s="224"/>
      <c r="C191" s="406" t="s">
        <v>251</v>
      </c>
      <c r="D191" s="407">
        <v>191907</v>
      </c>
      <c r="E191" s="480">
        <v>5000</v>
      </c>
      <c r="F191" s="480">
        <v>5000</v>
      </c>
      <c r="G191" s="455">
        <v>4360</v>
      </c>
      <c r="H191" s="447">
        <f t="shared" si="44"/>
        <v>87.2</v>
      </c>
      <c r="I191" s="381"/>
      <c r="J191" s="381"/>
      <c r="K191" s="381">
        <v>4360</v>
      </c>
      <c r="L191" s="381"/>
      <c r="M191" s="381"/>
      <c r="N191" s="381"/>
      <c r="O191" s="381"/>
      <c r="P191" s="381"/>
      <c r="Q191" s="381"/>
      <c r="R191" s="381"/>
    </row>
    <row r="192" spans="1:18" s="301" customFormat="1" ht="14.1" customHeight="1" x14ac:dyDescent="0.2">
      <c r="A192" s="224"/>
      <c r="B192" s="224"/>
      <c r="C192" s="406" t="s">
        <v>252</v>
      </c>
      <c r="D192" s="407">
        <v>191907</v>
      </c>
      <c r="E192" s="480">
        <v>1068747</v>
      </c>
      <c r="F192" s="480">
        <v>1068747</v>
      </c>
      <c r="G192" s="455">
        <f t="shared" si="45"/>
        <v>559771</v>
      </c>
      <c r="H192" s="447">
        <f t="shared" si="44"/>
        <v>52.376380939548838</v>
      </c>
      <c r="I192" s="381"/>
      <c r="J192" s="381"/>
      <c r="K192" s="381">
        <v>559771</v>
      </c>
      <c r="L192" s="381"/>
      <c r="M192" s="381"/>
      <c r="N192" s="381"/>
      <c r="O192" s="381"/>
      <c r="P192" s="381"/>
      <c r="Q192" s="381"/>
      <c r="R192" s="381"/>
    </row>
    <row r="193" spans="1:18" s="301" customFormat="1" ht="14.1" customHeight="1" x14ac:dyDescent="0.2">
      <c r="A193" s="224"/>
      <c r="B193" s="224"/>
      <c r="C193" s="406" t="s">
        <v>253</v>
      </c>
      <c r="D193" s="407">
        <v>191907</v>
      </c>
      <c r="E193" s="480">
        <v>23000</v>
      </c>
      <c r="F193" s="480">
        <v>23000</v>
      </c>
      <c r="G193" s="455">
        <f t="shared" si="45"/>
        <v>12872</v>
      </c>
      <c r="H193" s="447">
        <f t="shared" si="44"/>
        <v>55.965217391304343</v>
      </c>
      <c r="I193" s="381"/>
      <c r="J193" s="381"/>
      <c r="K193" s="381">
        <v>12872</v>
      </c>
      <c r="L193" s="381"/>
      <c r="M193" s="381"/>
      <c r="N193" s="381"/>
      <c r="O193" s="381"/>
      <c r="P193" s="381"/>
      <c r="Q193" s="381"/>
      <c r="R193" s="381"/>
    </row>
    <row r="194" spans="1:18" s="301" customFormat="1" ht="14.1" customHeight="1" x14ac:dyDescent="0.2">
      <c r="A194" s="224"/>
      <c r="B194" s="224"/>
      <c r="C194" s="406" t="s">
        <v>250</v>
      </c>
      <c r="D194" s="407">
        <v>191907</v>
      </c>
      <c r="E194" s="480">
        <v>0</v>
      </c>
      <c r="F194" s="480">
        <v>0</v>
      </c>
      <c r="G194" s="455">
        <v>5</v>
      </c>
      <c r="H194" s="447"/>
      <c r="I194" s="381"/>
      <c r="J194" s="381"/>
      <c r="K194" s="381">
        <v>5</v>
      </c>
      <c r="L194" s="381"/>
      <c r="M194" s="381"/>
      <c r="N194" s="381"/>
      <c r="O194" s="381"/>
      <c r="P194" s="381"/>
      <c r="Q194" s="381"/>
      <c r="R194" s="381"/>
    </row>
    <row r="195" spans="1:18" s="301" customFormat="1" ht="14.1" customHeight="1" x14ac:dyDescent="0.2">
      <c r="A195" s="224"/>
      <c r="B195" s="224"/>
      <c r="C195" s="354" t="s">
        <v>1348</v>
      </c>
      <c r="D195" s="407"/>
      <c r="E195" s="762"/>
      <c r="F195" s="762"/>
      <c r="G195" s="455">
        <f t="shared" si="45"/>
        <v>63</v>
      </c>
      <c r="H195" s="761"/>
      <c r="I195" s="381"/>
      <c r="J195" s="381"/>
      <c r="K195" s="381">
        <v>63</v>
      </c>
      <c r="L195" s="381"/>
      <c r="M195" s="381"/>
      <c r="N195" s="381"/>
      <c r="O195" s="381"/>
      <c r="P195" s="381"/>
      <c r="Q195" s="381"/>
      <c r="R195" s="381"/>
    </row>
    <row r="196" spans="1:18" s="301" customFormat="1" ht="14.1" customHeight="1" x14ac:dyDescent="0.2">
      <c r="A196" s="224"/>
      <c r="B196" s="224"/>
      <c r="C196" s="354" t="s">
        <v>1376</v>
      </c>
      <c r="D196" s="407"/>
      <c r="E196" s="762"/>
      <c r="F196" s="762"/>
      <c r="G196" s="792">
        <v>15155</v>
      </c>
      <c r="H196" s="761"/>
      <c r="I196" s="381"/>
      <c r="J196" s="381"/>
      <c r="K196" s="381">
        <v>15155</v>
      </c>
      <c r="L196" s="381"/>
      <c r="M196" s="381"/>
      <c r="N196" s="381"/>
      <c r="O196" s="381"/>
      <c r="P196" s="381"/>
      <c r="Q196" s="381"/>
      <c r="R196" s="381"/>
    </row>
    <row r="197" spans="1:18" s="301" customFormat="1" ht="24.75" customHeight="1" x14ac:dyDescent="0.2">
      <c r="A197" s="224"/>
      <c r="B197" s="224"/>
      <c r="C197" s="398" t="s">
        <v>255</v>
      </c>
      <c r="D197" s="426"/>
      <c r="E197" s="467"/>
      <c r="F197" s="467"/>
      <c r="G197" s="455"/>
      <c r="H197" s="447"/>
      <c r="I197" s="381"/>
      <c r="J197" s="381"/>
      <c r="K197" s="381"/>
      <c r="L197" s="381"/>
      <c r="M197" s="381"/>
      <c r="N197" s="381"/>
      <c r="O197" s="381"/>
      <c r="P197" s="381"/>
      <c r="Q197" s="381"/>
      <c r="R197" s="381"/>
    </row>
    <row r="198" spans="1:18" s="301" customFormat="1" ht="36.75" customHeight="1" x14ac:dyDescent="0.2">
      <c r="A198" s="224"/>
      <c r="B198" s="224"/>
      <c r="C198" s="391" t="s">
        <v>256</v>
      </c>
      <c r="D198" s="426">
        <v>191158</v>
      </c>
      <c r="E198" s="467">
        <v>27000</v>
      </c>
      <c r="F198" s="467">
        <v>27000</v>
      </c>
      <c r="G198" s="455">
        <f t="shared" si="45"/>
        <v>20000</v>
      </c>
      <c r="H198" s="447">
        <f t="shared" si="44"/>
        <v>74.074074074074076</v>
      </c>
      <c r="I198" s="381">
        <v>20000</v>
      </c>
      <c r="J198" s="381"/>
      <c r="K198" s="381"/>
      <c r="L198" s="381"/>
      <c r="M198" s="381"/>
      <c r="N198" s="381"/>
      <c r="O198" s="381"/>
      <c r="P198" s="381"/>
      <c r="Q198" s="381"/>
      <c r="R198" s="381"/>
    </row>
    <row r="199" spans="1:18" s="301" customFormat="1" ht="27" customHeight="1" x14ac:dyDescent="0.2">
      <c r="A199" s="224"/>
      <c r="B199" s="224"/>
      <c r="C199" s="391" t="s">
        <v>257</v>
      </c>
      <c r="D199" s="426"/>
      <c r="E199" s="467"/>
      <c r="F199" s="467"/>
      <c r="G199" s="455"/>
      <c r="H199" s="447"/>
      <c r="I199" s="381"/>
      <c r="J199" s="381"/>
      <c r="K199" s="381"/>
      <c r="L199" s="381"/>
      <c r="M199" s="381"/>
      <c r="N199" s="381"/>
      <c r="O199" s="381"/>
      <c r="P199" s="381"/>
      <c r="Q199" s="381"/>
      <c r="R199" s="381"/>
    </row>
    <row r="200" spans="1:18" s="301" customFormat="1" ht="24.95" customHeight="1" x14ac:dyDescent="0.2">
      <c r="A200" s="224"/>
      <c r="B200" s="224"/>
      <c r="C200" s="408" t="s">
        <v>258</v>
      </c>
      <c r="D200" s="419">
        <v>191906</v>
      </c>
      <c r="E200" s="473">
        <v>16350</v>
      </c>
      <c r="F200" s="473">
        <v>16350</v>
      </c>
      <c r="G200" s="455">
        <f t="shared" si="45"/>
        <v>0</v>
      </c>
      <c r="H200" s="447">
        <f t="shared" si="44"/>
        <v>0</v>
      </c>
      <c r="I200" s="381"/>
      <c r="J200" s="381"/>
      <c r="K200" s="381"/>
      <c r="L200" s="381"/>
      <c r="M200" s="381"/>
      <c r="N200" s="381"/>
      <c r="O200" s="381"/>
      <c r="P200" s="381"/>
      <c r="Q200" s="381"/>
      <c r="R200" s="381"/>
    </row>
    <row r="201" spans="1:18" s="301" customFormat="1" ht="17.25" customHeight="1" x14ac:dyDescent="0.2">
      <c r="A201" s="224"/>
      <c r="B201" s="224"/>
      <c r="C201" s="86" t="s">
        <v>179</v>
      </c>
      <c r="D201" s="223"/>
      <c r="E201" s="487"/>
      <c r="F201" s="487"/>
      <c r="G201" s="455"/>
      <c r="H201" s="447"/>
      <c r="I201" s="381"/>
      <c r="J201" s="381"/>
      <c r="K201" s="381"/>
      <c r="L201" s="381"/>
      <c r="M201" s="381"/>
      <c r="N201" s="381"/>
      <c r="O201" s="381"/>
      <c r="P201" s="381"/>
      <c r="Q201" s="381"/>
      <c r="R201" s="381"/>
    </row>
    <row r="202" spans="1:18" s="301" customFormat="1" ht="16.5" customHeight="1" x14ac:dyDescent="0.2">
      <c r="A202" s="224"/>
      <c r="B202" s="224"/>
      <c r="C202" s="427" t="s">
        <v>1048</v>
      </c>
      <c r="D202" s="428">
        <v>191193</v>
      </c>
      <c r="E202" s="488"/>
      <c r="F202" s="488">
        <v>16500</v>
      </c>
      <c r="G202" s="455">
        <f t="shared" si="45"/>
        <v>23400</v>
      </c>
      <c r="H202" s="447">
        <f t="shared" si="44"/>
        <v>141.81818181818181</v>
      </c>
      <c r="I202" s="381"/>
      <c r="J202" s="381"/>
      <c r="K202" s="381"/>
      <c r="L202" s="381"/>
      <c r="M202" s="381"/>
      <c r="N202" s="381">
        <v>23400</v>
      </c>
      <c r="O202" s="381"/>
      <c r="P202" s="381"/>
      <c r="Q202" s="381"/>
      <c r="R202" s="381"/>
    </row>
    <row r="203" spans="1:18" s="301" customFormat="1" ht="16.5" customHeight="1" x14ac:dyDescent="0.2">
      <c r="A203" s="224"/>
      <c r="B203" s="224"/>
      <c r="C203" s="170" t="s">
        <v>1377</v>
      </c>
      <c r="D203" s="428">
        <v>191104</v>
      </c>
      <c r="E203" s="765"/>
      <c r="F203" s="765"/>
      <c r="G203" s="455">
        <f t="shared" si="45"/>
        <v>199</v>
      </c>
      <c r="H203" s="761"/>
      <c r="I203" s="381"/>
      <c r="J203" s="381"/>
      <c r="K203" s="381"/>
      <c r="L203" s="381">
        <v>199</v>
      </c>
      <c r="M203" s="381"/>
      <c r="N203" s="381"/>
      <c r="O203" s="381"/>
      <c r="P203" s="381"/>
      <c r="Q203" s="381"/>
      <c r="R203" s="381"/>
    </row>
    <row r="204" spans="1:18" s="301" customFormat="1" ht="16.5" customHeight="1" x14ac:dyDescent="0.2">
      <c r="A204" s="224"/>
      <c r="B204" s="224"/>
      <c r="C204" s="86" t="s">
        <v>177</v>
      </c>
      <c r="D204" s="223"/>
      <c r="E204" s="487"/>
      <c r="F204" s="487"/>
      <c r="G204" s="455"/>
      <c r="H204" s="447"/>
      <c r="I204" s="381"/>
      <c r="J204" s="381"/>
      <c r="K204" s="381"/>
      <c r="L204" s="381"/>
      <c r="M204" s="381"/>
      <c r="N204" s="381"/>
      <c r="O204" s="381"/>
      <c r="P204" s="381"/>
      <c r="Q204" s="381"/>
      <c r="R204" s="381"/>
    </row>
    <row r="205" spans="1:18" s="301" customFormat="1" ht="16.5" customHeight="1" x14ac:dyDescent="0.2">
      <c r="A205" s="224"/>
      <c r="B205" s="224"/>
      <c r="C205" s="86" t="s">
        <v>1378</v>
      </c>
      <c r="D205" s="223">
        <v>191111</v>
      </c>
      <c r="E205" s="487"/>
      <c r="F205" s="487">
        <v>150</v>
      </c>
      <c r="G205" s="455">
        <f t="shared" si="45"/>
        <v>150</v>
      </c>
      <c r="H205" s="447">
        <f t="shared" si="44"/>
        <v>100</v>
      </c>
      <c r="I205" s="381"/>
      <c r="J205" s="381"/>
      <c r="K205" s="381"/>
      <c r="L205" s="381"/>
      <c r="M205" s="381"/>
      <c r="N205" s="381">
        <v>150</v>
      </c>
      <c r="O205" s="381"/>
      <c r="P205" s="381"/>
      <c r="Q205" s="381"/>
      <c r="R205" s="381"/>
    </row>
    <row r="206" spans="1:18" s="301" customFormat="1" ht="15.75" customHeight="1" x14ac:dyDescent="0.2">
      <c r="A206" s="429"/>
      <c r="B206" s="400"/>
      <c r="C206" s="401" t="s">
        <v>259</v>
      </c>
      <c r="D206" s="402"/>
      <c r="E206" s="479">
        <f>SUM(E175:E205)</f>
        <v>22451153</v>
      </c>
      <c r="F206" s="479">
        <f>SUM(F175:F205)</f>
        <v>24819419</v>
      </c>
      <c r="G206" s="479">
        <f>SUM(G175:G205)</f>
        <v>9198580</v>
      </c>
      <c r="H206" s="808">
        <f t="shared" si="44"/>
        <v>37.062027922571431</v>
      </c>
      <c r="I206" s="479">
        <f t="shared" ref="I206:R206" si="46">SUM(I175:I205)</f>
        <v>2413080</v>
      </c>
      <c r="J206" s="479">
        <f t="shared" si="46"/>
        <v>637901</v>
      </c>
      <c r="K206" s="479">
        <f t="shared" si="46"/>
        <v>2988661</v>
      </c>
      <c r="L206" s="479">
        <f t="shared" si="46"/>
        <v>60105</v>
      </c>
      <c r="M206" s="479">
        <f t="shared" si="46"/>
        <v>0</v>
      </c>
      <c r="N206" s="479">
        <f t="shared" si="46"/>
        <v>23550</v>
      </c>
      <c r="O206" s="479">
        <f t="shared" si="46"/>
        <v>654</v>
      </c>
      <c r="P206" s="479">
        <f t="shared" si="46"/>
        <v>0</v>
      </c>
      <c r="Q206" s="479">
        <f t="shared" si="46"/>
        <v>3074629</v>
      </c>
      <c r="R206" s="479">
        <f t="shared" si="46"/>
        <v>0</v>
      </c>
    </row>
    <row r="207" spans="1:18" s="301" customFormat="1" ht="15.75" customHeight="1" x14ac:dyDescent="0.2">
      <c r="A207" s="768"/>
      <c r="B207" s="769"/>
      <c r="C207" s="770" t="s">
        <v>1349</v>
      </c>
      <c r="D207" s="771"/>
      <c r="E207" s="772"/>
      <c r="F207" s="772"/>
      <c r="G207" s="772"/>
      <c r="H207" s="773"/>
      <c r="I207" s="772"/>
      <c r="J207" s="772"/>
      <c r="K207" s="772"/>
      <c r="L207" s="772"/>
      <c r="M207" s="772"/>
      <c r="N207" s="772"/>
      <c r="O207" s="772"/>
      <c r="P207" s="772"/>
      <c r="Q207" s="772"/>
      <c r="R207" s="772"/>
    </row>
    <row r="208" spans="1:18" s="301" customFormat="1" ht="22.5" customHeight="1" x14ac:dyDescent="0.2">
      <c r="A208" s="768"/>
      <c r="B208" s="769"/>
      <c r="C208" s="774" t="s">
        <v>162</v>
      </c>
      <c r="D208" s="771"/>
      <c r="E208" s="772"/>
      <c r="F208" s="772"/>
      <c r="G208" s="772"/>
      <c r="H208" s="773"/>
      <c r="I208" s="772"/>
      <c r="J208" s="772"/>
      <c r="K208" s="772"/>
      <c r="L208" s="772"/>
      <c r="M208" s="772"/>
      <c r="N208" s="772"/>
      <c r="O208" s="772"/>
      <c r="P208" s="772"/>
      <c r="Q208" s="772"/>
      <c r="R208" s="772"/>
    </row>
    <row r="209" spans="1:18" s="301" customFormat="1" ht="17.25" customHeight="1" x14ac:dyDescent="0.2">
      <c r="A209" s="768"/>
      <c r="B209" s="775"/>
      <c r="C209" s="776" t="s">
        <v>1351</v>
      </c>
      <c r="D209" s="778">
        <v>201901</v>
      </c>
      <c r="E209" s="777"/>
      <c r="F209" s="777"/>
      <c r="G209" s="825">
        <f>SUM(I209:R209)</f>
        <v>56</v>
      </c>
      <c r="H209" s="773"/>
      <c r="I209" s="823"/>
      <c r="J209" s="823"/>
      <c r="K209" s="824">
        <v>56</v>
      </c>
      <c r="L209" s="823"/>
      <c r="M209" s="823"/>
      <c r="N209" s="823"/>
      <c r="O209" s="823"/>
      <c r="P209" s="823"/>
      <c r="Q209" s="823"/>
      <c r="R209" s="823"/>
    </row>
    <row r="210" spans="1:18" s="301" customFormat="1" ht="15.75" customHeight="1" x14ac:dyDescent="0.2">
      <c r="A210" s="429"/>
      <c r="B210" s="400"/>
      <c r="C210" s="767" t="s">
        <v>1350</v>
      </c>
      <c r="D210" s="402"/>
      <c r="E210" s="479">
        <f>SUM(E209)</f>
        <v>0</v>
      </c>
      <c r="F210" s="479">
        <f t="shared" ref="F210:R210" si="47">SUM(F209)</f>
        <v>0</v>
      </c>
      <c r="G210" s="479">
        <f t="shared" si="47"/>
        <v>56</v>
      </c>
      <c r="H210" s="479">
        <f t="shared" si="47"/>
        <v>0</v>
      </c>
      <c r="I210" s="479">
        <f t="shared" si="47"/>
        <v>0</v>
      </c>
      <c r="J210" s="479">
        <f t="shared" si="47"/>
        <v>0</v>
      </c>
      <c r="K210" s="479">
        <f t="shared" si="47"/>
        <v>56</v>
      </c>
      <c r="L210" s="479">
        <f t="shared" si="47"/>
        <v>0</v>
      </c>
      <c r="M210" s="479">
        <f t="shared" si="47"/>
        <v>0</v>
      </c>
      <c r="N210" s="479">
        <f t="shared" si="47"/>
        <v>0</v>
      </c>
      <c r="O210" s="479">
        <f t="shared" si="47"/>
        <v>0</v>
      </c>
      <c r="P210" s="479">
        <f t="shared" si="47"/>
        <v>0</v>
      </c>
      <c r="Q210" s="479">
        <f t="shared" si="47"/>
        <v>0</v>
      </c>
      <c r="R210" s="479">
        <f t="shared" si="47"/>
        <v>0</v>
      </c>
    </row>
    <row r="211" spans="1:18" s="301" customFormat="1" ht="17.100000000000001" customHeight="1" x14ac:dyDescent="0.2">
      <c r="A211" s="224">
        <v>1</v>
      </c>
      <c r="B211" s="224">
        <v>22</v>
      </c>
      <c r="C211" s="403" t="s">
        <v>156</v>
      </c>
      <c r="D211" s="404"/>
      <c r="E211" s="452"/>
      <c r="F211" s="452"/>
      <c r="G211" s="455"/>
      <c r="H211" s="447"/>
      <c r="I211" s="424"/>
      <c r="J211" s="424"/>
      <c r="K211" s="424"/>
      <c r="L211" s="424"/>
      <c r="M211" s="424"/>
      <c r="N211" s="424"/>
      <c r="O211" s="424"/>
      <c r="P211" s="424"/>
      <c r="Q211" s="424"/>
      <c r="R211" s="424"/>
    </row>
    <row r="212" spans="1:18" s="301" customFormat="1" ht="17.100000000000001" customHeight="1" x14ac:dyDescent="0.2">
      <c r="A212" s="224"/>
      <c r="B212" s="281"/>
      <c r="C212" s="206" t="s">
        <v>162</v>
      </c>
      <c r="D212" s="404"/>
      <c r="E212" s="452"/>
      <c r="F212" s="452"/>
      <c r="G212" s="455"/>
      <c r="H212" s="447"/>
      <c r="I212" s="424"/>
      <c r="J212" s="424"/>
      <c r="K212" s="424"/>
      <c r="L212" s="424"/>
      <c r="M212" s="424"/>
      <c r="N212" s="424"/>
      <c r="O212" s="424"/>
      <c r="P212" s="424"/>
      <c r="Q212" s="424"/>
      <c r="R212" s="424"/>
    </row>
    <row r="213" spans="1:18" s="301" customFormat="1" ht="23.25" customHeight="1" x14ac:dyDescent="0.2">
      <c r="A213" s="224"/>
      <c r="B213" s="281"/>
      <c r="C213" s="430" t="s">
        <v>1049</v>
      </c>
      <c r="D213" s="446">
        <v>222919</v>
      </c>
      <c r="E213" s="481"/>
      <c r="F213" s="481">
        <v>546</v>
      </c>
      <c r="G213" s="455">
        <f>SUM(I213:R213)</f>
        <v>546</v>
      </c>
      <c r="H213" s="447">
        <f t="shared" si="44"/>
        <v>100</v>
      </c>
      <c r="I213" s="339"/>
      <c r="J213" s="339"/>
      <c r="K213" s="339"/>
      <c r="L213" s="339"/>
      <c r="M213" s="339"/>
      <c r="N213" s="339"/>
      <c r="O213" s="339">
        <v>546</v>
      </c>
      <c r="P213" s="339"/>
      <c r="Q213" s="339"/>
      <c r="R213" s="339"/>
    </row>
    <row r="214" spans="1:18" s="301" customFormat="1" ht="21.75" customHeight="1" x14ac:dyDescent="0.2">
      <c r="A214" s="344"/>
      <c r="B214" s="431"/>
      <c r="C214" s="810" t="s">
        <v>1379</v>
      </c>
      <c r="D214" s="446">
        <v>221939</v>
      </c>
      <c r="E214" s="481"/>
      <c r="F214" s="481">
        <v>40</v>
      </c>
      <c r="G214" s="455">
        <f t="shared" ref="G214:G218" si="48">SUM(I214:R214)</f>
        <v>40</v>
      </c>
      <c r="H214" s="447">
        <f t="shared" si="44"/>
        <v>100</v>
      </c>
      <c r="I214" s="339">
        <v>40</v>
      </c>
      <c r="J214" s="339"/>
      <c r="K214" s="339"/>
      <c r="L214" s="339"/>
      <c r="M214" s="339"/>
      <c r="N214" s="339"/>
      <c r="O214" s="339"/>
      <c r="P214" s="339"/>
      <c r="Q214" s="339"/>
      <c r="R214" s="339"/>
    </row>
    <row r="215" spans="1:18" s="301" customFormat="1" ht="17.100000000000001" customHeight="1" x14ac:dyDescent="0.2">
      <c r="A215" s="344"/>
      <c r="B215" s="431"/>
      <c r="C215" s="433" t="s">
        <v>1380</v>
      </c>
      <c r="D215" s="446">
        <v>221916</v>
      </c>
      <c r="E215" s="481"/>
      <c r="F215" s="481">
        <v>13564</v>
      </c>
      <c r="G215" s="455">
        <f t="shared" si="48"/>
        <v>13564</v>
      </c>
      <c r="H215" s="447">
        <f t="shared" si="44"/>
        <v>100</v>
      </c>
      <c r="I215" s="339"/>
      <c r="J215" s="339"/>
      <c r="K215" s="339"/>
      <c r="L215" s="339"/>
      <c r="M215" s="339"/>
      <c r="N215" s="339">
        <v>13564</v>
      </c>
      <c r="O215" s="339"/>
      <c r="P215" s="339"/>
      <c r="Q215" s="339"/>
      <c r="R215" s="339"/>
    </row>
    <row r="216" spans="1:18" s="301" customFormat="1" ht="23.25" customHeight="1" x14ac:dyDescent="0.2">
      <c r="A216" s="344"/>
      <c r="B216" s="431"/>
      <c r="C216" s="434" t="s">
        <v>227</v>
      </c>
      <c r="D216" s="449"/>
      <c r="E216" s="489"/>
      <c r="F216" s="489"/>
      <c r="G216" s="455"/>
      <c r="H216" s="447"/>
      <c r="I216" s="339"/>
      <c r="J216" s="339"/>
      <c r="K216" s="339"/>
      <c r="L216" s="339"/>
      <c r="M216" s="339"/>
      <c r="N216" s="339"/>
      <c r="O216" s="339"/>
      <c r="P216" s="339"/>
      <c r="Q216" s="339"/>
      <c r="R216" s="339"/>
    </row>
    <row r="217" spans="1:18" s="301" customFormat="1" ht="17.100000000000001" customHeight="1" x14ac:dyDescent="0.2">
      <c r="A217" s="344"/>
      <c r="B217" s="431"/>
      <c r="C217" s="433" t="s">
        <v>1050</v>
      </c>
      <c r="D217" s="450">
        <v>221964</v>
      </c>
      <c r="E217" s="490"/>
      <c r="F217" s="490">
        <v>82500</v>
      </c>
      <c r="G217" s="455">
        <f t="shared" si="48"/>
        <v>41250</v>
      </c>
      <c r="H217" s="447">
        <f t="shared" si="44"/>
        <v>50</v>
      </c>
      <c r="I217" s="339"/>
      <c r="J217" s="339"/>
      <c r="K217" s="339"/>
      <c r="L217" s="339"/>
      <c r="M217" s="339"/>
      <c r="N217" s="339"/>
      <c r="O217" s="339">
        <v>41250</v>
      </c>
      <c r="P217" s="339"/>
      <c r="Q217" s="339"/>
      <c r="R217" s="339"/>
    </row>
    <row r="218" spans="1:18" s="301" customFormat="1" ht="17.100000000000001" customHeight="1" x14ac:dyDescent="0.2">
      <c r="A218" s="344"/>
      <c r="B218" s="431"/>
      <c r="C218" s="435" t="s">
        <v>1051</v>
      </c>
      <c r="D218" s="344" t="s">
        <v>772</v>
      </c>
      <c r="E218" s="481"/>
      <c r="F218" s="481">
        <v>158</v>
      </c>
      <c r="G218" s="455">
        <f t="shared" si="48"/>
        <v>172</v>
      </c>
      <c r="H218" s="447">
        <f t="shared" si="44"/>
        <v>108.86075949367088</v>
      </c>
      <c r="I218" s="339">
        <v>150</v>
      </c>
      <c r="J218" s="339"/>
      <c r="K218" s="339"/>
      <c r="L218" s="339">
        <v>22</v>
      </c>
      <c r="M218" s="339"/>
      <c r="N218" s="339"/>
      <c r="O218" s="339"/>
      <c r="P218" s="339"/>
      <c r="Q218" s="339"/>
      <c r="R218" s="339"/>
    </row>
    <row r="219" spans="1:18" s="301" customFormat="1" ht="17.100000000000001" customHeight="1" x14ac:dyDescent="0.2">
      <c r="A219" s="436"/>
      <c r="B219" s="340"/>
      <c r="C219" s="365" t="s">
        <v>263</v>
      </c>
      <c r="D219" s="437"/>
      <c r="E219" s="465">
        <f t="shared" ref="E219" si="49">SUM(E211:E218)</f>
        <v>0</v>
      </c>
      <c r="F219" s="465">
        <f t="shared" ref="F219" si="50">SUM(F211:F218)</f>
        <v>96808</v>
      </c>
      <c r="G219" s="465">
        <f t="shared" ref="G219" si="51">SUM(G211:G218)</f>
        <v>55572</v>
      </c>
      <c r="H219" s="808">
        <f t="shared" si="44"/>
        <v>57.404346748202627</v>
      </c>
      <c r="I219" s="465">
        <f t="shared" ref="I219" si="52">SUM(I211:I218)</f>
        <v>190</v>
      </c>
      <c r="J219" s="465">
        <f t="shared" ref="J219" si="53">SUM(J211:J218)</f>
        <v>0</v>
      </c>
      <c r="K219" s="465">
        <f t="shared" ref="K219" si="54">SUM(K211:K218)</f>
        <v>0</v>
      </c>
      <c r="L219" s="465">
        <f t="shared" ref="L219" si="55">SUM(L211:L218)</f>
        <v>22</v>
      </c>
      <c r="M219" s="465">
        <f t="shared" ref="M219" si="56">SUM(M211:M218)</f>
        <v>0</v>
      </c>
      <c r="N219" s="465">
        <f t="shared" ref="N219" si="57">SUM(N211:N218)</f>
        <v>13564</v>
      </c>
      <c r="O219" s="465">
        <f t="shared" ref="O219" si="58">SUM(O211:O218)</f>
        <v>41796</v>
      </c>
      <c r="P219" s="465">
        <f t="shared" ref="P219" si="59">SUM(P211:P218)</f>
        <v>0</v>
      </c>
      <c r="Q219" s="465">
        <f t="shared" ref="Q219" si="60">SUM(Q211:Q218)</f>
        <v>0</v>
      </c>
      <c r="R219" s="465">
        <f t="shared" ref="R219" si="61">SUM(R211:R218)</f>
        <v>0</v>
      </c>
    </row>
    <row r="220" spans="1:18" s="301" customFormat="1" ht="24.95" customHeight="1" x14ac:dyDescent="0.2">
      <c r="A220" s="340"/>
      <c r="B220" s="340"/>
      <c r="C220" s="438" t="s">
        <v>157</v>
      </c>
      <c r="D220" s="439"/>
      <c r="E220" s="465">
        <f>SUM(E16+E40+E45+E71+E127+E163+E173+E206+E219)</f>
        <v>60237522</v>
      </c>
      <c r="F220" s="465">
        <f>SUM(F16+F40+F45+F71+F127+F163+F173+F206+F219)</f>
        <v>62933545</v>
      </c>
      <c r="G220" s="780">
        <f>SUM(G16+G40+G45+G71+G127+G163+G173+G206+G210+G219)</f>
        <v>32656966</v>
      </c>
      <c r="H220" s="808">
        <f t="shared" si="44"/>
        <v>51.891190937996576</v>
      </c>
      <c r="I220" s="465">
        <f t="shared" ref="I220:R220" si="62">SUM(I16+I40+I45+I71+I127+I163+I173+I206+I210+I219)</f>
        <v>3873963</v>
      </c>
      <c r="J220" s="465">
        <f t="shared" si="62"/>
        <v>9856049</v>
      </c>
      <c r="K220" s="465">
        <f t="shared" si="62"/>
        <v>2991108</v>
      </c>
      <c r="L220" s="465">
        <f t="shared" si="62"/>
        <v>1601937</v>
      </c>
      <c r="M220" s="465">
        <f t="shared" si="62"/>
        <v>186427</v>
      </c>
      <c r="N220" s="465">
        <f t="shared" si="62"/>
        <v>49086</v>
      </c>
      <c r="O220" s="465">
        <f t="shared" si="62"/>
        <v>181555</v>
      </c>
      <c r="P220" s="465">
        <f t="shared" si="62"/>
        <v>34841</v>
      </c>
      <c r="Q220" s="465">
        <f t="shared" si="62"/>
        <v>10612000</v>
      </c>
      <c r="R220" s="465">
        <f t="shared" si="62"/>
        <v>3270000</v>
      </c>
    </row>
    <row r="221" spans="1:18" s="273" customFormat="1" ht="15.95" customHeight="1" x14ac:dyDescent="0.2">
      <c r="A221" s="344">
        <v>2</v>
      </c>
      <c r="B221" s="344"/>
      <c r="C221" s="440" t="s">
        <v>158</v>
      </c>
      <c r="D221" s="441"/>
      <c r="E221" s="491">
        <v>2789255</v>
      </c>
      <c r="F221" s="491">
        <v>3257476</v>
      </c>
      <c r="G221" s="455">
        <f t="shared" ref="G221" si="63">SUM(I221:R221)</f>
        <v>1983937</v>
      </c>
      <c r="H221" s="499">
        <f t="shared" si="44"/>
        <v>60.904117175383647</v>
      </c>
      <c r="I221" s="339">
        <f>'9'!G21</f>
        <v>725118</v>
      </c>
      <c r="J221" s="339">
        <f>'9'!H21</f>
        <v>14571</v>
      </c>
      <c r="K221" s="339">
        <f>'9'!I21</f>
        <v>0</v>
      </c>
      <c r="L221" s="339">
        <f>'9'!J21</f>
        <v>419283</v>
      </c>
      <c r="M221" s="339">
        <f>'9'!K21</f>
        <v>0</v>
      </c>
      <c r="N221" s="339">
        <f>'9'!L21</f>
        <v>2520</v>
      </c>
      <c r="O221" s="339">
        <f>'9'!M21</f>
        <v>0</v>
      </c>
      <c r="P221" s="339"/>
      <c r="Q221" s="339">
        <f>'9'!N21</f>
        <v>822445</v>
      </c>
      <c r="R221" s="339">
        <f>'9'!P21</f>
        <v>0</v>
      </c>
    </row>
    <row r="222" spans="1:18" s="301" customFormat="1" ht="15.95" customHeight="1" x14ac:dyDescent="0.2">
      <c r="A222" s="340"/>
      <c r="B222" s="340"/>
      <c r="C222" s="442" t="s">
        <v>159</v>
      </c>
      <c r="D222" s="343"/>
      <c r="E222" s="465">
        <f t="shared" ref="E222" si="64">SUM(E220:E221)</f>
        <v>63026777</v>
      </c>
      <c r="F222" s="465">
        <f t="shared" ref="F222" si="65">SUM(F220:F221)</f>
        <v>66191021</v>
      </c>
      <c r="G222" s="780">
        <f t="shared" ref="G222" si="66">SUM(G220:G221)</f>
        <v>34640903</v>
      </c>
      <c r="H222" s="809">
        <f t="shared" si="44"/>
        <v>52.334746430335322</v>
      </c>
      <c r="I222" s="465">
        <f t="shared" ref="I222" si="67">SUM(I220:I221)</f>
        <v>4599081</v>
      </c>
      <c r="J222" s="465">
        <f t="shared" ref="J222" si="68">SUM(J220:J221)</f>
        <v>9870620</v>
      </c>
      <c r="K222" s="465">
        <f t="shared" ref="K222" si="69">SUM(K220:K221)</f>
        <v>2991108</v>
      </c>
      <c r="L222" s="465">
        <f t="shared" ref="L222" si="70">SUM(L220:L221)</f>
        <v>2021220</v>
      </c>
      <c r="M222" s="465">
        <f t="shared" ref="M222" si="71">SUM(M220:M221)</f>
        <v>186427</v>
      </c>
      <c r="N222" s="465">
        <f t="shared" ref="N222" si="72">SUM(N220:N221)</f>
        <v>51606</v>
      </c>
      <c r="O222" s="465">
        <f t="shared" ref="O222" si="73">SUM(O220:O221)</f>
        <v>181555</v>
      </c>
      <c r="P222" s="465">
        <f t="shared" ref="P222" si="74">SUM(P220:P221)</f>
        <v>34841</v>
      </c>
      <c r="Q222" s="465">
        <f t="shared" ref="Q222" si="75">SUM(Q220:Q221)</f>
        <v>11434445</v>
      </c>
      <c r="R222" s="465">
        <f t="shared" ref="R222" si="76">SUM(R220:R221)</f>
        <v>3270000</v>
      </c>
    </row>
    <row r="223" spans="1:18" x14ac:dyDescent="0.2">
      <c r="G223" s="794"/>
      <c r="H223" s="794"/>
      <c r="I223" s="795"/>
      <c r="J223" s="795"/>
      <c r="K223" s="795"/>
      <c r="L223" s="795"/>
      <c r="M223" s="795"/>
      <c r="N223" s="795"/>
      <c r="O223" s="795"/>
      <c r="P223" s="795"/>
      <c r="Q223" s="795"/>
      <c r="R223" s="795"/>
    </row>
    <row r="224" spans="1:18" x14ac:dyDescent="0.2">
      <c r="C224" s="795"/>
      <c r="D224" s="793"/>
      <c r="E224" s="793"/>
      <c r="F224" s="793"/>
      <c r="G224" s="793"/>
      <c r="H224" s="793"/>
    </row>
    <row r="225" spans="3:18" ht="13.5" x14ac:dyDescent="0.2">
      <c r="C225" s="795"/>
      <c r="G225" s="787"/>
      <c r="I225" s="781"/>
      <c r="J225" s="781"/>
      <c r="K225" s="781"/>
      <c r="L225" s="782"/>
      <c r="M225" s="781"/>
      <c r="N225" s="781"/>
      <c r="O225" s="781"/>
      <c r="P225" s="789"/>
      <c r="Q225" s="784"/>
      <c r="R225" s="789"/>
    </row>
    <row r="226" spans="3:18" x14ac:dyDescent="0.2">
      <c r="C226" s="795"/>
      <c r="Q226" s="835"/>
      <c r="R226" s="835"/>
    </row>
    <row r="227" spans="3:18" x14ac:dyDescent="0.2">
      <c r="C227" s="796"/>
      <c r="G227" s="788"/>
      <c r="I227" s="783"/>
      <c r="J227" s="783"/>
      <c r="K227" s="783"/>
      <c r="L227" s="783"/>
      <c r="M227" s="783"/>
      <c r="N227" s="783"/>
      <c r="O227" s="783"/>
      <c r="Q227" s="786"/>
      <c r="R227" s="785"/>
    </row>
    <row r="228" spans="3:18" x14ac:dyDescent="0.2">
      <c r="C228" s="795"/>
      <c r="I228" s="766"/>
      <c r="J228" s="766"/>
      <c r="K228" s="766"/>
      <c r="L228" s="766"/>
      <c r="M228" s="766"/>
      <c r="N228" s="766"/>
      <c r="O228" s="766"/>
      <c r="P228" s="766"/>
      <c r="Q228" s="785"/>
      <c r="R228" s="785"/>
    </row>
    <row r="229" spans="3:18" x14ac:dyDescent="0.2">
      <c r="C229" s="795"/>
    </row>
  </sheetData>
  <mergeCells count="9">
    <mergeCell ref="Q226:R226"/>
    <mergeCell ref="E1:F1"/>
    <mergeCell ref="G1:H1"/>
    <mergeCell ref="P1:R1"/>
    <mergeCell ref="A1:A2"/>
    <mergeCell ref="B1:B2"/>
    <mergeCell ref="C1:C2"/>
    <mergeCell ref="D1:D2"/>
    <mergeCell ref="I1:O1"/>
  </mergeCells>
  <printOptions horizontalCentered="1" verticalCentered="1"/>
  <pageMargins left="0" right="0" top="0.98425196850393704" bottom="0.82677165354330717" header="0.59055118110236227" footer="0.51181102362204722"/>
  <pageSetup paperSize="9" scale="73" fitToHeight="0" orientation="landscape" r:id="rId1"/>
  <headerFooter alignWithMargins="0">
    <oddHeader>&amp;C&amp;"Times New Roman,Félkövér dőlt" ZALAEGERSZEG MEGYEI JOGÚ VÁROS ÖNKORMÁNYZATA
BEVÉTELI ELŐIRÁNYZATAINAK TELJESÍTÉSE 2021. I. FÉLÉVBEN &amp;R&amp;"Times New Roman,Félkövér dőlt"6. melléklet
Adatok ezer Ft-ban</oddHeader>
    <oddFooter>&amp;P. oldal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Q17"/>
  <sheetViews>
    <sheetView zoomScale="118" zoomScaleNormal="118" workbookViewId="0">
      <pane ySplit="2" topLeftCell="A3" activePane="bottomLeft" state="frozen"/>
      <selection activeCell="B1" sqref="B1"/>
      <selection pane="bottomLeft" activeCell="F18" sqref="F18"/>
    </sheetView>
  </sheetViews>
  <sheetFormatPr defaultRowHeight="12" x14ac:dyDescent="0.2"/>
  <cols>
    <col min="1" max="1" width="4.33203125" style="4" customWidth="1"/>
    <col min="2" max="2" width="4" style="4" customWidth="1"/>
    <col min="3" max="3" width="19.5" style="4" customWidth="1"/>
    <col min="4" max="4" width="10.33203125" style="4" customWidth="1"/>
    <col min="5" max="5" width="10.6640625" style="4" customWidth="1"/>
    <col min="6" max="6" width="11.1640625" style="4" customWidth="1"/>
    <col min="7" max="7" width="5.6640625" style="4" customWidth="1"/>
    <col min="8" max="8" width="9.83203125" style="4" customWidth="1"/>
    <col min="9" max="9" width="9.5" style="4" customWidth="1"/>
    <col min="10" max="10" width="9.6640625" style="4" customWidth="1"/>
    <col min="11" max="11" width="9.33203125" style="4"/>
    <col min="12" max="12" width="9.1640625" style="4" customWidth="1"/>
    <col min="13" max="13" width="10.1640625" style="4" customWidth="1"/>
    <col min="14" max="14" width="10.6640625" style="4" customWidth="1"/>
    <col min="15" max="15" width="8.6640625" style="4" customWidth="1"/>
    <col min="16" max="16" width="8.33203125" style="4" customWidth="1"/>
    <col min="17" max="17" width="10.6640625" style="4" customWidth="1"/>
    <col min="18" max="256" width="9.33203125" style="4"/>
    <col min="257" max="257" width="4.33203125" style="4" customWidth="1"/>
    <col min="258" max="258" width="4" style="4" customWidth="1"/>
    <col min="259" max="259" width="19.5" style="4" customWidth="1"/>
    <col min="260" max="260" width="10.33203125" style="4" customWidth="1"/>
    <col min="261" max="261" width="10.6640625" style="4" customWidth="1"/>
    <col min="262" max="262" width="12.6640625" style="4" customWidth="1"/>
    <col min="263" max="263" width="5.6640625" style="4" customWidth="1"/>
    <col min="264" max="264" width="9.83203125" style="4" customWidth="1"/>
    <col min="265" max="265" width="9.5" style="4" customWidth="1"/>
    <col min="266" max="266" width="9.6640625" style="4" customWidth="1"/>
    <col min="267" max="267" width="9.33203125" style="4"/>
    <col min="268" max="268" width="9.1640625" style="4" customWidth="1"/>
    <col min="269" max="269" width="10.1640625" style="4" customWidth="1"/>
    <col min="270" max="270" width="10.6640625" style="4" customWidth="1"/>
    <col min="271" max="271" width="8.6640625" style="4" customWidth="1"/>
    <col min="272" max="272" width="8.33203125" style="4" customWidth="1"/>
    <col min="273" max="273" width="9.6640625" style="4" customWidth="1"/>
    <col min="274" max="512" width="9.33203125" style="4"/>
    <col min="513" max="513" width="4.33203125" style="4" customWidth="1"/>
    <col min="514" max="514" width="4" style="4" customWidth="1"/>
    <col min="515" max="515" width="19.5" style="4" customWidth="1"/>
    <col min="516" max="516" width="10.33203125" style="4" customWidth="1"/>
    <col min="517" max="517" width="10.6640625" style="4" customWidth="1"/>
    <col min="518" max="518" width="12.6640625" style="4" customWidth="1"/>
    <col min="519" max="519" width="5.6640625" style="4" customWidth="1"/>
    <col min="520" max="520" width="9.83203125" style="4" customWidth="1"/>
    <col min="521" max="521" width="9.5" style="4" customWidth="1"/>
    <col min="522" max="522" width="9.6640625" style="4" customWidth="1"/>
    <col min="523" max="523" width="9.33203125" style="4"/>
    <col min="524" max="524" width="9.1640625" style="4" customWidth="1"/>
    <col min="525" max="525" width="10.1640625" style="4" customWidth="1"/>
    <col min="526" max="526" width="10.6640625" style="4" customWidth="1"/>
    <col min="527" max="527" width="8.6640625" style="4" customWidth="1"/>
    <col min="528" max="528" width="8.33203125" style="4" customWidth="1"/>
    <col min="529" max="529" width="9.6640625" style="4" customWidth="1"/>
    <col min="530" max="768" width="9.33203125" style="4"/>
    <col min="769" max="769" width="4.33203125" style="4" customWidth="1"/>
    <col min="770" max="770" width="4" style="4" customWidth="1"/>
    <col min="771" max="771" width="19.5" style="4" customWidth="1"/>
    <col min="772" max="772" width="10.33203125" style="4" customWidth="1"/>
    <col min="773" max="773" width="10.6640625" style="4" customWidth="1"/>
    <col min="774" max="774" width="12.6640625" style="4" customWidth="1"/>
    <col min="775" max="775" width="5.6640625" style="4" customWidth="1"/>
    <col min="776" max="776" width="9.83203125" style="4" customWidth="1"/>
    <col min="777" max="777" width="9.5" style="4" customWidth="1"/>
    <col min="778" max="778" width="9.6640625" style="4" customWidth="1"/>
    <col min="779" max="779" width="9.33203125" style="4"/>
    <col min="780" max="780" width="9.1640625" style="4" customWidth="1"/>
    <col min="781" max="781" width="10.1640625" style="4" customWidth="1"/>
    <col min="782" max="782" width="10.6640625" style="4" customWidth="1"/>
    <col min="783" max="783" width="8.6640625" style="4" customWidth="1"/>
    <col min="784" max="784" width="8.33203125" style="4" customWidth="1"/>
    <col min="785" max="785" width="9.6640625" style="4" customWidth="1"/>
    <col min="786" max="1024" width="9.33203125" style="4"/>
    <col min="1025" max="1025" width="4.33203125" style="4" customWidth="1"/>
    <col min="1026" max="1026" width="4" style="4" customWidth="1"/>
    <col min="1027" max="1027" width="19.5" style="4" customWidth="1"/>
    <col min="1028" max="1028" width="10.33203125" style="4" customWidth="1"/>
    <col min="1029" max="1029" width="10.6640625" style="4" customWidth="1"/>
    <col min="1030" max="1030" width="12.6640625" style="4" customWidth="1"/>
    <col min="1031" max="1031" width="5.6640625" style="4" customWidth="1"/>
    <col min="1032" max="1032" width="9.83203125" style="4" customWidth="1"/>
    <col min="1033" max="1033" width="9.5" style="4" customWidth="1"/>
    <col min="1034" max="1034" width="9.6640625" style="4" customWidth="1"/>
    <col min="1035" max="1035" width="9.33203125" style="4"/>
    <col min="1036" max="1036" width="9.1640625" style="4" customWidth="1"/>
    <col min="1037" max="1037" width="10.1640625" style="4" customWidth="1"/>
    <col min="1038" max="1038" width="10.6640625" style="4" customWidth="1"/>
    <col min="1039" max="1039" width="8.6640625" style="4" customWidth="1"/>
    <col min="1040" max="1040" width="8.33203125" style="4" customWidth="1"/>
    <col min="1041" max="1041" width="9.6640625" style="4" customWidth="1"/>
    <col min="1042" max="1280" width="9.33203125" style="4"/>
    <col min="1281" max="1281" width="4.33203125" style="4" customWidth="1"/>
    <col min="1282" max="1282" width="4" style="4" customWidth="1"/>
    <col min="1283" max="1283" width="19.5" style="4" customWidth="1"/>
    <col min="1284" max="1284" width="10.33203125" style="4" customWidth="1"/>
    <col min="1285" max="1285" width="10.6640625" style="4" customWidth="1"/>
    <col min="1286" max="1286" width="12.6640625" style="4" customWidth="1"/>
    <col min="1287" max="1287" width="5.6640625" style="4" customWidth="1"/>
    <col min="1288" max="1288" width="9.83203125" style="4" customWidth="1"/>
    <col min="1289" max="1289" width="9.5" style="4" customWidth="1"/>
    <col min="1290" max="1290" width="9.6640625" style="4" customWidth="1"/>
    <col min="1291" max="1291" width="9.33203125" style="4"/>
    <col min="1292" max="1292" width="9.1640625" style="4" customWidth="1"/>
    <col min="1293" max="1293" width="10.1640625" style="4" customWidth="1"/>
    <col min="1294" max="1294" width="10.6640625" style="4" customWidth="1"/>
    <col min="1295" max="1295" width="8.6640625" style="4" customWidth="1"/>
    <col min="1296" max="1296" width="8.33203125" style="4" customWidth="1"/>
    <col min="1297" max="1297" width="9.6640625" style="4" customWidth="1"/>
    <col min="1298" max="1536" width="9.33203125" style="4"/>
    <col min="1537" max="1537" width="4.33203125" style="4" customWidth="1"/>
    <col min="1538" max="1538" width="4" style="4" customWidth="1"/>
    <col min="1539" max="1539" width="19.5" style="4" customWidth="1"/>
    <col min="1540" max="1540" width="10.33203125" style="4" customWidth="1"/>
    <col min="1541" max="1541" width="10.6640625" style="4" customWidth="1"/>
    <col min="1542" max="1542" width="12.6640625" style="4" customWidth="1"/>
    <col min="1543" max="1543" width="5.6640625" style="4" customWidth="1"/>
    <col min="1544" max="1544" width="9.83203125" style="4" customWidth="1"/>
    <col min="1545" max="1545" width="9.5" style="4" customWidth="1"/>
    <col min="1546" max="1546" width="9.6640625" style="4" customWidth="1"/>
    <col min="1547" max="1547" width="9.33203125" style="4"/>
    <col min="1548" max="1548" width="9.1640625" style="4" customWidth="1"/>
    <col min="1549" max="1549" width="10.1640625" style="4" customWidth="1"/>
    <col min="1550" max="1550" width="10.6640625" style="4" customWidth="1"/>
    <col min="1551" max="1551" width="8.6640625" style="4" customWidth="1"/>
    <col min="1552" max="1552" width="8.33203125" style="4" customWidth="1"/>
    <col min="1553" max="1553" width="9.6640625" style="4" customWidth="1"/>
    <col min="1554" max="1792" width="9.33203125" style="4"/>
    <col min="1793" max="1793" width="4.33203125" style="4" customWidth="1"/>
    <col min="1794" max="1794" width="4" style="4" customWidth="1"/>
    <col min="1795" max="1795" width="19.5" style="4" customWidth="1"/>
    <col min="1796" max="1796" width="10.33203125" style="4" customWidth="1"/>
    <col min="1797" max="1797" width="10.6640625" style="4" customWidth="1"/>
    <col min="1798" max="1798" width="12.6640625" style="4" customWidth="1"/>
    <col min="1799" max="1799" width="5.6640625" style="4" customWidth="1"/>
    <col min="1800" max="1800" width="9.83203125" style="4" customWidth="1"/>
    <col min="1801" max="1801" width="9.5" style="4" customWidth="1"/>
    <col min="1802" max="1802" width="9.6640625" style="4" customWidth="1"/>
    <col min="1803" max="1803" width="9.33203125" style="4"/>
    <col min="1804" max="1804" width="9.1640625" style="4" customWidth="1"/>
    <col min="1805" max="1805" width="10.1640625" style="4" customWidth="1"/>
    <col min="1806" max="1806" width="10.6640625" style="4" customWidth="1"/>
    <col min="1807" max="1807" width="8.6640625" style="4" customWidth="1"/>
    <col min="1808" max="1808" width="8.33203125" style="4" customWidth="1"/>
    <col min="1809" max="1809" width="9.6640625" style="4" customWidth="1"/>
    <col min="1810" max="2048" width="9.33203125" style="4"/>
    <col min="2049" max="2049" width="4.33203125" style="4" customWidth="1"/>
    <col min="2050" max="2050" width="4" style="4" customWidth="1"/>
    <col min="2051" max="2051" width="19.5" style="4" customWidth="1"/>
    <col min="2052" max="2052" width="10.33203125" style="4" customWidth="1"/>
    <col min="2053" max="2053" width="10.6640625" style="4" customWidth="1"/>
    <col min="2054" max="2054" width="12.6640625" style="4" customWidth="1"/>
    <col min="2055" max="2055" width="5.6640625" style="4" customWidth="1"/>
    <col min="2056" max="2056" width="9.83203125" style="4" customWidth="1"/>
    <col min="2057" max="2057" width="9.5" style="4" customWidth="1"/>
    <col min="2058" max="2058" width="9.6640625" style="4" customWidth="1"/>
    <col min="2059" max="2059" width="9.33203125" style="4"/>
    <col min="2060" max="2060" width="9.1640625" style="4" customWidth="1"/>
    <col min="2061" max="2061" width="10.1640625" style="4" customWidth="1"/>
    <col min="2062" max="2062" width="10.6640625" style="4" customWidth="1"/>
    <col min="2063" max="2063" width="8.6640625" style="4" customWidth="1"/>
    <col min="2064" max="2064" width="8.33203125" style="4" customWidth="1"/>
    <col min="2065" max="2065" width="9.6640625" style="4" customWidth="1"/>
    <col min="2066" max="2304" width="9.33203125" style="4"/>
    <col min="2305" max="2305" width="4.33203125" style="4" customWidth="1"/>
    <col min="2306" max="2306" width="4" style="4" customWidth="1"/>
    <col min="2307" max="2307" width="19.5" style="4" customWidth="1"/>
    <col min="2308" max="2308" width="10.33203125" style="4" customWidth="1"/>
    <col min="2309" max="2309" width="10.6640625" style="4" customWidth="1"/>
    <col min="2310" max="2310" width="12.6640625" style="4" customWidth="1"/>
    <col min="2311" max="2311" width="5.6640625" style="4" customWidth="1"/>
    <col min="2312" max="2312" width="9.83203125" style="4" customWidth="1"/>
    <col min="2313" max="2313" width="9.5" style="4" customWidth="1"/>
    <col min="2314" max="2314" width="9.6640625" style="4" customWidth="1"/>
    <col min="2315" max="2315" width="9.33203125" style="4"/>
    <col min="2316" max="2316" width="9.1640625" style="4" customWidth="1"/>
    <col min="2317" max="2317" width="10.1640625" style="4" customWidth="1"/>
    <col min="2318" max="2318" width="10.6640625" style="4" customWidth="1"/>
    <col min="2319" max="2319" width="8.6640625" style="4" customWidth="1"/>
    <col min="2320" max="2320" width="8.33203125" style="4" customWidth="1"/>
    <col min="2321" max="2321" width="9.6640625" style="4" customWidth="1"/>
    <col min="2322" max="2560" width="9.33203125" style="4"/>
    <col min="2561" max="2561" width="4.33203125" style="4" customWidth="1"/>
    <col min="2562" max="2562" width="4" style="4" customWidth="1"/>
    <col min="2563" max="2563" width="19.5" style="4" customWidth="1"/>
    <col min="2564" max="2564" width="10.33203125" style="4" customWidth="1"/>
    <col min="2565" max="2565" width="10.6640625" style="4" customWidth="1"/>
    <col min="2566" max="2566" width="12.6640625" style="4" customWidth="1"/>
    <col min="2567" max="2567" width="5.6640625" style="4" customWidth="1"/>
    <col min="2568" max="2568" width="9.83203125" style="4" customWidth="1"/>
    <col min="2569" max="2569" width="9.5" style="4" customWidth="1"/>
    <col min="2570" max="2570" width="9.6640625" style="4" customWidth="1"/>
    <col min="2571" max="2571" width="9.33203125" style="4"/>
    <col min="2572" max="2572" width="9.1640625" style="4" customWidth="1"/>
    <col min="2573" max="2573" width="10.1640625" style="4" customWidth="1"/>
    <col min="2574" max="2574" width="10.6640625" style="4" customWidth="1"/>
    <col min="2575" max="2575" width="8.6640625" style="4" customWidth="1"/>
    <col min="2576" max="2576" width="8.33203125" style="4" customWidth="1"/>
    <col min="2577" max="2577" width="9.6640625" style="4" customWidth="1"/>
    <col min="2578" max="2816" width="9.33203125" style="4"/>
    <col min="2817" max="2817" width="4.33203125" style="4" customWidth="1"/>
    <col min="2818" max="2818" width="4" style="4" customWidth="1"/>
    <col min="2819" max="2819" width="19.5" style="4" customWidth="1"/>
    <col min="2820" max="2820" width="10.33203125" style="4" customWidth="1"/>
    <col min="2821" max="2821" width="10.6640625" style="4" customWidth="1"/>
    <col min="2822" max="2822" width="12.6640625" style="4" customWidth="1"/>
    <col min="2823" max="2823" width="5.6640625" style="4" customWidth="1"/>
    <col min="2824" max="2824" width="9.83203125" style="4" customWidth="1"/>
    <col min="2825" max="2825" width="9.5" style="4" customWidth="1"/>
    <col min="2826" max="2826" width="9.6640625" style="4" customWidth="1"/>
    <col min="2827" max="2827" width="9.33203125" style="4"/>
    <col min="2828" max="2828" width="9.1640625" style="4" customWidth="1"/>
    <col min="2829" max="2829" width="10.1640625" style="4" customWidth="1"/>
    <col min="2830" max="2830" width="10.6640625" style="4" customWidth="1"/>
    <col min="2831" max="2831" width="8.6640625" style="4" customWidth="1"/>
    <col min="2832" max="2832" width="8.33203125" style="4" customWidth="1"/>
    <col min="2833" max="2833" width="9.6640625" style="4" customWidth="1"/>
    <col min="2834" max="3072" width="9.33203125" style="4"/>
    <col min="3073" max="3073" width="4.33203125" style="4" customWidth="1"/>
    <col min="3074" max="3074" width="4" style="4" customWidth="1"/>
    <col min="3075" max="3075" width="19.5" style="4" customWidth="1"/>
    <col min="3076" max="3076" width="10.33203125" style="4" customWidth="1"/>
    <col min="3077" max="3077" width="10.6640625" style="4" customWidth="1"/>
    <col min="3078" max="3078" width="12.6640625" style="4" customWidth="1"/>
    <col min="3079" max="3079" width="5.6640625" style="4" customWidth="1"/>
    <col min="3080" max="3080" width="9.83203125" style="4" customWidth="1"/>
    <col min="3081" max="3081" width="9.5" style="4" customWidth="1"/>
    <col min="3082" max="3082" width="9.6640625" style="4" customWidth="1"/>
    <col min="3083" max="3083" width="9.33203125" style="4"/>
    <col min="3084" max="3084" width="9.1640625" style="4" customWidth="1"/>
    <col min="3085" max="3085" width="10.1640625" style="4" customWidth="1"/>
    <col min="3086" max="3086" width="10.6640625" style="4" customWidth="1"/>
    <col min="3087" max="3087" width="8.6640625" style="4" customWidth="1"/>
    <col min="3088" max="3088" width="8.33203125" style="4" customWidth="1"/>
    <col min="3089" max="3089" width="9.6640625" style="4" customWidth="1"/>
    <col min="3090" max="3328" width="9.33203125" style="4"/>
    <col min="3329" max="3329" width="4.33203125" style="4" customWidth="1"/>
    <col min="3330" max="3330" width="4" style="4" customWidth="1"/>
    <col min="3331" max="3331" width="19.5" style="4" customWidth="1"/>
    <col min="3332" max="3332" width="10.33203125" style="4" customWidth="1"/>
    <col min="3333" max="3333" width="10.6640625" style="4" customWidth="1"/>
    <col min="3334" max="3334" width="12.6640625" style="4" customWidth="1"/>
    <col min="3335" max="3335" width="5.6640625" style="4" customWidth="1"/>
    <col min="3336" max="3336" width="9.83203125" style="4" customWidth="1"/>
    <col min="3337" max="3337" width="9.5" style="4" customWidth="1"/>
    <col min="3338" max="3338" width="9.6640625" style="4" customWidth="1"/>
    <col min="3339" max="3339" width="9.33203125" style="4"/>
    <col min="3340" max="3340" width="9.1640625" style="4" customWidth="1"/>
    <col min="3341" max="3341" width="10.1640625" style="4" customWidth="1"/>
    <col min="3342" max="3342" width="10.6640625" style="4" customWidth="1"/>
    <col min="3343" max="3343" width="8.6640625" style="4" customWidth="1"/>
    <col min="3344" max="3344" width="8.33203125" style="4" customWidth="1"/>
    <col min="3345" max="3345" width="9.6640625" style="4" customWidth="1"/>
    <col min="3346" max="3584" width="9.33203125" style="4"/>
    <col min="3585" max="3585" width="4.33203125" style="4" customWidth="1"/>
    <col min="3586" max="3586" width="4" style="4" customWidth="1"/>
    <col min="3587" max="3587" width="19.5" style="4" customWidth="1"/>
    <col min="3588" max="3588" width="10.33203125" style="4" customWidth="1"/>
    <col min="3589" max="3589" width="10.6640625" style="4" customWidth="1"/>
    <col min="3590" max="3590" width="12.6640625" style="4" customWidth="1"/>
    <col min="3591" max="3591" width="5.6640625" style="4" customWidth="1"/>
    <col min="3592" max="3592" width="9.83203125" style="4" customWidth="1"/>
    <col min="3593" max="3593" width="9.5" style="4" customWidth="1"/>
    <col min="3594" max="3594" width="9.6640625" style="4" customWidth="1"/>
    <col min="3595" max="3595" width="9.33203125" style="4"/>
    <col min="3596" max="3596" width="9.1640625" style="4" customWidth="1"/>
    <col min="3597" max="3597" width="10.1640625" style="4" customWidth="1"/>
    <col min="3598" max="3598" width="10.6640625" style="4" customWidth="1"/>
    <col min="3599" max="3599" width="8.6640625" style="4" customWidth="1"/>
    <col min="3600" max="3600" width="8.33203125" style="4" customWidth="1"/>
    <col min="3601" max="3601" width="9.6640625" style="4" customWidth="1"/>
    <col min="3602" max="3840" width="9.33203125" style="4"/>
    <col min="3841" max="3841" width="4.33203125" style="4" customWidth="1"/>
    <col min="3842" max="3842" width="4" style="4" customWidth="1"/>
    <col min="3843" max="3843" width="19.5" style="4" customWidth="1"/>
    <col min="3844" max="3844" width="10.33203125" style="4" customWidth="1"/>
    <col min="3845" max="3845" width="10.6640625" style="4" customWidth="1"/>
    <col min="3846" max="3846" width="12.6640625" style="4" customWidth="1"/>
    <col min="3847" max="3847" width="5.6640625" style="4" customWidth="1"/>
    <col min="3848" max="3848" width="9.83203125" style="4" customWidth="1"/>
    <col min="3849" max="3849" width="9.5" style="4" customWidth="1"/>
    <col min="3850" max="3850" width="9.6640625" style="4" customWidth="1"/>
    <col min="3851" max="3851" width="9.33203125" style="4"/>
    <col min="3852" max="3852" width="9.1640625" style="4" customWidth="1"/>
    <col min="3853" max="3853" width="10.1640625" style="4" customWidth="1"/>
    <col min="3854" max="3854" width="10.6640625" style="4" customWidth="1"/>
    <col min="3855" max="3855" width="8.6640625" style="4" customWidth="1"/>
    <col min="3856" max="3856" width="8.33203125" style="4" customWidth="1"/>
    <col min="3857" max="3857" width="9.6640625" style="4" customWidth="1"/>
    <col min="3858" max="4096" width="9.33203125" style="4"/>
    <col min="4097" max="4097" width="4.33203125" style="4" customWidth="1"/>
    <col min="4098" max="4098" width="4" style="4" customWidth="1"/>
    <col min="4099" max="4099" width="19.5" style="4" customWidth="1"/>
    <col min="4100" max="4100" width="10.33203125" style="4" customWidth="1"/>
    <col min="4101" max="4101" width="10.6640625" style="4" customWidth="1"/>
    <col min="4102" max="4102" width="12.6640625" style="4" customWidth="1"/>
    <col min="4103" max="4103" width="5.6640625" style="4" customWidth="1"/>
    <col min="4104" max="4104" width="9.83203125" style="4" customWidth="1"/>
    <col min="4105" max="4105" width="9.5" style="4" customWidth="1"/>
    <col min="4106" max="4106" width="9.6640625" style="4" customWidth="1"/>
    <col min="4107" max="4107" width="9.33203125" style="4"/>
    <col min="4108" max="4108" width="9.1640625" style="4" customWidth="1"/>
    <col min="4109" max="4109" width="10.1640625" style="4" customWidth="1"/>
    <col min="4110" max="4110" width="10.6640625" style="4" customWidth="1"/>
    <col min="4111" max="4111" width="8.6640625" style="4" customWidth="1"/>
    <col min="4112" max="4112" width="8.33203125" style="4" customWidth="1"/>
    <col min="4113" max="4113" width="9.6640625" style="4" customWidth="1"/>
    <col min="4114" max="4352" width="9.33203125" style="4"/>
    <col min="4353" max="4353" width="4.33203125" style="4" customWidth="1"/>
    <col min="4354" max="4354" width="4" style="4" customWidth="1"/>
    <col min="4355" max="4355" width="19.5" style="4" customWidth="1"/>
    <col min="4356" max="4356" width="10.33203125" style="4" customWidth="1"/>
    <col min="4357" max="4357" width="10.6640625" style="4" customWidth="1"/>
    <col min="4358" max="4358" width="12.6640625" style="4" customWidth="1"/>
    <col min="4359" max="4359" width="5.6640625" style="4" customWidth="1"/>
    <col min="4360" max="4360" width="9.83203125" style="4" customWidth="1"/>
    <col min="4361" max="4361" width="9.5" style="4" customWidth="1"/>
    <col min="4362" max="4362" width="9.6640625" style="4" customWidth="1"/>
    <col min="4363" max="4363" width="9.33203125" style="4"/>
    <col min="4364" max="4364" width="9.1640625" style="4" customWidth="1"/>
    <col min="4365" max="4365" width="10.1640625" style="4" customWidth="1"/>
    <col min="4366" max="4366" width="10.6640625" style="4" customWidth="1"/>
    <col min="4367" max="4367" width="8.6640625" style="4" customWidth="1"/>
    <col min="4368" max="4368" width="8.33203125" style="4" customWidth="1"/>
    <col min="4369" max="4369" width="9.6640625" style="4" customWidth="1"/>
    <col min="4370" max="4608" width="9.33203125" style="4"/>
    <col min="4609" max="4609" width="4.33203125" style="4" customWidth="1"/>
    <col min="4610" max="4610" width="4" style="4" customWidth="1"/>
    <col min="4611" max="4611" width="19.5" style="4" customWidth="1"/>
    <col min="4612" max="4612" width="10.33203125" style="4" customWidth="1"/>
    <col min="4613" max="4613" width="10.6640625" style="4" customWidth="1"/>
    <col min="4614" max="4614" width="12.6640625" style="4" customWidth="1"/>
    <col min="4615" max="4615" width="5.6640625" style="4" customWidth="1"/>
    <col min="4616" max="4616" width="9.83203125" style="4" customWidth="1"/>
    <col min="4617" max="4617" width="9.5" style="4" customWidth="1"/>
    <col min="4618" max="4618" width="9.6640625" style="4" customWidth="1"/>
    <col min="4619" max="4619" width="9.33203125" style="4"/>
    <col min="4620" max="4620" width="9.1640625" style="4" customWidth="1"/>
    <col min="4621" max="4621" width="10.1640625" style="4" customWidth="1"/>
    <col min="4622" max="4622" width="10.6640625" style="4" customWidth="1"/>
    <col min="4623" max="4623" width="8.6640625" style="4" customWidth="1"/>
    <col min="4624" max="4624" width="8.33203125" style="4" customWidth="1"/>
    <col min="4625" max="4625" width="9.6640625" style="4" customWidth="1"/>
    <col min="4626" max="4864" width="9.33203125" style="4"/>
    <col min="4865" max="4865" width="4.33203125" style="4" customWidth="1"/>
    <col min="4866" max="4866" width="4" style="4" customWidth="1"/>
    <col min="4867" max="4867" width="19.5" style="4" customWidth="1"/>
    <col min="4868" max="4868" width="10.33203125" style="4" customWidth="1"/>
    <col min="4869" max="4869" width="10.6640625" style="4" customWidth="1"/>
    <col min="4870" max="4870" width="12.6640625" style="4" customWidth="1"/>
    <col min="4871" max="4871" width="5.6640625" style="4" customWidth="1"/>
    <col min="4872" max="4872" width="9.83203125" style="4" customWidth="1"/>
    <col min="4873" max="4873" width="9.5" style="4" customWidth="1"/>
    <col min="4874" max="4874" width="9.6640625" style="4" customWidth="1"/>
    <col min="4875" max="4875" width="9.33203125" style="4"/>
    <col min="4876" max="4876" width="9.1640625" style="4" customWidth="1"/>
    <col min="4877" max="4877" width="10.1640625" style="4" customWidth="1"/>
    <col min="4878" max="4878" width="10.6640625" style="4" customWidth="1"/>
    <col min="4879" max="4879" width="8.6640625" style="4" customWidth="1"/>
    <col min="4880" max="4880" width="8.33203125" style="4" customWidth="1"/>
    <col min="4881" max="4881" width="9.6640625" style="4" customWidth="1"/>
    <col min="4882" max="5120" width="9.33203125" style="4"/>
    <col min="5121" max="5121" width="4.33203125" style="4" customWidth="1"/>
    <col min="5122" max="5122" width="4" style="4" customWidth="1"/>
    <col min="5123" max="5123" width="19.5" style="4" customWidth="1"/>
    <col min="5124" max="5124" width="10.33203125" style="4" customWidth="1"/>
    <col min="5125" max="5125" width="10.6640625" style="4" customWidth="1"/>
    <col min="5126" max="5126" width="12.6640625" style="4" customWidth="1"/>
    <col min="5127" max="5127" width="5.6640625" style="4" customWidth="1"/>
    <col min="5128" max="5128" width="9.83203125" style="4" customWidth="1"/>
    <col min="5129" max="5129" width="9.5" style="4" customWidth="1"/>
    <col min="5130" max="5130" width="9.6640625" style="4" customWidth="1"/>
    <col min="5131" max="5131" width="9.33203125" style="4"/>
    <col min="5132" max="5132" width="9.1640625" style="4" customWidth="1"/>
    <col min="5133" max="5133" width="10.1640625" style="4" customWidth="1"/>
    <col min="5134" max="5134" width="10.6640625" style="4" customWidth="1"/>
    <col min="5135" max="5135" width="8.6640625" style="4" customWidth="1"/>
    <col min="5136" max="5136" width="8.33203125" style="4" customWidth="1"/>
    <col min="5137" max="5137" width="9.6640625" style="4" customWidth="1"/>
    <col min="5138" max="5376" width="9.33203125" style="4"/>
    <col min="5377" max="5377" width="4.33203125" style="4" customWidth="1"/>
    <col min="5378" max="5378" width="4" style="4" customWidth="1"/>
    <col min="5379" max="5379" width="19.5" style="4" customWidth="1"/>
    <col min="5380" max="5380" width="10.33203125" style="4" customWidth="1"/>
    <col min="5381" max="5381" width="10.6640625" style="4" customWidth="1"/>
    <col min="5382" max="5382" width="12.6640625" style="4" customWidth="1"/>
    <col min="5383" max="5383" width="5.6640625" style="4" customWidth="1"/>
    <col min="5384" max="5384" width="9.83203125" style="4" customWidth="1"/>
    <col min="5385" max="5385" width="9.5" style="4" customWidth="1"/>
    <col min="5386" max="5386" width="9.6640625" style="4" customWidth="1"/>
    <col min="5387" max="5387" width="9.33203125" style="4"/>
    <col min="5388" max="5388" width="9.1640625" style="4" customWidth="1"/>
    <col min="5389" max="5389" width="10.1640625" style="4" customWidth="1"/>
    <col min="5390" max="5390" width="10.6640625" style="4" customWidth="1"/>
    <col min="5391" max="5391" width="8.6640625" style="4" customWidth="1"/>
    <col min="5392" max="5392" width="8.33203125" style="4" customWidth="1"/>
    <col min="5393" max="5393" width="9.6640625" style="4" customWidth="1"/>
    <col min="5394" max="5632" width="9.33203125" style="4"/>
    <col min="5633" max="5633" width="4.33203125" style="4" customWidth="1"/>
    <col min="5634" max="5634" width="4" style="4" customWidth="1"/>
    <col min="5635" max="5635" width="19.5" style="4" customWidth="1"/>
    <col min="5636" max="5636" width="10.33203125" style="4" customWidth="1"/>
    <col min="5637" max="5637" width="10.6640625" style="4" customWidth="1"/>
    <col min="5638" max="5638" width="12.6640625" style="4" customWidth="1"/>
    <col min="5639" max="5639" width="5.6640625" style="4" customWidth="1"/>
    <col min="5640" max="5640" width="9.83203125" style="4" customWidth="1"/>
    <col min="5641" max="5641" width="9.5" style="4" customWidth="1"/>
    <col min="5642" max="5642" width="9.6640625" style="4" customWidth="1"/>
    <col min="5643" max="5643" width="9.33203125" style="4"/>
    <col min="5644" max="5644" width="9.1640625" style="4" customWidth="1"/>
    <col min="5645" max="5645" width="10.1640625" style="4" customWidth="1"/>
    <col min="5646" max="5646" width="10.6640625" style="4" customWidth="1"/>
    <col min="5647" max="5647" width="8.6640625" style="4" customWidth="1"/>
    <col min="5648" max="5648" width="8.33203125" style="4" customWidth="1"/>
    <col min="5649" max="5649" width="9.6640625" style="4" customWidth="1"/>
    <col min="5650" max="5888" width="9.33203125" style="4"/>
    <col min="5889" max="5889" width="4.33203125" style="4" customWidth="1"/>
    <col min="5890" max="5890" width="4" style="4" customWidth="1"/>
    <col min="5891" max="5891" width="19.5" style="4" customWidth="1"/>
    <col min="5892" max="5892" width="10.33203125" style="4" customWidth="1"/>
    <col min="5893" max="5893" width="10.6640625" style="4" customWidth="1"/>
    <col min="5894" max="5894" width="12.6640625" style="4" customWidth="1"/>
    <col min="5895" max="5895" width="5.6640625" style="4" customWidth="1"/>
    <col min="5896" max="5896" width="9.83203125" style="4" customWidth="1"/>
    <col min="5897" max="5897" width="9.5" style="4" customWidth="1"/>
    <col min="5898" max="5898" width="9.6640625" style="4" customWidth="1"/>
    <col min="5899" max="5899" width="9.33203125" style="4"/>
    <col min="5900" max="5900" width="9.1640625" style="4" customWidth="1"/>
    <col min="5901" max="5901" width="10.1640625" style="4" customWidth="1"/>
    <col min="5902" max="5902" width="10.6640625" style="4" customWidth="1"/>
    <col min="5903" max="5903" width="8.6640625" style="4" customWidth="1"/>
    <col min="5904" max="5904" width="8.33203125" style="4" customWidth="1"/>
    <col min="5905" max="5905" width="9.6640625" style="4" customWidth="1"/>
    <col min="5906" max="6144" width="9.33203125" style="4"/>
    <col min="6145" max="6145" width="4.33203125" style="4" customWidth="1"/>
    <col min="6146" max="6146" width="4" style="4" customWidth="1"/>
    <col min="6147" max="6147" width="19.5" style="4" customWidth="1"/>
    <col min="6148" max="6148" width="10.33203125" style="4" customWidth="1"/>
    <col min="6149" max="6149" width="10.6640625" style="4" customWidth="1"/>
    <col min="6150" max="6150" width="12.6640625" style="4" customWidth="1"/>
    <col min="6151" max="6151" width="5.6640625" style="4" customWidth="1"/>
    <col min="6152" max="6152" width="9.83203125" style="4" customWidth="1"/>
    <col min="6153" max="6153" width="9.5" style="4" customWidth="1"/>
    <col min="6154" max="6154" width="9.6640625" style="4" customWidth="1"/>
    <col min="6155" max="6155" width="9.33203125" style="4"/>
    <col min="6156" max="6156" width="9.1640625" style="4" customWidth="1"/>
    <col min="6157" max="6157" width="10.1640625" style="4" customWidth="1"/>
    <col min="6158" max="6158" width="10.6640625" style="4" customWidth="1"/>
    <col min="6159" max="6159" width="8.6640625" style="4" customWidth="1"/>
    <col min="6160" max="6160" width="8.33203125" style="4" customWidth="1"/>
    <col min="6161" max="6161" width="9.6640625" style="4" customWidth="1"/>
    <col min="6162" max="6400" width="9.33203125" style="4"/>
    <col min="6401" max="6401" width="4.33203125" style="4" customWidth="1"/>
    <col min="6402" max="6402" width="4" style="4" customWidth="1"/>
    <col min="6403" max="6403" width="19.5" style="4" customWidth="1"/>
    <col min="6404" max="6404" width="10.33203125" style="4" customWidth="1"/>
    <col min="6405" max="6405" width="10.6640625" style="4" customWidth="1"/>
    <col min="6406" max="6406" width="12.6640625" style="4" customWidth="1"/>
    <col min="6407" max="6407" width="5.6640625" style="4" customWidth="1"/>
    <col min="6408" max="6408" width="9.83203125" style="4" customWidth="1"/>
    <col min="6409" max="6409" width="9.5" style="4" customWidth="1"/>
    <col min="6410" max="6410" width="9.6640625" style="4" customWidth="1"/>
    <col min="6411" max="6411" width="9.33203125" style="4"/>
    <col min="6412" max="6412" width="9.1640625" style="4" customWidth="1"/>
    <col min="6413" max="6413" width="10.1640625" style="4" customWidth="1"/>
    <col min="6414" max="6414" width="10.6640625" style="4" customWidth="1"/>
    <col min="6415" max="6415" width="8.6640625" style="4" customWidth="1"/>
    <col min="6416" max="6416" width="8.33203125" style="4" customWidth="1"/>
    <col min="6417" max="6417" width="9.6640625" style="4" customWidth="1"/>
    <col min="6418" max="6656" width="9.33203125" style="4"/>
    <col min="6657" max="6657" width="4.33203125" style="4" customWidth="1"/>
    <col min="6658" max="6658" width="4" style="4" customWidth="1"/>
    <col min="6659" max="6659" width="19.5" style="4" customWidth="1"/>
    <col min="6660" max="6660" width="10.33203125" style="4" customWidth="1"/>
    <col min="6661" max="6661" width="10.6640625" style="4" customWidth="1"/>
    <col min="6662" max="6662" width="12.6640625" style="4" customWidth="1"/>
    <col min="6663" max="6663" width="5.6640625" style="4" customWidth="1"/>
    <col min="6664" max="6664" width="9.83203125" style="4" customWidth="1"/>
    <col min="6665" max="6665" width="9.5" style="4" customWidth="1"/>
    <col min="6666" max="6666" width="9.6640625" style="4" customWidth="1"/>
    <col min="6667" max="6667" width="9.33203125" style="4"/>
    <col min="6668" max="6668" width="9.1640625" style="4" customWidth="1"/>
    <col min="6669" max="6669" width="10.1640625" style="4" customWidth="1"/>
    <col min="6670" max="6670" width="10.6640625" style="4" customWidth="1"/>
    <col min="6671" max="6671" width="8.6640625" style="4" customWidth="1"/>
    <col min="6672" max="6672" width="8.33203125" style="4" customWidth="1"/>
    <col min="6673" max="6673" width="9.6640625" style="4" customWidth="1"/>
    <col min="6674" max="6912" width="9.33203125" style="4"/>
    <col min="6913" max="6913" width="4.33203125" style="4" customWidth="1"/>
    <col min="6914" max="6914" width="4" style="4" customWidth="1"/>
    <col min="6915" max="6915" width="19.5" style="4" customWidth="1"/>
    <col min="6916" max="6916" width="10.33203125" style="4" customWidth="1"/>
    <col min="6917" max="6917" width="10.6640625" style="4" customWidth="1"/>
    <col min="6918" max="6918" width="12.6640625" style="4" customWidth="1"/>
    <col min="6919" max="6919" width="5.6640625" style="4" customWidth="1"/>
    <col min="6920" max="6920" width="9.83203125" style="4" customWidth="1"/>
    <col min="6921" max="6921" width="9.5" style="4" customWidth="1"/>
    <col min="6922" max="6922" width="9.6640625" style="4" customWidth="1"/>
    <col min="6923" max="6923" width="9.33203125" style="4"/>
    <col min="6924" max="6924" width="9.1640625" style="4" customWidth="1"/>
    <col min="6925" max="6925" width="10.1640625" style="4" customWidth="1"/>
    <col min="6926" max="6926" width="10.6640625" style="4" customWidth="1"/>
    <col min="6927" max="6927" width="8.6640625" style="4" customWidth="1"/>
    <col min="6928" max="6928" width="8.33203125" style="4" customWidth="1"/>
    <col min="6929" max="6929" width="9.6640625" style="4" customWidth="1"/>
    <col min="6930" max="7168" width="9.33203125" style="4"/>
    <col min="7169" max="7169" width="4.33203125" style="4" customWidth="1"/>
    <col min="7170" max="7170" width="4" style="4" customWidth="1"/>
    <col min="7171" max="7171" width="19.5" style="4" customWidth="1"/>
    <col min="7172" max="7172" width="10.33203125" style="4" customWidth="1"/>
    <col min="7173" max="7173" width="10.6640625" style="4" customWidth="1"/>
    <col min="7174" max="7174" width="12.6640625" style="4" customWidth="1"/>
    <col min="7175" max="7175" width="5.6640625" style="4" customWidth="1"/>
    <col min="7176" max="7176" width="9.83203125" style="4" customWidth="1"/>
    <col min="7177" max="7177" width="9.5" style="4" customWidth="1"/>
    <col min="7178" max="7178" width="9.6640625" style="4" customWidth="1"/>
    <col min="7179" max="7179" width="9.33203125" style="4"/>
    <col min="7180" max="7180" width="9.1640625" style="4" customWidth="1"/>
    <col min="7181" max="7181" width="10.1640625" style="4" customWidth="1"/>
    <col min="7182" max="7182" width="10.6640625" style="4" customWidth="1"/>
    <col min="7183" max="7183" width="8.6640625" style="4" customWidth="1"/>
    <col min="7184" max="7184" width="8.33203125" style="4" customWidth="1"/>
    <col min="7185" max="7185" width="9.6640625" style="4" customWidth="1"/>
    <col min="7186" max="7424" width="9.33203125" style="4"/>
    <col min="7425" max="7425" width="4.33203125" style="4" customWidth="1"/>
    <col min="7426" max="7426" width="4" style="4" customWidth="1"/>
    <col min="7427" max="7427" width="19.5" style="4" customWidth="1"/>
    <col min="7428" max="7428" width="10.33203125" style="4" customWidth="1"/>
    <col min="7429" max="7429" width="10.6640625" style="4" customWidth="1"/>
    <col min="7430" max="7430" width="12.6640625" style="4" customWidth="1"/>
    <col min="7431" max="7431" width="5.6640625" style="4" customWidth="1"/>
    <col min="7432" max="7432" width="9.83203125" style="4" customWidth="1"/>
    <col min="7433" max="7433" width="9.5" style="4" customWidth="1"/>
    <col min="7434" max="7434" width="9.6640625" style="4" customWidth="1"/>
    <col min="7435" max="7435" width="9.33203125" style="4"/>
    <col min="7436" max="7436" width="9.1640625" style="4" customWidth="1"/>
    <col min="7437" max="7437" width="10.1640625" style="4" customWidth="1"/>
    <col min="7438" max="7438" width="10.6640625" style="4" customWidth="1"/>
    <col min="7439" max="7439" width="8.6640625" style="4" customWidth="1"/>
    <col min="7440" max="7440" width="8.33203125" style="4" customWidth="1"/>
    <col min="7441" max="7441" width="9.6640625" style="4" customWidth="1"/>
    <col min="7442" max="7680" width="9.33203125" style="4"/>
    <col min="7681" max="7681" width="4.33203125" style="4" customWidth="1"/>
    <col min="7682" max="7682" width="4" style="4" customWidth="1"/>
    <col min="7683" max="7683" width="19.5" style="4" customWidth="1"/>
    <col min="7684" max="7684" width="10.33203125" style="4" customWidth="1"/>
    <col min="7685" max="7685" width="10.6640625" style="4" customWidth="1"/>
    <col min="7686" max="7686" width="12.6640625" style="4" customWidth="1"/>
    <col min="7687" max="7687" width="5.6640625" style="4" customWidth="1"/>
    <col min="7688" max="7688" width="9.83203125" style="4" customWidth="1"/>
    <col min="7689" max="7689" width="9.5" style="4" customWidth="1"/>
    <col min="7690" max="7690" width="9.6640625" style="4" customWidth="1"/>
    <col min="7691" max="7691" width="9.33203125" style="4"/>
    <col min="7692" max="7692" width="9.1640625" style="4" customWidth="1"/>
    <col min="7693" max="7693" width="10.1640625" style="4" customWidth="1"/>
    <col min="7694" max="7694" width="10.6640625" style="4" customWidth="1"/>
    <col min="7695" max="7695" width="8.6640625" style="4" customWidth="1"/>
    <col min="7696" max="7696" width="8.33203125" style="4" customWidth="1"/>
    <col min="7697" max="7697" width="9.6640625" style="4" customWidth="1"/>
    <col min="7698" max="7936" width="9.33203125" style="4"/>
    <col min="7937" max="7937" width="4.33203125" style="4" customWidth="1"/>
    <col min="7938" max="7938" width="4" style="4" customWidth="1"/>
    <col min="7939" max="7939" width="19.5" style="4" customWidth="1"/>
    <col min="7940" max="7940" width="10.33203125" style="4" customWidth="1"/>
    <col min="7941" max="7941" width="10.6640625" style="4" customWidth="1"/>
    <col min="7942" max="7942" width="12.6640625" style="4" customWidth="1"/>
    <col min="7943" max="7943" width="5.6640625" style="4" customWidth="1"/>
    <col min="7944" max="7944" width="9.83203125" style="4" customWidth="1"/>
    <col min="7945" max="7945" width="9.5" style="4" customWidth="1"/>
    <col min="7946" max="7946" width="9.6640625" style="4" customWidth="1"/>
    <col min="7947" max="7947" width="9.33203125" style="4"/>
    <col min="7948" max="7948" width="9.1640625" style="4" customWidth="1"/>
    <col min="7949" max="7949" width="10.1640625" style="4" customWidth="1"/>
    <col min="7950" max="7950" width="10.6640625" style="4" customWidth="1"/>
    <col min="7951" max="7951" width="8.6640625" style="4" customWidth="1"/>
    <col min="7952" max="7952" width="8.33203125" style="4" customWidth="1"/>
    <col min="7953" max="7953" width="9.6640625" style="4" customWidth="1"/>
    <col min="7954" max="8192" width="9.33203125" style="4"/>
    <col min="8193" max="8193" width="4.33203125" style="4" customWidth="1"/>
    <col min="8194" max="8194" width="4" style="4" customWidth="1"/>
    <col min="8195" max="8195" width="19.5" style="4" customWidth="1"/>
    <col min="8196" max="8196" width="10.33203125" style="4" customWidth="1"/>
    <col min="8197" max="8197" width="10.6640625" style="4" customWidth="1"/>
    <col min="8198" max="8198" width="12.6640625" style="4" customWidth="1"/>
    <col min="8199" max="8199" width="5.6640625" style="4" customWidth="1"/>
    <col min="8200" max="8200" width="9.83203125" style="4" customWidth="1"/>
    <col min="8201" max="8201" width="9.5" style="4" customWidth="1"/>
    <col min="8202" max="8202" width="9.6640625" style="4" customWidth="1"/>
    <col min="8203" max="8203" width="9.33203125" style="4"/>
    <col min="8204" max="8204" width="9.1640625" style="4" customWidth="1"/>
    <col min="8205" max="8205" width="10.1640625" style="4" customWidth="1"/>
    <col min="8206" max="8206" width="10.6640625" style="4" customWidth="1"/>
    <col min="8207" max="8207" width="8.6640625" style="4" customWidth="1"/>
    <col min="8208" max="8208" width="8.33203125" style="4" customWidth="1"/>
    <col min="8209" max="8209" width="9.6640625" style="4" customWidth="1"/>
    <col min="8210" max="8448" width="9.33203125" style="4"/>
    <col min="8449" max="8449" width="4.33203125" style="4" customWidth="1"/>
    <col min="8450" max="8450" width="4" style="4" customWidth="1"/>
    <col min="8451" max="8451" width="19.5" style="4" customWidth="1"/>
    <col min="8452" max="8452" width="10.33203125" style="4" customWidth="1"/>
    <col min="8453" max="8453" width="10.6640625" style="4" customWidth="1"/>
    <col min="8454" max="8454" width="12.6640625" style="4" customWidth="1"/>
    <col min="8455" max="8455" width="5.6640625" style="4" customWidth="1"/>
    <col min="8456" max="8456" width="9.83203125" style="4" customWidth="1"/>
    <col min="8457" max="8457" width="9.5" style="4" customWidth="1"/>
    <col min="8458" max="8458" width="9.6640625" style="4" customWidth="1"/>
    <col min="8459" max="8459" width="9.33203125" style="4"/>
    <col min="8460" max="8460" width="9.1640625" style="4" customWidth="1"/>
    <col min="8461" max="8461" width="10.1640625" style="4" customWidth="1"/>
    <col min="8462" max="8462" width="10.6640625" style="4" customWidth="1"/>
    <col min="8463" max="8463" width="8.6640625" style="4" customWidth="1"/>
    <col min="8464" max="8464" width="8.33203125" style="4" customWidth="1"/>
    <col min="8465" max="8465" width="9.6640625" style="4" customWidth="1"/>
    <col min="8466" max="8704" width="9.33203125" style="4"/>
    <col min="8705" max="8705" width="4.33203125" style="4" customWidth="1"/>
    <col min="8706" max="8706" width="4" style="4" customWidth="1"/>
    <col min="8707" max="8707" width="19.5" style="4" customWidth="1"/>
    <col min="8708" max="8708" width="10.33203125" style="4" customWidth="1"/>
    <col min="8709" max="8709" width="10.6640625" style="4" customWidth="1"/>
    <col min="8710" max="8710" width="12.6640625" style="4" customWidth="1"/>
    <col min="8711" max="8711" width="5.6640625" style="4" customWidth="1"/>
    <col min="8712" max="8712" width="9.83203125" style="4" customWidth="1"/>
    <col min="8713" max="8713" width="9.5" style="4" customWidth="1"/>
    <col min="8714" max="8714" width="9.6640625" style="4" customWidth="1"/>
    <col min="8715" max="8715" width="9.33203125" style="4"/>
    <col min="8716" max="8716" width="9.1640625" style="4" customWidth="1"/>
    <col min="8717" max="8717" width="10.1640625" style="4" customWidth="1"/>
    <col min="8718" max="8718" width="10.6640625" style="4" customWidth="1"/>
    <col min="8719" max="8719" width="8.6640625" style="4" customWidth="1"/>
    <col min="8720" max="8720" width="8.33203125" style="4" customWidth="1"/>
    <col min="8721" max="8721" width="9.6640625" style="4" customWidth="1"/>
    <col min="8722" max="8960" width="9.33203125" style="4"/>
    <col min="8961" max="8961" width="4.33203125" style="4" customWidth="1"/>
    <col min="8962" max="8962" width="4" style="4" customWidth="1"/>
    <col min="8963" max="8963" width="19.5" style="4" customWidth="1"/>
    <col min="8964" max="8964" width="10.33203125" style="4" customWidth="1"/>
    <col min="8965" max="8965" width="10.6640625" style="4" customWidth="1"/>
    <col min="8966" max="8966" width="12.6640625" style="4" customWidth="1"/>
    <col min="8967" max="8967" width="5.6640625" style="4" customWidth="1"/>
    <col min="8968" max="8968" width="9.83203125" style="4" customWidth="1"/>
    <col min="8969" max="8969" width="9.5" style="4" customWidth="1"/>
    <col min="8970" max="8970" width="9.6640625" style="4" customWidth="1"/>
    <col min="8971" max="8971" width="9.33203125" style="4"/>
    <col min="8972" max="8972" width="9.1640625" style="4" customWidth="1"/>
    <col min="8973" max="8973" width="10.1640625" style="4" customWidth="1"/>
    <col min="8974" max="8974" width="10.6640625" style="4" customWidth="1"/>
    <col min="8975" max="8975" width="8.6640625" style="4" customWidth="1"/>
    <col min="8976" max="8976" width="8.33203125" style="4" customWidth="1"/>
    <col min="8977" max="8977" width="9.6640625" style="4" customWidth="1"/>
    <col min="8978" max="9216" width="9.33203125" style="4"/>
    <col min="9217" max="9217" width="4.33203125" style="4" customWidth="1"/>
    <col min="9218" max="9218" width="4" style="4" customWidth="1"/>
    <col min="9219" max="9219" width="19.5" style="4" customWidth="1"/>
    <col min="9220" max="9220" width="10.33203125" style="4" customWidth="1"/>
    <col min="9221" max="9221" width="10.6640625" style="4" customWidth="1"/>
    <col min="9222" max="9222" width="12.6640625" style="4" customWidth="1"/>
    <col min="9223" max="9223" width="5.6640625" style="4" customWidth="1"/>
    <col min="9224" max="9224" width="9.83203125" style="4" customWidth="1"/>
    <col min="9225" max="9225" width="9.5" style="4" customWidth="1"/>
    <col min="9226" max="9226" width="9.6640625" style="4" customWidth="1"/>
    <col min="9227" max="9227" width="9.33203125" style="4"/>
    <col min="9228" max="9228" width="9.1640625" style="4" customWidth="1"/>
    <col min="9229" max="9229" width="10.1640625" style="4" customWidth="1"/>
    <col min="9230" max="9230" width="10.6640625" style="4" customWidth="1"/>
    <col min="9231" max="9231" width="8.6640625" style="4" customWidth="1"/>
    <col min="9232" max="9232" width="8.33203125" style="4" customWidth="1"/>
    <col min="9233" max="9233" width="9.6640625" style="4" customWidth="1"/>
    <col min="9234" max="9472" width="9.33203125" style="4"/>
    <col min="9473" max="9473" width="4.33203125" style="4" customWidth="1"/>
    <col min="9474" max="9474" width="4" style="4" customWidth="1"/>
    <col min="9475" max="9475" width="19.5" style="4" customWidth="1"/>
    <col min="9476" max="9476" width="10.33203125" style="4" customWidth="1"/>
    <col min="9477" max="9477" width="10.6640625" style="4" customWidth="1"/>
    <col min="9478" max="9478" width="12.6640625" style="4" customWidth="1"/>
    <col min="9479" max="9479" width="5.6640625" style="4" customWidth="1"/>
    <col min="9480" max="9480" width="9.83203125" style="4" customWidth="1"/>
    <col min="9481" max="9481" width="9.5" style="4" customWidth="1"/>
    <col min="9482" max="9482" width="9.6640625" style="4" customWidth="1"/>
    <col min="9483" max="9483" width="9.33203125" style="4"/>
    <col min="9484" max="9484" width="9.1640625" style="4" customWidth="1"/>
    <col min="9485" max="9485" width="10.1640625" style="4" customWidth="1"/>
    <col min="9486" max="9486" width="10.6640625" style="4" customWidth="1"/>
    <col min="9487" max="9487" width="8.6640625" style="4" customWidth="1"/>
    <col min="9488" max="9488" width="8.33203125" style="4" customWidth="1"/>
    <col min="9489" max="9489" width="9.6640625" style="4" customWidth="1"/>
    <col min="9490" max="9728" width="9.33203125" style="4"/>
    <col min="9729" max="9729" width="4.33203125" style="4" customWidth="1"/>
    <col min="9730" max="9730" width="4" style="4" customWidth="1"/>
    <col min="9731" max="9731" width="19.5" style="4" customWidth="1"/>
    <col min="9732" max="9732" width="10.33203125" style="4" customWidth="1"/>
    <col min="9733" max="9733" width="10.6640625" style="4" customWidth="1"/>
    <col min="9734" max="9734" width="12.6640625" style="4" customWidth="1"/>
    <col min="9735" max="9735" width="5.6640625" style="4" customWidth="1"/>
    <col min="9736" max="9736" width="9.83203125" style="4" customWidth="1"/>
    <col min="9737" max="9737" width="9.5" style="4" customWidth="1"/>
    <col min="9738" max="9738" width="9.6640625" style="4" customWidth="1"/>
    <col min="9739" max="9739" width="9.33203125" style="4"/>
    <col min="9740" max="9740" width="9.1640625" style="4" customWidth="1"/>
    <col min="9741" max="9741" width="10.1640625" style="4" customWidth="1"/>
    <col min="9742" max="9742" width="10.6640625" style="4" customWidth="1"/>
    <col min="9743" max="9743" width="8.6640625" style="4" customWidth="1"/>
    <col min="9744" max="9744" width="8.33203125" style="4" customWidth="1"/>
    <col min="9745" max="9745" width="9.6640625" style="4" customWidth="1"/>
    <col min="9746" max="9984" width="9.33203125" style="4"/>
    <col min="9985" max="9985" width="4.33203125" style="4" customWidth="1"/>
    <col min="9986" max="9986" width="4" style="4" customWidth="1"/>
    <col min="9987" max="9987" width="19.5" style="4" customWidth="1"/>
    <col min="9988" max="9988" width="10.33203125" style="4" customWidth="1"/>
    <col min="9989" max="9989" width="10.6640625" style="4" customWidth="1"/>
    <col min="9990" max="9990" width="12.6640625" style="4" customWidth="1"/>
    <col min="9991" max="9991" width="5.6640625" style="4" customWidth="1"/>
    <col min="9992" max="9992" width="9.83203125" style="4" customWidth="1"/>
    <col min="9993" max="9993" width="9.5" style="4" customWidth="1"/>
    <col min="9994" max="9994" width="9.6640625" style="4" customWidth="1"/>
    <col min="9995" max="9995" width="9.33203125" style="4"/>
    <col min="9996" max="9996" width="9.1640625" style="4" customWidth="1"/>
    <col min="9997" max="9997" width="10.1640625" style="4" customWidth="1"/>
    <col min="9998" max="9998" width="10.6640625" style="4" customWidth="1"/>
    <col min="9999" max="9999" width="8.6640625" style="4" customWidth="1"/>
    <col min="10000" max="10000" width="8.33203125" style="4" customWidth="1"/>
    <col min="10001" max="10001" width="9.6640625" style="4" customWidth="1"/>
    <col min="10002" max="10240" width="9.33203125" style="4"/>
    <col min="10241" max="10241" width="4.33203125" style="4" customWidth="1"/>
    <col min="10242" max="10242" width="4" style="4" customWidth="1"/>
    <col min="10243" max="10243" width="19.5" style="4" customWidth="1"/>
    <col min="10244" max="10244" width="10.33203125" style="4" customWidth="1"/>
    <col min="10245" max="10245" width="10.6640625" style="4" customWidth="1"/>
    <col min="10246" max="10246" width="12.6640625" style="4" customWidth="1"/>
    <col min="10247" max="10247" width="5.6640625" style="4" customWidth="1"/>
    <col min="10248" max="10248" width="9.83203125" style="4" customWidth="1"/>
    <col min="10249" max="10249" width="9.5" style="4" customWidth="1"/>
    <col min="10250" max="10250" width="9.6640625" style="4" customWidth="1"/>
    <col min="10251" max="10251" width="9.33203125" style="4"/>
    <col min="10252" max="10252" width="9.1640625" style="4" customWidth="1"/>
    <col min="10253" max="10253" width="10.1640625" style="4" customWidth="1"/>
    <col min="10254" max="10254" width="10.6640625" style="4" customWidth="1"/>
    <col min="10255" max="10255" width="8.6640625" style="4" customWidth="1"/>
    <col min="10256" max="10256" width="8.33203125" style="4" customWidth="1"/>
    <col min="10257" max="10257" width="9.6640625" style="4" customWidth="1"/>
    <col min="10258" max="10496" width="9.33203125" style="4"/>
    <col min="10497" max="10497" width="4.33203125" style="4" customWidth="1"/>
    <col min="10498" max="10498" width="4" style="4" customWidth="1"/>
    <col min="10499" max="10499" width="19.5" style="4" customWidth="1"/>
    <col min="10500" max="10500" width="10.33203125" style="4" customWidth="1"/>
    <col min="10501" max="10501" width="10.6640625" style="4" customWidth="1"/>
    <col min="10502" max="10502" width="12.6640625" style="4" customWidth="1"/>
    <col min="10503" max="10503" width="5.6640625" style="4" customWidth="1"/>
    <col min="10504" max="10504" width="9.83203125" style="4" customWidth="1"/>
    <col min="10505" max="10505" width="9.5" style="4" customWidth="1"/>
    <col min="10506" max="10506" width="9.6640625" style="4" customWidth="1"/>
    <col min="10507" max="10507" width="9.33203125" style="4"/>
    <col min="10508" max="10508" width="9.1640625" style="4" customWidth="1"/>
    <col min="10509" max="10509" width="10.1640625" style="4" customWidth="1"/>
    <col min="10510" max="10510" width="10.6640625" style="4" customWidth="1"/>
    <col min="10511" max="10511" width="8.6640625" style="4" customWidth="1"/>
    <col min="10512" max="10512" width="8.33203125" style="4" customWidth="1"/>
    <col min="10513" max="10513" width="9.6640625" style="4" customWidth="1"/>
    <col min="10514" max="10752" width="9.33203125" style="4"/>
    <col min="10753" max="10753" width="4.33203125" style="4" customWidth="1"/>
    <col min="10754" max="10754" width="4" style="4" customWidth="1"/>
    <col min="10755" max="10755" width="19.5" style="4" customWidth="1"/>
    <col min="10756" max="10756" width="10.33203125" style="4" customWidth="1"/>
    <col min="10757" max="10757" width="10.6640625" style="4" customWidth="1"/>
    <col min="10758" max="10758" width="12.6640625" style="4" customWidth="1"/>
    <col min="10759" max="10759" width="5.6640625" style="4" customWidth="1"/>
    <col min="10760" max="10760" width="9.83203125" style="4" customWidth="1"/>
    <col min="10761" max="10761" width="9.5" style="4" customWidth="1"/>
    <col min="10762" max="10762" width="9.6640625" style="4" customWidth="1"/>
    <col min="10763" max="10763" width="9.33203125" style="4"/>
    <col min="10764" max="10764" width="9.1640625" style="4" customWidth="1"/>
    <col min="10765" max="10765" width="10.1640625" style="4" customWidth="1"/>
    <col min="10766" max="10766" width="10.6640625" style="4" customWidth="1"/>
    <col min="10767" max="10767" width="8.6640625" style="4" customWidth="1"/>
    <col min="10768" max="10768" width="8.33203125" style="4" customWidth="1"/>
    <col min="10769" max="10769" width="9.6640625" style="4" customWidth="1"/>
    <col min="10770" max="11008" width="9.33203125" style="4"/>
    <col min="11009" max="11009" width="4.33203125" style="4" customWidth="1"/>
    <col min="11010" max="11010" width="4" style="4" customWidth="1"/>
    <col min="11011" max="11011" width="19.5" style="4" customWidth="1"/>
    <col min="11012" max="11012" width="10.33203125" style="4" customWidth="1"/>
    <col min="11013" max="11013" width="10.6640625" style="4" customWidth="1"/>
    <col min="11014" max="11014" width="12.6640625" style="4" customWidth="1"/>
    <col min="11015" max="11015" width="5.6640625" style="4" customWidth="1"/>
    <col min="11016" max="11016" width="9.83203125" style="4" customWidth="1"/>
    <col min="11017" max="11017" width="9.5" style="4" customWidth="1"/>
    <col min="11018" max="11018" width="9.6640625" style="4" customWidth="1"/>
    <col min="11019" max="11019" width="9.33203125" style="4"/>
    <col min="11020" max="11020" width="9.1640625" style="4" customWidth="1"/>
    <col min="11021" max="11021" width="10.1640625" style="4" customWidth="1"/>
    <col min="11022" max="11022" width="10.6640625" style="4" customWidth="1"/>
    <col min="11023" max="11023" width="8.6640625" style="4" customWidth="1"/>
    <col min="11024" max="11024" width="8.33203125" style="4" customWidth="1"/>
    <col min="11025" max="11025" width="9.6640625" style="4" customWidth="1"/>
    <col min="11026" max="11264" width="9.33203125" style="4"/>
    <col min="11265" max="11265" width="4.33203125" style="4" customWidth="1"/>
    <col min="11266" max="11266" width="4" style="4" customWidth="1"/>
    <col min="11267" max="11267" width="19.5" style="4" customWidth="1"/>
    <col min="11268" max="11268" width="10.33203125" style="4" customWidth="1"/>
    <col min="11269" max="11269" width="10.6640625" style="4" customWidth="1"/>
    <col min="11270" max="11270" width="12.6640625" style="4" customWidth="1"/>
    <col min="11271" max="11271" width="5.6640625" style="4" customWidth="1"/>
    <col min="11272" max="11272" width="9.83203125" style="4" customWidth="1"/>
    <col min="11273" max="11273" width="9.5" style="4" customWidth="1"/>
    <col min="11274" max="11274" width="9.6640625" style="4" customWidth="1"/>
    <col min="11275" max="11275" width="9.33203125" style="4"/>
    <col min="11276" max="11276" width="9.1640625" style="4" customWidth="1"/>
    <col min="11277" max="11277" width="10.1640625" style="4" customWidth="1"/>
    <col min="11278" max="11278" width="10.6640625" style="4" customWidth="1"/>
    <col min="11279" max="11279" width="8.6640625" style="4" customWidth="1"/>
    <col min="11280" max="11280" width="8.33203125" style="4" customWidth="1"/>
    <col min="11281" max="11281" width="9.6640625" style="4" customWidth="1"/>
    <col min="11282" max="11520" width="9.33203125" style="4"/>
    <col min="11521" max="11521" width="4.33203125" style="4" customWidth="1"/>
    <col min="11522" max="11522" width="4" style="4" customWidth="1"/>
    <col min="11523" max="11523" width="19.5" style="4" customWidth="1"/>
    <col min="11524" max="11524" width="10.33203125" style="4" customWidth="1"/>
    <col min="11525" max="11525" width="10.6640625" style="4" customWidth="1"/>
    <col min="11526" max="11526" width="12.6640625" style="4" customWidth="1"/>
    <col min="11527" max="11527" width="5.6640625" style="4" customWidth="1"/>
    <col min="11528" max="11528" width="9.83203125" style="4" customWidth="1"/>
    <col min="11529" max="11529" width="9.5" style="4" customWidth="1"/>
    <col min="11530" max="11530" width="9.6640625" style="4" customWidth="1"/>
    <col min="11531" max="11531" width="9.33203125" style="4"/>
    <col min="11532" max="11532" width="9.1640625" style="4" customWidth="1"/>
    <col min="11533" max="11533" width="10.1640625" style="4" customWidth="1"/>
    <col min="11534" max="11534" width="10.6640625" style="4" customWidth="1"/>
    <col min="11535" max="11535" width="8.6640625" style="4" customWidth="1"/>
    <col min="11536" max="11536" width="8.33203125" style="4" customWidth="1"/>
    <col min="11537" max="11537" width="9.6640625" style="4" customWidth="1"/>
    <col min="11538" max="11776" width="9.33203125" style="4"/>
    <col min="11777" max="11777" width="4.33203125" style="4" customWidth="1"/>
    <col min="11778" max="11778" width="4" style="4" customWidth="1"/>
    <col min="11779" max="11779" width="19.5" style="4" customWidth="1"/>
    <col min="11780" max="11780" width="10.33203125" style="4" customWidth="1"/>
    <col min="11781" max="11781" width="10.6640625" style="4" customWidth="1"/>
    <col min="11782" max="11782" width="12.6640625" style="4" customWidth="1"/>
    <col min="11783" max="11783" width="5.6640625" style="4" customWidth="1"/>
    <col min="11784" max="11784" width="9.83203125" style="4" customWidth="1"/>
    <col min="11785" max="11785" width="9.5" style="4" customWidth="1"/>
    <col min="11786" max="11786" width="9.6640625" style="4" customWidth="1"/>
    <col min="11787" max="11787" width="9.33203125" style="4"/>
    <col min="11788" max="11788" width="9.1640625" style="4" customWidth="1"/>
    <col min="11789" max="11789" width="10.1640625" style="4" customWidth="1"/>
    <col min="11790" max="11790" width="10.6640625" style="4" customWidth="1"/>
    <col min="11791" max="11791" width="8.6640625" style="4" customWidth="1"/>
    <col min="11792" max="11792" width="8.33203125" style="4" customWidth="1"/>
    <col min="11793" max="11793" width="9.6640625" style="4" customWidth="1"/>
    <col min="11794" max="12032" width="9.33203125" style="4"/>
    <col min="12033" max="12033" width="4.33203125" style="4" customWidth="1"/>
    <col min="12034" max="12034" width="4" style="4" customWidth="1"/>
    <col min="12035" max="12035" width="19.5" style="4" customWidth="1"/>
    <col min="12036" max="12036" width="10.33203125" style="4" customWidth="1"/>
    <col min="12037" max="12037" width="10.6640625" style="4" customWidth="1"/>
    <col min="12038" max="12038" width="12.6640625" style="4" customWidth="1"/>
    <col min="12039" max="12039" width="5.6640625" style="4" customWidth="1"/>
    <col min="12040" max="12040" width="9.83203125" style="4" customWidth="1"/>
    <col min="12041" max="12041" width="9.5" style="4" customWidth="1"/>
    <col min="12042" max="12042" width="9.6640625" style="4" customWidth="1"/>
    <col min="12043" max="12043" width="9.33203125" style="4"/>
    <col min="12044" max="12044" width="9.1640625" style="4" customWidth="1"/>
    <col min="12045" max="12045" width="10.1640625" style="4" customWidth="1"/>
    <col min="12046" max="12046" width="10.6640625" style="4" customWidth="1"/>
    <col min="12047" max="12047" width="8.6640625" style="4" customWidth="1"/>
    <col min="12048" max="12048" width="8.33203125" style="4" customWidth="1"/>
    <col min="12049" max="12049" width="9.6640625" style="4" customWidth="1"/>
    <col min="12050" max="12288" width="9.33203125" style="4"/>
    <col min="12289" max="12289" width="4.33203125" style="4" customWidth="1"/>
    <col min="12290" max="12290" width="4" style="4" customWidth="1"/>
    <col min="12291" max="12291" width="19.5" style="4" customWidth="1"/>
    <col min="12292" max="12292" width="10.33203125" style="4" customWidth="1"/>
    <col min="12293" max="12293" width="10.6640625" style="4" customWidth="1"/>
    <col min="12294" max="12294" width="12.6640625" style="4" customWidth="1"/>
    <col min="12295" max="12295" width="5.6640625" style="4" customWidth="1"/>
    <col min="12296" max="12296" width="9.83203125" style="4" customWidth="1"/>
    <col min="12297" max="12297" width="9.5" style="4" customWidth="1"/>
    <col min="12298" max="12298" width="9.6640625" style="4" customWidth="1"/>
    <col min="12299" max="12299" width="9.33203125" style="4"/>
    <col min="12300" max="12300" width="9.1640625" style="4" customWidth="1"/>
    <col min="12301" max="12301" width="10.1640625" style="4" customWidth="1"/>
    <col min="12302" max="12302" width="10.6640625" style="4" customWidth="1"/>
    <col min="12303" max="12303" width="8.6640625" style="4" customWidth="1"/>
    <col min="12304" max="12304" width="8.33203125" style="4" customWidth="1"/>
    <col min="12305" max="12305" width="9.6640625" style="4" customWidth="1"/>
    <col min="12306" max="12544" width="9.33203125" style="4"/>
    <col min="12545" max="12545" width="4.33203125" style="4" customWidth="1"/>
    <col min="12546" max="12546" width="4" style="4" customWidth="1"/>
    <col min="12547" max="12547" width="19.5" style="4" customWidth="1"/>
    <col min="12548" max="12548" width="10.33203125" style="4" customWidth="1"/>
    <col min="12549" max="12549" width="10.6640625" style="4" customWidth="1"/>
    <col min="12550" max="12550" width="12.6640625" style="4" customWidth="1"/>
    <col min="12551" max="12551" width="5.6640625" style="4" customWidth="1"/>
    <col min="12552" max="12552" width="9.83203125" style="4" customWidth="1"/>
    <col min="12553" max="12553" width="9.5" style="4" customWidth="1"/>
    <col min="12554" max="12554" width="9.6640625" style="4" customWidth="1"/>
    <col min="12555" max="12555" width="9.33203125" style="4"/>
    <col min="12556" max="12556" width="9.1640625" style="4" customWidth="1"/>
    <col min="12557" max="12557" width="10.1640625" style="4" customWidth="1"/>
    <col min="12558" max="12558" width="10.6640625" style="4" customWidth="1"/>
    <col min="12559" max="12559" width="8.6640625" style="4" customWidth="1"/>
    <col min="12560" max="12560" width="8.33203125" style="4" customWidth="1"/>
    <col min="12561" max="12561" width="9.6640625" style="4" customWidth="1"/>
    <col min="12562" max="12800" width="9.33203125" style="4"/>
    <col min="12801" max="12801" width="4.33203125" style="4" customWidth="1"/>
    <col min="12802" max="12802" width="4" style="4" customWidth="1"/>
    <col min="12803" max="12803" width="19.5" style="4" customWidth="1"/>
    <col min="12804" max="12804" width="10.33203125" style="4" customWidth="1"/>
    <col min="12805" max="12805" width="10.6640625" style="4" customWidth="1"/>
    <col min="12806" max="12806" width="12.6640625" style="4" customWidth="1"/>
    <col min="12807" max="12807" width="5.6640625" style="4" customWidth="1"/>
    <col min="12808" max="12808" width="9.83203125" style="4" customWidth="1"/>
    <col min="12809" max="12809" width="9.5" style="4" customWidth="1"/>
    <col min="12810" max="12810" width="9.6640625" style="4" customWidth="1"/>
    <col min="12811" max="12811" width="9.33203125" style="4"/>
    <col min="12812" max="12812" width="9.1640625" style="4" customWidth="1"/>
    <col min="12813" max="12813" width="10.1640625" style="4" customWidth="1"/>
    <col min="12814" max="12814" width="10.6640625" style="4" customWidth="1"/>
    <col min="12815" max="12815" width="8.6640625" style="4" customWidth="1"/>
    <col min="12816" max="12816" width="8.33203125" style="4" customWidth="1"/>
    <col min="12817" max="12817" width="9.6640625" style="4" customWidth="1"/>
    <col min="12818" max="13056" width="9.33203125" style="4"/>
    <col min="13057" max="13057" width="4.33203125" style="4" customWidth="1"/>
    <col min="13058" max="13058" width="4" style="4" customWidth="1"/>
    <col min="13059" max="13059" width="19.5" style="4" customWidth="1"/>
    <col min="13060" max="13060" width="10.33203125" style="4" customWidth="1"/>
    <col min="13061" max="13061" width="10.6640625" style="4" customWidth="1"/>
    <col min="13062" max="13062" width="12.6640625" style="4" customWidth="1"/>
    <col min="13063" max="13063" width="5.6640625" style="4" customWidth="1"/>
    <col min="13064" max="13064" width="9.83203125" style="4" customWidth="1"/>
    <col min="13065" max="13065" width="9.5" style="4" customWidth="1"/>
    <col min="13066" max="13066" width="9.6640625" style="4" customWidth="1"/>
    <col min="13067" max="13067" width="9.33203125" style="4"/>
    <col min="13068" max="13068" width="9.1640625" style="4" customWidth="1"/>
    <col min="13069" max="13069" width="10.1640625" style="4" customWidth="1"/>
    <col min="13070" max="13070" width="10.6640625" style="4" customWidth="1"/>
    <col min="13071" max="13071" width="8.6640625" style="4" customWidth="1"/>
    <col min="13072" max="13072" width="8.33203125" style="4" customWidth="1"/>
    <col min="13073" max="13073" width="9.6640625" style="4" customWidth="1"/>
    <col min="13074" max="13312" width="9.33203125" style="4"/>
    <col min="13313" max="13313" width="4.33203125" style="4" customWidth="1"/>
    <col min="13314" max="13314" width="4" style="4" customWidth="1"/>
    <col min="13315" max="13315" width="19.5" style="4" customWidth="1"/>
    <col min="13316" max="13316" width="10.33203125" style="4" customWidth="1"/>
    <col min="13317" max="13317" width="10.6640625" style="4" customWidth="1"/>
    <col min="13318" max="13318" width="12.6640625" style="4" customWidth="1"/>
    <col min="13319" max="13319" width="5.6640625" style="4" customWidth="1"/>
    <col min="13320" max="13320" width="9.83203125" style="4" customWidth="1"/>
    <col min="13321" max="13321" width="9.5" style="4" customWidth="1"/>
    <col min="13322" max="13322" width="9.6640625" style="4" customWidth="1"/>
    <col min="13323" max="13323" width="9.33203125" style="4"/>
    <col min="13324" max="13324" width="9.1640625" style="4" customWidth="1"/>
    <col min="13325" max="13325" width="10.1640625" style="4" customWidth="1"/>
    <col min="13326" max="13326" width="10.6640625" style="4" customWidth="1"/>
    <col min="13327" max="13327" width="8.6640625" style="4" customWidth="1"/>
    <col min="13328" max="13328" width="8.33203125" style="4" customWidth="1"/>
    <col min="13329" max="13329" width="9.6640625" style="4" customWidth="1"/>
    <col min="13330" max="13568" width="9.33203125" style="4"/>
    <col min="13569" max="13569" width="4.33203125" style="4" customWidth="1"/>
    <col min="13570" max="13570" width="4" style="4" customWidth="1"/>
    <col min="13571" max="13571" width="19.5" style="4" customWidth="1"/>
    <col min="13572" max="13572" width="10.33203125" style="4" customWidth="1"/>
    <col min="13573" max="13573" width="10.6640625" style="4" customWidth="1"/>
    <col min="13574" max="13574" width="12.6640625" style="4" customWidth="1"/>
    <col min="13575" max="13575" width="5.6640625" style="4" customWidth="1"/>
    <col min="13576" max="13576" width="9.83203125" style="4" customWidth="1"/>
    <col min="13577" max="13577" width="9.5" style="4" customWidth="1"/>
    <col min="13578" max="13578" width="9.6640625" style="4" customWidth="1"/>
    <col min="13579" max="13579" width="9.33203125" style="4"/>
    <col min="13580" max="13580" width="9.1640625" style="4" customWidth="1"/>
    <col min="13581" max="13581" width="10.1640625" style="4" customWidth="1"/>
    <col min="13582" max="13582" width="10.6640625" style="4" customWidth="1"/>
    <col min="13583" max="13583" width="8.6640625" style="4" customWidth="1"/>
    <col min="13584" max="13584" width="8.33203125" style="4" customWidth="1"/>
    <col min="13585" max="13585" width="9.6640625" style="4" customWidth="1"/>
    <col min="13586" max="13824" width="9.33203125" style="4"/>
    <col min="13825" max="13825" width="4.33203125" style="4" customWidth="1"/>
    <col min="13826" max="13826" width="4" style="4" customWidth="1"/>
    <col min="13827" max="13827" width="19.5" style="4" customWidth="1"/>
    <col min="13828" max="13828" width="10.33203125" style="4" customWidth="1"/>
    <col min="13829" max="13829" width="10.6640625" style="4" customWidth="1"/>
    <col min="13830" max="13830" width="12.6640625" style="4" customWidth="1"/>
    <col min="13831" max="13831" width="5.6640625" style="4" customWidth="1"/>
    <col min="13832" max="13832" width="9.83203125" style="4" customWidth="1"/>
    <col min="13833" max="13833" width="9.5" style="4" customWidth="1"/>
    <col min="13834" max="13834" width="9.6640625" style="4" customWidth="1"/>
    <col min="13835" max="13835" width="9.33203125" style="4"/>
    <col min="13836" max="13836" width="9.1640625" style="4" customWidth="1"/>
    <col min="13837" max="13837" width="10.1640625" style="4" customWidth="1"/>
    <col min="13838" max="13838" width="10.6640625" style="4" customWidth="1"/>
    <col min="13839" max="13839" width="8.6640625" style="4" customWidth="1"/>
    <col min="13840" max="13840" width="8.33203125" style="4" customWidth="1"/>
    <col min="13841" max="13841" width="9.6640625" style="4" customWidth="1"/>
    <col min="13842" max="14080" width="9.33203125" style="4"/>
    <col min="14081" max="14081" width="4.33203125" style="4" customWidth="1"/>
    <col min="14082" max="14082" width="4" style="4" customWidth="1"/>
    <col min="14083" max="14083" width="19.5" style="4" customWidth="1"/>
    <col min="14084" max="14084" width="10.33203125" style="4" customWidth="1"/>
    <col min="14085" max="14085" width="10.6640625" style="4" customWidth="1"/>
    <col min="14086" max="14086" width="12.6640625" style="4" customWidth="1"/>
    <col min="14087" max="14087" width="5.6640625" style="4" customWidth="1"/>
    <col min="14088" max="14088" width="9.83203125" style="4" customWidth="1"/>
    <col min="14089" max="14089" width="9.5" style="4" customWidth="1"/>
    <col min="14090" max="14090" width="9.6640625" style="4" customWidth="1"/>
    <col min="14091" max="14091" width="9.33203125" style="4"/>
    <col min="14092" max="14092" width="9.1640625" style="4" customWidth="1"/>
    <col min="14093" max="14093" width="10.1640625" style="4" customWidth="1"/>
    <col min="14094" max="14094" width="10.6640625" style="4" customWidth="1"/>
    <col min="14095" max="14095" width="8.6640625" style="4" customWidth="1"/>
    <col min="14096" max="14096" width="8.33203125" style="4" customWidth="1"/>
    <col min="14097" max="14097" width="9.6640625" style="4" customWidth="1"/>
    <col min="14098" max="14336" width="9.33203125" style="4"/>
    <col min="14337" max="14337" width="4.33203125" style="4" customWidth="1"/>
    <col min="14338" max="14338" width="4" style="4" customWidth="1"/>
    <col min="14339" max="14339" width="19.5" style="4" customWidth="1"/>
    <col min="14340" max="14340" width="10.33203125" style="4" customWidth="1"/>
    <col min="14341" max="14341" width="10.6640625" style="4" customWidth="1"/>
    <col min="14342" max="14342" width="12.6640625" style="4" customWidth="1"/>
    <col min="14343" max="14343" width="5.6640625" style="4" customWidth="1"/>
    <col min="14344" max="14344" width="9.83203125" style="4" customWidth="1"/>
    <col min="14345" max="14345" width="9.5" style="4" customWidth="1"/>
    <col min="14346" max="14346" width="9.6640625" style="4" customWidth="1"/>
    <col min="14347" max="14347" width="9.33203125" style="4"/>
    <col min="14348" max="14348" width="9.1640625" style="4" customWidth="1"/>
    <col min="14349" max="14349" width="10.1640625" style="4" customWidth="1"/>
    <col min="14350" max="14350" width="10.6640625" style="4" customWidth="1"/>
    <col min="14351" max="14351" width="8.6640625" style="4" customWidth="1"/>
    <col min="14352" max="14352" width="8.33203125" style="4" customWidth="1"/>
    <col min="14353" max="14353" width="9.6640625" style="4" customWidth="1"/>
    <col min="14354" max="14592" width="9.33203125" style="4"/>
    <col min="14593" max="14593" width="4.33203125" style="4" customWidth="1"/>
    <col min="14594" max="14594" width="4" style="4" customWidth="1"/>
    <col min="14595" max="14595" width="19.5" style="4" customWidth="1"/>
    <col min="14596" max="14596" width="10.33203125" style="4" customWidth="1"/>
    <col min="14597" max="14597" width="10.6640625" style="4" customWidth="1"/>
    <col min="14598" max="14598" width="12.6640625" style="4" customWidth="1"/>
    <col min="14599" max="14599" width="5.6640625" style="4" customWidth="1"/>
    <col min="14600" max="14600" width="9.83203125" style="4" customWidth="1"/>
    <col min="14601" max="14601" width="9.5" style="4" customWidth="1"/>
    <col min="14602" max="14602" width="9.6640625" style="4" customWidth="1"/>
    <col min="14603" max="14603" width="9.33203125" style="4"/>
    <col min="14604" max="14604" width="9.1640625" style="4" customWidth="1"/>
    <col min="14605" max="14605" width="10.1640625" style="4" customWidth="1"/>
    <col min="14606" max="14606" width="10.6640625" style="4" customWidth="1"/>
    <col min="14607" max="14607" width="8.6640625" style="4" customWidth="1"/>
    <col min="14608" max="14608" width="8.33203125" style="4" customWidth="1"/>
    <col min="14609" max="14609" width="9.6640625" style="4" customWidth="1"/>
    <col min="14610" max="14848" width="9.33203125" style="4"/>
    <col min="14849" max="14849" width="4.33203125" style="4" customWidth="1"/>
    <col min="14850" max="14850" width="4" style="4" customWidth="1"/>
    <col min="14851" max="14851" width="19.5" style="4" customWidth="1"/>
    <col min="14852" max="14852" width="10.33203125" style="4" customWidth="1"/>
    <col min="14853" max="14853" width="10.6640625" style="4" customWidth="1"/>
    <col min="14854" max="14854" width="12.6640625" style="4" customWidth="1"/>
    <col min="14855" max="14855" width="5.6640625" style="4" customWidth="1"/>
    <col min="14856" max="14856" width="9.83203125" style="4" customWidth="1"/>
    <col min="14857" max="14857" width="9.5" style="4" customWidth="1"/>
    <col min="14858" max="14858" width="9.6640625" style="4" customWidth="1"/>
    <col min="14859" max="14859" width="9.33203125" style="4"/>
    <col min="14860" max="14860" width="9.1640625" style="4" customWidth="1"/>
    <col min="14861" max="14861" width="10.1640625" style="4" customWidth="1"/>
    <col min="14862" max="14862" width="10.6640625" style="4" customWidth="1"/>
    <col min="14863" max="14863" width="8.6640625" style="4" customWidth="1"/>
    <col min="14864" max="14864" width="8.33203125" style="4" customWidth="1"/>
    <col min="14865" max="14865" width="9.6640625" style="4" customWidth="1"/>
    <col min="14866" max="15104" width="9.33203125" style="4"/>
    <col min="15105" max="15105" width="4.33203125" style="4" customWidth="1"/>
    <col min="15106" max="15106" width="4" style="4" customWidth="1"/>
    <col min="15107" max="15107" width="19.5" style="4" customWidth="1"/>
    <col min="15108" max="15108" width="10.33203125" style="4" customWidth="1"/>
    <col min="15109" max="15109" width="10.6640625" style="4" customWidth="1"/>
    <col min="15110" max="15110" width="12.6640625" style="4" customWidth="1"/>
    <col min="15111" max="15111" width="5.6640625" style="4" customWidth="1"/>
    <col min="15112" max="15112" width="9.83203125" style="4" customWidth="1"/>
    <col min="15113" max="15113" width="9.5" style="4" customWidth="1"/>
    <col min="15114" max="15114" width="9.6640625" style="4" customWidth="1"/>
    <col min="15115" max="15115" width="9.33203125" style="4"/>
    <col min="15116" max="15116" width="9.1640625" style="4" customWidth="1"/>
    <col min="15117" max="15117" width="10.1640625" style="4" customWidth="1"/>
    <col min="15118" max="15118" width="10.6640625" style="4" customWidth="1"/>
    <col min="15119" max="15119" width="8.6640625" style="4" customWidth="1"/>
    <col min="15120" max="15120" width="8.33203125" style="4" customWidth="1"/>
    <col min="15121" max="15121" width="9.6640625" style="4" customWidth="1"/>
    <col min="15122" max="15360" width="9.33203125" style="4"/>
    <col min="15361" max="15361" width="4.33203125" style="4" customWidth="1"/>
    <col min="15362" max="15362" width="4" style="4" customWidth="1"/>
    <col min="15363" max="15363" width="19.5" style="4" customWidth="1"/>
    <col min="15364" max="15364" width="10.33203125" style="4" customWidth="1"/>
    <col min="15365" max="15365" width="10.6640625" style="4" customWidth="1"/>
    <col min="15366" max="15366" width="12.6640625" style="4" customWidth="1"/>
    <col min="15367" max="15367" width="5.6640625" style="4" customWidth="1"/>
    <col min="15368" max="15368" width="9.83203125" style="4" customWidth="1"/>
    <col min="15369" max="15369" width="9.5" style="4" customWidth="1"/>
    <col min="15370" max="15370" width="9.6640625" style="4" customWidth="1"/>
    <col min="15371" max="15371" width="9.33203125" style="4"/>
    <col min="15372" max="15372" width="9.1640625" style="4" customWidth="1"/>
    <col min="15373" max="15373" width="10.1640625" style="4" customWidth="1"/>
    <col min="15374" max="15374" width="10.6640625" style="4" customWidth="1"/>
    <col min="15375" max="15375" width="8.6640625" style="4" customWidth="1"/>
    <col min="15376" max="15376" width="8.33203125" style="4" customWidth="1"/>
    <col min="15377" max="15377" width="9.6640625" style="4" customWidth="1"/>
    <col min="15378" max="15616" width="9.33203125" style="4"/>
    <col min="15617" max="15617" width="4.33203125" style="4" customWidth="1"/>
    <col min="15618" max="15618" width="4" style="4" customWidth="1"/>
    <col min="15619" max="15619" width="19.5" style="4" customWidth="1"/>
    <col min="15620" max="15620" width="10.33203125" style="4" customWidth="1"/>
    <col min="15621" max="15621" width="10.6640625" style="4" customWidth="1"/>
    <col min="15622" max="15622" width="12.6640625" style="4" customWidth="1"/>
    <col min="15623" max="15623" width="5.6640625" style="4" customWidth="1"/>
    <col min="15624" max="15624" width="9.83203125" style="4" customWidth="1"/>
    <col min="15625" max="15625" width="9.5" style="4" customWidth="1"/>
    <col min="15626" max="15626" width="9.6640625" style="4" customWidth="1"/>
    <col min="15627" max="15627" width="9.33203125" style="4"/>
    <col min="15628" max="15628" width="9.1640625" style="4" customWidth="1"/>
    <col min="15629" max="15629" width="10.1640625" style="4" customWidth="1"/>
    <col min="15630" max="15630" width="10.6640625" style="4" customWidth="1"/>
    <col min="15631" max="15631" width="8.6640625" style="4" customWidth="1"/>
    <col min="15632" max="15632" width="8.33203125" style="4" customWidth="1"/>
    <col min="15633" max="15633" width="9.6640625" style="4" customWidth="1"/>
    <col min="15634" max="15872" width="9.33203125" style="4"/>
    <col min="15873" max="15873" width="4.33203125" style="4" customWidth="1"/>
    <col min="15874" max="15874" width="4" style="4" customWidth="1"/>
    <col min="15875" max="15875" width="19.5" style="4" customWidth="1"/>
    <col min="15876" max="15876" width="10.33203125" style="4" customWidth="1"/>
    <col min="15877" max="15877" width="10.6640625" style="4" customWidth="1"/>
    <col min="15878" max="15878" width="12.6640625" style="4" customWidth="1"/>
    <col min="15879" max="15879" width="5.6640625" style="4" customWidth="1"/>
    <col min="15880" max="15880" width="9.83203125" style="4" customWidth="1"/>
    <col min="15881" max="15881" width="9.5" style="4" customWidth="1"/>
    <col min="15882" max="15882" width="9.6640625" style="4" customWidth="1"/>
    <col min="15883" max="15883" width="9.33203125" style="4"/>
    <col min="15884" max="15884" width="9.1640625" style="4" customWidth="1"/>
    <col min="15885" max="15885" width="10.1640625" style="4" customWidth="1"/>
    <col min="15886" max="15886" width="10.6640625" style="4" customWidth="1"/>
    <col min="15887" max="15887" width="8.6640625" style="4" customWidth="1"/>
    <col min="15888" max="15888" width="8.33203125" style="4" customWidth="1"/>
    <col min="15889" max="15889" width="9.6640625" style="4" customWidth="1"/>
    <col min="15890" max="16128" width="9.33203125" style="4"/>
    <col min="16129" max="16129" width="4.33203125" style="4" customWidth="1"/>
    <col min="16130" max="16130" width="4" style="4" customWidth="1"/>
    <col min="16131" max="16131" width="19.5" style="4" customWidth="1"/>
    <col min="16132" max="16132" width="10.33203125" style="4" customWidth="1"/>
    <col min="16133" max="16133" width="10.6640625" style="4" customWidth="1"/>
    <col min="16134" max="16134" width="12.6640625" style="4" customWidth="1"/>
    <col min="16135" max="16135" width="5.6640625" style="4" customWidth="1"/>
    <col min="16136" max="16136" width="9.83203125" style="4" customWidth="1"/>
    <col min="16137" max="16137" width="9.5" style="4" customWidth="1"/>
    <col min="16138" max="16138" width="9.6640625" style="4" customWidth="1"/>
    <col min="16139" max="16139" width="9.33203125" style="4"/>
    <col min="16140" max="16140" width="9.1640625" style="4" customWidth="1"/>
    <col min="16141" max="16141" width="10.1640625" style="4" customWidth="1"/>
    <col min="16142" max="16142" width="10.6640625" style="4" customWidth="1"/>
    <col min="16143" max="16143" width="8.6640625" style="4" customWidth="1"/>
    <col min="16144" max="16144" width="8.33203125" style="4" customWidth="1"/>
    <col min="16145" max="16145" width="9.6640625" style="4" customWidth="1"/>
    <col min="16146" max="16384" width="9.33203125" style="4"/>
  </cols>
  <sheetData>
    <row r="1" spans="1:17" ht="26.25" customHeight="1" x14ac:dyDescent="0.2">
      <c r="A1" s="844" t="s">
        <v>135</v>
      </c>
      <c r="B1" s="844" t="s">
        <v>136</v>
      </c>
      <c r="C1" s="844" t="s">
        <v>0</v>
      </c>
      <c r="D1" s="845" t="s">
        <v>137</v>
      </c>
      <c r="E1" s="846"/>
      <c r="F1" s="845" t="s">
        <v>138</v>
      </c>
      <c r="G1" s="846"/>
      <c r="H1" s="847" t="s">
        <v>111</v>
      </c>
      <c r="I1" s="847"/>
      <c r="J1" s="847"/>
      <c r="K1" s="847"/>
      <c r="L1" s="847"/>
      <c r="M1" s="847"/>
      <c r="N1" s="847"/>
      <c r="O1" s="847"/>
      <c r="P1" s="843" t="s">
        <v>133</v>
      </c>
      <c r="Q1" s="843"/>
    </row>
    <row r="2" spans="1:17" s="29" customFormat="1" ht="60" customHeight="1" x14ac:dyDescent="0.2">
      <c r="A2" s="844"/>
      <c r="B2" s="844"/>
      <c r="C2" s="844"/>
      <c r="D2" s="99" t="s">
        <v>139</v>
      </c>
      <c r="E2" s="99" t="s">
        <v>140</v>
      </c>
      <c r="F2" s="99" t="s">
        <v>141</v>
      </c>
      <c r="G2" s="99" t="s">
        <v>142</v>
      </c>
      <c r="H2" s="99" t="s">
        <v>113</v>
      </c>
      <c r="I2" s="99" t="s">
        <v>265</v>
      </c>
      <c r="J2" s="99" t="s">
        <v>266</v>
      </c>
      <c r="K2" s="99" t="s">
        <v>119</v>
      </c>
      <c r="L2" s="99" t="s">
        <v>121</v>
      </c>
      <c r="M2" s="99" t="s">
        <v>124</v>
      </c>
      <c r="N2" s="99" t="s">
        <v>126</v>
      </c>
      <c r="O2" s="99" t="s">
        <v>267</v>
      </c>
      <c r="P2" s="99" t="s">
        <v>268</v>
      </c>
      <c r="Q2" s="99" t="s">
        <v>269</v>
      </c>
    </row>
    <row r="3" spans="1:17" s="29" customFormat="1" ht="15" customHeight="1" x14ac:dyDescent="0.2">
      <c r="A3" s="100">
        <v>1</v>
      </c>
      <c r="B3" s="100"/>
      <c r="C3" s="59" t="s">
        <v>147</v>
      </c>
      <c r="D3" s="59"/>
      <c r="E3" s="59"/>
      <c r="F3" s="59"/>
      <c r="G3" s="59"/>
      <c r="H3" s="101"/>
      <c r="I3" s="101"/>
      <c r="J3" s="101"/>
      <c r="K3" s="101"/>
      <c r="L3" s="101"/>
      <c r="M3" s="101"/>
      <c r="N3" s="101"/>
      <c r="O3" s="101"/>
      <c r="P3" s="101"/>
      <c r="Q3" s="101"/>
    </row>
    <row r="4" spans="1:17" s="29" customFormat="1" ht="15" customHeight="1" x14ac:dyDescent="0.2">
      <c r="A4" s="100">
        <v>1</v>
      </c>
      <c r="B4" s="100">
        <v>1</v>
      </c>
      <c r="C4" s="38" t="s">
        <v>161</v>
      </c>
      <c r="D4" s="38"/>
      <c r="E4" s="38"/>
      <c r="F4" s="38"/>
      <c r="G4" s="38"/>
      <c r="H4" s="101"/>
      <c r="I4" s="101"/>
      <c r="J4" s="101"/>
      <c r="K4" s="101"/>
      <c r="L4" s="101"/>
      <c r="M4" s="101"/>
      <c r="N4" s="101"/>
      <c r="O4" s="101"/>
      <c r="P4" s="101"/>
      <c r="Q4" s="101"/>
    </row>
    <row r="5" spans="1:17" s="40" customFormat="1" ht="24.95" customHeight="1" x14ac:dyDescent="0.2">
      <c r="A5" s="102"/>
      <c r="B5" s="102">
        <v>12</v>
      </c>
      <c r="C5" s="61" t="s">
        <v>148</v>
      </c>
      <c r="D5" s="103">
        <v>153919</v>
      </c>
      <c r="E5" s="104">
        <v>151437</v>
      </c>
      <c r="F5" s="103">
        <f>SUM(H5:Q5)</f>
        <v>41900</v>
      </c>
      <c r="G5" s="105">
        <f>F5/E5*100</f>
        <v>27.668271294333618</v>
      </c>
      <c r="H5" s="104">
        <f>'8'!K46</f>
        <v>0</v>
      </c>
      <c r="I5" s="104">
        <f>'8'!L46</f>
        <v>1759</v>
      </c>
      <c r="J5" s="104">
        <f>'8'!M46</f>
        <v>5120</v>
      </c>
      <c r="K5" s="104">
        <f>'8'!N46</f>
        <v>31721</v>
      </c>
      <c r="L5" s="104">
        <f>'8'!O46</f>
        <v>1500</v>
      </c>
      <c r="M5" s="104">
        <f>'8'!P46</f>
        <v>0</v>
      </c>
      <c r="N5" s="104">
        <f>'8'!Q46</f>
        <v>0</v>
      </c>
      <c r="O5" s="104">
        <f>'8'!R46</f>
        <v>1800</v>
      </c>
      <c r="P5" s="104">
        <f>'8'!S46</f>
        <v>0</v>
      </c>
      <c r="Q5" s="104">
        <f>'8'!T46</f>
        <v>0</v>
      </c>
    </row>
    <row r="6" spans="1:17" s="40" customFormat="1" ht="14.1" customHeight="1" x14ac:dyDescent="0.2">
      <c r="A6" s="102"/>
      <c r="B6" s="102">
        <v>13</v>
      </c>
      <c r="C6" s="59" t="s">
        <v>149</v>
      </c>
      <c r="D6" s="106">
        <v>1125259</v>
      </c>
      <c r="E6" s="106">
        <v>1231783</v>
      </c>
      <c r="F6" s="103">
        <f t="shared" ref="F6:F14" si="0">SUM(H6:Q6)</f>
        <v>693431</v>
      </c>
      <c r="G6" s="105">
        <f t="shared" ref="G6:G17" si="1">F6/E6*100</f>
        <v>56.294899345095686</v>
      </c>
      <c r="H6" s="104">
        <f>'8'!K214</f>
        <v>269</v>
      </c>
      <c r="I6" s="104">
        <f>'8'!L214</f>
        <v>80</v>
      </c>
      <c r="J6" s="104">
        <f>'8'!M214</f>
        <v>7012</v>
      </c>
      <c r="K6" s="104">
        <f>'8'!N214</f>
        <v>2150</v>
      </c>
      <c r="L6" s="104">
        <f>'8'!O214</f>
        <v>635628</v>
      </c>
      <c r="M6" s="104">
        <f>'8'!P214</f>
        <v>16788</v>
      </c>
      <c r="N6" s="104">
        <f>'8'!Q214</f>
        <v>16028</v>
      </c>
      <c r="O6" s="104">
        <f>'8'!R214</f>
        <v>15476</v>
      </c>
      <c r="P6" s="104">
        <f>'8'!S214</f>
        <v>0</v>
      </c>
      <c r="Q6" s="104">
        <f>'8'!T214</f>
        <v>0</v>
      </c>
    </row>
    <row r="7" spans="1:17" s="40" customFormat="1" ht="14.1" customHeight="1" x14ac:dyDescent="0.2">
      <c r="A7" s="102"/>
      <c r="B7" s="102">
        <v>14</v>
      </c>
      <c r="C7" s="59" t="s">
        <v>150</v>
      </c>
      <c r="D7" s="106">
        <v>29420</v>
      </c>
      <c r="E7" s="106">
        <v>29842</v>
      </c>
      <c r="F7" s="103">
        <f t="shared" si="0"/>
        <v>5988</v>
      </c>
      <c r="G7" s="105">
        <f t="shared" si="1"/>
        <v>20.065679244018497</v>
      </c>
      <c r="H7" s="104">
        <f>'8'!K226</f>
        <v>0</v>
      </c>
      <c r="I7" s="104">
        <f>'8'!L226</f>
        <v>0</v>
      </c>
      <c r="J7" s="104">
        <f>'8'!M226</f>
        <v>2313</v>
      </c>
      <c r="K7" s="104">
        <f>'8'!N226</f>
        <v>0</v>
      </c>
      <c r="L7" s="104">
        <f>'8'!O226</f>
        <v>0</v>
      </c>
      <c r="M7" s="104">
        <f>'8'!P226</f>
        <v>3257</v>
      </c>
      <c r="N7" s="104">
        <f>'8'!Q226</f>
        <v>0</v>
      </c>
      <c r="O7" s="104">
        <f>'8'!R226</f>
        <v>418</v>
      </c>
      <c r="P7" s="104">
        <f>'8'!S226</f>
        <v>0</v>
      </c>
      <c r="Q7" s="104">
        <f>'8'!T226</f>
        <v>0</v>
      </c>
    </row>
    <row r="8" spans="1:17" s="40" customFormat="1" ht="14.1" customHeight="1" x14ac:dyDescent="0.2">
      <c r="A8" s="102"/>
      <c r="B8" s="102">
        <v>15</v>
      </c>
      <c r="C8" s="107" t="s">
        <v>182</v>
      </c>
      <c r="D8" s="104">
        <v>2708366</v>
      </c>
      <c r="E8" s="104">
        <v>2959233</v>
      </c>
      <c r="F8" s="103">
        <f t="shared" si="0"/>
        <v>878478</v>
      </c>
      <c r="G8" s="105">
        <f t="shared" si="1"/>
        <v>29.686003096072529</v>
      </c>
      <c r="H8" s="104">
        <f>'8'!K464</f>
        <v>4312</v>
      </c>
      <c r="I8" s="104">
        <f>'8'!L464</f>
        <v>677</v>
      </c>
      <c r="J8" s="104">
        <f>'8'!M464</f>
        <v>646068</v>
      </c>
      <c r="K8" s="104">
        <f>'8'!N464</f>
        <v>0</v>
      </c>
      <c r="L8" s="104">
        <f>'8'!O464</f>
        <v>165645</v>
      </c>
      <c r="M8" s="104">
        <f>'8'!P464</f>
        <v>39532</v>
      </c>
      <c r="N8" s="104">
        <f>'8'!Q464</f>
        <v>22244</v>
      </c>
      <c r="O8" s="104">
        <f>'8'!R464</f>
        <v>0</v>
      </c>
      <c r="P8" s="104">
        <f>'8'!S464</f>
        <v>0</v>
      </c>
      <c r="Q8" s="104">
        <f>'8'!T464</f>
        <v>0</v>
      </c>
    </row>
    <row r="9" spans="1:17" s="40" customFormat="1" ht="14.1" customHeight="1" x14ac:dyDescent="0.2">
      <c r="A9" s="102"/>
      <c r="B9" s="102">
        <v>16</v>
      </c>
      <c r="C9" s="107" t="s">
        <v>152</v>
      </c>
      <c r="D9" s="104">
        <v>36679202</v>
      </c>
      <c r="E9" s="104">
        <v>36908940</v>
      </c>
      <c r="F9" s="103">
        <f t="shared" si="0"/>
        <v>7052915</v>
      </c>
      <c r="G9" s="105">
        <f t="shared" si="1"/>
        <v>19.108961135161291</v>
      </c>
      <c r="H9" s="104">
        <f>'8'!K602</f>
        <v>1068</v>
      </c>
      <c r="I9" s="104">
        <f>'8'!L602</f>
        <v>149</v>
      </c>
      <c r="J9" s="104">
        <f>'8'!M602</f>
        <v>1453874</v>
      </c>
      <c r="K9" s="104">
        <f>'8'!N602</f>
        <v>0</v>
      </c>
      <c r="L9" s="104">
        <f>'8'!O602</f>
        <v>5049</v>
      </c>
      <c r="M9" s="104">
        <f>'8'!P602</f>
        <v>4887651</v>
      </c>
      <c r="N9" s="104">
        <f>'8'!Q602</f>
        <v>692109</v>
      </c>
      <c r="O9" s="104">
        <f>'8'!R602</f>
        <v>13015</v>
      </c>
      <c r="P9" s="104">
        <f>'8'!S602</f>
        <v>0</v>
      </c>
      <c r="Q9" s="104">
        <f>'8'!T602</f>
        <v>0</v>
      </c>
    </row>
    <row r="10" spans="1:17" s="40" customFormat="1" ht="14.1" customHeight="1" x14ac:dyDescent="0.2">
      <c r="A10" s="102"/>
      <c r="B10" s="102">
        <v>17</v>
      </c>
      <c r="C10" s="107" t="s">
        <v>217</v>
      </c>
      <c r="D10" s="104">
        <v>163568</v>
      </c>
      <c r="E10" s="104">
        <v>513531</v>
      </c>
      <c r="F10" s="103">
        <f t="shared" si="0"/>
        <v>48102</v>
      </c>
      <c r="G10" s="105">
        <f t="shared" si="1"/>
        <v>9.3669126109231957</v>
      </c>
      <c r="H10" s="104">
        <f>'8'!K625</f>
        <v>0</v>
      </c>
      <c r="I10" s="104">
        <f>'8'!L625</f>
        <v>0</v>
      </c>
      <c r="J10" s="104">
        <f>'8'!M625</f>
        <v>20534</v>
      </c>
      <c r="K10" s="104">
        <f>'8'!N625</f>
        <v>0</v>
      </c>
      <c r="L10" s="104">
        <f>'8'!O625</f>
        <v>0</v>
      </c>
      <c r="M10" s="104">
        <f>'8'!P625</f>
        <v>20562</v>
      </c>
      <c r="N10" s="104">
        <f>'8'!Q625</f>
        <v>0</v>
      </c>
      <c r="O10" s="104">
        <f>'8'!R625</f>
        <v>7006</v>
      </c>
      <c r="P10" s="104">
        <f>'8'!S625</f>
        <v>0</v>
      </c>
      <c r="Q10" s="104">
        <f>'8'!T625</f>
        <v>0</v>
      </c>
    </row>
    <row r="11" spans="1:17" s="40" customFormat="1" ht="14.1" customHeight="1" x14ac:dyDescent="0.2">
      <c r="A11" s="102"/>
      <c r="B11" s="102">
        <v>18</v>
      </c>
      <c r="C11" s="107" t="s">
        <v>270</v>
      </c>
      <c r="D11" s="104">
        <v>262660</v>
      </c>
      <c r="E11" s="104">
        <v>262660</v>
      </c>
      <c r="F11" s="103">
        <f t="shared" si="0"/>
        <v>121321</v>
      </c>
      <c r="G11" s="105">
        <f t="shared" si="1"/>
        <v>46.189370288586005</v>
      </c>
      <c r="H11" s="104">
        <f>'8'!K647</f>
        <v>73200</v>
      </c>
      <c r="I11" s="104">
        <f>'8'!L647</f>
        <v>9407</v>
      </c>
      <c r="J11" s="104">
        <f>'8'!M647</f>
        <v>32914</v>
      </c>
      <c r="K11" s="104">
        <f>'8'!N647</f>
        <v>0</v>
      </c>
      <c r="L11" s="104">
        <f>'8'!O647</f>
        <v>5800</v>
      </c>
      <c r="M11" s="104">
        <f>'8'!P647</f>
        <v>0</v>
      </c>
      <c r="N11" s="104">
        <f>'8'!Q647</f>
        <v>0</v>
      </c>
      <c r="O11" s="104">
        <f>'8'!R647</f>
        <v>0</v>
      </c>
      <c r="P11" s="104">
        <f>'8'!S647</f>
        <v>0</v>
      </c>
      <c r="Q11" s="104">
        <f>'8'!T647</f>
        <v>0</v>
      </c>
    </row>
    <row r="12" spans="1:17" s="40" customFormat="1" ht="14.1" customHeight="1" x14ac:dyDescent="0.2">
      <c r="A12" s="102"/>
      <c r="B12" s="102">
        <v>19</v>
      </c>
      <c r="C12" s="108" t="s">
        <v>155</v>
      </c>
      <c r="D12" s="109">
        <v>12014247</v>
      </c>
      <c r="E12" s="109">
        <v>13586754</v>
      </c>
      <c r="F12" s="103">
        <f t="shared" si="0"/>
        <v>11167175</v>
      </c>
      <c r="G12" s="105">
        <f t="shared" si="1"/>
        <v>82.191633115606564</v>
      </c>
      <c r="H12" s="104">
        <f>'8'!K678</f>
        <v>0</v>
      </c>
      <c r="I12" s="104">
        <f>'8'!L678</f>
        <v>0</v>
      </c>
      <c r="J12" s="104">
        <f>'8'!M678</f>
        <v>183020</v>
      </c>
      <c r="K12" s="104">
        <f>'8'!N678</f>
        <v>0</v>
      </c>
      <c r="L12" s="104">
        <f>'8'!O678</f>
        <v>761800</v>
      </c>
      <c r="M12" s="104">
        <f>'8'!P678</f>
        <v>0</v>
      </c>
      <c r="N12" s="104">
        <f>'8'!Q678</f>
        <v>0</v>
      </c>
      <c r="O12" s="104">
        <f>'8'!R678</f>
        <v>1300</v>
      </c>
      <c r="P12" s="104">
        <f>'8'!S678</f>
        <v>52026</v>
      </c>
      <c r="Q12" s="104">
        <f>'8'!T678</f>
        <v>10169029</v>
      </c>
    </row>
    <row r="13" spans="1:17" s="40" customFormat="1" ht="27" customHeight="1" x14ac:dyDescent="0.2">
      <c r="A13" s="102"/>
      <c r="B13" s="102">
        <v>21</v>
      </c>
      <c r="C13" s="110" t="s">
        <v>271</v>
      </c>
      <c r="D13" s="111">
        <v>779026</v>
      </c>
      <c r="E13" s="111">
        <v>858406</v>
      </c>
      <c r="F13" s="103">
        <f t="shared" si="0"/>
        <v>413122</v>
      </c>
      <c r="G13" s="105">
        <f t="shared" si="1"/>
        <v>48.126644035572916</v>
      </c>
      <c r="H13" s="104">
        <f>'8'!K724</f>
        <v>4706</v>
      </c>
      <c r="I13" s="104">
        <f>'8'!L724</f>
        <v>1767</v>
      </c>
      <c r="J13" s="104">
        <f>'8'!M724</f>
        <v>37985</v>
      </c>
      <c r="K13" s="104">
        <f>'8'!N724</f>
        <v>0</v>
      </c>
      <c r="L13" s="104">
        <f>'8'!O724</f>
        <v>138519</v>
      </c>
      <c r="M13" s="104">
        <f>'8'!P724</f>
        <v>228649</v>
      </c>
      <c r="N13" s="104">
        <f>'8'!Q724</f>
        <v>0</v>
      </c>
      <c r="O13" s="104">
        <f>'8'!R724</f>
        <v>1496</v>
      </c>
      <c r="P13" s="104">
        <f>'8'!S724</f>
        <v>0</v>
      </c>
      <c r="Q13" s="104">
        <f>'8'!T724</f>
        <v>0</v>
      </c>
    </row>
    <row r="14" spans="1:17" s="40" customFormat="1" ht="12.95" customHeight="1" x14ac:dyDescent="0.2">
      <c r="A14" s="102"/>
      <c r="B14" s="102">
        <v>30</v>
      </c>
      <c r="C14" s="38" t="s">
        <v>272</v>
      </c>
      <c r="D14" s="104">
        <v>661648</v>
      </c>
      <c r="E14" s="104">
        <v>770783</v>
      </c>
      <c r="F14" s="103">
        <f t="shared" si="0"/>
        <v>0</v>
      </c>
      <c r="G14" s="105">
        <f t="shared" si="1"/>
        <v>0</v>
      </c>
      <c r="H14" s="104">
        <f>'8'!K744</f>
        <v>0</v>
      </c>
      <c r="I14" s="104">
        <f>'8'!L744</f>
        <v>0</v>
      </c>
      <c r="J14" s="104">
        <f>'8'!M744</f>
        <v>0</v>
      </c>
      <c r="K14" s="104">
        <f>'8'!N744</f>
        <v>0</v>
      </c>
      <c r="L14" s="104">
        <f>'8'!O744</f>
        <v>0</v>
      </c>
      <c r="M14" s="104">
        <f>'8'!P744</f>
        <v>0</v>
      </c>
      <c r="N14" s="104">
        <f>'8'!Q744</f>
        <v>0</v>
      </c>
      <c r="O14" s="104">
        <f>'8'!R744</f>
        <v>0</v>
      </c>
      <c r="P14" s="104">
        <f>'8'!S744</f>
        <v>0</v>
      </c>
      <c r="Q14" s="104">
        <f>'8'!T744</f>
        <v>0</v>
      </c>
    </row>
    <row r="15" spans="1:17" s="40" customFormat="1" ht="34.5" customHeight="1" x14ac:dyDescent="0.2">
      <c r="A15" s="112"/>
      <c r="B15" s="112"/>
      <c r="C15" s="68" t="s">
        <v>157</v>
      </c>
      <c r="D15" s="113">
        <f>SUM(D5:D14)</f>
        <v>54577315</v>
      </c>
      <c r="E15" s="113">
        <f t="shared" ref="E15:Q15" si="2">SUM(E5:E14)</f>
        <v>57273369</v>
      </c>
      <c r="F15" s="500">
        <f t="shared" si="2"/>
        <v>20422432</v>
      </c>
      <c r="G15" s="501">
        <f t="shared" si="1"/>
        <v>35.657815065846748</v>
      </c>
      <c r="H15" s="113">
        <f t="shared" si="2"/>
        <v>83555</v>
      </c>
      <c r="I15" s="113">
        <f t="shared" si="2"/>
        <v>13839</v>
      </c>
      <c r="J15" s="113">
        <f t="shared" si="2"/>
        <v>2388840</v>
      </c>
      <c r="K15" s="113">
        <f t="shared" si="2"/>
        <v>33871</v>
      </c>
      <c r="L15" s="113">
        <f t="shared" si="2"/>
        <v>1713941</v>
      </c>
      <c r="M15" s="113">
        <f t="shared" si="2"/>
        <v>5196439</v>
      </c>
      <c r="N15" s="113">
        <f t="shared" si="2"/>
        <v>730381</v>
      </c>
      <c r="O15" s="113">
        <f t="shared" si="2"/>
        <v>40511</v>
      </c>
      <c r="P15" s="113">
        <f t="shared" si="2"/>
        <v>52026</v>
      </c>
      <c r="Q15" s="113">
        <f t="shared" si="2"/>
        <v>10169029</v>
      </c>
    </row>
    <row r="16" spans="1:17" s="40" customFormat="1" ht="21" customHeight="1" x14ac:dyDescent="0.2">
      <c r="A16" s="115">
        <v>2</v>
      </c>
      <c r="B16" s="115"/>
      <c r="C16" s="59" t="s">
        <v>158</v>
      </c>
      <c r="D16" s="106">
        <v>8449462</v>
      </c>
      <c r="E16" s="38">
        <v>8917652</v>
      </c>
      <c r="F16" s="106">
        <f>SUM(H16:Q16)</f>
        <v>3661131</v>
      </c>
      <c r="G16" s="105">
        <f t="shared" si="1"/>
        <v>41.054876328432641</v>
      </c>
      <c r="H16" s="38">
        <f>'8'!K746</f>
        <v>2157507</v>
      </c>
      <c r="I16" s="38">
        <f>'8'!L746</f>
        <v>356878</v>
      </c>
      <c r="J16" s="38">
        <f>'8'!M746</f>
        <v>938640</v>
      </c>
      <c r="K16" s="38">
        <f>'8'!N746</f>
        <v>575</v>
      </c>
      <c r="L16" s="38">
        <f>'8'!O746</f>
        <v>132258</v>
      </c>
      <c r="M16" s="38">
        <f>'8'!P746</f>
        <v>70470</v>
      </c>
      <c r="N16" s="38">
        <f>'8'!Q746</f>
        <v>4803</v>
      </c>
      <c r="O16" s="38">
        <f>'8'!R746</f>
        <v>0</v>
      </c>
      <c r="P16" s="38">
        <f>'8'!S746</f>
        <v>0</v>
      </c>
      <c r="Q16" s="38">
        <f>'8'!T746</f>
        <v>0</v>
      </c>
    </row>
    <row r="17" spans="1:17" s="40" customFormat="1" ht="24.75" customHeight="1" x14ac:dyDescent="0.2">
      <c r="A17" s="112"/>
      <c r="B17" s="112"/>
      <c r="C17" s="116" t="s">
        <v>159</v>
      </c>
      <c r="D17" s="114">
        <f>SUM(D15:D16)</f>
        <v>63026777</v>
      </c>
      <c r="E17" s="114">
        <f t="shared" ref="E17:Q17" si="3">SUM(E15:E16)</f>
        <v>66191021</v>
      </c>
      <c r="F17" s="114">
        <f t="shared" si="3"/>
        <v>24083563</v>
      </c>
      <c r="G17" s="501">
        <f t="shared" si="1"/>
        <v>36.384939582666355</v>
      </c>
      <c r="H17" s="114">
        <f t="shared" si="3"/>
        <v>2241062</v>
      </c>
      <c r="I17" s="114">
        <f t="shared" si="3"/>
        <v>370717</v>
      </c>
      <c r="J17" s="114">
        <f t="shared" si="3"/>
        <v>3327480</v>
      </c>
      <c r="K17" s="114">
        <f t="shared" si="3"/>
        <v>34446</v>
      </c>
      <c r="L17" s="114">
        <f t="shared" si="3"/>
        <v>1846199</v>
      </c>
      <c r="M17" s="114">
        <f t="shared" si="3"/>
        <v>5266909</v>
      </c>
      <c r="N17" s="114">
        <f t="shared" si="3"/>
        <v>735184</v>
      </c>
      <c r="O17" s="114">
        <f t="shared" si="3"/>
        <v>40511</v>
      </c>
      <c r="P17" s="114">
        <f t="shared" si="3"/>
        <v>52026</v>
      </c>
      <c r="Q17" s="114">
        <f t="shared" si="3"/>
        <v>10169029</v>
      </c>
    </row>
  </sheetData>
  <dataConsolidate/>
  <mergeCells count="7">
    <mergeCell ref="P1:Q1"/>
    <mergeCell ref="A1:A2"/>
    <mergeCell ref="B1:B2"/>
    <mergeCell ref="C1:C2"/>
    <mergeCell ref="D1:E1"/>
    <mergeCell ref="F1:G1"/>
    <mergeCell ref="H1:O1"/>
  </mergeCells>
  <printOptions horizontalCentered="1" verticalCentered="1"/>
  <pageMargins left="0.23622047244094491" right="0.35433070866141736" top="1.6929133858267718" bottom="0.78740157480314965" header="0.62992125984251968" footer="0.51181102362204722"/>
  <pageSetup paperSize="9" scale="97" orientation="landscape" r:id="rId1"/>
  <headerFooter alignWithMargins="0">
    <oddHeader>&amp;C&amp;"Times New Roman CE,Félkövér dőlt"ZALAEGERSZEG MEGYEI JOGÚ VÁROS ÖNKORMÁNYZATÁNAK
2021.  ÉVI KIADÁSI ELŐIRÁNYZATAINAK TELJESÍTÉSE AZ I. FÉLÉVBEN 
CÍMENKÉNTI BONTÁSBAN&amp;R&amp;"Times New Roman CE,Félkövér dőlt"7. melléklet
Adatok: E Ft-ban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T764"/>
  <sheetViews>
    <sheetView zoomScale="89" zoomScaleNormal="89" zoomScaleSheetLayoutView="120" workbookViewId="0">
      <pane ySplit="2" topLeftCell="A732" activePane="bottomLeft" state="frozen"/>
      <selection activeCell="H32" sqref="H32"/>
      <selection pane="bottomLeft" activeCell="I550" sqref="I550"/>
    </sheetView>
  </sheetViews>
  <sheetFormatPr defaultRowHeight="12" x14ac:dyDescent="0.2"/>
  <cols>
    <col min="1" max="2" width="4.5" style="291" customWidth="1"/>
    <col min="3" max="3" width="8.6640625" style="291" customWidth="1"/>
    <col min="4" max="4" width="49.1640625" style="291" customWidth="1"/>
    <col min="5" max="5" width="3.1640625" style="291" customWidth="1"/>
    <col min="6" max="6" width="8.6640625" style="291" customWidth="1"/>
    <col min="7" max="8" width="11.83203125" style="291" customWidth="1"/>
    <col min="9" max="9" width="12" style="291" customWidth="1"/>
    <col min="10" max="10" width="8.6640625" style="291" customWidth="1"/>
    <col min="11" max="11" width="11.5" style="291" customWidth="1"/>
    <col min="12" max="12" width="10.1640625" style="291" customWidth="1"/>
    <col min="13" max="13" width="11" style="291" customWidth="1"/>
    <col min="14" max="14" width="10.33203125" style="291" customWidth="1"/>
    <col min="15" max="15" width="10.83203125" style="291" customWidth="1"/>
    <col min="16" max="16" width="11.1640625" style="291" customWidth="1"/>
    <col min="17" max="17" width="10.5" style="667" customWidth="1"/>
    <col min="18" max="18" width="8.83203125" style="667" customWidth="1"/>
    <col min="19" max="19" width="10.33203125" style="291" customWidth="1"/>
    <col min="20" max="20" width="12.33203125" style="291" customWidth="1"/>
    <col min="21" max="222" width="9.33203125" style="291"/>
    <col min="223" max="224" width="4.5" style="291" customWidth="1"/>
    <col min="225" max="225" width="8.6640625" style="291" customWidth="1"/>
    <col min="226" max="226" width="49.1640625" style="291" customWidth="1"/>
    <col min="227" max="227" width="3.1640625" style="291" customWidth="1"/>
    <col min="228" max="228" width="8.6640625" style="291" customWidth="1"/>
    <col min="229" max="229" width="10.5" style="291" customWidth="1"/>
    <col min="230" max="230" width="10.1640625" style="291" customWidth="1"/>
    <col min="231" max="231" width="11" style="291" customWidth="1"/>
    <col min="232" max="232" width="10.33203125" style="291" customWidth="1"/>
    <col min="233" max="233" width="9.83203125" style="291" customWidth="1"/>
    <col min="234" max="234" width="11.1640625" style="291" customWidth="1"/>
    <col min="235" max="235" width="10.5" style="291" customWidth="1"/>
    <col min="236" max="236" width="8.83203125" style="291" customWidth="1"/>
    <col min="237" max="237" width="10.33203125" style="291" customWidth="1"/>
    <col min="238" max="238" width="10.6640625" style="291" customWidth="1"/>
    <col min="239" max="239" width="12.5" style="291" customWidth="1"/>
    <col min="240" max="240" width="11.83203125" style="291" customWidth="1"/>
    <col min="241" max="241" width="11.1640625" style="291" customWidth="1"/>
    <col min="242" max="242" width="11" style="291" customWidth="1"/>
    <col min="243" max="243" width="11.1640625" style="291" customWidth="1"/>
    <col min="244" max="244" width="10.1640625" style="291" customWidth="1"/>
    <col min="245" max="245" width="11.83203125" style="291" customWidth="1"/>
    <col min="246" max="246" width="9.33203125" style="291"/>
    <col min="247" max="247" width="10.1640625" style="291" customWidth="1"/>
    <col min="248" max="248" width="10" style="291" customWidth="1"/>
    <col min="249" max="249" width="10.83203125" style="291" customWidth="1"/>
    <col min="250" max="250" width="11.33203125" style="291" customWidth="1"/>
    <col min="251" max="478" width="9.33203125" style="291"/>
    <col min="479" max="480" width="4.5" style="291" customWidth="1"/>
    <col min="481" max="481" width="8.6640625" style="291" customWidth="1"/>
    <col min="482" max="482" width="49.1640625" style="291" customWidth="1"/>
    <col min="483" max="483" width="3.1640625" style="291" customWidth="1"/>
    <col min="484" max="484" width="8.6640625" style="291" customWidth="1"/>
    <col min="485" max="485" width="10.5" style="291" customWidth="1"/>
    <col min="486" max="486" width="10.1640625" style="291" customWidth="1"/>
    <col min="487" max="487" width="11" style="291" customWidth="1"/>
    <col min="488" max="488" width="10.33203125" style="291" customWidth="1"/>
    <col min="489" max="489" width="9.83203125" style="291" customWidth="1"/>
    <col min="490" max="490" width="11.1640625" style="291" customWidth="1"/>
    <col min="491" max="491" width="10.5" style="291" customWidth="1"/>
    <col min="492" max="492" width="8.83203125" style="291" customWidth="1"/>
    <col min="493" max="493" width="10.33203125" style="291" customWidth="1"/>
    <col min="494" max="494" width="10.6640625" style="291" customWidth="1"/>
    <col min="495" max="495" width="12.5" style="291" customWidth="1"/>
    <col min="496" max="496" width="11.83203125" style="291" customWidth="1"/>
    <col min="497" max="497" width="11.1640625" style="291" customWidth="1"/>
    <col min="498" max="498" width="11" style="291" customWidth="1"/>
    <col min="499" max="499" width="11.1640625" style="291" customWidth="1"/>
    <col min="500" max="500" width="10.1640625" style="291" customWidth="1"/>
    <col min="501" max="501" width="11.83203125" style="291" customWidth="1"/>
    <col min="502" max="502" width="9.33203125" style="291"/>
    <col min="503" max="503" width="10.1640625" style="291" customWidth="1"/>
    <col min="504" max="504" width="10" style="291" customWidth="1"/>
    <col min="505" max="505" width="10.83203125" style="291" customWidth="1"/>
    <col min="506" max="506" width="11.33203125" style="291" customWidth="1"/>
    <col min="507" max="734" width="9.33203125" style="291"/>
    <col min="735" max="736" width="4.5" style="291" customWidth="1"/>
    <col min="737" max="737" width="8.6640625" style="291" customWidth="1"/>
    <col min="738" max="738" width="49.1640625" style="291" customWidth="1"/>
    <col min="739" max="739" width="3.1640625" style="291" customWidth="1"/>
    <col min="740" max="740" width="8.6640625" style="291" customWidth="1"/>
    <col min="741" max="741" width="10.5" style="291" customWidth="1"/>
    <col min="742" max="742" width="10.1640625" style="291" customWidth="1"/>
    <col min="743" max="743" width="11" style="291" customWidth="1"/>
    <col min="744" max="744" width="10.33203125" style="291" customWidth="1"/>
    <col min="745" max="745" width="9.83203125" style="291" customWidth="1"/>
    <col min="746" max="746" width="11.1640625" style="291" customWidth="1"/>
    <col min="747" max="747" width="10.5" style="291" customWidth="1"/>
    <col min="748" max="748" width="8.83203125" style="291" customWidth="1"/>
    <col min="749" max="749" width="10.33203125" style="291" customWidth="1"/>
    <col min="750" max="750" width="10.6640625" style="291" customWidth="1"/>
    <col min="751" max="751" width="12.5" style="291" customWidth="1"/>
    <col min="752" max="752" width="11.83203125" style="291" customWidth="1"/>
    <col min="753" max="753" width="11.1640625" style="291" customWidth="1"/>
    <col min="754" max="754" width="11" style="291" customWidth="1"/>
    <col min="755" max="755" width="11.1640625" style="291" customWidth="1"/>
    <col min="756" max="756" width="10.1640625" style="291" customWidth="1"/>
    <col min="757" max="757" width="11.83203125" style="291" customWidth="1"/>
    <col min="758" max="758" width="9.33203125" style="291"/>
    <col min="759" max="759" width="10.1640625" style="291" customWidth="1"/>
    <col min="760" max="760" width="10" style="291" customWidth="1"/>
    <col min="761" max="761" width="10.83203125" style="291" customWidth="1"/>
    <col min="762" max="762" width="11.33203125" style="291" customWidth="1"/>
    <col min="763" max="990" width="9.33203125" style="291"/>
    <col min="991" max="992" width="4.5" style="291" customWidth="1"/>
    <col min="993" max="993" width="8.6640625" style="291" customWidth="1"/>
    <col min="994" max="994" width="49.1640625" style="291" customWidth="1"/>
    <col min="995" max="995" width="3.1640625" style="291" customWidth="1"/>
    <col min="996" max="996" width="8.6640625" style="291" customWidth="1"/>
    <col min="997" max="997" width="10.5" style="291" customWidth="1"/>
    <col min="998" max="998" width="10.1640625" style="291" customWidth="1"/>
    <col min="999" max="999" width="11" style="291" customWidth="1"/>
    <col min="1000" max="1000" width="10.33203125" style="291" customWidth="1"/>
    <col min="1001" max="1001" width="9.83203125" style="291" customWidth="1"/>
    <col min="1002" max="1002" width="11.1640625" style="291" customWidth="1"/>
    <col min="1003" max="1003" width="10.5" style="291" customWidth="1"/>
    <col min="1004" max="1004" width="8.83203125" style="291" customWidth="1"/>
    <col min="1005" max="1005" width="10.33203125" style="291" customWidth="1"/>
    <col min="1006" max="1006" width="10.6640625" style="291" customWidth="1"/>
    <col min="1007" max="1007" width="12.5" style="291" customWidth="1"/>
    <col min="1008" max="1008" width="11.83203125" style="291" customWidth="1"/>
    <col min="1009" max="1009" width="11.1640625" style="291" customWidth="1"/>
    <col min="1010" max="1010" width="11" style="291" customWidth="1"/>
    <col min="1011" max="1011" width="11.1640625" style="291" customWidth="1"/>
    <col min="1012" max="1012" width="10.1640625" style="291" customWidth="1"/>
    <col min="1013" max="1013" width="11.83203125" style="291" customWidth="1"/>
    <col min="1014" max="1014" width="9.33203125" style="291"/>
    <col min="1015" max="1015" width="10.1640625" style="291" customWidth="1"/>
    <col min="1016" max="1016" width="10" style="291" customWidth="1"/>
    <col min="1017" max="1017" width="10.83203125" style="291" customWidth="1"/>
    <col min="1018" max="1018" width="11.33203125" style="291" customWidth="1"/>
    <col min="1019" max="1246" width="9.33203125" style="291"/>
    <col min="1247" max="1248" width="4.5" style="291" customWidth="1"/>
    <col min="1249" max="1249" width="8.6640625" style="291" customWidth="1"/>
    <col min="1250" max="1250" width="49.1640625" style="291" customWidth="1"/>
    <col min="1251" max="1251" width="3.1640625" style="291" customWidth="1"/>
    <col min="1252" max="1252" width="8.6640625" style="291" customWidth="1"/>
    <col min="1253" max="1253" width="10.5" style="291" customWidth="1"/>
    <col min="1254" max="1254" width="10.1640625" style="291" customWidth="1"/>
    <col min="1255" max="1255" width="11" style="291" customWidth="1"/>
    <col min="1256" max="1256" width="10.33203125" style="291" customWidth="1"/>
    <col min="1257" max="1257" width="9.83203125" style="291" customWidth="1"/>
    <col min="1258" max="1258" width="11.1640625" style="291" customWidth="1"/>
    <col min="1259" max="1259" width="10.5" style="291" customWidth="1"/>
    <col min="1260" max="1260" width="8.83203125" style="291" customWidth="1"/>
    <col min="1261" max="1261" width="10.33203125" style="291" customWidth="1"/>
    <col min="1262" max="1262" width="10.6640625" style="291" customWidth="1"/>
    <col min="1263" max="1263" width="12.5" style="291" customWidth="1"/>
    <col min="1264" max="1264" width="11.83203125" style="291" customWidth="1"/>
    <col min="1265" max="1265" width="11.1640625" style="291" customWidth="1"/>
    <col min="1266" max="1266" width="11" style="291" customWidth="1"/>
    <col min="1267" max="1267" width="11.1640625" style="291" customWidth="1"/>
    <col min="1268" max="1268" width="10.1640625" style="291" customWidth="1"/>
    <col min="1269" max="1269" width="11.83203125" style="291" customWidth="1"/>
    <col min="1270" max="1270" width="9.33203125" style="291"/>
    <col min="1271" max="1271" width="10.1640625" style="291" customWidth="1"/>
    <col min="1272" max="1272" width="10" style="291" customWidth="1"/>
    <col min="1273" max="1273" width="10.83203125" style="291" customWidth="1"/>
    <col min="1274" max="1274" width="11.33203125" style="291" customWidth="1"/>
    <col min="1275" max="1502" width="9.33203125" style="291"/>
    <col min="1503" max="1504" width="4.5" style="291" customWidth="1"/>
    <col min="1505" max="1505" width="8.6640625" style="291" customWidth="1"/>
    <col min="1506" max="1506" width="49.1640625" style="291" customWidth="1"/>
    <col min="1507" max="1507" width="3.1640625" style="291" customWidth="1"/>
    <col min="1508" max="1508" width="8.6640625" style="291" customWidth="1"/>
    <col min="1509" max="1509" width="10.5" style="291" customWidth="1"/>
    <col min="1510" max="1510" width="10.1640625" style="291" customWidth="1"/>
    <col min="1511" max="1511" width="11" style="291" customWidth="1"/>
    <col min="1512" max="1512" width="10.33203125" style="291" customWidth="1"/>
    <col min="1513" max="1513" width="9.83203125" style="291" customWidth="1"/>
    <col min="1514" max="1514" width="11.1640625" style="291" customWidth="1"/>
    <col min="1515" max="1515" width="10.5" style="291" customWidth="1"/>
    <col min="1516" max="1516" width="8.83203125" style="291" customWidth="1"/>
    <col min="1517" max="1517" width="10.33203125" style="291" customWidth="1"/>
    <col min="1518" max="1518" width="10.6640625" style="291" customWidth="1"/>
    <col min="1519" max="1519" width="12.5" style="291" customWidth="1"/>
    <col min="1520" max="1520" width="11.83203125" style="291" customWidth="1"/>
    <col min="1521" max="1521" width="11.1640625" style="291" customWidth="1"/>
    <col min="1522" max="1522" width="11" style="291" customWidth="1"/>
    <col min="1523" max="1523" width="11.1640625" style="291" customWidth="1"/>
    <col min="1524" max="1524" width="10.1640625" style="291" customWidth="1"/>
    <col min="1525" max="1525" width="11.83203125" style="291" customWidth="1"/>
    <col min="1526" max="1526" width="9.33203125" style="291"/>
    <col min="1527" max="1527" width="10.1640625" style="291" customWidth="1"/>
    <col min="1528" max="1528" width="10" style="291" customWidth="1"/>
    <col min="1529" max="1529" width="10.83203125" style="291" customWidth="1"/>
    <col min="1530" max="1530" width="11.33203125" style="291" customWidth="1"/>
    <col min="1531" max="1758" width="9.33203125" style="291"/>
    <col min="1759" max="1760" width="4.5" style="291" customWidth="1"/>
    <col min="1761" max="1761" width="8.6640625" style="291" customWidth="1"/>
    <col min="1762" max="1762" width="49.1640625" style="291" customWidth="1"/>
    <col min="1763" max="1763" width="3.1640625" style="291" customWidth="1"/>
    <col min="1764" max="1764" width="8.6640625" style="291" customWidth="1"/>
    <col min="1765" max="1765" width="10.5" style="291" customWidth="1"/>
    <col min="1766" max="1766" width="10.1640625" style="291" customWidth="1"/>
    <col min="1767" max="1767" width="11" style="291" customWidth="1"/>
    <col min="1768" max="1768" width="10.33203125" style="291" customWidth="1"/>
    <col min="1769" max="1769" width="9.83203125" style="291" customWidth="1"/>
    <col min="1770" max="1770" width="11.1640625" style="291" customWidth="1"/>
    <col min="1771" max="1771" width="10.5" style="291" customWidth="1"/>
    <col min="1772" max="1772" width="8.83203125" style="291" customWidth="1"/>
    <col min="1773" max="1773" width="10.33203125" style="291" customWidth="1"/>
    <col min="1774" max="1774" width="10.6640625" style="291" customWidth="1"/>
    <col min="1775" max="1775" width="12.5" style="291" customWidth="1"/>
    <col min="1776" max="1776" width="11.83203125" style="291" customWidth="1"/>
    <col min="1777" max="1777" width="11.1640625" style="291" customWidth="1"/>
    <col min="1778" max="1778" width="11" style="291" customWidth="1"/>
    <col min="1779" max="1779" width="11.1640625" style="291" customWidth="1"/>
    <col min="1780" max="1780" width="10.1640625" style="291" customWidth="1"/>
    <col min="1781" max="1781" width="11.83203125" style="291" customWidth="1"/>
    <col min="1782" max="1782" width="9.33203125" style="291"/>
    <col min="1783" max="1783" width="10.1640625" style="291" customWidth="1"/>
    <col min="1784" max="1784" width="10" style="291" customWidth="1"/>
    <col min="1785" max="1785" width="10.83203125" style="291" customWidth="1"/>
    <col min="1786" max="1786" width="11.33203125" style="291" customWidth="1"/>
    <col min="1787" max="2014" width="9.33203125" style="291"/>
    <col min="2015" max="2016" width="4.5" style="291" customWidth="1"/>
    <col min="2017" max="2017" width="8.6640625" style="291" customWidth="1"/>
    <col min="2018" max="2018" width="49.1640625" style="291" customWidth="1"/>
    <col min="2019" max="2019" width="3.1640625" style="291" customWidth="1"/>
    <col min="2020" max="2020" width="8.6640625" style="291" customWidth="1"/>
    <col min="2021" max="2021" width="10.5" style="291" customWidth="1"/>
    <col min="2022" max="2022" width="10.1640625" style="291" customWidth="1"/>
    <col min="2023" max="2023" width="11" style="291" customWidth="1"/>
    <col min="2024" max="2024" width="10.33203125" style="291" customWidth="1"/>
    <col min="2025" max="2025" width="9.83203125" style="291" customWidth="1"/>
    <col min="2026" max="2026" width="11.1640625" style="291" customWidth="1"/>
    <col min="2027" max="2027" width="10.5" style="291" customWidth="1"/>
    <col min="2028" max="2028" width="8.83203125" style="291" customWidth="1"/>
    <col min="2029" max="2029" width="10.33203125" style="291" customWidth="1"/>
    <col min="2030" max="2030" width="10.6640625" style="291" customWidth="1"/>
    <col min="2031" max="2031" width="12.5" style="291" customWidth="1"/>
    <col min="2032" max="2032" width="11.83203125" style="291" customWidth="1"/>
    <col min="2033" max="2033" width="11.1640625" style="291" customWidth="1"/>
    <col min="2034" max="2034" width="11" style="291" customWidth="1"/>
    <col min="2035" max="2035" width="11.1640625" style="291" customWidth="1"/>
    <col min="2036" max="2036" width="10.1640625" style="291" customWidth="1"/>
    <col min="2037" max="2037" width="11.83203125" style="291" customWidth="1"/>
    <col min="2038" max="2038" width="9.33203125" style="291"/>
    <col min="2039" max="2039" width="10.1640625" style="291" customWidth="1"/>
    <col min="2040" max="2040" width="10" style="291" customWidth="1"/>
    <col min="2041" max="2041" width="10.83203125" style="291" customWidth="1"/>
    <col min="2042" max="2042" width="11.33203125" style="291" customWidth="1"/>
    <col min="2043" max="2270" width="9.33203125" style="291"/>
    <col min="2271" max="2272" width="4.5" style="291" customWidth="1"/>
    <col min="2273" max="2273" width="8.6640625" style="291" customWidth="1"/>
    <col min="2274" max="2274" width="49.1640625" style="291" customWidth="1"/>
    <col min="2275" max="2275" width="3.1640625" style="291" customWidth="1"/>
    <col min="2276" max="2276" width="8.6640625" style="291" customWidth="1"/>
    <col min="2277" max="2277" width="10.5" style="291" customWidth="1"/>
    <col min="2278" max="2278" width="10.1640625" style="291" customWidth="1"/>
    <col min="2279" max="2279" width="11" style="291" customWidth="1"/>
    <col min="2280" max="2280" width="10.33203125" style="291" customWidth="1"/>
    <col min="2281" max="2281" width="9.83203125" style="291" customWidth="1"/>
    <col min="2282" max="2282" width="11.1640625" style="291" customWidth="1"/>
    <col min="2283" max="2283" width="10.5" style="291" customWidth="1"/>
    <col min="2284" max="2284" width="8.83203125" style="291" customWidth="1"/>
    <col min="2285" max="2285" width="10.33203125" style="291" customWidth="1"/>
    <col min="2286" max="2286" width="10.6640625" style="291" customWidth="1"/>
    <col min="2287" max="2287" width="12.5" style="291" customWidth="1"/>
    <col min="2288" max="2288" width="11.83203125" style="291" customWidth="1"/>
    <col min="2289" max="2289" width="11.1640625" style="291" customWidth="1"/>
    <col min="2290" max="2290" width="11" style="291" customWidth="1"/>
    <col min="2291" max="2291" width="11.1640625" style="291" customWidth="1"/>
    <col min="2292" max="2292" width="10.1640625" style="291" customWidth="1"/>
    <col min="2293" max="2293" width="11.83203125" style="291" customWidth="1"/>
    <col min="2294" max="2294" width="9.33203125" style="291"/>
    <col min="2295" max="2295" width="10.1640625" style="291" customWidth="1"/>
    <col min="2296" max="2296" width="10" style="291" customWidth="1"/>
    <col min="2297" max="2297" width="10.83203125" style="291" customWidth="1"/>
    <col min="2298" max="2298" width="11.33203125" style="291" customWidth="1"/>
    <col min="2299" max="2526" width="9.33203125" style="291"/>
    <col min="2527" max="2528" width="4.5" style="291" customWidth="1"/>
    <col min="2529" max="2529" width="8.6640625" style="291" customWidth="1"/>
    <col min="2530" max="2530" width="49.1640625" style="291" customWidth="1"/>
    <col min="2531" max="2531" width="3.1640625" style="291" customWidth="1"/>
    <col min="2532" max="2532" width="8.6640625" style="291" customWidth="1"/>
    <col min="2533" max="2533" width="10.5" style="291" customWidth="1"/>
    <col min="2534" max="2534" width="10.1640625" style="291" customWidth="1"/>
    <col min="2535" max="2535" width="11" style="291" customWidth="1"/>
    <col min="2536" max="2536" width="10.33203125" style="291" customWidth="1"/>
    <col min="2537" max="2537" width="9.83203125" style="291" customWidth="1"/>
    <col min="2538" max="2538" width="11.1640625" style="291" customWidth="1"/>
    <col min="2539" max="2539" width="10.5" style="291" customWidth="1"/>
    <col min="2540" max="2540" width="8.83203125" style="291" customWidth="1"/>
    <col min="2541" max="2541" width="10.33203125" style="291" customWidth="1"/>
    <col min="2542" max="2542" width="10.6640625" style="291" customWidth="1"/>
    <col min="2543" max="2543" width="12.5" style="291" customWidth="1"/>
    <col min="2544" max="2544" width="11.83203125" style="291" customWidth="1"/>
    <col min="2545" max="2545" width="11.1640625" style="291" customWidth="1"/>
    <col min="2546" max="2546" width="11" style="291" customWidth="1"/>
    <col min="2547" max="2547" width="11.1640625" style="291" customWidth="1"/>
    <col min="2548" max="2548" width="10.1640625" style="291" customWidth="1"/>
    <col min="2549" max="2549" width="11.83203125" style="291" customWidth="1"/>
    <col min="2550" max="2550" width="9.33203125" style="291"/>
    <col min="2551" max="2551" width="10.1640625" style="291" customWidth="1"/>
    <col min="2552" max="2552" width="10" style="291" customWidth="1"/>
    <col min="2553" max="2553" width="10.83203125" style="291" customWidth="1"/>
    <col min="2554" max="2554" width="11.33203125" style="291" customWidth="1"/>
    <col min="2555" max="2782" width="9.33203125" style="291"/>
    <col min="2783" max="2784" width="4.5" style="291" customWidth="1"/>
    <col min="2785" max="2785" width="8.6640625" style="291" customWidth="1"/>
    <col min="2786" max="2786" width="49.1640625" style="291" customWidth="1"/>
    <col min="2787" max="2787" width="3.1640625" style="291" customWidth="1"/>
    <col min="2788" max="2788" width="8.6640625" style="291" customWidth="1"/>
    <col min="2789" max="2789" width="10.5" style="291" customWidth="1"/>
    <col min="2790" max="2790" width="10.1640625" style="291" customWidth="1"/>
    <col min="2791" max="2791" width="11" style="291" customWidth="1"/>
    <col min="2792" max="2792" width="10.33203125" style="291" customWidth="1"/>
    <col min="2793" max="2793" width="9.83203125" style="291" customWidth="1"/>
    <col min="2794" max="2794" width="11.1640625" style="291" customWidth="1"/>
    <col min="2795" max="2795" width="10.5" style="291" customWidth="1"/>
    <col min="2796" max="2796" width="8.83203125" style="291" customWidth="1"/>
    <col min="2797" max="2797" width="10.33203125" style="291" customWidth="1"/>
    <col min="2798" max="2798" width="10.6640625" style="291" customWidth="1"/>
    <col min="2799" max="2799" width="12.5" style="291" customWidth="1"/>
    <col min="2800" max="2800" width="11.83203125" style="291" customWidth="1"/>
    <col min="2801" max="2801" width="11.1640625" style="291" customWidth="1"/>
    <col min="2802" max="2802" width="11" style="291" customWidth="1"/>
    <col min="2803" max="2803" width="11.1640625" style="291" customWidth="1"/>
    <col min="2804" max="2804" width="10.1640625" style="291" customWidth="1"/>
    <col min="2805" max="2805" width="11.83203125" style="291" customWidth="1"/>
    <col min="2806" max="2806" width="9.33203125" style="291"/>
    <col min="2807" max="2807" width="10.1640625" style="291" customWidth="1"/>
    <col min="2808" max="2808" width="10" style="291" customWidth="1"/>
    <col min="2809" max="2809" width="10.83203125" style="291" customWidth="1"/>
    <col min="2810" max="2810" width="11.33203125" style="291" customWidth="1"/>
    <col min="2811" max="3038" width="9.33203125" style="291"/>
    <col min="3039" max="3040" width="4.5" style="291" customWidth="1"/>
    <col min="3041" max="3041" width="8.6640625" style="291" customWidth="1"/>
    <col min="3042" max="3042" width="49.1640625" style="291" customWidth="1"/>
    <col min="3043" max="3043" width="3.1640625" style="291" customWidth="1"/>
    <col min="3044" max="3044" width="8.6640625" style="291" customWidth="1"/>
    <col min="3045" max="3045" width="10.5" style="291" customWidth="1"/>
    <col min="3046" max="3046" width="10.1640625" style="291" customWidth="1"/>
    <col min="3047" max="3047" width="11" style="291" customWidth="1"/>
    <col min="3048" max="3048" width="10.33203125" style="291" customWidth="1"/>
    <col min="3049" max="3049" width="9.83203125" style="291" customWidth="1"/>
    <col min="3050" max="3050" width="11.1640625" style="291" customWidth="1"/>
    <col min="3051" max="3051" width="10.5" style="291" customWidth="1"/>
    <col min="3052" max="3052" width="8.83203125" style="291" customWidth="1"/>
    <col min="3053" max="3053" width="10.33203125" style="291" customWidth="1"/>
    <col min="3054" max="3054" width="10.6640625" style="291" customWidth="1"/>
    <col min="3055" max="3055" width="12.5" style="291" customWidth="1"/>
    <col min="3056" max="3056" width="11.83203125" style="291" customWidth="1"/>
    <col min="3057" max="3057" width="11.1640625" style="291" customWidth="1"/>
    <col min="3058" max="3058" width="11" style="291" customWidth="1"/>
    <col min="3059" max="3059" width="11.1640625" style="291" customWidth="1"/>
    <col min="3060" max="3060" width="10.1640625" style="291" customWidth="1"/>
    <col min="3061" max="3061" width="11.83203125" style="291" customWidth="1"/>
    <col min="3062" max="3062" width="9.33203125" style="291"/>
    <col min="3063" max="3063" width="10.1640625" style="291" customWidth="1"/>
    <col min="3064" max="3064" width="10" style="291" customWidth="1"/>
    <col min="3065" max="3065" width="10.83203125" style="291" customWidth="1"/>
    <col min="3066" max="3066" width="11.33203125" style="291" customWidth="1"/>
    <col min="3067" max="3294" width="9.33203125" style="291"/>
    <col min="3295" max="3296" width="4.5" style="291" customWidth="1"/>
    <col min="3297" max="3297" width="8.6640625" style="291" customWidth="1"/>
    <col min="3298" max="3298" width="49.1640625" style="291" customWidth="1"/>
    <col min="3299" max="3299" width="3.1640625" style="291" customWidth="1"/>
    <col min="3300" max="3300" width="8.6640625" style="291" customWidth="1"/>
    <col min="3301" max="3301" width="10.5" style="291" customWidth="1"/>
    <col min="3302" max="3302" width="10.1640625" style="291" customWidth="1"/>
    <col min="3303" max="3303" width="11" style="291" customWidth="1"/>
    <col min="3304" max="3304" width="10.33203125" style="291" customWidth="1"/>
    <col min="3305" max="3305" width="9.83203125" style="291" customWidth="1"/>
    <col min="3306" max="3306" width="11.1640625" style="291" customWidth="1"/>
    <col min="3307" max="3307" width="10.5" style="291" customWidth="1"/>
    <col min="3308" max="3308" width="8.83203125" style="291" customWidth="1"/>
    <col min="3309" max="3309" width="10.33203125" style="291" customWidth="1"/>
    <col min="3310" max="3310" width="10.6640625" style="291" customWidth="1"/>
    <col min="3311" max="3311" width="12.5" style="291" customWidth="1"/>
    <col min="3312" max="3312" width="11.83203125" style="291" customWidth="1"/>
    <col min="3313" max="3313" width="11.1640625" style="291" customWidth="1"/>
    <col min="3314" max="3314" width="11" style="291" customWidth="1"/>
    <col min="3315" max="3315" width="11.1640625" style="291" customWidth="1"/>
    <col min="3316" max="3316" width="10.1640625" style="291" customWidth="1"/>
    <col min="3317" max="3317" width="11.83203125" style="291" customWidth="1"/>
    <col min="3318" max="3318" width="9.33203125" style="291"/>
    <col min="3319" max="3319" width="10.1640625" style="291" customWidth="1"/>
    <col min="3320" max="3320" width="10" style="291" customWidth="1"/>
    <col min="3321" max="3321" width="10.83203125" style="291" customWidth="1"/>
    <col min="3322" max="3322" width="11.33203125" style="291" customWidth="1"/>
    <col min="3323" max="3550" width="9.33203125" style="291"/>
    <col min="3551" max="3552" width="4.5" style="291" customWidth="1"/>
    <col min="3553" max="3553" width="8.6640625" style="291" customWidth="1"/>
    <col min="3554" max="3554" width="49.1640625" style="291" customWidth="1"/>
    <col min="3555" max="3555" width="3.1640625" style="291" customWidth="1"/>
    <col min="3556" max="3556" width="8.6640625" style="291" customWidth="1"/>
    <col min="3557" max="3557" width="10.5" style="291" customWidth="1"/>
    <col min="3558" max="3558" width="10.1640625" style="291" customWidth="1"/>
    <col min="3559" max="3559" width="11" style="291" customWidth="1"/>
    <col min="3560" max="3560" width="10.33203125" style="291" customWidth="1"/>
    <col min="3561" max="3561" width="9.83203125" style="291" customWidth="1"/>
    <col min="3562" max="3562" width="11.1640625" style="291" customWidth="1"/>
    <col min="3563" max="3563" width="10.5" style="291" customWidth="1"/>
    <col min="3564" max="3564" width="8.83203125" style="291" customWidth="1"/>
    <col min="3565" max="3565" width="10.33203125" style="291" customWidth="1"/>
    <col min="3566" max="3566" width="10.6640625" style="291" customWidth="1"/>
    <col min="3567" max="3567" width="12.5" style="291" customWidth="1"/>
    <col min="3568" max="3568" width="11.83203125" style="291" customWidth="1"/>
    <col min="3569" max="3569" width="11.1640625" style="291" customWidth="1"/>
    <col min="3570" max="3570" width="11" style="291" customWidth="1"/>
    <col min="3571" max="3571" width="11.1640625" style="291" customWidth="1"/>
    <col min="3572" max="3572" width="10.1640625" style="291" customWidth="1"/>
    <col min="3573" max="3573" width="11.83203125" style="291" customWidth="1"/>
    <col min="3574" max="3574" width="9.33203125" style="291"/>
    <col min="3575" max="3575" width="10.1640625" style="291" customWidth="1"/>
    <col min="3576" max="3576" width="10" style="291" customWidth="1"/>
    <col min="3577" max="3577" width="10.83203125" style="291" customWidth="1"/>
    <col min="3578" max="3578" width="11.33203125" style="291" customWidth="1"/>
    <col min="3579" max="3806" width="9.33203125" style="291"/>
    <col min="3807" max="3808" width="4.5" style="291" customWidth="1"/>
    <col min="3809" max="3809" width="8.6640625" style="291" customWidth="1"/>
    <col min="3810" max="3810" width="49.1640625" style="291" customWidth="1"/>
    <col min="3811" max="3811" width="3.1640625" style="291" customWidth="1"/>
    <col min="3812" max="3812" width="8.6640625" style="291" customWidth="1"/>
    <col min="3813" max="3813" width="10.5" style="291" customWidth="1"/>
    <col min="3814" max="3814" width="10.1640625" style="291" customWidth="1"/>
    <col min="3815" max="3815" width="11" style="291" customWidth="1"/>
    <col min="3816" max="3816" width="10.33203125" style="291" customWidth="1"/>
    <col min="3817" max="3817" width="9.83203125" style="291" customWidth="1"/>
    <col min="3818" max="3818" width="11.1640625" style="291" customWidth="1"/>
    <col min="3819" max="3819" width="10.5" style="291" customWidth="1"/>
    <col min="3820" max="3820" width="8.83203125" style="291" customWidth="1"/>
    <col min="3821" max="3821" width="10.33203125" style="291" customWidth="1"/>
    <col min="3822" max="3822" width="10.6640625" style="291" customWidth="1"/>
    <col min="3823" max="3823" width="12.5" style="291" customWidth="1"/>
    <col min="3824" max="3824" width="11.83203125" style="291" customWidth="1"/>
    <col min="3825" max="3825" width="11.1640625" style="291" customWidth="1"/>
    <col min="3826" max="3826" width="11" style="291" customWidth="1"/>
    <col min="3827" max="3827" width="11.1640625" style="291" customWidth="1"/>
    <col min="3828" max="3828" width="10.1640625" style="291" customWidth="1"/>
    <col min="3829" max="3829" width="11.83203125" style="291" customWidth="1"/>
    <col min="3830" max="3830" width="9.33203125" style="291"/>
    <col min="3831" max="3831" width="10.1640625" style="291" customWidth="1"/>
    <col min="3832" max="3832" width="10" style="291" customWidth="1"/>
    <col min="3833" max="3833" width="10.83203125" style="291" customWidth="1"/>
    <col min="3834" max="3834" width="11.33203125" style="291" customWidth="1"/>
    <col min="3835" max="4062" width="9.33203125" style="291"/>
    <col min="4063" max="4064" width="4.5" style="291" customWidth="1"/>
    <col min="4065" max="4065" width="8.6640625" style="291" customWidth="1"/>
    <col min="4066" max="4066" width="49.1640625" style="291" customWidth="1"/>
    <col min="4067" max="4067" width="3.1640625" style="291" customWidth="1"/>
    <col min="4068" max="4068" width="8.6640625" style="291" customWidth="1"/>
    <col min="4069" max="4069" width="10.5" style="291" customWidth="1"/>
    <col min="4070" max="4070" width="10.1640625" style="291" customWidth="1"/>
    <col min="4071" max="4071" width="11" style="291" customWidth="1"/>
    <col min="4072" max="4072" width="10.33203125" style="291" customWidth="1"/>
    <col min="4073" max="4073" width="9.83203125" style="291" customWidth="1"/>
    <col min="4074" max="4074" width="11.1640625" style="291" customWidth="1"/>
    <col min="4075" max="4075" width="10.5" style="291" customWidth="1"/>
    <col min="4076" max="4076" width="8.83203125" style="291" customWidth="1"/>
    <col min="4077" max="4077" width="10.33203125" style="291" customWidth="1"/>
    <col min="4078" max="4078" width="10.6640625" style="291" customWidth="1"/>
    <col min="4079" max="4079" width="12.5" style="291" customWidth="1"/>
    <col min="4080" max="4080" width="11.83203125" style="291" customWidth="1"/>
    <col min="4081" max="4081" width="11.1640625" style="291" customWidth="1"/>
    <col min="4082" max="4082" width="11" style="291" customWidth="1"/>
    <col min="4083" max="4083" width="11.1640625" style="291" customWidth="1"/>
    <col min="4084" max="4084" width="10.1640625" style="291" customWidth="1"/>
    <col min="4085" max="4085" width="11.83203125" style="291" customWidth="1"/>
    <col min="4086" max="4086" width="9.33203125" style="291"/>
    <col min="4087" max="4087" width="10.1640625" style="291" customWidth="1"/>
    <col min="4088" max="4088" width="10" style="291" customWidth="1"/>
    <col min="4089" max="4089" width="10.83203125" style="291" customWidth="1"/>
    <col min="4090" max="4090" width="11.33203125" style="291" customWidth="1"/>
    <col min="4091" max="4318" width="9.33203125" style="291"/>
    <col min="4319" max="4320" width="4.5" style="291" customWidth="1"/>
    <col min="4321" max="4321" width="8.6640625" style="291" customWidth="1"/>
    <col min="4322" max="4322" width="49.1640625" style="291" customWidth="1"/>
    <col min="4323" max="4323" width="3.1640625" style="291" customWidth="1"/>
    <col min="4324" max="4324" width="8.6640625" style="291" customWidth="1"/>
    <col min="4325" max="4325" width="10.5" style="291" customWidth="1"/>
    <col min="4326" max="4326" width="10.1640625" style="291" customWidth="1"/>
    <col min="4327" max="4327" width="11" style="291" customWidth="1"/>
    <col min="4328" max="4328" width="10.33203125" style="291" customWidth="1"/>
    <col min="4329" max="4329" width="9.83203125" style="291" customWidth="1"/>
    <col min="4330" max="4330" width="11.1640625" style="291" customWidth="1"/>
    <col min="4331" max="4331" width="10.5" style="291" customWidth="1"/>
    <col min="4332" max="4332" width="8.83203125" style="291" customWidth="1"/>
    <col min="4333" max="4333" width="10.33203125" style="291" customWidth="1"/>
    <col min="4334" max="4334" width="10.6640625" style="291" customWidth="1"/>
    <col min="4335" max="4335" width="12.5" style="291" customWidth="1"/>
    <col min="4336" max="4336" width="11.83203125" style="291" customWidth="1"/>
    <col min="4337" max="4337" width="11.1640625" style="291" customWidth="1"/>
    <col min="4338" max="4338" width="11" style="291" customWidth="1"/>
    <col min="4339" max="4339" width="11.1640625" style="291" customWidth="1"/>
    <col min="4340" max="4340" width="10.1640625" style="291" customWidth="1"/>
    <col min="4341" max="4341" width="11.83203125" style="291" customWidth="1"/>
    <col min="4342" max="4342" width="9.33203125" style="291"/>
    <col min="4343" max="4343" width="10.1640625" style="291" customWidth="1"/>
    <col min="4344" max="4344" width="10" style="291" customWidth="1"/>
    <col min="4345" max="4345" width="10.83203125" style="291" customWidth="1"/>
    <col min="4346" max="4346" width="11.33203125" style="291" customWidth="1"/>
    <col min="4347" max="4574" width="9.33203125" style="291"/>
    <col min="4575" max="4576" width="4.5" style="291" customWidth="1"/>
    <col min="4577" max="4577" width="8.6640625" style="291" customWidth="1"/>
    <col min="4578" max="4578" width="49.1640625" style="291" customWidth="1"/>
    <col min="4579" max="4579" width="3.1640625" style="291" customWidth="1"/>
    <col min="4580" max="4580" width="8.6640625" style="291" customWidth="1"/>
    <col min="4581" max="4581" width="10.5" style="291" customWidth="1"/>
    <col min="4582" max="4582" width="10.1640625" style="291" customWidth="1"/>
    <col min="4583" max="4583" width="11" style="291" customWidth="1"/>
    <col min="4584" max="4584" width="10.33203125" style="291" customWidth="1"/>
    <col min="4585" max="4585" width="9.83203125" style="291" customWidth="1"/>
    <col min="4586" max="4586" width="11.1640625" style="291" customWidth="1"/>
    <col min="4587" max="4587" width="10.5" style="291" customWidth="1"/>
    <col min="4588" max="4588" width="8.83203125" style="291" customWidth="1"/>
    <col min="4589" max="4589" width="10.33203125" style="291" customWidth="1"/>
    <col min="4590" max="4590" width="10.6640625" style="291" customWidth="1"/>
    <col min="4591" max="4591" width="12.5" style="291" customWidth="1"/>
    <col min="4592" max="4592" width="11.83203125" style="291" customWidth="1"/>
    <col min="4593" max="4593" width="11.1640625" style="291" customWidth="1"/>
    <col min="4594" max="4594" width="11" style="291" customWidth="1"/>
    <col min="4595" max="4595" width="11.1640625" style="291" customWidth="1"/>
    <col min="4596" max="4596" width="10.1640625" style="291" customWidth="1"/>
    <col min="4597" max="4597" width="11.83203125" style="291" customWidth="1"/>
    <col min="4598" max="4598" width="9.33203125" style="291"/>
    <col min="4599" max="4599" width="10.1640625" style="291" customWidth="1"/>
    <col min="4600" max="4600" width="10" style="291" customWidth="1"/>
    <col min="4601" max="4601" width="10.83203125" style="291" customWidth="1"/>
    <col min="4602" max="4602" width="11.33203125" style="291" customWidth="1"/>
    <col min="4603" max="4830" width="9.33203125" style="291"/>
    <col min="4831" max="4832" width="4.5" style="291" customWidth="1"/>
    <col min="4833" max="4833" width="8.6640625" style="291" customWidth="1"/>
    <col min="4834" max="4834" width="49.1640625" style="291" customWidth="1"/>
    <col min="4835" max="4835" width="3.1640625" style="291" customWidth="1"/>
    <col min="4836" max="4836" width="8.6640625" style="291" customWidth="1"/>
    <col min="4837" max="4837" width="10.5" style="291" customWidth="1"/>
    <col min="4838" max="4838" width="10.1640625" style="291" customWidth="1"/>
    <col min="4839" max="4839" width="11" style="291" customWidth="1"/>
    <col min="4840" max="4840" width="10.33203125" style="291" customWidth="1"/>
    <col min="4841" max="4841" width="9.83203125" style="291" customWidth="1"/>
    <col min="4842" max="4842" width="11.1640625" style="291" customWidth="1"/>
    <col min="4843" max="4843" width="10.5" style="291" customWidth="1"/>
    <col min="4844" max="4844" width="8.83203125" style="291" customWidth="1"/>
    <col min="4845" max="4845" width="10.33203125" style="291" customWidth="1"/>
    <col min="4846" max="4846" width="10.6640625" style="291" customWidth="1"/>
    <col min="4847" max="4847" width="12.5" style="291" customWidth="1"/>
    <col min="4848" max="4848" width="11.83203125" style="291" customWidth="1"/>
    <col min="4849" max="4849" width="11.1640625" style="291" customWidth="1"/>
    <col min="4850" max="4850" width="11" style="291" customWidth="1"/>
    <col min="4851" max="4851" width="11.1640625" style="291" customWidth="1"/>
    <col min="4852" max="4852" width="10.1640625" style="291" customWidth="1"/>
    <col min="4853" max="4853" width="11.83203125" style="291" customWidth="1"/>
    <col min="4854" max="4854" width="9.33203125" style="291"/>
    <col min="4855" max="4855" width="10.1640625" style="291" customWidth="1"/>
    <col min="4856" max="4856" width="10" style="291" customWidth="1"/>
    <col min="4857" max="4857" width="10.83203125" style="291" customWidth="1"/>
    <col min="4858" max="4858" width="11.33203125" style="291" customWidth="1"/>
    <col min="4859" max="5086" width="9.33203125" style="291"/>
    <col min="5087" max="5088" width="4.5" style="291" customWidth="1"/>
    <col min="5089" max="5089" width="8.6640625" style="291" customWidth="1"/>
    <col min="5090" max="5090" width="49.1640625" style="291" customWidth="1"/>
    <col min="5091" max="5091" width="3.1640625" style="291" customWidth="1"/>
    <col min="5092" max="5092" width="8.6640625" style="291" customWidth="1"/>
    <col min="5093" max="5093" width="10.5" style="291" customWidth="1"/>
    <col min="5094" max="5094" width="10.1640625" style="291" customWidth="1"/>
    <col min="5095" max="5095" width="11" style="291" customWidth="1"/>
    <col min="5096" max="5096" width="10.33203125" style="291" customWidth="1"/>
    <col min="5097" max="5097" width="9.83203125" style="291" customWidth="1"/>
    <col min="5098" max="5098" width="11.1640625" style="291" customWidth="1"/>
    <col min="5099" max="5099" width="10.5" style="291" customWidth="1"/>
    <col min="5100" max="5100" width="8.83203125" style="291" customWidth="1"/>
    <col min="5101" max="5101" width="10.33203125" style="291" customWidth="1"/>
    <col min="5102" max="5102" width="10.6640625" style="291" customWidth="1"/>
    <col min="5103" max="5103" width="12.5" style="291" customWidth="1"/>
    <col min="5104" max="5104" width="11.83203125" style="291" customWidth="1"/>
    <col min="5105" max="5105" width="11.1640625" style="291" customWidth="1"/>
    <col min="5106" max="5106" width="11" style="291" customWidth="1"/>
    <col min="5107" max="5107" width="11.1640625" style="291" customWidth="1"/>
    <col min="5108" max="5108" width="10.1640625" style="291" customWidth="1"/>
    <col min="5109" max="5109" width="11.83203125" style="291" customWidth="1"/>
    <col min="5110" max="5110" width="9.33203125" style="291"/>
    <col min="5111" max="5111" width="10.1640625" style="291" customWidth="1"/>
    <col min="5112" max="5112" width="10" style="291" customWidth="1"/>
    <col min="5113" max="5113" width="10.83203125" style="291" customWidth="1"/>
    <col min="5114" max="5114" width="11.33203125" style="291" customWidth="1"/>
    <col min="5115" max="5342" width="9.33203125" style="291"/>
    <col min="5343" max="5344" width="4.5" style="291" customWidth="1"/>
    <col min="5345" max="5345" width="8.6640625" style="291" customWidth="1"/>
    <col min="5346" max="5346" width="49.1640625" style="291" customWidth="1"/>
    <col min="5347" max="5347" width="3.1640625" style="291" customWidth="1"/>
    <col min="5348" max="5348" width="8.6640625" style="291" customWidth="1"/>
    <col min="5349" max="5349" width="10.5" style="291" customWidth="1"/>
    <col min="5350" max="5350" width="10.1640625" style="291" customWidth="1"/>
    <col min="5351" max="5351" width="11" style="291" customWidth="1"/>
    <col min="5352" max="5352" width="10.33203125" style="291" customWidth="1"/>
    <col min="5353" max="5353" width="9.83203125" style="291" customWidth="1"/>
    <col min="5354" max="5354" width="11.1640625" style="291" customWidth="1"/>
    <col min="5355" max="5355" width="10.5" style="291" customWidth="1"/>
    <col min="5356" max="5356" width="8.83203125" style="291" customWidth="1"/>
    <col min="5357" max="5357" width="10.33203125" style="291" customWidth="1"/>
    <col min="5358" max="5358" width="10.6640625" style="291" customWidth="1"/>
    <col min="5359" max="5359" width="12.5" style="291" customWidth="1"/>
    <col min="5360" max="5360" width="11.83203125" style="291" customWidth="1"/>
    <col min="5361" max="5361" width="11.1640625" style="291" customWidth="1"/>
    <col min="5362" max="5362" width="11" style="291" customWidth="1"/>
    <col min="5363" max="5363" width="11.1640625" style="291" customWidth="1"/>
    <col min="5364" max="5364" width="10.1640625" style="291" customWidth="1"/>
    <col min="5365" max="5365" width="11.83203125" style="291" customWidth="1"/>
    <col min="5366" max="5366" width="9.33203125" style="291"/>
    <col min="5367" max="5367" width="10.1640625" style="291" customWidth="1"/>
    <col min="5368" max="5368" width="10" style="291" customWidth="1"/>
    <col min="5369" max="5369" width="10.83203125" style="291" customWidth="1"/>
    <col min="5370" max="5370" width="11.33203125" style="291" customWidth="1"/>
    <col min="5371" max="5598" width="9.33203125" style="291"/>
    <col min="5599" max="5600" width="4.5" style="291" customWidth="1"/>
    <col min="5601" max="5601" width="8.6640625" style="291" customWidth="1"/>
    <col min="5602" max="5602" width="49.1640625" style="291" customWidth="1"/>
    <col min="5603" max="5603" width="3.1640625" style="291" customWidth="1"/>
    <col min="5604" max="5604" width="8.6640625" style="291" customWidth="1"/>
    <col min="5605" max="5605" width="10.5" style="291" customWidth="1"/>
    <col min="5606" max="5606" width="10.1640625" style="291" customWidth="1"/>
    <col min="5607" max="5607" width="11" style="291" customWidth="1"/>
    <col min="5608" max="5608" width="10.33203125" style="291" customWidth="1"/>
    <col min="5609" max="5609" width="9.83203125" style="291" customWidth="1"/>
    <col min="5610" max="5610" width="11.1640625" style="291" customWidth="1"/>
    <col min="5611" max="5611" width="10.5" style="291" customWidth="1"/>
    <col min="5612" max="5612" width="8.83203125" style="291" customWidth="1"/>
    <col min="5613" max="5613" width="10.33203125" style="291" customWidth="1"/>
    <col min="5614" max="5614" width="10.6640625" style="291" customWidth="1"/>
    <col min="5615" max="5615" width="12.5" style="291" customWidth="1"/>
    <col min="5616" max="5616" width="11.83203125" style="291" customWidth="1"/>
    <col min="5617" max="5617" width="11.1640625" style="291" customWidth="1"/>
    <col min="5618" max="5618" width="11" style="291" customWidth="1"/>
    <col min="5619" max="5619" width="11.1640625" style="291" customWidth="1"/>
    <col min="5620" max="5620" width="10.1640625" style="291" customWidth="1"/>
    <col min="5621" max="5621" width="11.83203125" style="291" customWidth="1"/>
    <col min="5622" max="5622" width="9.33203125" style="291"/>
    <col min="5623" max="5623" width="10.1640625" style="291" customWidth="1"/>
    <col min="5624" max="5624" width="10" style="291" customWidth="1"/>
    <col min="5625" max="5625" width="10.83203125" style="291" customWidth="1"/>
    <col min="5626" max="5626" width="11.33203125" style="291" customWidth="1"/>
    <col min="5627" max="5854" width="9.33203125" style="291"/>
    <col min="5855" max="5856" width="4.5" style="291" customWidth="1"/>
    <col min="5857" max="5857" width="8.6640625" style="291" customWidth="1"/>
    <col min="5858" max="5858" width="49.1640625" style="291" customWidth="1"/>
    <col min="5859" max="5859" width="3.1640625" style="291" customWidth="1"/>
    <col min="5860" max="5860" width="8.6640625" style="291" customWidth="1"/>
    <col min="5861" max="5861" width="10.5" style="291" customWidth="1"/>
    <col min="5862" max="5862" width="10.1640625" style="291" customWidth="1"/>
    <col min="5863" max="5863" width="11" style="291" customWidth="1"/>
    <col min="5864" max="5864" width="10.33203125" style="291" customWidth="1"/>
    <col min="5865" max="5865" width="9.83203125" style="291" customWidth="1"/>
    <col min="5866" max="5866" width="11.1640625" style="291" customWidth="1"/>
    <col min="5867" max="5867" width="10.5" style="291" customWidth="1"/>
    <col min="5868" max="5868" width="8.83203125" style="291" customWidth="1"/>
    <col min="5869" max="5869" width="10.33203125" style="291" customWidth="1"/>
    <col min="5870" max="5870" width="10.6640625" style="291" customWidth="1"/>
    <col min="5871" max="5871" width="12.5" style="291" customWidth="1"/>
    <col min="5872" max="5872" width="11.83203125" style="291" customWidth="1"/>
    <col min="5873" max="5873" width="11.1640625" style="291" customWidth="1"/>
    <col min="5874" max="5874" width="11" style="291" customWidth="1"/>
    <col min="5875" max="5875" width="11.1640625" style="291" customWidth="1"/>
    <col min="5876" max="5876" width="10.1640625" style="291" customWidth="1"/>
    <col min="5877" max="5877" width="11.83203125" style="291" customWidth="1"/>
    <col min="5878" max="5878" width="9.33203125" style="291"/>
    <col min="5879" max="5879" width="10.1640625" style="291" customWidth="1"/>
    <col min="5880" max="5880" width="10" style="291" customWidth="1"/>
    <col min="5881" max="5881" width="10.83203125" style="291" customWidth="1"/>
    <col min="5882" max="5882" width="11.33203125" style="291" customWidth="1"/>
    <col min="5883" max="6110" width="9.33203125" style="291"/>
    <col min="6111" max="6112" width="4.5" style="291" customWidth="1"/>
    <col min="6113" max="6113" width="8.6640625" style="291" customWidth="1"/>
    <col min="6114" max="6114" width="49.1640625" style="291" customWidth="1"/>
    <col min="6115" max="6115" width="3.1640625" style="291" customWidth="1"/>
    <col min="6116" max="6116" width="8.6640625" style="291" customWidth="1"/>
    <col min="6117" max="6117" width="10.5" style="291" customWidth="1"/>
    <col min="6118" max="6118" width="10.1640625" style="291" customWidth="1"/>
    <col min="6119" max="6119" width="11" style="291" customWidth="1"/>
    <col min="6120" max="6120" width="10.33203125" style="291" customWidth="1"/>
    <col min="6121" max="6121" width="9.83203125" style="291" customWidth="1"/>
    <col min="6122" max="6122" width="11.1640625" style="291" customWidth="1"/>
    <col min="6123" max="6123" width="10.5" style="291" customWidth="1"/>
    <col min="6124" max="6124" width="8.83203125" style="291" customWidth="1"/>
    <col min="6125" max="6125" width="10.33203125" style="291" customWidth="1"/>
    <col min="6126" max="6126" width="10.6640625" style="291" customWidth="1"/>
    <col min="6127" max="6127" width="12.5" style="291" customWidth="1"/>
    <col min="6128" max="6128" width="11.83203125" style="291" customWidth="1"/>
    <col min="6129" max="6129" width="11.1640625" style="291" customWidth="1"/>
    <col min="6130" max="6130" width="11" style="291" customWidth="1"/>
    <col min="6131" max="6131" width="11.1640625" style="291" customWidth="1"/>
    <col min="6132" max="6132" width="10.1640625" style="291" customWidth="1"/>
    <col min="6133" max="6133" width="11.83203125" style="291" customWidth="1"/>
    <col min="6134" max="6134" width="9.33203125" style="291"/>
    <col min="6135" max="6135" width="10.1640625" style="291" customWidth="1"/>
    <col min="6136" max="6136" width="10" style="291" customWidth="1"/>
    <col min="6137" max="6137" width="10.83203125" style="291" customWidth="1"/>
    <col min="6138" max="6138" width="11.33203125" style="291" customWidth="1"/>
    <col min="6139" max="6366" width="9.33203125" style="291"/>
    <col min="6367" max="6368" width="4.5" style="291" customWidth="1"/>
    <col min="6369" max="6369" width="8.6640625" style="291" customWidth="1"/>
    <col min="6370" max="6370" width="49.1640625" style="291" customWidth="1"/>
    <col min="6371" max="6371" width="3.1640625" style="291" customWidth="1"/>
    <col min="6372" max="6372" width="8.6640625" style="291" customWidth="1"/>
    <col min="6373" max="6373" width="10.5" style="291" customWidth="1"/>
    <col min="6374" max="6374" width="10.1640625" style="291" customWidth="1"/>
    <col min="6375" max="6375" width="11" style="291" customWidth="1"/>
    <col min="6376" max="6376" width="10.33203125" style="291" customWidth="1"/>
    <col min="6377" max="6377" width="9.83203125" style="291" customWidth="1"/>
    <col min="6378" max="6378" width="11.1640625" style="291" customWidth="1"/>
    <col min="6379" max="6379" width="10.5" style="291" customWidth="1"/>
    <col min="6380" max="6380" width="8.83203125" style="291" customWidth="1"/>
    <col min="6381" max="6381" width="10.33203125" style="291" customWidth="1"/>
    <col min="6382" max="6382" width="10.6640625" style="291" customWidth="1"/>
    <col min="6383" max="6383" width="12.5" style="291" customWidth="1"/>
    <col min="6384" max="6384" width="11.83203125" style="291" customWidth="1"/>
    <col min="6385" max="6385" width="11.1640625" style="291" customWidth="1"/>
    <col min="6386" max="6386" width="11" style="291" customWidth="1"/>
    <col min="6387" max="6387" width="11.1640625" style="291" customWidth="1"/>
    <col min="6388" max="6388" width="10.1640625" style="291" customWidth="1"/>
    <col min="6389" max="6389" width="11.83203125" style="291" customWidth="1"/>
    <col min="6390" max="6390" width="9.33203125" style="291"/>
    <col min="6391" max="6391" width="10.1640625" style="291" customWidth="1"/>
    <col min="6392" max="6392" width="10" style="291" customWidth="1"/>
    <col min="6393" max="6393" width="10.83203125" style="291" customWidth="1"/>
    <col min="6394" max="6394" width="11.33203125" style="291" customWidth="1"/>
    <col min="6395" max="6622" width="9.33203125" style="291"/>
    <col min="6623" max="6624" width="4.5" style="291" customWidth="1"/>
    <col min="6625" max="6625" width="8.6640625" style="291" customWidth="1"/>
    <col min="6626" max="6626" width="49.1640625" style="291" customWidth="1"/>
    <col min="6627" max="6627" width="3.1640625" style="291" customWidth="1"/>
    <col min="6628" max="6628" width="8.6640625" style="291" customWidth="1"/>
    <col min="6629" max="6629" width="10.5" style="291" customWidth="1"/>
    <col min="6630" max="6630" width="10.1640625" style="291" customWidth="1"/>
    <col min="6631" max="6631" width="11" style="291" customWidth="1"/>
    <col min="6632" max="6632" width="10.33203125" style="291" customWidth="1"/>
    <col min="6633" max="6633" width="9.83203125" style="291" customWidth="1"/>
    <col min="6634" max="6634" width="11.1640625" style="291" customWidth="1"/>
    <col min="6635" max="6635" width="10.5" style="291" customWidth="1"/>
    <col min="6636" max="6636" width="8.83203125" style="291" customWidth="1"/>
    <col min="6637" max="6637" width="10.33203125" style="291" customWidth="1"/>
    <col min="6638" max="6638" width="10.6640625" style="291" customWidth="1"/>
    <col min="6639" max="6639" width="12.5" style="291" customWidth="1"/>
    <col min="6640" max="6640" width="11.83203125" style="291" customWidth="1"/>
    <col min="6641" max="6641" width="11.1640625" style="291" customWidth="1"/>
    <col min="6642" max="6642" width="11" style="291" customWidth="1"/>
    <col min="6643" max="6643" width="11.1640625" style="291" customWidth="1"/>
    <col min="6644" max="6644" width="10.1640625" style="291" customWidth="1"/>
    <col min="6645" max="6645" width="11.83203125" style="291" customWidth="1"/>
    <col min="6646" max="6646" width="9.33203125" style="291"/>
    <col min="6647" max="6647" width="10.1640625" style="291" customWidth="1"/>
    <col min="6648" max="6648" width="10" style="291" customWidth="1"/>
    <col min="6649" max="6649" width="10.83203125" style="291" customWidth="1"/>
    <col min="6650" max="6650" width="11.33203125" style="291" customWidth="1"/>
    <col min="6651" max="6878" width="9.33203125" style="291"/>
    <col min="6879" max="6880" width="4.5" style="291" customWidth="1"/>
    <col min="6881" max="6881" width="8.6640625" style="291" customWidth="1"/>
    <col min="6882" max="6882" width="49.1640625" style="291" customWidth="1"/>
    <col min="6883" max="6883" width="3.1640625" style="291" customWidth="1"/>
    <col min="6884" max="6884" width="8.6640625" style="291" customWidth="1"/>
    <col min="6885" max="6885" width="10.5" style="291" customWidth="1"/>
    <col min="6886" max="6886" width="10.1640625" style="291" customWidth="1"/>
    <col min="6887" max="6887" width="11" style="291" customWidth="1"/>
    <col min="6888" max="6888" width="10.33203125" style="291" customWidth="1"/>
    <col min="6889" max="6889" width="9.83203125" style="291" customWidth="1"/>
    <col min="6890" max="6890" width="11.1640625" style="291" customWidth="1"/>
    <col min="6891" max="6891" width="10.5" style="291" customWidth="1"/>
    <col min="6892" max="6892" width="8.83203125" style="291" customWidth="1"/>
    <col min="6893" max="6893" width="10.33203125" style="291" customWidth="1"/>
    <col min="6894" max="6894" width="10.6640625" style="291" customWidth="1"/>
    <col min="6895" max="6895" width="12.5" style="291" customWidth="1"/>
    <col min="6896" max="6896" width="11.83203125" style="291" customWidth="1"/>
    <col min="6897" max="6897" width="11.1640625" style="291" customWidth="1"/>
    <col min="6898" max="6898" width="11" style="291" customWidth="1"/>
    <col min="6899" max="6899" width="11.1640625" style="291" customWidth="1"/>
    <col min="6900" max="6900" width="10.1640625" style="291" customWidth="1"/>
    <col min="6901" max="6901" width="11.83203125" style="291" customWidth="1"/>
    <col min="6902" max="6902" width="9.33203125" style="291"/>
    <col min="6903" max="6903" width="10.1640625" style="291" customWidth="1"/>
    <col min="6904" max="6904" width="10" style="291" customWidth="1"/>
    <col min="6905" max="6905" width="10.83203125" style="291" customWidth="1"/>
    <col min="6906" max="6906" width="11.33203125" style="291" customWidth="1"/>
    <col min="6907" max="7134" width="9.33203125" style="291"/>
    <col min="7135" max="7136" width="4.5" style="291" customWidth="1"/>
    <col min="7137" max="7137" width="8.6640625" style="291" customWidth="1"/>
    <col min="7138" max="7138" width="49.1640625" style="291" customWidth="1"/>
    <col min="7139" max="7139" width="3.1640625" style="291" customWidth="1"/>
    <col min="7140" max="7140" width="8.6640625" style="291" customWidth="1"/>
    <col min="7141" max="7141" width="10.5" style="291" customWidth="1"/>
    <col min="7142" max="7142" width="10.1640625" style="291" customWidth="1"/>
    <col min="7143" max="7143" width="11" style="291" customWidth="1"/>
    <col min="7144" max="7144" width="10.33203125" style="291" customWidth="1"/>
    <col min="7145" max="7145" width="9.83203125" style="291" customWidth="1"/>
    <col min="7146" max="7146" width="11.1640625" style="291" customWidth="1"/>
    <col min="7147" max="7147" width="10.5" style="291" customWidth="1"/>
    <col min="7148" max="7148" width="8.83203125" style="291" customWidth="1"/>
    <col min="7149" max="7149" width="10.33203125" style="291" customWidth="1"/>
    <col min="7150" max="7150" width="10.6640625" style="291" customWidth="1"/>
    <col min="7151" max="7151" width="12.5" style="291" customWidth="1"/>
    <col min="7152" max="7152" width="11.83203125" style="291" customWidth="1"/>
    <col min="7153" max="7153" width="11.1640625" style="291" customWidth="1"/>
    <col min="7154" max="7154" width="11" style="291" customWidth="1"/>
    <col min="7155" max="7155" width="11.1640625" style="291" customWidth="1"/>
    <col min="7156" max="7156" width="10.1640625" style="291" customWidth="1"/>
    <col min="7157" max="7157" width="11.83203125" style="291" customWidth="1"/>
    <col min="7158" max="7158" width="9.33203125" style="291"/>
    <col min="7159" max="7159" width="10.1640625" style="291" customWidth="1"/>
    <col min="7160" max="7160" width="10" style="291" customWidth="1"/>
    <col min="7161" max="7161" width="10.83203125" style="291" customWidth="1"/>
    <col min="7162" max="7162" width="11.33203125" style="291" customWidth="1"/>
    <col min="7163" max="7390" width="9.33203125" style="291"/>
    <col min="7391" max="7392" width="4.5" style="291" customWidth="1"/>
    <col min="7393" max="7393" width="8.6640625" style="291" customWidth="1"/>
    <col min="7394" max="7394" width="49.1640625" style="291" customWidth="1"/>
    <col min="7395" max="7395" width="3.1640625" style="291" customWidth="1"/>
    <col min="7396" max="7396" width="8.6640625" style="291" customWidth="1"/>
    <col min="7397" max="7397" width="10.5" style="291" customWidth="1"/>
    <col min="7398" max="7398" width="10.1640625" style="291" customWidth="1"/>
    <col min="7399" max="7399" width="11" style="291" customWidth="1"/>
    <col min="7400" max="7400" width="10.33203125" style="291" customWidth="1"/>
    <col min="7401" max="7401" width="9.83203125" style="291" customWidth="1"/>
    <col min="7402" max="7402" width="11.1640625" style="291" customWidth="1"/>
    <col min="7403" max="7403" width="10.5" style="291" customWidth="1"/>
    <col min="7404" max="7404" width="8.83203125" style="291" customWidth="1"/>
    <col min="7405" max="7405" width="10.33203125" style="291" customWidth="1"/>
    <col min="7406" max="7406" width="10.6640625" style="291" customWidth="1"/>
    <col min="7407" max="7407" width="12.5" style="291" customWidth="1"/>
    <col min="7408" max="7408" width="11.83203125" style="291" customWidth="1"/>
    <col min="7409" max="7409" width="11.1640625" style="291" customWidth="1"/>
    <col min="7410" max="7410" width="11" style="291" customWidth="1"/>
    <col min="7411" max="7411" width="11.1640625" style="291" customWidth="1"/>
    <col min="7412" max="7412" width="10.1640625" style="291" customWidth="1"/>
    <col min="7413" max="7413" width="11.83203125" style="291" customWidth="1"/>
    <col min="7414" max="7414" width="9.33203125" style="291"/>
    <col min="7415" max="7415" width="10.1640625" style="291" customWidth="1"/>
    <col min="7416" max="7416" width="10" style="291" customWidth="1"/>
    <col min="7417" max="7417" width="10.83203125" style="291" customWidth="1"/>
    <col min="7418" max="7418" width="11.33203125" style="291" customWidth="1"/>
    <col min="7419" max="7646" width="9.33203125" style="291"/>
    <col min="7647" max="7648" width="4.5" style="291" customWidth="1"/>
    <col min="7649" max="7649" width="8.6640625" style="291" customWidth="1"/>
    <col min="7650" max="7650" width="49.1640625" style="291" customWidth="1"/>
    <col min="7651" max="7651" width="3.1640625" style="291" customWidth="1"/>
    <col min="7652" max="7652" width="8.6640625" style="291" customWidth="1"/>
    <col min="7653" max="7653" width="10.5" style="291" customWidth="1"/>
    <col min="7654" max="7654" width="10.1640625" style="291" customWidth="1"/>
    <col min="7655" max="7655" width="11" style="291" customWidth="1"/>
    <col min="7656" max="7656" width="10.33203125" style="291" customWidth="1"/>
    <col min="7657" max="7657" width="9.83203125" style="291" customWidth="1"/>
    <col min="7658" max="7658" width="11.1640625" style="291" customWidth="1"/>
    <col min="7659" max="7659" width="10.5" style="291" customWidth="1"/>
    <col min="7660" max="7660" width="8.83203125" style="291" customWidth="1"/>
    <col min="7661" max="7661" width="10.33203125" style="291" customWidth="1"/>
    <col min="7662" max="7662" width="10.6640625" style="291" customWidth="1"/>
    <col min="7663" max="7663" width="12.5" style="291" customWidth="1"/>
    <col min="7664" max="7664" width="11.83203125" style="291" customWidth="1"/>
    <col min="7665" max="7665" width="11.1640625" style="291" customWidth="1"/>
    <col min="7666" max="7666" width="11" style="291" customWidth="1"/>
    <col min="7667" max="7667" width="11.1640625" style="291" customWidth="1"/>
    <col min="7668" max="7668" width="10.1640625" style="291" customWidth="1"/>
    <col min="7669" max="7669" width="11.83203125" style="291" customWidth="1"/>
    <col min="7670" max="7670" width="9.33203125" style="291"/>
    <col min="7671" max="7671" width="10.1640625" style="291" customWidth="1"/>
    <col min="7672" max="7672" width="10" style="291" customWidth="1"/>
    <col min="7673" max="7673" width="10.83203125" style="291" customWidth="1"/>
    <col min="7674" max="7674" width="11.33203125" style="291" customWidth="1"/>
    <col min="7675" max="7902" width="9.33203125" style="291"/>
    <col min="7903" max="7904" width="4.5" style="291" customWidth="1"/>
    <col min="7905" max="7905" width="8.6640625" style="291" customWidth="1"/>
    <col min="7906" max="7906" width="49.1640625" style="291" customWidth="1"/>
    <col min="7907" max="7907" width="3.1640625" style="291" customWidth="1"/>
    <col min="7908" max="7908" width="8.6640625" style="291" customWidth="1"/>
    <col min="7909" max="7909" width="10.5" style="291" customWidth="1"/>
    <col min="7910" max="7910" width="10.1640625" style="291" customWidth="1"/>
    <col min="7911" max="7911" width="11" style="291" customWidth="1"/>
    <col min="7912" max="7912" width="10.33203125" style="291" customWidth="1"/>
    <col min="7913" max="7913" width="9.83203125" style="291" customWidth="1"/>
    <col min="7914" max="7914" width="11.1640625" style="291" customWidth="1"/>
    <col min="7915" max="7915" width="10.5" style="291" customWidth="1"/>
    <col min="7916" max="7916" width="8.83203125" style="291" customWidth="1"/>
    <col min="7917" max="7917" width="10.33203125" style="291" customWidth="1"/>
    <col min="7918" max="7918" width="10.6640625" style="291" customWidth="1"/>
    <col min="7919" max="7919" width="12.5" style="291" customWidth="1"/>
    <col min="7920" max="7920" width="11.83203125" style="291" customWidth="1"/>
    <col min="7921" max="7921" width="11.1640625" style="291" customWidth="1"/>
    <col min="7922" max="7922" width="11" style="291" customWidth="1"/>
    <col min="7923" max="7923" width="11.1640625" style="291" customWidth="1"/>
    <col min="7924" max="7924" width="10.1640625" style="291" customWidth="1"/>
    <col min="7925" max="7925" width="11.83203125" style="291" customWidth="1"/>
    <col min="7926" max="7926" width="9.33203125" style="291"/>
    <col min="7927" max="7927" width="10.1640625" style="291" customWidth="1"/>
    <col min="7928" max="7928" width="10" style="291" customWidth="1"/>
    <col min="7929" max="7929" width="10.83203125" style="291" customWidth="1"/>
    <col min="7930" max="7930" width="11.33203125" style="291" customWidth="1"/>
    <col min="7931" max="8158" width="9.33203125" style="291"/>
    <col min="8159" max="8160" width="4.5" style="291" customWidth="1"/>
    <col min="8161" max="8161" width="8.6640625" style="291" customWidth="1"/>
    <col min="8162" max="8162" width="49.1640625" style="291" customWidth="1"/>
    <col min="8163" max="8163" width="3.1640625" style="291" customWidth="1"/>
    <col min="8164" max="8164" width="8.6640625" style="291" customWidth="1"/>
    <col min="8165" max="8165" width="10.5" style="291" customWidth="1"/>
    <col min="8166" max="8166" width="10.1640625" style="291" customWidth="1"/>
    <col min="8167" max="8167" width="11" style="291" customWidth="1"/>
    <col min="8168" max="8168" width="10.33203125" style="291" customWidth="1"/>
    <col min="8169" max="8169" width="9.83203125" style="291" customWidth="1"/>
    <col min="8170" max="8170" width="11.1640625" style="291" customWidth="1"/>
    <col min="8171" max="8171" width="10.5" style="291" customWidth="1"/>
    <col min="8172" max="8172" width="8.83203125" style="291" customWidth="1"/>
    <col min="8173" max="8173" width="10.33203125" style="291" customWidth="1"/>
    <col min="8174" max="8174" width="10.6640625" style="291" customWidth="1"/>
    <col min="8175" max="8175" width="12.5" style="291" customWidth="1"/>
    <col min="8176" max="8176" width="11.83203125" style="291" customWidth="1"/>
    <col min="8177" max="8177" width="11.1640625" style="291" customWidth="1"/>
    <col min="8178" max="8178" width="11" style="291" customWidth="1"/>
    <col min="8179" max="8179" width="11.1640625" style="291" customWidth="1"/>
    <col min="8180" max="8180" width="10.1640625" style="291" customWidth="1"/>
    <col min="8181" max="8181" width="11.83203125" style="291" customWidth="1"/>
    <col min="8182" max="8182" width="9.33203125" style="291"/>
    <col min="8183" max="8183" width="10.1640625" style="291" customWidth="1"/>
    <col min="8184" max="8184" width="10" style="291" customWidth="1"/>
    <col min="8185" max="8185" width="10.83203125" style="291" customWidth="1"/>
    <col min="8186" max="8186" width="11.33203125" style="291" customWidth="1"/>
    <col min="8187" max="8414" width="9.33203125" style="291"/>
    <col min="8415" max="8416" width="4.5" style="291" customWidth="1"/>
    <col min="8417" max="8417" width="8.6640625" style="291" customWidth="1"/>
    <col min="8418" max="8418" width="49.1640625" style="291" customWidth="1"/>
    <col min="8419" max="8419" width="3.1640625" style="291" customWidth="1"/>
    <col min="8420" max="8420" width="8.6640625" style="291" customWidth="1"/>
    <col min="8421" max="8421" width="10.5" style="291" customWidth="1"/>
    <col min="8422" max="8422" width="10.1640625" style="291" customWidth="1"/>
    <col min="8423" max="8423" width="11" style="291" customWidth="1"/>
    <col min="8424" max="8424" width="10.33203125" style="291" customWidth="1"/>
    <col min="8425" max="8425" width="9.83203125" style="291" customWidth="1"/>
    <col min="8426" max="8426" width="11.1640625" style="291" customWidth="1"/>
    <col min="8427" max="8427" width="10.5" style="291" customWidth="1"/>
    <col min="8428" max="8428" width="8.83203125" style="291" customWidth="1"/>
    <col min="8429" max="8429" width="10.33203125" style="291" customWidth="1"/>
    <col min="8430" max="8430" width="10.6640625" style="291" customWidth="1"/>
    <col min="8431" max="8431" width="12.5" style="291" customWidth="1"/>
    <col min="8432" max="8432" width="11.83203125" style="291" customWidth="1"/>
    <col min="8433" max="8433" width="11.1640625" style="291" customWidth="1"/>
    <col min="8434" max="8434" width="11" style="291" customWidth="1"/>
    <col min="8435" max="8435" width="11.1640625" style="291" customWidth="1"/>
    <col min="8436" max="8436" width="10.1640625" style="291" customWidth="1"/>
    <col min="8437" max="8437" width="11.83203125" style="291" customWidth="1"/>
    <col min="8438" max="8438" width="9.33203125" style="291"/>
    <col min="8439" max="8439" width="10.1640625" style="291" customWidth="1"/>
    <col min="8440" max="8440" width="10" style="291" customWidth="1"/>
    <col min="8441" max="8441" width="10.83203125" style="291" customWidth="1"/>
    <col min="8442" max="8442" width="11.33203125" style="291" customWidth="1"/>
    <col min="8443" max="8670" width="9.33203125" style="291"/>
    <col min="8671" max="8672" width="4.5" style="291" customWidth="1"/>
    <col min="8673" max="8673" width="8.6640625" style="291" customWidth="1"/>
    <col min="8674" max="8674" width="49.1640625" style="291" customWidth="1"/>
    <col min="8675" max="8675" width="3.1640625" style="291" customWidth="1"/>
    <col min="8676" max="8676" width="8.6640625" style="291" customWidth="1"/>
    <col min="8677" max="8677" width="10.5" style="291" customWidth="1"/>
    <col min="8678" max="8678" width="10.1640625" style="291" customWidth="1"/>
    <col min="8679" max="8679" width="11" style="291" customWidth="1"/>
    <col min="8680" max="8680" width="10.33203125" style="291" customWidth="1"/>
    <col min="8681" max="8681" width="9.83203125" style="291" customWidth="1"/>
    <col min="8682" max="8682" width="11.1640625" style="291" customWidth="1"/>
    <col min="8683" max="8683" width="10.5" style="291" customWidth="1"/>
    <col min="8684" max="8684" width="8.83203125" style="291" customWidth="1"/>
    <col min="8685" max="8685" width="10.33203125" style="291" customWidth="1"/>
    <col min="8686" max="8686" width="10.6640625" style="291" customWidth="1"/>
    <col min="8687" max="8687" width="12.5" style="291" customWidth="1"/>
    <col min="8688" max="8688" width="11.83203125" style="291" customWidth="1"/>
    <col min="8689" max="8689" width="11.1640625" style="291" customWidth="1"/>
    <col min="8690" max="8690" width="11" style="291" customWidth="1"/>
    <col min="8691" max="8691" width="11.1640625" style="291" customWidth="1"/>
    <col min="8692" max="8692" width="10.1640625" style="291" customWidth="1"/>
    <col min="8693" max="8693" width="11.83203125" style="291" customWidth="1"/>
    <col min="8694" max="8694" width="9.33203125" style="291"/>
    <col min="8695" max="8695" width="10.1640625" style="291" customWidth="1"/>
    <col min="8696" max="8696" width="10" style="291" customWidth="1"/>
    <col min="8697" max="8697" width="10.83203125" style="291" customWidth="1"/>
    <col min="8698" max="8698" width="11.33203125" style="291" customWidth="1"/>
    <col min="8699" max="8926" width="9.33203125" style="291"/>
    <col min="8927" max="8928" width="4.5" style="291" customWidth="1"/>
    <col min="8929" max="8929" width="8.6640625" style="291" customWidth="1"/>
    <col min="8930" max="8930" width="49.1640625" style="291" customWidth="1"/>
    <col min="8931" max="8931" width="3.1640625" style="291" customWidth="1"/>
    <col min="8932" max="8932" width="8.6640625" style="291" customWidth="1"/>
    <col min="8933" max="8933" width="10.5" style="291" customWidth="1"/>
    <col min="8934" max="8934" width="10.1640625" style="291" customWidth="1"/>
    <col min="8935" max="8935" width="11" style="291" customWidth="1"/>
    <col min="8936" max="8936" width="10.33203125" style="291" customWidth="1"/>
    <col min="8937" max="8937" width="9.83203125" style="291" customWidth="1"/>
    <col min="8938" max="8938" width="11.1640625" style="291" customWidth="1"/>
    <col min="8939" max="8939" width="10.5" style="291" customWidth="1"/>
    <col min="8940" max="8940" width="8.83203125" style="291" customWidth="1"/>
    <col min="8941" max="8941" width="10.33203125" style="291" customWidth="1"/>
    <col min="8942" max="8942" width="10.6640625" style="291" customWidth="1"/>
    <col min="8943" max="8943" width="12.5" style="291" customWidth="1"/>
    <col min="8944" max="8944" width="11.83203125" style="291" customWidth="1"/>
    <col min="8945" max="8945" width="11.1640625" style="291" customWidth="1"/>
    <col min="8946" max="8946" width="11" style="291" customWidth="1"/>
    <col min="8947" max="8947" width="11.1640625" style="291" customWidth="1"/>
    <col min="8948" max="8948" width="10.1640625" style="291" customWidth="1"/>
    <col min="8949" max="8949" width="11.83203125" style="291" customWidth="1"/>
    <col min="8950" max="8950" width="9.33203125" style="291"/>
    <col min="8951" max="8951" width="10.1640625" style="291" customWidth="1"/>
    <col min="8952" max="8952" width="10" style="291" customWidth="1"/>
    <col min="8953" max="8953" width="10.83203125" style="291" customWidth="1"/>
    <col min="8954" max="8954" width="11.33203125" style="291" customWidth="1"/>
    <col min="8955" max="9182" width="9.33203125" style="291"/>
    <col min="9183" max="9184" width="4.5" style="291" customWidth="1"/>
    <col min="9185" max="9185" width="8.6640625" style="291" customWidth="1"/>
    <col min="9186" max="9186" width="49.1640625" style="291" customWidth="1"/>
    <col min="9187" max="9187" width="3.1640625" style="291" customWidth="1"/>
    <col min="9188" max="9188" width="8.6640625" style="291" customWidth="1"/>
    <col min="9189" max="9189" width="10.5" style="291" customWidth="1"/>
    <col min="9190" max="9190" width="10.1640625" style="291" customWidth="1"/>
    <col min="9191" max="9191" width="11" style="291" customWidth="1"/>
    <col min="9192" max="9192" width="10.33203125" style="291" customWidth="1"/>
    <col min="9193" max="9193" width="9.83203125" style="291" customWidth="1"/>
    <col min="9194" max="9194" width="11.1640625" style="291" customWidth="1"/>
    <col min="9195" max="9195" width="10.5" style="291" customWidth="1"/>
    <col min="9196" max="9196" width="8.83203125" style="291" customWidth="1"/>
    <col min="9197" max="9197" width="10.33203125" style="291" customWidth="1"/>
    <col min="9198" max="9198" width="10.6640625" style="291" customWidth="1"/>
    <col min="9199" max="9199" width="12.5" style="291" customWidth="1"/>
    <col min="9200" max="9200" width="11.83203125" style="291" customWidth="1"/>
    <col min="9201" max="9201" width="11.1640625" style="291" customWidth="1"/>
    <col min="9202" max="9202" width="11" style="291" customWidth="1"/>
    <col min="9203" max="9203" width="11.1640625" style="291" customWidth="1"/>
    <col min="9204" max="9204" width="10.1640625" style="291" customWidth="1"/>
    <col min="9205" max="9205" width="11.83203125" style="291" customWidth="1"/>
    <col min="9206" max="9206" width="9.33203125" style="291"/>
    <col min="9207" max="9207" width="10.1640625" style="291" customWidth="1"/>
    <col min="9208" max="9208" width="10" style="291" customWidth="1"/>
    <col min="9209" max="9209" width="10.83203125" style="291" customWidth="1"/>
    <col min="9210" max="9210" width="11.33203125" style="291" customWidth="1"/>
    <col min="9211" max="9438" width="9.33203125" style="291"/>
    <col min="9439" max="9440" width="4.5" style="291" customWidth="1"/>
    <col min="9441" max="9441" width="8.6640625" style="291" customWidth="1"/>
    <col min="9442" max="9442" width="49.1640625" style="291" customWidth="1"/>
    <col min="9443" max="9443" width="3.1640625" style="291" customWidth="1"/>
    <col min="9444" max="9444" width="8.6640625" style="291" customWidth="1"/>
    <col min="9445" max="9445" width="10.5" style="291" customWidth="1"/>
    <col min="9446" max="9446" width="10.1640625" style="291" customWidth="1"/>
    <col min="9447" max="9447" width="11" style="291" customWidth="1"/>
    <col min="9448" max="9448" width="10.33203125" style="291" customWidth="1"/>
    <col min="9449" max="9449" width="9.83203125" style="291" customWidth="1"/>
    <col min="9450" max="9450" width="11.1640625" style="291" customWidth="1"/>
    <col min="9451" max="9451" width="10.5" style="291" customWidth="1"/>
    <col min="9452" max="9452" width="8.83203125" style="291" customWidth="1"/>
    <col min="9453" max="9453" width="10.33203125" style="291" customWidth="1"/>
    <col min="9454" max="9454" width="10.6640625" style="291" customWidth="1"/>
    <col min="9455" max="9455" width="12.5" style="291" customWidth="1"/>
    <col min="9456" max="9456" width="11.83203125" style="291" customWidth="1"/>
    <col min="9457" max="9457" width="11.1640625" style="291" customWidth="1"/>
    <col min="9458" max="9458" width="11" style="291" customWidth="1"/>
    <col min="9459" max="9459" width="11.1640625" style="291" customWidth="1"/>
    <col min="9460" max="9460" width="10.1640625" style="291" customWidth="1"/>
    <col min="9461" max="9461" width="11.83203125" style="291" customWidth="1"/>
    <col min="9462" max="9462" width="9.33203125" style="291"/>
    <col min="9463" max="9463" width="10.1640625" style="291" customWidth="1"/>
    <col min="9464" max="9464" width="10" style="291" customWidth="1"/>
    <col min="9465" max="9465" width="10.83203125" style="291" customWidth="1"/>
    <col min="9466" max="9466" width="11.33203125" style="291" customWidth="1"/>
    <col min="9467" max="9694" width="9.33203125" style="291"/>
    <col min="9695" max="9696" width="4.5" style="291" customWidth="1"/>
    <col min="9697" max="9697" width="8.6640625" style="291" customWidth="1"/>
    <col min="9698" max="9698" width="49.1640625" style="291" customWidth="1"/>
    <col min="9699" max="9699" width="3.1640625" style="291" customWidth="1"/>
    <col min="9700" max="9700" width="8.6640625" style="291" customWidth="1"/>
    <col min="9701" max="9701" width="10.5" style="291" customWidth="1"/>
    <col min="9702" max="9702" width="10.1640625" style="291" customWidth="1"/>
    <col min="9703" max="9703" width="11" style="291" customWidth="1"/>
    <col min="9704" max="9704" width="10.33203125" style="291" customWidth="1"/>
    <col min="9705" max="9705" width="9.83203125" style="291" customWidth="1"/>
    <col min="9706" max="9706" width="11.1640625" style="291" customWidth="1"/>
    <col min="9707" max="9707" width="10.5" style="291" customWidth="1"/>
    <col min="9708" max="9708" width="8.83203125" style="291" customWidth="1"/>
    <col min="9709" max="9709" width="10.33203125" style="291" customWidth="1"/>
    <col min="9710" max="9710" width="10.6640625" style="291" customWidth="1"/>
    <col min="9711" max="9711" width="12.5" style="291" customWidth="1"/>
    <col min="9712" max="9712" width="11.83203125" style="291" customWidth="1"/>
    <col min="9713" max="9713" width="11.1640625" style="291" customWidth="1"/>
    <col min="9714" max="9714" width="11" style="291" customWidth="1"/>
    <col min="9715" max="9715" width="11.1640625" style="291" customWidth="1"/>
    <col min="9716" max="9716" width="10.1640625" style="291" customWidth="1"/>
    <col min="9717" max="9717" width="11.83203125" style="291" customWidth="1"/>
    <col min="9718" max="9718" width="9.33203125" style="291"/>
    <col min="9719" max="9719" width="10.1640625" style="291" customWidth="1"/>
    <col min="9720" max="9720" width="10" style="291" customWidth="1"/>
    <col min="9721" max="9721" width="10.83203125" style="291" customWidth="1"/>
    <col min="9722" max="9722" width="11.33203125" style="291" customWidth="1"/>
    <col min="9723" max="9950" width="9.33203125" style="291"/>
    <col min="9951" max="9952" width="4.5" style="291" customWidth="1"/>
    <col min="9953" max="9953" width="8.6640625" style="291" customWidth="1"/>
    <col min="9954" max="9954" width="49.1640625" style="291" customWidth="1"/>
    <col min="9955" max="9955" width="3.1640625" style="291" customWidth="1"/>
    <col min="9956" max="9956" width="8.6640625" style="291" customWidth="1"/>
    <col min="9957" max="9957" width="10.5" style="291" customWidth="1"/>
    <col min="9958" max="9958" width="10.1640625" style="291" customWidth="1"/>
    <col min="9959" max="9959" width="11" style="291" customWidth="1"/>
    <col min="9960" max="9960" width="10.33203125" style="291" customWidth="1"/>
    <col min="9961" max="9961" width="9.83203125" style="291" customWidth="1"/>
    <col min="9962" max="9962" width="11.1640625" style="291" customWidth="1"/>
    <col min="9963" max="9963" width="10.5" style="291" customWidth="1"/>
    <col min="9964" max="9964" width="8.83203125" style="291" customWidth="1"/>
    <col min="9965" max="9965" width="10.33203125" style="291" customWidth="1"/>
    <col min="9966" max="9966" width="10.6640625" style="291" customWidth="1"/>
    <col min="9967" max="9967" width="12.5" style="291" customWidth="1"/>
    <col min="9968" max="9968" width="11.83203125" style="291" customWidth="1"/>
    <col min="9969" max="9969" width="11.1640625" style="291" customWidth="1"/>
    <col min="9970" max="9970" width="11" style="291" customWidth="1"/>
    <col min="9971" max="9971" width="11.1640625" style="291" customWidth="1"/>
    <col min="9972" max="9972" width="10.1640625" style="291" customWidth="1"/>
    <col min="9973" max="9973" width="11.83203125" style="291" customWidth="1"/>
    <col min="9974" max="9974" width="9.33203125" style="291"/>
    <col min="9975" max="9975" width="10.1640625" style="291" customWidth="1"/>
    <col min="9976" max="9976" width="10" style="291" customWidth="1"/>
    <col min="9977" max="9977" width="10.83203125" style="291" customWidth="1"/>
    <col min="9978" max="9978" width="11.33203125" style="291" customWidth="1"/>
    <col min="9979" max="10206" width="9.33203125" style="291"/>
    <col min="10207" max="10208" width="4.5" style="291" customWidth="1"/>
    <col min="10209" max="10209" width="8.6640625" style="291" customWidth="1"/>
    <col min="10210" max="10210" width="49.1640625" style="291" customWidth="1"/>
    <col min="10211" max="10211" width="3.1640625" style="291" customWidth="1"/>
    <col min="10212" max="10212" width="8.6640625" style="291" customWidth="1"/>
    <col min="10213" max="10213" width="10.5" style="291" customWidth="1"/>
    <col min="10214" max="10214" width="10.1640625" style="291" customWidth="1"/>
    <col min="10215" max="10215" width="11" style="291" customWidth="1"/>
    <col min="10216" max="10216" width="10.33203125" style="291" customWidth="1"/>
    <col min="10217" max="10217" width="9.83203125" style="291" customWidth="1"/>
    <col min="10218" max="10218" width="11.1640625" style="291" customWidth="1"/>
    <col min="10219" max="10219" width="10.5" style="291" customWidth="1"/>
    <col min="10220" max="10220" width="8.83203125" style="291" customWidth="1"/>
    <col min="10221" max="10221" width="10.33203125" style="291" customWidth="1"/>
    <col min="10222" max="10222" width="10.6640625" style="291" customWidth="1"/>
    <col min="10223" max="10223" width="12.5" style="291" customWidth="1"/>
    <col min="10224" max="10224" width="11.83203125" style="291" customWidth="1"/>
    <col min="10225" max="10225" width="11.1640625" style="291" customWidth="1"/>
    <col min="10226" max="10226" width="11" style="291" customWidth="1"/>
    <col min="10227" max="10227" width="11.1640625" style="291" customWidth="1"/>
    <col min="10228" max="10228" width="10.1640625" style="291" customWidth="1"/>
    <col min="10229" max="10229" width="11.83203125" style="291" customWidth="1"/>
    <col min="10230" max="10230" width="9.33203125" style="291"/>
    <col min="10231" max="10231" width="10.1640625" style="291" customWidth="1"/>
    <col min="10232" max="10232" width="10" style="291" customWidth="1"/>
    <col min="10233" max="10233" width="10.83203125" style="291" customWidth="1"/>
    <col min="10234" max="10234" width="11.33203125" style="291" customWidth="1"/>
    <col min="10235" max="10462" width="9.33203125" style="291"/>
    <col min="10463" max="10464" width="4.5" style="291" customWidth="1"/>
    <col min="10465" max="10465" width="8.6640625" style="291" customWidth="1"/>
    <col min="10466" max="10466" width="49.1640625" style="291" customWidth="1"/>
    <col min="10467" max="10467" width="3.1640625" style="291" customWidth="1"/>
    <col min="10468" max="10468" width="8.6640625" style="291" customWidth="1"/>
    <col min="10469" max="10469" width="10.5" style="291" customWidth="1"/>
    <col min="10470" max="10470" width="10.1640625" style="291" customWidth="1"/>
    <col min="10471" max="10471" width="11" style="291" customWidth="1"/>
    <col min="10472" max="10472" width="10.33203125" style="291" customWidth="1"/>
    <col min="10473" max="10473" width="9.83203125" style="291" customWidth="1"/>
    <col min="10474" max="10474" width="11.1640625" style="291" customWidth="1"/>
    <col min="10475" max="10475" width="10.5" style="291" customWidth="1"/>
    <col min="10476" max="10476" width="8.83203125" style="291" customWidth="1"/>
    <col min="10477" max="10477" width="10.33203125" style="291" customWidth="1"/>
    <col min="10478" max="10478" width="10.6640625" style="291" customWidth="1"/>
    <col min="10479" max="10479" width="12.5" style="291" customWidth="1"/>
    <col min="10480" max="10480" width="11.83203125" style="291" customWidth="1"/>
    <col min="10481" max="10481" width="11.1640625" style="291" customWidth="1"/>
    <col min="10482" max="10482" width="11" style="291" customWidth="1"/>
    <col min="10483" max="10483" width="11.1640625" style="291" customWidth="1"/>
    <col min="10484" max="10484" width="10.1640625" style="291" customWidth="1"/>
    <col min="10485" max="10485" width="11.83203125" style="291" customWidth="1"/>
    <col min="10486" max="10486" width="9.33203125" style="291"/>
    <col min="10487" max="10487" width="10.1640625" style="291" customWidth="1"/>
    <col min="10488" max="10488" width="10" style="291" customWidth="1"/>
    <col min="10489" max="10489" width="10.83203125" style="291" customWidth="1"/>
    <col min="10490" max="10490" width="11.33203125" style="291" customWidth="1"/>
    <col min="10491" max="10718" width="9.33203125" style="291"/>
    <col min="10719" max="10720" width="4.5" style="291" customWidth="1"/>
    <col min="10721" max="10721" width="8.6640625" style="291" customWidth="1"/>
    <col min="10722" max="10722" width="49.1640625" style="291" customWidth="1"/>
    <col min="10723" max="10723" width="3.1640625" style="291" customWidth="1"/>
    <col min="10724" max="10724" width="8.6640625" style="291" customWidth="1"/>
    <col min="10725" max="10725" width="10.5" style="291" customWidth="1"/>
    <col min="10726" max="10726" width="10.1640625" style="291" customWidth="1"/>
    <col min="10727" max="10727" width="11" style="291" customWidth="1"/>
    <col min="10728" max="10728" width="10.33203125" style="291" customWidth="1"/>
    <col min="10729" max="10729" width="9.83203125" style="291" customWidth="1"/>
    <col min="10730" max="10730" width="11.1640625" style="291" customWidth="1"/>
    <col min="10731" max="10731" width="10.5" style="291" customWidth="1"/>
    <col min="10732" max="10732" width="8.83203125" style="291" customWidth="1"/>
    <col min="10733" max="10733" width="10.33203125" style="291" customWidth="1"/>
    <col min="10734" max="10734" width="10.6640625" style="291" customWidth="1"/>
    <col min="10735" max="10735" width="12.5" style="291" customWidth="1"/>
    <col min="10736" max="10736" width="11.83203125" style="291" customWidth="1"/>
    <col min="10737" max="10737" width="11.1640625" style="291" customWidth="1"/>
    <col min="10738" max="10738" width="11" style="291" customWidth="1"/>
    <col min="10739" max="10739" width="11.1640625" style="291" customWidth="1"/>
    <col min="10740" max="10740" width="10.1640625" style="291" customWidth="1"/>
    <col min="10741" max="10741" width="11.83203125" style="291" customWidth="1"/>
    <col min="10742" max="10742" width="9.33203125" style="291"/>
    <col min="10743" max="10743" width="10.1640625" style="291" customWidth="1"/>
    <col min="10744" max="10744" width="10" style="291" customWidth="1"/>
    <col min="10745" max="10745" width="10.83203125" style="291" customWidth="1"/>
    <col min="10746" max="10746" width="11.33203125" style="291" customWidth="1"/>
    <col min="10747" max="10974" width="9.33203125" style="291"/>
    <col min="10975" max="10976" width="4.5" style="291" customWidth="1"/>
    <col min="10977" max="10977" width="8.6640625" style="291" customWidth="1"/>
    <col min="10978" max="10978" width="49.1640625" style="291" customWidth="1"/>
    <col min="10979" max="10979" width="3.1640625" style="291" customWidth="1"/>
    <col min="10980" max="10980" width="8.6640625" style="291" customWidth="1"/>
    <col min="10981" max="10981" width="10.5" style="291" customWidth="1"/>
    <col min="10982" max="10982" width="10.1640625" style="291" customWidth="1"/>
    <col min="10983" max="10983" width="11" style="291" customWidth="1"/>
    <col min="10984" max="10984" width="10.33203125" style="291" customWidth="1"/>
    <col min="10985" max="10985" width="9.83203125" style="291" customWidth="1"/>
    <col min="10986" max="10986" width="11.1640625" style="291" customWidth="1"/>
    <col min="10987" max="10987" width="10.5" style="291" customWidth="1"/>
    <col min="10988" max="10988" width="8.83203125" style="291" customWidth="1"/>
    <col min="10989" max="10989" width="10.33203125" style="291" customWidth="1"/>
    <col min="10990" max="10990" width="10.6640625" style="291" customWidth="1"/>
    <col min="10991" max="10991" width="12.5" style="291" customWidth="1"/>
    <col min="10992" max="10992" width="11.83203125" style="291" customWidth="1"/>
    <col min="10993" max="10993" width="11.1640625" style="291" customWidth="1"/>
    <col min="10994" max="10994" width="11" style="291" customWidth="1"/>
    <col min="10995" max="10995" width="11.1640625" style="291" customWidth="1"/>
    <col min="10996" max="10996" width="10.1640625" style="291" customWidth="1"/>
    <col min="10997" max="10997" width="11.83203125" style="291" customWidth="1"/>
    <col min="10998" max="10998" width="9.33203125" style="291"/>
    <col min="10999" max="10999" width="10.1640625" style="291" customWidth="1"/>
    <col min="11000" max="11000" width="10" style="291" customWidth="1"/>
    <col min="11001" max="11001" width="10.83203125" style="291" customWidth="1"/>
    <col min="11002" max="11002" width="11.33203125" style="291" customWidth="1"/>
    <col min="11003" max="11230" width="9.33203125" style="291"/>
    <col min="11231" max="11232" width="4.5" style="291" customWidth="1"/>
    <col min="11233" max="11233" width="8.6640625" style="291" customWidth="1"/>
    <col min="11234" max="11234" width="49.1640625" style="291" customWidth="1"/>
    <col min="11235" max="11235" width="3.1640625" style="291" customWidth="1"/>
    <col min="11236" max="11236" width="8.6640625" style="291" customWidth="1"/>
    <col min="11237" max="11237" width="10.5" style="291" customWidth="1"/>
    <col min="11238" max="11238" width="10.1640625" style="291" customWidth="1"/>
    <col min="11239" max="11239" width="11" style="291" customWidth="1"/>
    <col min="11240" max="11240" width="10.33203125" style="291" customWidth="1"/>
    <col min="11241" max="11241" width="9.83203125" style="291" customWidth="1"/>
    <col min="11242" max="11242" width="11.1640625" style="291" customWidth="1"/>
    <col min="11243" max="11243" width="10.5" style="291" customWidth="1"/>
    <col min="11244" max="11244" width="8.83203125" style="291" customWidth="1"/>
    <col min="11245" max="11245" width="10.33203125" style="291" customWidth="1"/>
    <col min="11246" max="11246" width="10.6640625" style="291" customWidth="1"/>
    <col min="11247" max="11247" width="12.5" style="291" customWidth="1"/>
    <col min="11248" max="11248" width="11.83203125" style="291" customWidth="1"/>
    <col min="11249" max="11249" width="11.1640625" style="291" customWidth="1"/>
    <col min="11250" max="11250" width="11" style="291" customWidth="1"/>
    <col min="11251" max="11251" width="11.1640625" style="291" customWidth="1"/>
    <col min="11252" max="11252" width="10.1640625" style="291" customWidth="1"/>
    <col min="11253" max="11253" width="11.83203125" style="291" customWidth="1"/>
    <col min="11254" max="11254" width="9.33203125" style="291"/>
    <col min="11255" max="11255" width="10.1640625" style="291" customWidth="1"/>
    <col min="11256" max="11256" width="10" style="291" customWidth="1"/>
    <col min="11257" max="11257" width="10.83203125" style="291" customWidth="1"/>
    <col min="11258" max="11258" width="11.33203125" style="291" customWidth="1"/>
    <col min="11259" max="11486" width="9.33203125" style="291"/>
    <col min="11487" max="11488" width="4.5" style="291" customWidth="1"/>
    <col min="11489" max="11489" width="8.6640625" style="291" customWidth="1"/>
    <col min="11490" max="11490" width="49.1640625" style="291" customWidth="1"/>
    <col min="11491" max="11491" width="3.1640625" style="291" customWidth="1"/>
    <col min="11492" max="11492" width="8.6640625" style="291" customWidth="1"/>
    <col min="11493" max="11493" width="10.5" style="291" customWidth="1"/>
    <col min="11494" max="11494" width="10.1640625" style="291" customWidth="1"/>
    <col min="11495" max="11495" width="11" style="291" customWidth="1"/>
    <col min="11496" max="11496" width="10.33203125" style="291" customWidth="1"/>
    <col min="11497" max="11497" width="9.83203125" style="291" customWidth="1"/>
    <col min="11498" max="11498" width="11.1640625" style="291" customWidth="1"/>
    <col min="11499" max="11499" width="10.5" style="291" customWidth="1"/>
    <col min="11500" max="11500" width="8.83203125" style="291" customWidth="1"/>
    <col min="11501" max="11501" width="10.33203125" style="291" customWidth="1"/>
    <col min="11502" max="11502" width="10.6640625" style="291" customWidth="1"/>
    <col min="11503" max="11503" width="12.5" style="291" customWidth="1"/>
    <col min="11504" max="11504" width="11.83203125" style="291" customWidth="1"/>
    <col min="11505" max="11505" width="11.1640625" style="291" customWidth="1"/>
    <col min="11506" max="11506" width="11" style="291" customWidth="1"/>
    <col min="11507" max="11507" width="11.1640625" style="291" customWidth="1"/>
    <col min="11508" max="11508" width="10.1640625" style="291" customWidth="1"/>
    <col min="11509" max="11509" width="11.83203125" style="291" customWidth="1"/>
    <col min="11510" max="11510" width="9.33203125" style="291"/>
    <col min="11511" max="11511" width="10.1640625" style="291" customWidth="1"/>
    <col min="11512" max="11512" width="10" style="291" customWidth="1"/>
    <col min="11513" max="11513" width="10.83203125" style="291" customWidth="1"/>
    <col min="11514" max="11514" width="11.33203125" style="291" customWidth="1"/>
    <col min="11515" max="11742" width="9.33203125" style="291"/>
    <col min="11743" max="11744" width="4.5" style="291" customWidth="1"/>
    <col min="11745" max="11745" width="8.6640625" style="291" customWidth="1"/>
    <col min="11746" max="11746" width="49.1640625" style="291" customWidth="1"/>
    <col min="11747" max="11747" width="3.1640625" style="291" customWidth="1"/>
    <col min="11748" max="11748" width="8.6640625" style="291" customWidth="1"/>
    <col min="11749" max="11749" width="10.5" style="291" customWidth="1"/>
    <col min="11750" max="11750" width="10.1640625" style="291" customWidth="1"/>
    <col min="11751" max="11751" width="11" style="291" customWidth="1"/>
    <col min="11752" max="11752" width="10.33203125" style="291" customWidth="1"/>
    <col min="11753" max="11753" width="9.83203125" style="291" customWidth="1"/>
    <col min="11754" max="11754" width="11.1640625" style="291" customWidth="1"/>
    <col min="11755" max="11755" width="10.5" style="291" customWidth="1"/>
    <col min="11756" max="11756" width="8.83203125" style="291" customWidth="1"/>
    <col min="11757" max="11757" width="10.33203125" style="291" customWidth="1"/>
    <col min="11758" max="11758" width="10.6640625" style="291" customWidth="1"/>
    <col min="11759" max="11759" width="12.5" style="291" customWidth="1"/>
    <col min="11760" max="11760" width="11.83203125" style="291" customWidth="1"/>
    <col min="11761" max="11761" width="11.1640625" style="291" customWidth="1"/>
    <col min="11762" max="11762" width="11" style="291" customWidth="1"/>
    <col min="11763" max="11763" width="11.1640625" style="291" customWidth="1"/>
    <col min="11764" max="11764" width="10.1640625" style="291" customWidth="1"/>
    <col min="11765" max="11765" width="11.83203125" style="291" customWidth="1"/>
    <col min="11766" max="11766" width="9.33203125" style="291"/>
    <col min="11767" max="11767" width="10.1640625" style="291" customWidth="1"/>
    <col min="11768" max="11768" width="10" style="291" customWidth="1"/>
    <col min="11769" max="11769" width="10.83203125" style="291" customWidth="1"/>
    <col min="11770" max="11770" width="11.33203125" style="291" customWidth="1"/>
    <col min="11771" max="11998" width="9.33203125" style="291"/>
    <col min="11999" max="12000" width="4.5" style="291" customWidth="1"/>
    <col min="12001" max="12001" width="8.6640625" style="291" customWidth="1"/>
    <col min="12002" max="12002" width="49.1640625" style="291" customWidth="1"/>
    <col min="12003" max="12003" width="3.1640625" style="291" customWidth="1"/>
    <col min="12004" max="12004" width="8.6640625" style="291" customWidth="1"/>
    <col min="12005" max="12005" width="10.5" style="291" customWidth="1"/>
    <col min="12006" max="12006" width="10.1640625" style="291" customWidth="1"/>
    <col min="12007" max="12007" width="11" style="291" customWidth="1"/>
    <col min="12008" max="12008" width="10.33203125" style="291" customWidth="1"/>
    <col min="12009" max="12009" width="9.83203125" style="291" customWidth="1"/>
    <col min="12010" max="12010" width="11.1640625" style="291" customWidth="1"/>
    <col min="12011" max="12011" width="10.5" style="291" customWidth="1"/>
    <col min="12012" max="12012" width="8.83203125" style="291" customWidth="1"/>
    <col min="12013" max="12013" width="10.33203125" style="291" customWidth="1"/>
    <col min="12014" max="12014" width="10.6640625" style="291" customWidth="1"/>
    <col min="12015" max="12015" width="12.5" style="291" customWidth="1"/>
    <col min="12016" max="12016" width="11.83203125" style="291" customWidth="1"/>
    <col min="12017" max="12017" width="11.1640625" style="291" customWidth="1"/>
    <col min="12018" max="12018" width="11" style="291" customWidth="1"/>
    <col min="12019" max="12019" width="11.1640625" style="291" customWidth="1"/>
    <col min="12020" max="12020" width="10.1640625" style="291" customWidth="1"/>
    <col min="12021" max="12021" width="11.83203125" style="291" customWidth="1"/>
    <col min="12022" max="12022" width="9.33203125" style="291"/>
    <col min="12023" max="12023" width="10.1640625" style="291" customWidth="1"/>
    <col min="12024" max="12024" width="10" style="291" customWidth="1"/>
    <col min="12025" max="12025" width="10.83203125" style="291" customWidth="1"/>
    <col min="12026" max="12026" width="11.33203125" style="291" customWidth="1"/>
    <col min="12027" max="12254" width="9.33203125" style="291"/>
    <col min="12255" max="12256" width="4.5" style="291" customWidth="1"/>
    <col min="12257" max="12257" width="8.6640625" style="291" customWidth="1"/>
    <col min="12258" max="12258" width="49.1640625" style="291" customWidth="1"/>
    <col min="12259" max="12259" width="3.1640625" style="291" customWidth="1"/>
    <col min="12260" max="12260" width="8.6640625" style="291" customWidth="1"/>
    <col min="12261" max="12261" width="10.5" style="291" customWidth="1"/>
    <col min="12262" max="12262" width="10.1640625" style="291" customWidth="1"/>
    <col min="12263" max="12263" width="11" style="291" customWidth="1"/>
    <col min="12264" max="12264" width="10.33203125" style="291" customWidth="1"/>
    <col min="12265" max="12265" width="9.83203125" style="291" customWidth="1"/>
    <col min="12266" max="12266" width="11.1640625" style="291" customWidth="1"/>
    <col min="12267" max="12267" width="10.5" style="291" customWidth="1"/>
    <col min="12268" max="12268" width="8.83203125" style="291" customWidth="1"/>
    <col min="12269" max="12269" width="10.33203125" style="291" customWidth="1"/>
    <col min="12270" max="12270" width="10.6640625" style="291" customWidth="1"/>
    <col min="12271" max="12271" width="12.5" style="291" customWidth="1"/>
    <col min="12272" max="12272" width="11.83203125" style="291" customWidth="1"/>
    <col min="12273" max="12273" width="11.1640625" style="291" customWidth="1"/>
    <col min="12274" max="12274" width="11" style="291" customWidth="1"/>
    <col min="12275" max="12275" width="11.1640625" style="291" customWidth="1"/>
    <col min="12276" max="12276" width="10.1640625" style="291" customWidth="1"/>
    <col min="12277" max="12277" width="11.83203125" style="291" customWidth="1"/>
    <col min="12278" max="12278" width="9.33203125" style="291"/>
    <col min="12279" max="12279" width="10.1640625" style="291" customWidth="1"/>
    <col min="12280" max="12280" width="10" style="291" customWidth="1"/>
    <col min="12281" max="12281" width="10.83203125" style="291" customWidth="1"/>
    <col min="12282" max="12282" width="11.33203125" style="291" customWidth="1"/>
    <col min="12283" max="12510" width="9.33203125" style="291"/>
    <col min="12511" max="12512" width="4.5" style="291" customWidth="1"/>
    <col min="12513" max="12513" width="8.6640625" style="291" customWidth="1"/>
    <col min="12514" max="12514" width="49.1640625" style="291" customWidth="1"/>
    <col min="12515" max="12515" width="3.1640625" style="291" customWidth="1"/>
    <col min="12516" max="12516" width="8.6640625" style="291" customWidth="1"/>
    <col min="12517" max="12517" width="10.5" style="291" customWidth="1"/>
    <col min="12518" max="12518" width="10.1640625" style="291" customWidth="1"/>
    <col min="12519" max="12519" width="11" style="291" customWidth="1"/>
    <col min="12520" max="12520" width="10.33203125" style="291" customWidth="1"/>
    <col min="12521" max="12521" width="9.83203125" style="291" customWidth="1"/>
    <col min="12522" max="12522" width="11.1640625" style="291" customWidth="1"/>
    <col min="12523" max="12523" width="10.5" style="291" customWidth="1"/>
    <col min="12524" max="12524" width="8.83203125" style="291" customWidth="1"/>
    <col min="12525" max="12525" width="10.33203125" style="291" customWidth="1"/>
    <col min="12526" max="12526" width="10.6640625" style="291" customWidth="1"/>
    <col min="12527" max="12527" width="12.5" style="291" customWidth="1"/>
    <col min="12528" max="12528" width="11.83203125" style="291" customWidth="1"/>
    <col min="12529" max="12529" width="11.1640625" style="291" customWidth="1"/>
    <col min="12530" max="12530" width="11" style="291" customWidth="1"/>
    <col min="12531" max="12531" width="11.1640625" style="291" customWidth="1"/>
    <col min="12532" max="12532" width="10.1640625" style="291" customWidth="1"/>
    <col min="12533" max="12533" width="11.83203125" style="291" customWidth="1"/>
    <col min="12534" max="12534" width="9.33203125" style="291"/>
    <col min="12535" max="12535" width="10.1640625" style="291" customWidth="1"/>
    <col min="12536" max="12536" width="10" style="291" customWidth="1"/>
    <col min="12537" max="12537" width="10.83203125" style="291" customWidth="1"/>
    <col min="12538" max="12538" width="11.33203125" style="291" customWidth="1"/>
    <col min="12539" max="12766" width="9.33203125" style="291"/>
    <col min="12767" max="12768" width="4.5" style="291" customWidth="1"/>
    <col min="12769" max="12769" width="8.6640625" style="291" customWidth="1"/>
    <col min="12770" max="12770" width="49.1640625" style="291" customWidth="1"/>
    <col min="12771" max="12771" width="3.1640625" style="291" customWidth="1"/>
    <col min="12772" max="12772" width="8.6640625" style="291" customWidth="1"/>
    <col min="12773" max="12773" width="10.5" style="291" customWidth="1"/>
    <col min="12774" max="12774" width="10.1640625" style="291" customWidth="1"/>
    <col min="12775" max="12775" width="11" style="291" customWidth="1"/>
    <col min="12776" max="12776" width="10.33203125" style="291" customWidth="1"/>
    <col min="12777" max="12777" width="9.83203125" style="291" customWidth="1"/>
    <col min="12778" max="12778" width="11.1640625" style="291" customWidth="1"/>
    <col min="12779" max="12779" width="10.5" style="291" customWidth="1"/>
    <col min="12780" max="12780" width="8.83203125" style="291" customWidth="1"/>
    <col min="12781" max="12781" width="10.33203125" style="291" customWidth="1"/>
    <col min="12782" max="12782" width="10.6640625" style="291" customWidth="1"/>
    <col min="12783" max="12783" width="12.5" style="291" customWidth="1"/>
    <col min="12784" max="12784" width="11.83203125" style="291" customWidth="1"/>
    <col min="12785" max="12785" width="11.1640625" style="291" customWidth="1"/>
    <col min="12786" max="12786" width="11" style="291" customWidth="1"/>
    <col min="12787" max="12787" width="11.1640625" style="291" customWidth="1"/>
    <col min="12788" max="12788" width="10.1640625" style="291" customWidth="1"/>
    <col min="12789" max="12789" width="11.83203125" style="291" customWidth="1"/>
    <col min="12790" max="12790" width="9.33203125" style="291"/>
    <col min="12791" max="12791" width="10.1640625" style="291" customWidth="1"/>
    <col min="12792" max="12792" width="10" style="291" customWidth="1"/>
    <col min="12793" max="12793" width="10.83203125" style="291" customWidth="1"/>
    <col min="12794" max="12794" width="11.33203125" style="291" customWidth="1"/>
    <col min="12795" max="13022" width="9.33203125" style="291"/>
    <col min="13023" max="13024" width="4.5" style="291" customWidth="1"/>
    <col min="13025" max="13025" width="8.6640625" style="291" customWidth="1"/>
    <col min="13026" max="13026" width="49.1640625" style="291" customWidth="1"/>
    <col min="13027" max="13027" width="3.1640625" style="291" customWidth="1"/>
    <col min="13028" max="13028" width="8.6640625" style="291" customWidth="1"/>
    <col min="13029" max="13029" width="10.5" style="291" customWidth="1"/>
    <col min="13030" max="13030" width="10.1640625" style="291" customWidth="1"/>
    <col min="13031" max="13031" width="11" style="291" customWidth="1"/>
    <col min="13032" max="13032" width="10.33203125" style="291" customWidth="1"/>
    <col min="13033" max="13033" width="9.83203125" style="291" customWidth="1"/>
    <col min="13034" max="13034" width="11.1640625" style="291" customWidth="1"/>
    <col min="13035" max="13035" width="10.5" style="291" customWidth="1"/>
    <col min="13036" max="13036" width="8.83203125" style="291" customWidth="1"/>
    <col min="13037" max="13037" width="10.33203125" style="291" customWidth="1"/>
    <col min="13038" max="13038" width="10.6640625" style="291" customWidth="1"/>
    <col min="13039" max="13039" width="12.5" style="291" customWidth="1"/>
    <col min="13040" max="13040" width="11.83203125" style="291" customWidth="1"/>
    <col min="13041" max="13041" width="11.1640625" style="291" customWidth="1"/>
    <col min="13042" max="13042" width="11" style="291" customWidth="1"/>
    <col min="13043" max="13043" width="11.1640625" style="291" customWidth="1"/>
    <col min="13044" max="13044" width="10.1640625" style="291" customWidth="1"/>
    <col min="13045" max="13045" width="11.83203125" style="291" customWidth="1"/>
    <col min="13046" max="13046" width="9.33203125" style="291"/>
    <col min="13047" max="13047" width="10.1640625" style="291" customWidth="1"/>
    <col min="13048" max="13048" width="10" style="291" customWidth="1"/>
    <col min="13049" max="13049" width="10.83203125" style="291" customWidth="1"/>
    <col min="13050" max="13050" width="11.33203125" style="291" customWidth="1"/>
    <col min="13051" max="13278" width="9.33203125" style="291"/>
    <col min="13279" max="13280" width="4.5" style="291" customWidth="1"/>
    <col min="13281" max="13281" width="8.6640625" style="291" customWidth="1"/>
    <col min="13282" max="13282" width="49.1640625" style="291" customWidth="1"/>
    <col min="13283" max="13283" width="3.1640625" style="291" customWidth="1"/>
    <col min="13284" max="13284" width="8.6640625" style="291" customWidth="1"/>
    <col min="13285" max="13285" width="10.5" style="291" customWidth="1"/>
    <col min="13286" max="13286" width="10.1640625" style="291" customWidth="1"/>
    <col min="13287" max="13287" width="11" style="291" customWidth="1"/>
    <col min="13288" max="13288" width="10.33203125" style="291" customWidth="1"/>
    <col min="13289" max="13289" width="9.83203125" style="291" customWidth="1"/>
    <col min="13290" max="13290" width="11.1640625" style="291" customWidth="1"/>
    <col min="13291" max="13291" width="10.5" style="291" customWidth="1"/>
    <col min="13292" max="13292" width="8.83203125" style="291" customWidth="1"/>
    <col min="13293" max="13293" width="10.33203125" style="291" customWidth="1"/>
    <col min="13294" max="13294" width="10.6640625" style="291" customWidth="1"/>
    <col min="13295" max="13295" width="12.5" style="291" customWidth="1"/>
    <col min="13296" max="13296" width="11.83203125" style="291" customWidth="1"/>
    <col min="13297" max="13297" width="11.1640625" style="291" customWidth="1"/>
    <col min="13298" max="13298" width="11" style="291" customWidth="1"/>
    <col min="13299" max="13299" width="11.1640625" style="291" customWidth="1"/>
    <col min="13300" max="13300" width="10.1640625" style="291" customWidth="1"/>
    <col min="13301" max="13301" width="11.83203125" style="291" customWidth="1"/>
    <col min="13302" max="13302" width="9.33203125" style="291"/>
    <col min="13303" max="13303" width="10.1640625" style="291" customWidth="1"/>
    <col min="13304" max="13304" width="10" style="291" customWidth="1"/>
    <col min="13305" max="13305" width="10.83203125" style="291" customWidth="1"/>
    <col min="13306" max="13306" width="11.33203125" style="291" customWidth="1"/>
    <col min="13307" max="13534" width="9.33203125" style="291"/>
    <col min="13535" max="13536" width="4.5" style="291" customWidth="1"/>
    <col min="13537" max="13537" width="8.6640625" style="291" customWidth="1"/>
    <col min="13538" max="13538" width="49.1640625" style="291" customWidth="1"/>
    <col min="13539" max="13539" width="3.1640625" style="291" customWidth="1"/>
    <col min="13540" max="13540" width="8.6640625" style="291" customWidth="1"/>
    <col min="13541" max="13541" width="10.5" style="291" customWidth="1"/>
    <col min="13542" max="13542" width="10.1640625" style="291" customWidth="1"/>
    <col min="13543" max="13543" width="11" style="291" customWidth="1"/>
    <col min="13544" max="13544" width="10.33203125" style="291" customWidth="1"/>
    <col min="13545" max="13545" width="9.83203125" style="291" customWidth="1"/>
    <col min="13546" max="13546" width="11.1640625" style="291" customWidth="1"/>
    <col min="13547" max="13547" width="10.5" style="291" customWidth="1"/>
    <col min="13548" max="13548" width="8.83203125" style="291" customWidth="1"/>
    <col min="13549" max="13549" width="10.33203125" style="291" customWidth="1"/>
    <col min="13550" max="13550" width="10.6640625" style="291" customWidth="1"/>
    <col min="13551" max="13551" width="12.5" style="291" customWidth="1"/>
    <col min="13552" max="13552" width="11.83203125" style="291" customWidth="1"/>
    <col min="13553" max="13553" width="11.1640625" style="291" customWidth="1"/>
    <col min="13554" max="13554" width="11" style="291" customWidth="1"/>
    <col min="13555" max="13555" width="11.1640625" style="291" customWidth="1"/>
    <col min="13556" max="13556" width="10.1640625" style="291" customWidth="1"/>
    <col min="13557" max="13557" width="11.83203125" style="291" customWidth="1"/>
    <col min="13558" max="13558" width="9.33203125" style="291"/>
    <col min="13559" max="13559" width="10.1640625" style="291" customWidth="1"/>
    <col min="13560" max="13560" width="10" style="291" customWidth="1"/>
    <col min="13561" max="13561" width="10.83203125" style="291" customWidth="1"/>
    <col min="13562" max="13562" width="11.33203125" style="291" customWidth="1"/>
    <col min="13563" max="13790" width="9.33203125" style="291"/>
    <col min="13791" max="13792" width="4.5" style="291" customWidth="1"/>
    <col min="13793" max="13793" width="8.6640625" style="291" customWidth="1"/>
    <col min="13794" max="13794" width="49.1640625" style="291" customWidth="1"/>
    <col min="13795" max="13795" width="3.1640625" style="291" customWidth="1"/>
    <col min="13796" max="13796" width="8.6640625" style="291" customWidth="1"/>
    <col min="13797" max="13797" width="10.5" style="291" customWidth="1"/>
    <col min="13798" max="13798" width="10.1640625" style="291" customWidth="1"/>
    <col min="13799" max="13799" width="11" style="291" customWidth="1"/>
    <col min="13800" max="13800" width="10.33203125" style="291" customWidth="1"/>
    <col min="13801" max="13801" width="9.83203125" style="291" customWidth="1"/>
    <col min="13802" max="13802" width="11.1640625" style="291" customWidth="1"/>
    <col min="13803" max="13803" width="10.5" style="291" customWidth="1"/>
    <col min="13804" max="13804" width="8.83203125" style="291" customWidth="1"/>
    <col min="13805" max="13805" width="10.33203125" style="291" customWidth="1"/>
    <col min="13806" max="13806" width="10.6640625" style="291" customWidth="1"/>
    <col min="13807" max="13807" width="12.5" style="291" customWidth="1"/>
    <col min="13808" max="13808" width="11.83203125" style="291" customWidth="1"/>
    <col min="13809" max="13809" width="11.1640625" style="291" customWidth="1"/>
    <col min="13810" max="13810" width="11" style="291" customWidth="1"/>
    <col min="13811" max="13811" width="11.1640625" style="291" customWidth="1"/>
    <col min="13812" max="13812" width="10.1640625" style="291" customWidth="1"/>
    <col min="13813" max="13813" width="11.83203125" style="291" customWidth="1"/>
    <col min="13814" max="13814" width="9.33203125" style="291"/>
    <col min="13815" max="13815" width="10.1640625" style="291" customWidth="1"/>
    <col min="13816" max="13816" width="10" style="291" customWidth="1"/>
    <col min="13817" max="13817" width="10.83203125" style="291" customWidth="1"/>
    <col min="13818" max="13818" width="11.33203125" style="291" customWidth="1"/>
    <col min="13819" max="14046" width="9.33203125" style="291"/>
    <col min="14047" max="14048" width="4.5" style="291" customWidth="1"/>
    <col min="14049" max="14049" width="8.6640625" style="291" customWidth="1"/>
    <col min="14050" max="14050" width="49.1640625" style="291" customWidth="1"/>
    <col min="14051" max="14051" width="3.1640625" style="291" customWidth="1"/>
    <col min="14052" max="14052" width="8.6640625" style="291" customWidth="1"/>
    <col min="14053" max="14053" width="10.5" style="291" customWidth="1"/>
    <col min="14054" max="14054" width="10.1640625" style="291" customWidth="1"/>
    <col min="14055" max="14055" width="11" style="291" customWidth="1"/>
    <col min="14056" max="14056" width="10.33203125" style="291" customWidth="1"/>
    <col min="14057" max="14057" width="9.83203125" style="291" customWidth="1"/>
    <col min="14058" max="14058" width="11.1640625" style="291" customWidth="1"/>
    <col min="14059" max="14059" width="10.5" style="291" customWidth="1"/>
    <col min="14060" max="14060" width="8.83203125" style="291" customWidth="1"/>
    <col min="14061" max="14061" width="10.33203125" style="291" customWidth="1"/>
    <col min="14062" max="14062" width="10.6640625" style="291" customWidth="1"/>
    <col min="14063" max="14063" width="12.5" style="291" customWidth="1"/>
    <col min="14064" max="14064" width="11.83203125" style="291" customWidth="1"/>
    <col min="14065" max="14065" width="11.1640625" style="291" customWidth="1"/>
    <col min="14066" max="14066" width="11" style="291" customWidth="1"/>
    <col min="14067" max="14067" width="11.1640625" style="291" customWidth="1"/>
    <col min="14068" max="14068" width="10.1640625" style="291" customWidth="1"/>
    <col min="14069" max="14069" width="11.83203125" style="291" customWidth="1"/>
    <col min="14070" max="14070" width="9.33203125" style="291"/>
    <col min="14071" max="14071" width="10.1640625" style="291" customWidth="1"/>
    <col min="14072" max="14072" width="10" style="291" customWidth="1"/>
    <col min="14073" max="14073" width="10.83203125" style="291" customWidth="1"/>
    <col min="14074" max="14074" width="11.33203125" style="291" customWidth="1"/>
    <col min="14075" max="14302" width="9.33203125" style="291"/>
    <col min="14303" max="14304" width="4.5" style="291" customWidth="1"/>
    <col min="14305" max="14305" width="8.6640625" style="291" customWidth="1"/>
    <col min="14306" max="14306" width="49.1640625" style="291" customWidth="1"/>
    <col min="14307" max="14307" width="3.1640625" style="291" customWidth="1"/>
    <col min="14308" max="14308" width="8.6640625" style="291" customWidth="1"/>
    <col min="14309" max="14309" width="10.5" style="291" customWidth="1"/>
    <col min="14310" max="14310" width="10.1640625" style="291" customWidth="1"/>
    <col min="14311" max="14311" width="11" style="291" customWidth="1"/>
    <col min="14312" max="14312" width="10.33203125" style="291" customWidth="1"/>
    <col min="14313" max="14313" width="9.83203125" style="291" customWidth="1"/>
    <col min="14314" max="14314" width="11.1640625" style="291" customWidth="1"/>
    <col min="14315" max="14315" width="10.5" style="291" customWidth="1"/>
    <col min="14316" max="14316" width="8.83203125" style="291" customWidth="1"/>
    <col min="14317" max="14317" width="10.33203125" style="291" customWidth="1"/>
    <col min="14318" max="14318" width="10.6640625" style="291" customWidth="1"/>
    <col min="14319" max="14319" width="12.5" style="291" customWidth="1"/>
    <col min="14320" max="14320" width="11.83203125" style="291" customWidth="1"/>
    <col min="14321" max="14321" width="11.1640625" style="291" customWidth="1"/>
    <col min="14322" max="14322" width="11" style="291" customWidth="1"/>
    <col min="14323" max="14323" width="11.1640625" style="291" customWidth="1"/>
    <col min="14324" max="14324" width="10.1640625" style="291" customWidth="1"/>
    <col min="14325" max="14325" width="11.83203125" style="291" customWidth="1"/>
    <col min="14326" max="14326" width="9.33203125" style="291"/>
    <col min="14327" max="14327" width="10.1640625" style="291" customWidth="1"/>
    <col min="14328" max="14328" width="10" style="291" customWidth="1"/>
    <col min="14329" max="14329" width="10.83203125" style="291" customWidth="1"/>
    <col min="14330" max="14330" width="11.33203125" style="291" customWidth="1"/>
    <col min="14331" max="14558" width="9.33203125" style="291"/>
    <col min="14559" max="14560" width="4.5" style="291" customWidth="1"/>
    <col min="14561" max="14561" width="8.6640625" style="291" customWidth="1"/>
    <col min="14562" max="14562" width="49.1640625" style="291" customWidth="1"/>
    <col min="14563" max="14563" width="3.1640625" style="291" customWidth="1"/>
    <col min="14564" max="14564" width="8.6640625" style="291" customWidth="1"/>
    <col min="14565" max="14565" width="10.5" style="291" customWidth="1"/>
    <col min="14566" max="14566" width="10.1640625" style="291" customWidth="1"/>
    <col min="14567" max="14567" width="11" style="291" customWidth="1"/>
    <col min="14568" max="14568" width="10.33203125" style="291" customWidth="1"/>
    <col min="14569" max="14569" width="9.83203125" style="291" customWidth="1"/>
    <col min="14570" max="14570" width="11.1640625" style="291" customWidth="1"/>
    <col min="14571" max="14571" width="10.5" style="291" customWidth="1"/>
    <col min="14572" max="14572" width="8.83203125" style="291" customWidth="1"/>
    <col min="14573" max="14573" width="10.33203125" style="291" customWidth="1"/>
    <col min="14574" max="14574" width="10.6640625" style="291" customWidth="1"/>
    <col min="14575" max="14575" width="12.5" style="291" customWidth="1"/>
    <col min="14576" max="14576" width="11.83203125" style="291" customWidth="1"/>
    <col min="14577" max="14577" width="11.1640625" style="291" customWidth="1"/>
    <col min="14578" max="14578" width="11" style="291" customWidth="1"/>
    <col min="14579" max="14579" width="11.1640625" style="291" customWidth="1"/>
    <col min="14580" max="14580" width="10.1640625" style="291" customWidth="1"/>
    <col min="14581" max="14581" width="11.83203125" style="291" customWidth="1"/>
    <col min="14582" max="14582" width="9.33203125" style="291"/>
    <col min="14583" max="14583" width="10.1640625" style="291" customWidth="1"/>
    <col min="14584" max="14584" width="10" style="291" customWidth="1"/>
    <col min="14585" max="14585" width="10.83203125" style="291" customWidth="1"/>
    <col min="14586" max="14586" width="11.33203125" style="291" customWidth="1"/>
    <col min="14587" max="14814" width="9.33203125" style="291"/>
    <col min="14815" max="14816" width="4.5" style="291" customWidth="1"/>
    <col min="14817" max="14817" width="8.6640625" style="291" customWidth="1"/>
    <col min="14818" max="14818" width="49.1640625" style="291" customWidth="1"/>
    <col min="14819" max="14819" width="3.1640625" style="291" customWidth="1"/>
    <col min="14820" max="14820" width="8.6640625" style="291" customWidth="1"/>
    <col min="14821" max="14821" width="10.5" style="291" customWidth="1"/>
    <col min="14822" max="14822" width="10.1640625" style="291" customWidth="1"/>
    <col min="14823" max="14823" width="11" style="291" customWidth="1"/>
    <col min="14824" max="14824" width="10.33203125" style="291" customWidth="1"/>
    <col min="14825" max="14825" width="9.83203125" style="291" customWidth="1"/>
    <col min="14826" max="14826" width="11.1640625" style="291" customWidth="1"/>
    <col min="14827" max="14827" width="10.5" style="291" customWidth="1"/>
    <col min="14828" max="14828" width="8.83203125" style="291" customWidth="1"/>
    <col min="14829" max="14829" width="10.33203125" style="291" customWidth="1"/>
    <col min="14830" max="14830" width="10.6640625" style="291" customWidth="1"/>
    <col min="14831" max="14831" width="12.5" style="291" customWidth="1"/>
    <col min="14832" max="14832" width="11.83203125" style="291" customWidth="1"/>
    <col min="14833" max="14833" width="11.1640625" style="291" customWidth="1"/>
    <col min="14834" max="14834" width="11" style="291" customWidth="1"/>
    <col min="14835" max="14835" width="11.1640625" style="291" customWidth="1"/>
    <col min="14836" max="14836" width="10.1640625" style="291" customWidth="1"/>
    <col min="14837" max="14837" width="11.83203125" style="291" customWidth="1"/>
    <col min="14838" max="14838" width="9.33203125" style="291"/>
    <col min="14839" max="14839" width="10.1640625" style="291" customWidth="1"/>
    <col min="14840" max="14840" width="10" style="291" customWidth="1"/>
    <col min="14841" max="14841" width="10.83203125" style="291" customWidth="1"/>
    <col min="14842" max="14842" width="11.33203125" style="291" customWidth="1"/>
    <col min="14843" max="15070" width="9.33203125" style="291"/>
    <col min="15071" max="15072" width="4.5" style="291" customWidth="1"/>
    <col min="15073" max="15073" width="8.6640625" style="291" customWidth="1"/>
    <col min="15074" max="15074" width="49.1640625" style="291" customWidth="1"/>
    <col min="15075" max="15075" width="3.1640625" style="291" customWidth="1"/>
    <col min="15076" max="15076" width="8.6640625" style="291" customWidth="1"/>
    <col min="15077" max="15077" width="10.5" style="291" customWidth="1"/>
    <col min="15078" max="15078" width="10.1640625" style="291" customWidth="1"/>
    <col min="15079" max="15079" width="11" style="291" customWidth="1"/>
    <col min="15080" max="15080" width="10.33203125" style="291" customWidth="1"/>
    <col min="15081" max="15081" width="9.83203125" style="291" customWidth="1"/>
    <col min="15082" max="15082" width="11.1640625" style="291" customWidth="1"/>
    <col min="15083" max="15083" width="10.5" style="291" customWidth="1"/>
    <col min="15084" max="15084" width="8.83203125" style="291" customWidth="1"/>
    <col min="15085" max="15085" width="10.33203125" style="291" customWidth="1"/>
    <col min="15086" max="15086" width="10.6640625" style="291" customWidth="1"/>
    <col min="15087" max="15087" width="12.5" style="291" customWidth="1"/>
    <col min="15088" max="15088" width="11.83203125" style="291" customWidth="1"/>
    <col min="15089" max="15089" width="11.1640625" style="291" customWidth="1"/>
    <col min="15090" max="15090" width="11" style="291" customWidth="1"/>
    <col min="15091" max="15091" width="11.1640625" style="291" customWidth="1"/>
    <col min="15092" max="15092" width="10.1640625" style="291" customWidth="1"/>
    <col min="15093" max="15093" width="11.83203125" style="291" customWidth="1"/>
    <col min="15094" max="15094" width="9.33203125" style="291"/>
    <col min="15095" max="15095" width="10.1640625" style="291" customWidth="1"/>
    <col min="15096" max="15096" width="10" style="291" customWidth="1"/>
    <col min="15097" max="15097" width="10.83203125" style="291" customWidth="1"/>
    <col min="15098" max="15098" width="11.33203125" style="291" customWidth="1"/>
    <col min="15099" max="15326" width="9.33203125" style="291"/>
    <col min="15327" max="15328" width="4.5" style="291" customWidth="1"/>
    <col min="15329" max="15329" width="8.6640625" style="291" customWidth="1"/>
    <col min="15330" max="15330" width="49.1640625" style="291" customWidth="1"/>
    <col min="15331" max="15331" width="3.1640625" style="291" customWidth="1"/>
    <col min="15332" max="15332" width="8.6640625" style="291" customWidth="1"/>
    <col min="15333" max="15333" width="10.5" style="291" customWidth="1"/>
    <col min="15334" max="15334" width="10.1640625" style="291" customWidth="1"/>
    <col min="15335" max="15335" width="11" style="291" customWidth="1"/>
    <col min="15336" max="15336" width="10.33203125" style="291" customWidth="1"/>
    <col min="15337" max="15337" width="9.83203125" style="291" customWidth="1"/>
    <col min="15338" max="15338" width="11.1640625" style="291" customWidth="1"/>
    <col min="15339" max="15339" width="10.5" style="291" customWidth="1"/>
    <col min="15340" max="15340" width="8.83203125" style="291" customWidth="1"/>
    <col min="15341" max="15341" width="10.33203125" style="291" customWidth="1"/>
    <col min="15342" max="15342" width="10.6640625" style="291" customWidth="1"/>
    <col min="15343" max="15343" width="12.5" style="291" customWidth="1"/>
    <col min="15344" max="15344" width="11.83203125" style="291" customWidth="1"/>
    <col min="15345" max="15345" width="11.1640625" style="291" customWidth="1"/>
    <col min="15346" max="15346" width="11" style="291" customWidth="1"/>
    <col min="15347" max="15347" width="11.1640625" style="291" customWidth="1"/>
    <col min="15348" max="15348" width="10.1640625" style="291" customWidth="1"/>
    <col min="15349" max="15349" width="11.83203125" style="291" customWidth="1"/>
    <col min="15350" max="15350" width="9.33203125" style="291"/>
    <col min="15351" max="15351" width="10.1640625" style="291" customWidth="1"/>
    <col min="15352" max="15352" width="10" style="291" customWidth="1"/>
    <col min="15353" max="15353" width="10.83203125" style="291" customWidth="1"/>
    <col min="15354" max="15354" width="11.33203125" style="291" customWidth="1"/>
    <col min="15355" max="15582" width="9.33203125" style="291"/>
    <col min="15583" max="15584" width="4.5" style="291" customWidth="1"/>
    <col min="15585" max="15585" width="8.6640625" style="291" customWidth="1"/>
    <col min="15586" max="15586" width="49.1640625" style="291" customWidth="1"/>
    <col min="15587" max="15587" width="3.1640625" style="291" customWidth="1"/>
    <col min="15588" max="15588" width="8.6640625" style="291" customWidth="1"/>
    <col min="15589" max="15589" width="10.5" style="291" customWidth="1"/>
    <col min="15590" max="15590" width="10.1640625" style="291" customWidth="1"/>
    <col min="15591" max="15591" width="11" style="291" customWidth="1"/>
    <col min="15592" max="15592" width="10.33203125" style="291" customWidth="1"/>
    <col min="15593" max="15593" width="9.83203125" style="291" customWidth="1"/>
    <col min="15594" max="15594" width="11.1640625" style="291" customWidth="1"/>
    <col min="15595" max="15595" width="10.5" style="291" customWidth="1"/>
    <col min="15596" max="15596" width="8.83203125" style="291" customWidth="1"/>
    <col min="15597" max="15597" width="10.33203125" style="291" customWidth="1"/>
    <col min="15598" max="15598" width="10.6640625" style="291" customWidth="1"/>
    <col min="15599" max="15599" width="12.5" style="291" customWidth="1"/>
    <col min="15600" max="15600" width="11.83203125" style="291" customWidth="1"/>
    <col min="15601" max="15601" width="11.1640625" style="291" customWidth="1"/>
    <col min="15602" max="15602" width="11" style="291" customWidth="1"/>
    <col min="15603" max="15603" width="11.1640625" style="291" customWidth="1"/>
    <col min="15604" max="15604" width="10.1640625" style="291" customWidth="1"/>
    <col min="15605" max="15605" width="11.83203125" style="291" customWidth="1"/>
    <col min="15606" max="15606" width="9.33203125" style="291"/>
    <col min="15607" max="15607" width="10.1640625" style="291" customWidth="1"/>
    <col min="15608" max="15608" width="10" style="291" customWidth="1"/>
    <col min="15609" max="15609" width="10.83203125" style="291" customWidth="1"/>
    <col min="15610" max="15610" width="11.33203125" style="291" customWidth="1"/>
    <col min="15611" max="15838" width="9.33203125" style="291"/>
    <col min="15839" max="15840" width="4.5" style="291" customWidth="1"/>
    <col min="15841" max="15841" width="8.6640625" style="291" customWidth="1"/>
    <col min="15842" max="15842" width="49.1640625" style="291" customWidth="1"/>
    <col min="15843" max="15843" width="3.1640625" style="291" customWidth="1"/>
    <col min="15844" max="15844" width="8.6640625" style="291" customWidth="1"/>
    <col min="15845" max="15845" width="10.5" style="291" customWidth="1"/>
    <col min="15846" max="15846" width="10.1640625" style="291" customWidth="1"/>
    <col min="15847" max="15847" width="11" style="291" customWidth="1"/>
    <col min="15848" max="15848" width="10.33203125" style="291" customWidth="1"/>
    <col min="15849" max="15849" width="9.83203125" style="291" customWidth="1"/>
    <col min="15850" max="15850" width="11.1640625" style="291" customWidth="1"/>
    <col min="15851" max="15851" width="10.5" style="291" customWidth="1"/>
    <col min="15852" max="15852" width="8.83203125" style="291" customWidth="1"/>
    <col min="15853" max="15853" width="10.33203125" style="291" customWidth="1"/>
    <col min="15854" max="15854" width="10.6640625" style="291" customWidth="1"/>
    <col min="15855" max="15855" width="12.5" style="291" customWidth="1"/>
    <col min="15856" max="15856" width="11.83203125" style="291" customWidth="1"/>
    <col min="15857" max="15857" width="11.1640625" style="291" customWidth="1"/>
    <col min="15858" max="15858" width="11" style="291" customWidth="1"/>
    <col min="15859" max="15859" width="11.1640625" style="291" customWidth="1"/>
    <col min="15860" max="15860" width="10.1640625" style="291" customWidth="1"/>
    <col min="15861" max="15861" width="11.83203125" style="291" customWidth="1"/>
    <col min="15862" max="15862" width="9.33203125" style="291"/>
    <col min="15863" max="15863" width="10.1640625" style="291" customWidth="1"/>
    <col min="15864" max="15864" width="10" style="291" customWidth="1"/>
    <col min="15865" max="15865" width="10.83203125" style="291" customWidth="1"/>
    <col min="15866" max="15866" width="11.33203125" style="291" customWidth="1"/>
    <col min="15867" max="16094" width="9.33203125" style="291"/>
    <col min="16095" max="16096" width="4.5" style="291" customWidth="1"/>
    <col min="16097" max="16097" width="8.6640625" style="291" customWidth="1"/>
    <col min="16098" max="16098" width="49.1640625" style="291" customWidth="1"/>
    <col min="16099" max="16099" width="3.1640625" style="291" customWidth="1"/>
    <col min="16100" max="16100" width="8.6640625" style="291" customWidth="1"/>
    <col min="16101" max="16101" width="10.5" style="291" customWidth="1"/>
    <col min="16102" max="16102" width="10.1640625" style="291" customWidth="1"/>
    <col min="16103" max="16103" width="11" style="291" customWidth="1"/>
    <col min="16104" max="16104" width="10.33203125" style="291" customWidth="1"/>
    <col min="16105" max="16105" width="9.83203125" style="291" customWidth="1"/>
    <col min="16106" max="16106" width="11.1640625" style="291" customWidth="1"/>
    <col min="16107" max="16107" width="10.5" style="291" customWidth="1"/>
    <col min="16108" max="16108" width="8.83203125" style="291" customWidth="1"/>
    <col min="16109" max="16109" width="10.33203125" style="291" customWidth="1"/>
    <col min="16110" max="16110" width="10.6640625" style="291" customWidth="1"/>
    <col min="16111" max="16111" width="12.5" style="291" customWidth="1"/>
    <col min="16112" max="16112" width="11.83203125" style="291" customWidth="1"/>
    <col min="16113" max="16113" width="11.1640625" style="291" customWidth="1"/>
    <col min="16114" max="16114" width="11" style="291" customWidth="1"/>
    <col min="16115" max="16115" width="11.1640625" style="291" customWidth="1"/>
    <col min="16116" max="16116" width="10.1640625" style="291" customWidth="1"/>
    <col min="16117" max="16117" width="11.83203125" style="291" customWidth="1"/>
    <col min="16118" max="16118" width="9.33203125" style="291"/>
    <col min="16119" max="16119" width="10.1640625" style="291" customWidth="1"/>
    <col min="16120" max="16120" width="10" style="291" customWidth="1"/>
    <col min="16121" max="16121" width="10.83203125" style="291" customWidth="1"/>
    <col min="16122" max="16122" width="11.33203125" style="291" customWidth="1"/>
    <col min="16123" max="16384" width="9.33203125" style="291"/>
  </cols>
  <sheetData>
    <row r="1" spans="1:20" ht="25.5" customHeight="1" x14ac:dyDescent="0.2">
      <c r="A1" s="855" t="s">
        <v>135</v>
      </c>
      <c r="B1" s="855" t="s">
        <v>136</v>
      </c>
      <c r="C1" s="855" t="s">
        <v>273</v>
      </c>
      <c r="D1" s="857" t="s">
        <v>0</v>
      </c>
      <c r="E1" s="859" t="s">
        <v>274</v>
      </c>
      <c r="F1" s="853" t="s">
        <v>160</v>
      </c>
      <c r="G1" s="844" t="s">
        <v>137</v>
      </c>
      <c r="H1" s="851"/>
      <c r="I1" s="844" t="s">
        <v>138</v>
      </c>
      <c r="J1" s="852"/>
      <c r="K1" s="848" t="s">
        <v>111</v>
      </c>
      <c r="L1" s="848"/>
      <c r="M1" s="848"/>
      <c r="N1" s="848"/>
      <c r="O1" s="848"/>
      <c r="P1" s="848"/>
      <c r="Q1" s="848"/>
      <c r="R1" s="849"/>
      <c r="S1" s="850" t="s">
        <v>133</v>
      </c>
      <c r="T1" s="849"/>
    </row>
    <row r="2" spans="1:20" ht="57.95" customHeight="1" thickBot="1" x14ac:dyDescent="0.25">
      <c r="A2" s="856"/>
      <c r="B2" s="856"/>
      <c r="C2" s="856"/>
      <c r="D2" s="858"/>
      <c r="E2" s="860"/>
      <c r="F2" s="854"/>
      <c r="G2" s="117" t="s">
        <v>139</v>
      </c>
      <c r="H2" s="117" t="s">
        <v>140</v>
      </c>
      <c r="I2" s="117" t="s">
        <v>141</v>
      </c>
      <c r="J2" s="118" t="s">
        <v>142</v>
      </c>
      <c r="K2" s="502" t="s">
        <v>113</v>
      </c>
      <c r="L2" s="503" t="s">
        <v>265</v>
      </c>
      <c r="M2" s="503" t="s">
        <v>266</v>
      </c>
      <c r="N2" s="503" t="s">
        <v>119</v>
      </c>
      <c r="O2" s="503" t="s">
        <v>121</v>
      </c>
      <c r="P2" s="503" t="s">
        <v>124</v>
      </c>
      <c r="Q2" s="503" t="s">
        <v>126</v>
      </c>
      <c r="R2" s="503" t="s">
        <v>267</v>
      </c>
      <c r="S2" s="504" t="s">
        <v>268</v>
      </c>
      <c r="T2" s="505" t="s">
        <v>269</v>
      </c>
    </row>
    <row r="3" spans="1:20" ht="16.5" customHeight="1" x14ac:dyDescent="0.2">
      <c r="A3" s="119">
        <v>1</v>
      </c>
      <c r="B3" s="100"/>
      <c r="C3" s="120"/>
      <c r="D3" s="506" t="s">
        <v>275</v>
      </c>
      <c r="E3" s="121"/>
      <c r="F3" s="122"/>
      <c r="G3" s="97"/>
      <c r="H3" s="97"/>
      <c r="I3" s="97"/>
      <c r="J3" s="97"/>
      <c r="K3" s="669"/>
      <c r="L3" s="101"/>
      <c r="M3" s="101"/>
      <c r="N3" s="101"/>
      <c r="O3" s="101"/>
      <c r="P3" s="101"/>
      <c r="Q3" s="101"/>
      <c r="R3" s="101"/>
      <c r="S3" s="101"/>
      <c r="T3" s="101"/>
    </row>
    <row r="4" spans="1:20" ht="12.75" customHeight="1" x14ac:dyDescent="0.2">
      <c r="A4" s="100">
        <v>1</v>
      </c>
      <c r="B4" s="100">
        <v>1</v>
      </c>
      <c r="C4" s="100"/>
      <c r="D4" s="506" t="s">
        <v>161</v>
      </c>
      <c r="E4" s="9"/>
      <c r="F4" s="97"/>
      <c r="G4" s="97"/>
      <c r="H4" s="97"/>
      <c r="I4" s="97"/>
      <c r="J4" s="97"/>
      <c r="K4" s="101"/>
      <c r="L4" s="101"/>
      <c r="M4" s="101"/>
      <c r="N4" s="101"/>
      <c r="O4" s="101"/>
      <c r="P4" s="101"/>
      <c r="Q4" s="101"/>
      <c r="R4" s="101"/>
      <c r="S4" s="101"/>
      <c r="T4" s="101"/>
    </row>
    <row r="5" spans="1:20" ht="12" customHeight="1" x14ac:dyDescent="0.2">
      <c r="A5" s="102">
        <v>1</v>
      </c>
      <c r="B5" s="102">
        <v>12</v>
      </c>
      <c r="C5" s="102"/>
      <c r="D5" s="507" t="s">
        <v>148</v>
      </c>
      <c r="E5" s="124"/>
      <c r="F5" s="115"/>
      <c r="G5" s="115"/>
      <c r="H5" s="115"/>
      <c r="I5" s="115"/>
      <c r="J5" s="115"/>
      <c r="K5" s="104"/>
      <c r="L5" s="104"/>
      <c r="M5" s="104"/>
      <c r="N5" s="104"/>
      <c r="O5" s="104"/>
      <c r="P5" s="104"/>
      <c r="Q5" s="104"/>
      <c r="R5" s="104"/>
      <c r="S5" s="104"/>
      <c r="T5" s="104"/>
    </row>
    <row r="6" spans="1:20" ht="14.45" customHeight="1" x14ac:dyDescent="0.2">
      <c r="A6" s="102"/>
      <c r="B6" s="102"/>
      <c r="C6" s="508"/>
      <c r="D6" s="509" t="s">
        <v>276</v>
      </c>
      <c r="E6" s="510"/>
      <c r="F6" s="127"/>
      <c r="G6" s="127"/>
      <c r="H6" s="127"/>
      <c r="I6" s="127"/>
      <c r="J6" s="127"/>
      <c r="K6" s="104"/>
      <c r="L6" s="104"/>
      <c r="M6" s="104"/>
      <c r="N6" s="104"/>
      <c r="O6" s="104"/>
      <c r="P6" s="104"/>
      <c r="Q6" s="104"/>
      <c r="R6" s="104"/>
      <c r="S6" s="104"/>
      <c r="T6" s="104"/>
    </row>
    <row r="7" spans="1:20" ht="14.45" customHeight="1" x14ac:dyDescent="0.2">
      <c r="A7" s="102"/>
      <c r="B7" s="102"/>
      <c r="C7" s="508"/>
      <c r="D7" s="511" t="s">
        <v>277</v>
      </c>
      <c r="E7" s="129">
        <v>2</v>
      </c>
      <c r="F7" s="38">
        <v>121103</v>
      </c>
      <c r="G7" s="38">
        <v>6000</v>
      </c>
      <c r="H7" s="38">
        <v>6000</v>
      </c>
      <c r="I7" s="38">
        <v>2398</v>
      </c>
      <c r="J7" s="670">
        <f>I7/H7*100</f>
        <v>39.966666666666669</v>
      </c>
      <c r="K7" s="104"/>
      <c r="L7" s="104"/>
      <c r="M7" s="104"/>
      <c r="N7" s="104">
        <v>2398</v>
      </c>
      <c r="O7" s="104"/>
      <c r="P7" s="104"/>
      <c r="Q7" s="104"/>
      <c r="R7" s="104"/>
      <c r="S7" s="104"/>
      <c r="T7" s="104"/>
    </row>
    <row r="8" spans="1:20" ht="14.45" customHeight="1" x14ac:dyDescent="0.2">
      <c r="A8" s="102"/>
      <c r="B8" s="102"/>
      <c r="C8" s="508"/>
      <c r="D8" s="511" t="s">
        <v>278</v>
      </c>
      <c r="E8" s="129"/>
      <c r="F8" s="38"/>
      <c r="G8" s="38"/>
      <c r="H8" s="38"/>
      <c r="I8" s="38"/>
      <c r="J8" s="670"/>
      <c r="K8" s="104"/>
      <c r="L8" s="104"/>
      <c r="M8" s="104"/>
      <c r="N8" s="104"/>
      <c r="O8" s="104"/>
      <c r="P8" s="104"/>
      <c r="Q8" s="104"/>
      <c r="R8" s="104"/>
      <c r="S8" s="104"/>
      <c r="T8" s="104"/>
    </row>
    <row r="9" spans="1:20" ht="14.45" customHeight="1" x14ac:dyDescent="0.2">
      <c r="A9" s="102"/>
      <c r="B9" s="102"/>
      <c r="C9" s="508"/>
      <c r="D9" s="511" t="s">
        <v>279</v>
      </c>
      <c r="E9" s="129">
        <v>2</v>
      </c>
      <c r="F9" s="38">
        <v>121104</v>
      </c>
      <c r="G9" s="38">
        <v>20000</v>
      </c>
      <c r="H9" s="38">
        <v>20000</v>
      </c>
      <c r="I9" s="38">
        <f t="shared" ref="I9:I39" si="0">SUM(K9:T9)</f>
        <v>8419</v>
      </c>
      <c r="J9" s="670">
        <f t="shared" ref="J9:J71" si="1">I9/H9*100</f>
        <v>42.094999999999999</v>
      </c>
      <c r="K9" s="104"/>
      <c r="L9" s="104"/>
      <c r="M9" s="104"/>
      <c r="N9" s="104">
        <v>8419</v>
      </c>
      <c r="O9" s="104"/>
      <c r="P9" s="104"/>
      <c r="Q9" s="104"/>
      <c r="R9" s="104"/>
      <c r="S9" s="104"/>
      <c r="T9" s="104"/>
    </row>
    <row r="10" spans="1:20" ht="24" customHeight="1" x14ac:dyDescent="0.2">
      <c r="A10" s="102"/>
      <c r="B10" s="102"/>
      <c r="C10" s="508"/>
      <c r="D10" s="512" t="s">
        <v>280</v>
      </c>
      <c r="E10" s="129">
        <v>2</v>
      </c>
      <c r="F10" s="38">
        <v>121117</v>
      </c>
      <c r="G10" s="38">
        <v>8000</v>
      </c>
      <c r="H10" s="38">
        <v>8000</v>
      </c>
      <c r="I10" s="38">
        <f t="shared" si="0"/>
        <v>3512</v>
      </c>
      <c r="J10" s="670">
        <f t="shared" si="1"/>
        <v>43.9</v>
      </c>
      <c r="K10" s="104"/>
      <c r="L10" s="104"/>
      <c r="M10" s="104"/>
      <c r="N10" s="104">
        <v>3512</v>
      </c>
      <c r="O10" s="104"/>
      <c r="P10" s="104"/>
      <c r="Q10" s="104"/>
      <c r="R10" s="104"/>
      <c r="S10" s="104"/>
      <c r="T10" s="104"/>
    </row>
    <row r="11" spans="1:20" ht="14.45" customHeight="1" x14ac:dyDescent="0.2">
      <c r="A11" s="102"/>
      <c r="B11" s="102"/>
      <c r="C11" s="508"/>
      <c r="D11" s="513" t="s">
        <v>165</v>
      </c>
      <c r="E11" s="129"/>
      <c r="F11" s="38"/>
      <c r="G11" s="38"/>
      <c r="H11" s="38"/>
      <c r="I11" s="38"/>
      <c r="J11" s="670"/>
      <c r="K11" s="104"/>
      <c r="L11" s="104"/>
      <c r="M11" s="104"/>
      <c r="N11" s="104"/>
      <c r="O11" s="104"/>
      <c r="P11" s="104"/>
      <c r="Q11" s="104"/>
      <c r="R11" s="104"/>
      <c r="S11" s="104"/>
      <c r="T11" s="104"/>
    </row>
    <row r="12" spans="1:20" ht="14.45" customHeight="1" x14ac:dyDescent="0.2">
      <c r="A12" s="102"/>
      <c r="B12" s="102"/>
      <c r="C12" s="508"/>
      <c r="D12" s="513" t="s">
        <v>281</v>
      </c>
      <c r="E12" s="129">
        <v>2</v>
      </c>
      <c r="F12" s="38">
        <v>121111</v>
      </c>
      <c r="G12" s="38">
        <v>1600</v>
      </c>
      <c r="H12" s="38">
        <v>1600</v>
      </c>
      <c r="I12" s="38">
        <f t="shared" si="0"/>
        <v>546</v>
      </c>
      <c r="J12" s="670">
        <f t="shared" si="1"/>
        <v>34.125</v>
      </c>
      <c r="K12" s="104"/>
      <c r="L12" s="104"/>
      <c r="M12" s="104"/>
      <c r="N12" s="104">
        <v>546</v>
      </c>
      <c r="O12" s="104"/>
      <c r="P12" s="104"/>
      <c r="Q12" s="104"/>
      <c r="R12" s="104"/>
      <c r="S12" s="104"/>
      <c r="T12" s="104"/>
    </row>
    <row r="13" spans="1:20" ht="14.45" customHeight="1" x14ac:dyDescent="0.2">
      <c r="A13" s="102"/>
      <c r="B13" s="102"/>
      <c r="C13" s="508"/>
      <c r="D13" s="513" t="s">
        <v>282</v>
      </c>
      <c r="E13" s="129">
        <v>2</v>
      </c>
      <c r="F13" s="129">
        <v>121127</v>
      </c>
      <c r="G13" s="812">
        <v>4000</v>
      </c>
      <c r="H13" s="812">
        <v>4000</v>
      </c>
      <c r="I13" s="38">
        <f t="shared" si="0"/>
        <v>1935</v>
      </c>
      <c r="J13" s="670">
        <f t="shared" si="1"/>
        <v>48.375</v>
      </c>
      <c r="K13" s="104"/>
      <c r="L13" s="104"/>
      <c r="M13" s="104"/>
      <c r="N13" s="104">
        <v>1935</v>
      </c>
      <c r="O13" s="104"/>
      <c r="P13" s="104"/>
      <c r="Q13" s="104"/>
      <c r="R13" s="104"/>
      <c r="S13" s="104"/>
      <c r="T13" s="104"/>
    </row>
    <row r="14" spans="1:20" ht="14.45" customHeight="1" x14ac:dyDescent="0.2">
      <c r="A14" s="102"/>
      <c r="B14" s="102"/>
      <c r="C14" s="508"/>
      <c r="D14" s="513" t="s">
        <v>283</v>
      </c>
      <c r="E14" s="129">
        <v>2</v>
      </c>
      <c r="F14" s="129">
        <v>121115</v>
      </c>
      <c r="G14" s="812">
        <v>700</v>
      </c>
      <c r="H14" s="812">
        <v>700</v>
      </c>
      <c r="I14" s="38">
        <f t="shared" si="0"/>
        <v>0</v>
      </c>
      <c r="J14" s="670">
        <f t="shared" si="1"/>
        <v>0</v>
      </c>
      <c r="K14" s="104"/>
      <c r="L14" s="104"/>
      <c r="M14" s="104"/>
      <c r="N14" s="104"/>
      <c r="O14" s="104"/>
      <c r="P14" s="104"/>
      <c r="Q14" s="104"/>
      <c r="R14" s="104"/>
      <c r="S14" s="104"/>
      <c r="T14" s="104"/>
    </row>
    <row r="15" spans="1:20" ht="14.45" customHeight="1" x14ac:dyDescent="0.2">
      <c r="A15" s="102"/>
      <c r="B15" s="102"/>
      <c r="C15" s="508"/>
      <c r="D15" s="513" t="s">
        <v>284</v>
      </c>
      <c r="E15" s="129">
        <v>2</v>
      </c>
      <c r="F15" s="129">
        <v>121129</v>
      </c>
      <c r="G15" s="812">
        <v>3000</v>
      </c>
      <c r="H15" s="812">
        <v>3000</v>
      </c>
      <c r="I15" s="38">
        <f t="shared" si="0"/>
        <v>968</v>
      </c>
      <c r="J15" s="670">
        <f t="shared" si="1"/>
        <v>32.266666666666666</v>
      </c>
      <c r="K15" s="104"/>
      <c r="L15" s="104"/>
      <c r="M15" s="104"/>
      <c r="N15" s="104">
        <v>968</v>
      </c>
      <c r="O15" s="104"/>
      <c r="P15" s="104"/>
      <c r="Q15" s="104"/>
      <c r="R15" s="104"/>
      <c r="S15" s="104"/>
      <c r="T15" s="104"/>
    </row>
    <row r="16" spans="1:20" ht="14.45" customHeight="1" x14ac:dyDescent="0.2">
      <c r="A16" s="102"/>
      <c r="B16" s="102"/>
      <c r="C16" s="508"/>
      <c r="D16" s="514" t="s">
        <v>285</v>
      </c>
      <c r="E16" s="129">
        <v>2</v>
      </c>
      <c r="F16" s="129">
        <v>121106</v>
      </c>
      <c r="G16" s="812">
        <v>2000</v>
      </c>
      <c r="H16" s="812">
        <v>2000</v>
      </c>
      <c r="I16" s="38">
        <f t="shared" si="0"/>
        <v>401</v>
      </c>
      <c r="J16" s="670">
        <f t="shared" si="1"/>
        <v>20.05</v>
      </c>
      <c r="K16" s="104"/>
      <c r="L16" s="104"/>
      <c r="M16" s="104"/>
      <c r="N16" s="104">
        <v>401</v>
      </c>
      <c r="O16" s="104"/>
      <c r="P16" s="104"/>
      <c r="Q16" s="104"/>
      <c r="R16" s="104"/>
      <c r="S16" s="104"/>
      <c r="T16" s="104"/>
    </row>
    <row r="17" spans="1:20" ht="27" customHeight="1" x14ac:dyDescent="0.2">
      <c r="A17" s="102"/>
      <c r="B17" s="102"/>
      <c r="C17" s="125"/>
      <c r="D17" s="515" t="s">
        <v>286</v>
      </c>
      <c r="E17" s="129"/>
      <c r="F17" s="129"/>
      <c r="G17" s="812"/>
      <c r="H17" s="812"/>
      <c r="I17" s="38"/>
      <c r="J17" s="670"/>
      <c r="K17" s="104"/>
      <c r="L17" s="104"/>
      <c r="M17" s="104"/>
      <c r="N17" s="104"/>
      <c r="O17" s="104"/>
      <c r="P17" s="104"/>
      <c r="Q17" s="104"/>
      <c r="R17" s="104"/>
      <c r="S17" s="104"/>
      <c r="T17" s="104"/>
    </row>
    <row r="18" spans="1:20" ht="14.45" customHeight="1" x14ac:dyDescent="0.2">
      <c r="A18" s="102"/>
      <c r="B18" s="102"/>
      <c r="C18" s="125"/>
      <c r="D18" s="516" t="s">
        <v>287</v>
      </c>
      <c r="E18" s="129">
        <v>2</v>
      </c>
      <c r="F18" s="129">
        <v>121131</v>
      </c>
      <c r="G18" s="812">
        <v>3000</v>
      </c>
      <c r="H18" s="812">
        <v>3000</v>
      </c>
      <c r="I18" s="38">
        <f t="shared" si="0"/>
        <v>272</v>
      </c>
      <c r="J18" s="670">
        <f t="shared" si="1"/>
        <v>9.0666666666666664</v>
      </c>
      <c r="K18" s="104"/>
      <c r="L18" s="104"/>
      <c r="M18" s="104"/>
      <c r="N18" s="104">
        <v>272</v>
      </c>
      <c r="O18" s="104"/>
      <c r="P18" s="104"/>
      <c r="Q18" s="104"/>
      <c r="R18" s="104"/>
      <c r="S18" s="104"/>
      <c r="T18" s="104"/>
    </row>
    <row r="19" spans="1:20" ht="14.45" customHeight="1" x14ac:dyDescent="0.2">
      <c r="A19" s="102"/>
      <c r="B19" s="102"/>
      <c r="C19" s="125"/>
      <c r="D19" s="516" t="s">
        <v>278</v>
      </c>
      <c r="E19" s="129"/>
      <c r="F19" s="129"/>
      <c r="G19" s="812"/>
      <c r="H19" s="812"/>
      <c r="I19" s="38"/>
      <c r="J19" s="670"/>
      <c r="K19" s="104"/>
      <c r="L19" s="104"/>
      <c r="M19" s="104"/>
      <c r="N19" s="104"/>
      <c r="O19" s="104"/>
      <c r="P19" s="104"/>
      <c r="Q19" s="104"/>
      <c r="R19" s="104"/>
      <c r="S19" s="104"/>
      <c r="T19" s="104"/>
    </row>
    <row r="20" spans="1:20" ht="14.45" customHeight="1" x14ac:dyDescent="0.2">
      <c r="A20" s="102"/>
      <c r="B20" s="102"/>
      <c r="C20" s="125"/>
      <c r="D20" s="516" t="s">
        <v>288</v>
      </c>
      <c r="E20" s="129">
        <v>2</v>
      </c>
      <c r="F20" s="129">
        <v>121130</v>
      </c>
      <c r="G20" s="812">
        <v>2000</v>
      </c>
      <c r="H20" s="812">
        <v>2000</v>
      </c>
      <c r="I20" s="38">
        <f t="shared" si="0"/>
        <v>0</v>
      </c>
      <c r="J20" s="670">
        <f t="shared" si="1"/>
        <v>0</v>
      </c>
      <c r="K20" s="104"/>
      <c r="L20" s="104"/>
      <c r="M20" s="104"/>
      <c r="N20" s="104"/>
      <c r="O20" s="104"/>
      <c r="P20" s="104"/>
      <c r="Q20" s="104"/>
      <c r="R20" s="104"/>
      <c r="S20" s="104"/>
      <c r="T20" s="104"/>
    </row>
    <row r="21" spans="1:20" ht="14.45" customHeight="1" x14ac:dyDescent="0.2">
      <c r="A21" s="102"/>
      <c r="B21" s="102"/>
      <c r="C21" s="125"/>
      <c r="D21" s="128" t="s">
        <v>165</v>
      </c>
      <c r="E21" s="129"/>
      <c r="F21" s="129"/>
      <c r="G21" s="129"/>
      <c r="H21" s="129"/>
      <c r="I21" s="38"/>
      <c r="J21" s="670"/>
      <c r="K21" s="104"/>
      <c r="L21" s="104"/>
      <c r="M21" s="104"/>
      <c r="N21" s="104"/>
      <c r="O21" s="104"/>
      <c r="P21" s="104"/>
      <c r="Q21" s="104"/>
      <c r="R21" s="104"/>
      <c r="S21" s="104"/>
      <c r="T21" s="104"/>
    </row>
    <row r="22" spans="1:20" ht="14.45" customHeight="1" x14ac:dyDescent="0.2">
      <c r="A22" s="102"/>
      <c r="B22" s="102"/>
      <c r="C22" s="125"/>
      <c r="D22" s="128" t="s">
        <v>289</v>
      </c>
      <c r="E22" s="129">
        <v>1</v>
      </c>
      <c r="F22" s="38">
        <v>121204</v>
      </c>
      <c r="G22" s="38">
        <v>14000</v>
      </c>
      <c r="H22" s="38">
        <v>14000</v>
      </c>
      <c r="I22" s="38">
        <f t="shared" si="0"/>
        <v>4742</v>
      </c>
      <c r="J22" s="670">
        <f t="shared" si="1"/>
        <v>33.871428571428567</v>
      </c>
      <c r="K22" s="104"/>
      <c r="L22" s="104"/>
      <c r="M22" s="104"/>
      <c r="N22" s="104">
        <v>4742</v>
      </c>
      <c r="O22" s="104"/>
      <c r="P22" s="104"/>
      <c r="Q22" s="104"/>
      <c r="R22" s="104"/>
      <c r="S22" s="104"/>
      <c r="T22" s="104"/>
    </row>
    <row r="23" spans="1:20" ht="14.45" customHeight="1" x14ac:dyDescent="0.2">
      <c r="A23" s="102"/>
      <c r="B23" s="102"/>
      <c r="C23" s="125"/>
      <c r="D23" s="517" t="s">
        <v>290</v>
      </c>
      <c r="E23" s="518">
        <v>1</v>
      </c>
      <c r="F23" s="38">
        <v>121132</v>
      </c>
      <c r="G23" s="38">
        <v>250</v>
      </c>
      <c r="H23" s="38">
        <v>250</v>
      </c>
      <c r="I23" s="38">
        <f t="shared" si="0"/>
        <v>0</v>
      </c>
      <c r="J23" s="670">
        <f t="shared" si="1"/>
        <v>0</v>
      </c>
      <c r="K23" s="104"/>
      <c r="L23" s="104"/>
      <c r="M23" s="104"/>
      <c r="N23" s="104"/>
      <c r="O23" s="104"/>
      <c r="P23" s="104"/>
      <c r="Q23" s="104"/>
      <c r="R23" s="104"/>
      <c r="S23" s="104"/>
      <c r="T23" s="104"/>
    </row>
    <row r="24" spans="1:20" ht="14.45" customHeight="1" x14ac:dyDescent="0.2">
      <c r="A24" s="102"/>
      <c r="B24" s="102"/>
      <c r="C24" s="125"/>
      <c r="D24" s="92" t="s">
        <v>166</v>
      </c>
      <c r="E24" s="129">
        <v>1</v>
      </c>
      <c r="F24" s="38">
        <v>121203</v>
      </c>
      <c r="G24" s="38">
        <v>6500</v>
      </c>
      <c r="H24" s="38">
        <v>6500</v>
      </c>
      <c r="I24" s="38">
        <f t="shared" si="0"/>
        <v>3403</v>
      </c>
      <c r="J24" s="670">
        <f t="shared" si="1"/>
        <v>52.353846153846149</v>
      </c>
      <c r="K24" s="104"/>
      <c r="L24" s="104"/>
      <c r="M24" s="104">
        <v>742</v>
      </c>
      <c r="N24" s="104">
        <v>2661</v>
      </c>
      <c r="O24" s="104"/>
      <c r="P24" s="104"/>
      <c r="Q24" s="104"/>
      <c r="R24" s="104"/>
      <c r="S24" s="104"/>
      <c r="T24" s="104"/>
    </row>
    <row r="25" spans="1:20" ht="14.45" customHeight="1" x14ac:dyDescent="0.2">
      <c r="A25" s="102"/>
      <c r="B25" s="102"/>
      <c r="C25" s="125"/>
      <c r="D25" s="86" t="s">
        <v>291</v>
      </c>
      <c r="E25" s="129"/>
      <c r="F25" s="9"/>
      <c r="G25" s="9"/>
      <c r="H25" s="9"/>
      <c r="I25" s="38"/>
      <c r="J25" s="670"/>
      <c r="K25" s="104"/>
      <c r="L25" s="104"/>
      <c r="M25" s="104"/>
      <c r="N25" s="104"/>
      <c r="O25" s="104"/>
      <c r="P25" s="104"/>
      <c r="Q25" s="104"/>
      <c r="R25" s="104"/>
      <c r="S25" s="104"/>
      <c r="T25" s="104"/>
    </row>
    <row r="26" spans="1:20" ht="14.45" customHeight="1" x14ac:dyDescent="0.2">
      <c r="A26" s="102"/>
      <c r="B26" s="102"/>
      <c r="C26" s="125"/>
      <c r="D26" s="128" t="s">
        <v>292</v>
      </c>
      <c r="E26" s="129">
        <v>2</v>
      </c>
      <c r="F26" s="38">
        <v>121504</v>
      </c>
      <c r="G26" s="38">
        <v>4400</v>
      </c>
      <c r="H26" s="38">
        <v>4400</v>
      </c>
      <c r="I26" s="38">
        <f t="shared" si="0"/>
        <v>1660</v>
      </c>
      <c r="J26" s="670">
        <f t="shared" si="1"/>
        <v>37.727272727272727</v>
      </c>
      <c r="K26" s="104"/>
      <c r="L26" s="104"/>
      <c r="M26" s="104"/>
      <c r="N26" s="104">
        <v>1660</v>
      </c>
      <c r="O26" s="104"/>
      <c r="P26" s="104"/>
      <c r="Q26" s="104"/>
      <c r="R26" s="104"/>
      <c r="S26" s="104"/>
      <c r="T26" s="104"/>
    </row>
    <row r="27" spans="1:20" ht="14.45" customHeight="1" x14ac:dyDescent="0.2">
      <c r="A27" s="102"/>
      <c r="B27" s="102"/>
      <c r="C27" s="125"/>
      <c r="D27" s="128" t="s">
        <v>167</v>
      </c>
      <c r="E27" s="129"/>
      <c r="F27" s="38"/>
      <c r="G27" s="38"/>
      <c r="H27" s="38"/>
      <c r="I27" s="38"/>
      <c r="J27" s="670"/>
      <c r="K27" s="104"/>
      <c r="L27" s="104"/>
      <c r="M27" s="104"/>
      <c r="N27" s="104"/>
      <c r="O27" s="104"/>
      <c r="P27" s="104"/>
      <c r="Q27" s="104"/>
      <c r="R27" s="104"/>
      <c r="S27" s="104"/>
      <c r="T27" s="104"/>
    </row>
    <row r="28" spans="1:20" ht="12.6" customHeight="1" x14ac:dyDescent="0.2">
      <c r="A28" s="97"/>
      <c r="B28" s="130"/>
      <c r="C28" s="519"/>
      <c r="D28" s="9" t="s">
        <v>293</v>
      </c>
      <c r="E28" s="129">
        <v>1</v>
      </c>
      <c r="F28" s="9">
        <v>121403</v>
      </c>
      <c r="G28" s="9">
        <v>50</v>
      </c>
      <c r="H28" s="9">
        <v>50</v>
      </c>
      <c r="I28" s="38">
        <f t="shared" si="0"/>
        <v>0</v>
      </c>
      <c r="J28" s="670">
        <f t="shared" si="1"/>
        <v>0</v>
      </c>
      <c r="K28" s="104"/>
      <c r="L28" s="104"/>
      <c r="M28" s="104"/>
      <c r="N28" s="104"/>
      <c r="O28" s="104"/>
      <c r="P28" s="104"/>
      <c r="Q28" s="104"/>
      <c r="R28" s="104"/>
      <c r="S28" s="104"/>
      <c r="T28" s="104"/>
    </row>
    <row r="29" spans="1:20" ht="12.6" customHeight="1" x14ac:dyDescent="0.2">
      <c r="A29" s="97"/>
      <c r="B29" s="130"/>
      <c r="C29" s="519"/>
      <c r="D29" s="9" t="s">
        <v>773</v>
      </c>
      <c r="E29" s="9"/>
      <c r="F29" s="9"/>
      <c r="G29" s="9"/>
      <c r="H29" s="9"/>
      <c r="I29" s="38"/>
      <c r="J29" s="670"/>
      <c r="K29" s="104"/>
      <c r="L29" s="104"/>
      <c r="M29" s="104"/>
      <c r="N29" s="104"/>
      <c r="O29" s="104"/>
      <c r="P29" s="104"/>
      <c r="Q29" s="104"/>
      <c r="R29" s="104"/>
      <c r="S29" s="104"/>
      <c r="T29" s="104"/>
    </row>
    <row r="30" spans="1:20" ht="12.6" customHeight="1" x14ac:dyDescent="0.2">
      <c r="A30" s="97"/>
      <c r="B30" s="97"/>
      <c r="C30" s="131"/>
      <c r="D30" s="86" t="s">
        <v>294</v>
      </c>
      <c r="E30" s="9">
        <v>1</v>
      </c>
      <c r="F30" s="9">
        <v>121301</v>
      </c>
      <c r="G30" s="9">
        <v>2500</v>
      </c>
      <c r="H30" s="9">
        <v>0</v>
      </c>
      <c r="I30" s="38">
        <f t="shared" si="0"/>
        <v>0</v>
      </c>
      <c r="J30" s="670"/>
      <c r="K30" s="104"/>
      <c r="L30" s="104"/>
      <c r="M30" s="104"/>
      <c r="N30" s="104"/>
      <c r="O30" s="104"/>
      <c r="P30" s="104"/>
      <c r="Q30" s="104"/>
      <c r="R30" s="104"/>
      <c r="S30" s="104"/>
      <c r="T30" s="104"/>
    </row>
    <row r="31" spans="1:20" ht="12.6" customHeight="1" x14ac:dyDescent="0.2">
      <c r="A31" s="97"/>
      <c r="B31" s="97"/>
      <c r="C31" s="131"/>
      <c r="D31" s="208" t="s">
        <v>162</v>
      </c>
      <c r="E31" s="129"/>
      <c r="F31" s="9"/>
      <c r="G31" s="9"/>
      <c r="H31" s="9"/>
      <c r="I31" s="38"/>
      <c r="J31" s="670"/>
      <c r="K31" s="104"/>
      <c r="L31" s="104"/>
      <c r="M31" s="104"/>
      <c r="N31" s="104"/>
      <c r="O31" s="104"/>
      <c r="P31" s="104"/>
      <c r="Q31" s="104"/>
      <c r="R31" s="104"/>
      <c r="S31" s="104"/>
      <c r="T31" s="104"/>
    </row>
    <row r="32" spans="1:20" ht="12.6" customHeight="1" x14ac:dyDescent="0.2">
      <c r="A32" s="97"/>
      <c r="B32" s="97"/>
      <c r="C32" s="131"/>
      <c r="D32" s="132" t="s">
        <v>295</v>
      </c>
      <c r="E32" s="129">
        <v>2</v>
      </c>
      <c r="F32" s="9">
        <v>221902</v>
      </c>
      <c r="G32" s="9">
        <v>30000</v>
      </c>
      <c r="H32" s="9">
        <v>29775</v>
      </c>
      <c r="I32" s="38">
        <f t="shared" si="0"/>
        <v>4161</v>
      </c>
      <c r="J32" s="670">
        <f t="shared" si="1"/>
        <v>13.974811083123425</v>
      </c>
      <c r="K32" s="104"/>
      <c r="L32" s="104"/>
      <c r="M32" s="104">
        <v>4161</v>
      </c>
      <c r="N32" s="104"/>
      <c r="O32" s="104"/>
      <c r="P32" s="104"/>
      <c r="Q32" s="104"/>
      <c r="R32" s="104"/>
      <c r="S32" s="104"/>
      <c r="T32" s="104"/>
    </row>
    <row r="33" spans="1:20" ht="12.6" customHeight="1" x14ac:dyDescent="0.2">
      <c r="A33" s="97"/>
      <c r="B33" s="97"/>
      <c r="C33" s="131"/>
      <c r="D33" s="133" t="s">
        <v>296</v>
      </c>
      <c r="E33" s="129">
        <v>2</v>
      </c>
      <c r="F33" s="9" t="s">
        <v>297</v>
      </c>
      <c r="G33" s="9">
        <v>20000</v>
      </c>
      <c r="H33" s="9">
        <v>20000</v>
      </c>
      <c r="I33" s="38">
        <f t="shared" si="0"/>
        <v>6034</v>
      </c>
      <c r="J33" s="670">
        <f t="shared" si="1"/>
        <v>30.17</v>
      </c>
      <c r="K33" s="104"/>
      <c r="L33" s="104">
        <v>1759</v>
      </c>
      <c r="M33" s="104">
        <v>68</v>
      </c>
      <c r="N33" s="104">
        <v>4207</v>
      </c>
      <c r="O33" s="104"/>
      <c r="P33" s="104"/>
      <c r="Q33" s="104"/>
      <c r="R33" s="104"/>
      <c r="S33" s="104"/>
      <c r="T33" s="104"/>
    </row>
    <row r="34" spans="1:20" ht="12.6" customHeight="1" x14ac:dyDescent="0.2">
      <c r="A34" s="97"/>
      <c r="B34" s="97"/>
      <c r="C34" s="131"/>
      <c r="D34" s="133" t="s">
        <v>1053</v>
      </c>
      <c r="E34" s="129">
        <v>1</v>
      </c>
      <c r="F34" s="9">
        <v>121118</v>
      </c>
      <c r="G34" s="9">
        <v>300</v>
      </c>
      <c r="H34" s="9">
        <v>300</v>
      </c>
      <c r="I34" s="38">
        <f t="shared" si="0"/>
        <v>79</v>
      </c>
      <c r="J34" s="670">
        <f t="shared" si="1"/>
        <v>26.333333333333332</v>
      </c>
      <c r="K34" s="104"/>
      <c r="L34" s="104"/>
      <c r="M34" s="104">
        <v>79</v>
      </c>
      <c r="N34" s="104"/>
      <c r="O34" s="104"/>
      <c r="P34" s="104"/>
      <c r="Q34" s="104"/>
      <c r="R34" s="104"/>
      <c r="S34" s="104"/>
      <c r="T34" s="104"/>
    </row>
    <row r="35" spans="1:20" ht="12.6" customHeight="1" x14ac:dyDescent="0.2">
      <c r="A35" s="97"/>
      <c r="B35" s="97"/>
      <c r="C35" s="131"/>
      <c r="D35" s="92" t="s">
        <v>1054</v>
      </c>
      <c r="E35" s="129">
        <v>1</v>
      </c>
      <c r="F35" s="9">
        <v>121515</v>
      </c>
      <c r="G35" s="9">
        <v>200</v>
      </c>
      <c r="H35" s="9">
        <v>200</v>
      </c>
      <c r="I35" s="38">
        <f t="shared" si="0"/>
        <v>70</v>
      </c>
      <c r="J35" s="670">
        <f t="shared" si="1"/>
        <v>35</v>
      </c>
      <c r="K35" s="104"/>
      <c r="L35" s="104"/>
      <c r="M35" s="104">
        <v>70</v>
      </c>
      <c r="N35" s="104"/>
      <c r="O35" s="104"/>
      <c r="P35" s="104"/>
      <c r="Q35" s="104"/>
      <c r="R35" s="104"/>
      <c r="S35" s="104"/>
      <c r="T35" s="104"/>
    </row>
    <row r="36" spans="1:20" ht="14.1" customHeight="1" x14ac:dyDescent="0.2">
      <c r="A36" s="97"/>
      <c r="B36" s="97"/>
      <c r="C36" s="131"/>
      <c r="D36" s="126" t="s">
        <v>298</v>
      </c>
      <c r="E36" s="129"/>
      <c r="F36" s="9"/>
      <c r="G36" s="9"/>
      <c r="H36" s="9"/>
      <c r="I36" s="38"/>
      <c r="J36" s="670"/>
      <c r="K36" s="104"/>
      <c r="L36" s="104"/>
      <c r="M36" s="104"/>
      <c r="N36" s="104"/>
      <c r="O36" s="104"/>
      <c r="P36" s="104"/>
      <c r="Q36" s="104"/>
      <c r="R36" s="104"/>
      <c r="S36" s="104"/>
      <c r="T36" s="104"/>
    </row>
    <row r="37" spans="1:20" ht="14.1" customHeight="1" x14ac:dyDescent="0.2">
      <c r="A37" s="97"/>
      <c r="B37" s="97"/>
      <c r="C37" s="131"/>
      <c r="D37" s="86" t="s">
        <v>299</v>
      </c>
      <c r="E37" s="129">
        <v>1</v>
      </c>
      <c r="F37" s="9">
        <v>121601</v>
      </c>
      <c r="G37" s="9">
        <v>500</v>
      </c>
      <c r="H37" s="9">
        <v>500</v>
      </c>
      <c r="I37" s="38">
        <f t="shared" si="0"/>
        <v>0</v>
      </c>
      <c r="J37" s="670">
        <f t="shared" si="1"/>
        <v>0</v>
      </c>
      <c r="K37" s="104"/>
      <c r="L37" s="104"/>
      <c r="M37" s="104"/>
      <c r="N37" s="104"/>
      <c r="O37" s="104"/>
      <c r="P37" s="104"/>
      <c r="Q37" s="104"/>
      <c r="R37" s="104"/>
      <c r="S37" s="104"/>
      <c r="T37" s="104"/>
    </row>
    <row r="38" spans="1:20" ht="14.1" customHeight="1" x14ac:dyDescent="0.2">
      <c r="A38" s="97"/>
      <c r="B38" s="97"/>
      <c r="C38" s="131"/>
      <c r="D38" s="83" t="s">
        <v>300</v>
      </c>
      <c r="E38" s="129"/>
      <c r="F38" s="129"/>
      <c r="G38" s="129"/>
      <c r="H38" s="129"/>
      <c r="I38" s="38"/>
      <c r="J38" s="670"/>
      <c r="K38" s="104"/>
      <c r="L38" s="104"/>
      <c r="M38" s="104"/>
      <c r="N38" s="104"/>
      <c r="O38" s="104"/>
      <c r="P38" s="104"/>
      <c r="Q38" s="104"/>
      <c r="R38" s="104"/>
      <c r="S38" s="104"/>
      <c r="T38" s="104"/>
    </row>
    <row r="39" spans="1:20" ht="14.1" customHeight="1" x14ac:dyDescent="0.2">
      <c r="A39" s="97"/>
      <c r="B39" s="97"/>
      <c r="C39" s="131"/>
      <c r="D39" s="86" t="s">
        <v>301</v>
      </c>
      <c r="E39" s="81">
        <v>2</v>
      </c>
      <c r="F39" s="9">
        <v>121517</v>
      </c>
      <c r="G39" s="9">
        <v>3000</v>
      </c>
      <c r="H39" s="9">
        <v>3243</v>
      </c>
      <c r="I39" s="38">
        <f t="shared" si="0"/>
        <v>1500</v>
      </c>
      <c r="J39" s="670">
        <f t="shared" si="1"/>
        <v>46.253469010175763</v>
      </c>
      <c r="K39" s="104"/>
      <c r="L39" s="104"/>
      <c r="M39" s="104"/>
      <c r="N39" s="104"/>
      <c r="O39" s="104">
        <v>1500</v>
      </c>
      <c r="P39" s="104"/>
      <c r="Q39" s="104"/>
      <c r="R39" s="104"/>
      <c r="S39" s="104"/>
      <c r="T39" s="104"/>
    </row>
    <row r="40" spans="1:20" ht="13.5" x14ac:dyDescent="0.2">
      <c r="A40" s="87"/>
      <c r="B40" s="87"/>
      <c r="C40" s="137"/>
      <c r="D40" s="138" t="s">
        <v>302</v>
      </c>
      <c r="E40" s="139"/>
      <c r="F40" s="15"/>
      <c r="G40" s="520">
        <f t="shared" ref="G40:T40" si="2">SUM(G7:G39)</f>
        <v>132000</v>
      </c>
      <c r="H40" s="520">
        <f t="shared" si="2"/>
        <v>129518</v>
      </c>
      <c r="I40" s="520">
        <f t="shared" si="2"/>
        <v>40100</v>
      </c>
      <c r="J40" s="811">
        <f t="shared" si="1"/>
        <v>30.960947513086985</v>
      </c>
      <c r="K40" s="520">
        <f t="shared" si="2"/>
        <v>0</v>
      </c>
      <c r="L40" s="520">
        <f t="shared" si="2"/>
        <v>1759</v>
      </c>
      <c r="M40" s="520">
        <f t="shared" si="2"/>
        <v>5120</v>
      </c>
      <c r="N40" s="520">
        <f t="shared" si="2"/>
        <v>31721</v>
      </c>
      <c r="O40" s="520">
        <f t="shared" si="2"/>
        <v>1500</v>
      </c>
      <c r="P40" s="520">
        <f t="shared" si="2"/>
        <v>0</v>
      </c>
      <c r="Q40" s="520">
        <f t="shared" si="2"/>
        <v>0</v>
      </c>
      <c r="R40" s="520">
        <f t="shared" si="2"/>
        <v>0</v>
      </c>
      <c r="S40" s="520">
        <f t="shared" si="2"/>
        <v>0</v>
      </c>
      <c r="T40" s="520">
        <f t="shared" si="2"/>
        <v>0</v>
      </c>
    </row>
    <row r="41" spans="1:20" ht="13.5" x14ac:dyDescent="0.2">
      <c r="A41" s="141"/>
      <c r="B41" s="141"/>
      <c r="C41" s="131"/>
      <c r="D41" s="86" t="s">
        <v>303</v>
      </c>
      <c r="E41" s="142"/>
      <c r="F41" s="9"/>
      <c r="G41" s="9"/>
      <c r="H41" s="9"/>
      <c r="I41" s="38"/>
      <c r="J41" s="670"/>
      <c r="K41" s="274"/>
      <c r="L41" s="274"/>
      <c r="M41" s="274"/>
      <c r="N41" s="274"/>
      <c r="O41" s="274"/>
      <c r="P41" s="274"/>
      <c r="Q41" s="274"/>
      <c r="R41" s="274"/>
      <c r="S41" s="274"/>
      <c r="T41" s="274"/>
    </row>
    <row r="42" spans="1:20" ht="24" x14ac:dyDescent="0.2">
      <c r="A42" s="141"/>
      <c r="B42" s="141"/>
      <c r="C42" s="131" t="s">
        <v>304</v>
      </c>
      <c r="D42" s="521" t="s">
        <v>305</v>
      </c>
      <c r="E42" s="142"/>
      <c r="F42" s="9">
        <v>121401</v>
      </c>
      <c r="G42" s="9">
        <v>7200</v>
      </c>
      <c r="H42" s="9">
        <v>7200</v>
      </c>
      <c r="I42" s="38">
        <f>SUM(K42:T42)</f>
        <v>1500</v>
      </c>
      <c r="J42" s="670">
        <f t="shared" si="1"/>
        <v>20.833333333333336</v>
      </c>
      <c r="K42" s="93"/>
      <c r="L42" s="93"/>
      <c r="M42" s="93"/>
      <c r="N42" s="93"/>
      <c r="O42" s="93"/>
      <c r="P42" s="93"/>
      <c r="Q42" s="93"/>
      <c r="R42" s="93">
        <v>1500</v>
      </c>
      <c r="S42" s="93"/>
      <c r="T42" s="93"/>
    </row>
    <row r="43" spans="1:20" ht="12.75" x14ac:dyDescent="0.2">
      <c r="A43" s="141"/>
      <c r="B43" s="141"/>
      <c r="C43" s="131"/>
      <c r="D43" s="522" t="s">
        <v>1102</v>
      </c>
      <c r="E43" s="142"/>
      <c r="F43" s="9"/>
      <c r="G43" s="9"/>
      <c r="H43" s="9"/>
      <c r="I43" s="38"/>
      <c r="J43" s="670"/>
      <c r="K43" s="93"/>
      <c r="L43" s="93"/>
      <c r="M43" s="93"/>
      <c r="N43" s="93"/>
      <c r="O43" s="93"/>
      <c r="P43" s="93"/>
      <c r="Q43" s="93"/>
      <c r="R43" s="93"/>
      <c r="S43" s="93"/>
      <c r="T43" s="93"/>
    </row>
    <row r="44" spans="1:20" ht="12.75" x14ac:dyDescent="0.2">
      <c r="A44" s="141"/>
      <c r="B44" s="141"/>
      <c r="C44" s="131" t="s">
        <v>307</v>
      </c>
      <c r="D44" s="523" t="s">
        <v>879</v>
      </c>
      <c r="E44" s="142"/>
      <c r="F44" s="9">
        <v>121405</v>
      </c>
      <c r="G44" s="9">
        <v>900</v>
      </c>
      <c r="H44" s="9">
        <v>900</v>
      </c>
      <c r="I44" s="38">
        <f t="shared" ref="I44:I45" si="3">SUM(K44:T44)</f>
        <v>300</v>
      </c>
      <c r="J44" s="670">
        <f t="shared" si="1"/>
        <v>33.333333333333329</v>
      </c>
      <c r="K44" s="93"/>
      <c r="L44" s="93"/>
      <c r="M44" s="93"/>
      <c r="N44" s="93"/>
      <c r="O44" s="93"/>
      <c r="P44" s="93"/>
      <c r="Q44" s="93"/>
      <c r="R44" s="93">
        <v>300</v>
      </c>
      <c r="S44" s="93"/>
      <c r="T44" s="93"/>
    </row>
    <row r="45" spans="1:20" ht="24" x14ac:dyDescent="0.2">
      <c r="A45" s="141"/>
      <c r="B45" s="141"/>
      <c r="C45" s="131" t="s">
        <v>429</v>
      </c>
      <c r="D45" s="524" t="s">
        <v>308</v>
      </c>
      <c r="E45" s="142"/>
      <c r="F45" s="9">
        <v>121402</v>
      </c>
      <c r="G45" s="9">
        <v>13819</v>
      </c>
      <c r="H45" s="9">
        <v>13819</v>
      </c>
      <c r="I45" s="38">
        <f t="shared" si="3"/>
        <v>0</v>
      </c>
      <c r="J45" s="670">
        <f t="shared" si="1"/>
        <v>0</v>
      </c>
      <c r="K45" s="93"/>
      <c r="L45" s="93"/>
      <c r="M45" s="93"/>
      <c r="N45" s="93"/>
      <c r="O45" s="93"/>
      <c r="P45" s="93"/>
      <c r="Q45" s="93"/>
      <c r="R45" s="93"/>
      <c r="S45" s="93"/>
      <c r="T45" s="93"/>
    </row>
    <row r="46" spans="1:20" ht="13.5" x14ac:dyDescent="0.2">
      <c r="A46" s="87"/>
      <c r="B46" s="87"/>
      <c r="C46" s="137"/>
      <c r="D46" s="138" t="s">
        <v>309</v>
      </c>
      <c r="E46" s="139"/>
      <c r="F46" s="15"/>
      <c r="G46" s="520">
        <f t="shared" ref="G46:S46" si="4">SUM(G40:G45)</f>
        <v>153919</v>
      </c>
      <c r="H46" s="520">
        <f t="shared" si="4"/>
        <v>151437</v>
      </c>
      <c r="I46" s="520">
        <f t="shared" si="4"/>
        <v>41900</v>
      </c>
      <c r="J46" s="671">
        <f t="shared" si="1"/>
        <v>27.668271294333618</v>
      </c>
      <c r="K46" s="520">
        <f t="shared" si="4"/>
        <v>0</v>
      </c>
      <c r="L46" s="520">
        <f t="shared" si="4"/>
        <v>1759</v>
      </c>
      <c r="M46" s="520">
        <f t="shared" si="4"/>
        <v>5120</v>
      </c>
      <c r="N46" s="520">
        <f t="shared" si="4"/>
        <v>31721</v>
      </c>
      <c r="O46" s="520">
        <f t="shared" si="4"/>
        <v>1500</v>
      </c>
      <c r="P46" s="520">
        <f t="shared" si="4"/>
        <v>0</v>
      </c>
      <c r="Q46" s="520">
        <f t="shared" si="4"/>
        <v>0</v>
      </c>
      <c r="R46" s="520">
        <f t="shared" si="4"/>
        <v>1800</v>
      </c>
      <c r="S46" s="520">
        <f t="shared" si="4"/>
        <v>0</v>
      </c>
      <c r="T46" s="520">
        <f t="shared" ref="T46" si="5">SUM(T40:T45)</f>
        <v>0</v>
      </c>
    </row>
    <row r="47" spans="1:20" ht="12" customHeight="1" x14ac:dyDescent="0.2">
      <c r="A47" s="97">
        <v>1</v>
      </c>
      <c r="B47" s="97">
        <v>13</v>
      </c>
      <c r="C47" s="97"/>
      <c r="D47" s="123" t="s">
        <v>149</v>
      </c>
      <c r="E47" s="5" t="s">
        <v>310</v>
      </c>
      <c r="F47" s="6"/>
      <c r="G47" s="6"/>
      <c r="H47" s="6"/>
      <c r="I47" s="38"/>
      <c r="J47" s="670"/>
      <c r="K47" s="6"/>
      <c r="L47" s="104"/>
      <c r="M47" s="104"/>
      <c r="N47" s="104"/>
      <c r="O47" s="104"/>
      <c r="P47" s="104"/>
      <c r="Q47" s="6"/>
      <c r="R47" s="6"/>
      <c r="S47" s="6"/>
      <c r="T47" s="6"/>
    </row>
    <row r="48" spans="1:20" x14ac:dyDescent="0.2">
      <c r="A48" s="97"/>
      <c r="B48" s="97"/>
      <c r="C48" s="131"/>
      <c r="D48" s="145" t="s">
        <v>311</v>
      </c>
      <c r="E48" s="5"/>
      <c r="F48" s="6"/>
      <c r="G48" s="6"/>
      <c r="H48" s="6"/>
      <c r="I48" s="38"/>
      <c r="J48" s="670"/>
      <c r="K48" s="6"/>
      <c r="L48" s="104"/>
      <c r="M48" s="104"/>
      <c r="N48" s="104"/>
      <c r="O48" s="104"/>
      <c r="P48" s="104"/>
      <c r="Q48" s="6"/>
      <c r="R48" s="6"/>
      <c r="S48" s="6"/>
      <c r="T48" s="6"/>
    </row>
    <row r="49" spans="1:20" ht="12" customHeight="1" x14ac:dyDescent="0.2">
      <c r="A49" s="97"/>
      <c r="B49" s="97"/>
      <c r="C49" s="131"/>
      <c r="D49" s="92" t="s">
        <v>254</v>
      </c>
      <c r="E49" s="156"/>
      <c r="F49" s="129"/>
      <c r="G49" s="129"/>
      <c r="H49" s="129"/>
      <c r="I49" s="38"/>
      <c r="J49" s="670"/>
      <c r="K49" s="9"/>
      <c r="L49" s="104"/>
      <c r="M49" s="104"/>
      <c r="N49" s="104"/>
      <c r="O49" s="104"/>
      <c r="P49" s="104"/>
      <c r="Q49" s="9"/>
      <c r="R49" s="9"/>
      <c r="S49" s="9"/>
      <c r="T49" s="9"/>
    </row>
    <row r="50" spans="1:20" ht="27" customHeight="1" x14ac:dyDescent="0.2">
      <c r="A50" s="97"/>
      <c r="B50" s="97"/>
      <c r="C50" s="131"/>
      <c r="D50" s="83" t="s">
        <v>312</v>
      </c>
      <c r="E50" s="9">
        <v>2</v>
      </c>
      <c r="F50" s="9">
        <v>131112</v>
      </c>
      <c r="G50" s="9">
        <v>12000</v>
      </c>
      <c r="H50" s="9">
        <v>12000</v>
      </c>
      <c r="I50" s="38">
        <f>SUM(K50:T50)</f>
        <v>6000</v>
      </c>
      <c r="J50" s="670">
        <f t="shared" si="1"/>
        <v>50</v>
      </c>
      <c r="K50" s="9"/>
      <c r="L50" s="9"/>
      <c r="M50" s="9"/>
      <c r="N50" s="9"/>
      <c r="O50" s="9">
        <v>6000</v>
      </c>
      <c r="P50" s="9"/>
      <c r="Q50" s="9"/>
      <c r="R50" s="9"/>
      <c r="S50" s="9"/>
      <c r="T50" s="9"/>
    </row>
    <row r="51" spans="1:20" ht="24.75" customHeight="1" x14ac:dyDescent="0.2">
      <c r="A51" s="97"/>
      <c r="B51" s="97"/>
      <c r="C51" s="131"/>
      <c r="D51" s="82" t="s">
        <v>313</v>
      </c>
      <c r="E51" s="9">
        <v>2</v>
      </c>
      <c r="F51" s="9">
        <v>131123</v>
      </c>
      <c r="G51" s="9">
        <v>3000</v>
      </c>
      <c r="H51" s="9">
        <v>3000</v>
      </c>
      <c r="I51" s="38">
        <f t="shared" ref="I51:I114" si="6">SUM(K51:T51)</f>
        <v>841</v>
      </c>
      <c r="J51" s="670">
        <f t="shared" si="1"/>
        <v>28.033333333333331</v>
      </c>
      <c r="K51" s="9"/>
      <c r="L51" s="9"/>
      <c r="M51" s="9"/>
      <c r="N51" s="9"/>
      <c r="O51" s="9">
        <v>841</v>
      </c>
      <c r="P51" s="9"/>
      <c r="Q51" s="9"/>
      <c r="R51" s="9"/>
      <c r="S51" s="9"/>
      <c r="T51" s="9"/>
    </row>
    <row r="52" spans="1:20" ht="15" customHeight="1" x14ac:dyDescent="0.2">
      <c r="A52" s="97"/>
      <c r="B52" s="97"/>
      <c r="C52" s="131"/>
      <c r="D52" s="82" t="s">
        <v>314</v>
      </c>
      <c r="E52" s="9">
        <v>2</v>
      </c>
      <c r="F52" s="9">
        <v>131122</v>
      </c>
      <c r="G52" s="9">
        <v>2000</v>
      </c>
      <c r="H52" s="9">
        <v>2000</v>
      </c>
      <c r="I52" s="38">
        <f t="shared" si="6"/>
        <v>0</v>
      </c>
      <c r="J52" s="670">
        <f t="shared" si="1"/>
        <v>0</v>
      </c>
      <c r="K52" s="9"/>
      <c r="L52" s="9"/>
      <c r="M52" s="9"/>
      <c r="N52" s="9"/>
      <c r="O52" s="9"/>
      <c r="P52" s="9"/>
      <c r="Q52" s="9"/>
      <c r="R52" s="9"/>
      <c r="S52" s="9"/>
      <c r="T52" s="9"/>
    </row>
    <row r="53" spans="1:20" ht="23.25" customHeight="1" x14ac:dyDescent="0.2">
      <c r="A53" s="97"/>
      <c r="B53" s="97"/>
      <c r="C53" s="131"/>
      <c r="D53" s="82" t="s">
        <v>1055</v>
      </c>
      <c r="E53" s="9">
        <v>2</v>
      </c>
      <c r="F53" s="9">
        <v>131124</v>
      </c>
      <c r="G53" s="9">
        <v>650</v>
      </c>
      <c r="H53" s="9">
        <v>650</v>
      </c>
      <c r="I53" s="38">
        <f t="shared" si="6"/>
        <v>0</v>
      </c>
      <c r="J53" s="670">
        <f t="shared" si="1"/>
        <v>0</v>
      </c>
      <c r="K53" s="9"/>
      <c r="L53" s="9"/>
      <c r="M53" s="9"/>
      <c r="N53" s="9"/>
      <c r="O53" s="9"/>
      <c r="P53" s="9"/>
      <c r="Q53" s="9"/>
      <c r="R53" s="9"/>
      <c r="S53" s="9"/>
      <c r="T53" s="9"/>
    </row>
    <row r="54" spans="1:20" ht="15" customHeight="1" x14ac:dyDescent="0.2">
      <c r="A54" s="97"/>
      <c r="B54" s="97"/>
      <c r="C54" s="131"/>
      <c r="D54" s="86" t="s">
        <v>315</v>
      </c>
      <c r="E54" s="9">
        <v>2</v>
      </c>
      <c r="F54" s="9">
        <v>131107</v>
      </c>
      <c r="G54" s="9">
        <v>55000</v>
      </c>
      <c r="H54" s="9">
        <v>55000</v>
      </c>
      <c r="I54" s="38">
        <f t="shared" si="6"/>
        <v>27500</v>
      </c>
      <c r="J54" s="670">
        <f t="shared" si="1"/>
        <v>50</v>
      </c>
      <c r="K54" s="9"/>
      <c r="L54" s="9"/>
      <c r="M54" s="9"/>
      <c r="N54" s="9"/>
      <c r="O54" s="9">
        <v>27500</v>
      </c>
      <c r="P54" s="9"/>
      <c r="Q54" s="9"/>
      <c r="R54" s="9"/>
      <c r="S54" s="9"/>
      <c r="T54" s="9"/>
    </row>
    <row r="55" spans="1:20" ht="15" customHeight="1" x14ac:dyDescent="0.2">
      <c r="A55" s="97"/>
      <c r="B55" s="97"/>
      <c r="C55" s="131"/>
      <c r="D55" s="86" t="s">
        <v>316</v>
      </c>
      <c r="E55" s="9">
        <v>2</v>
      </c>
      <c r="F55" s="9">
        <v>131128</v>
      </c>
      <c r="G55" s="9">
        <v>8500</v>
      </c>
      <c r="H55" s="9">
        <v>0</v>
      </c>
      <c r="I55" s="38">
        <f t="shared" si="6"/>
        <v>0</v>
      </c>
      <c r="J55" s="670"/>
      <c r="K55" s="9"/>
      <c r="L55" s="9"/>
      <c r="M55" s="9"/>
      <c r="N55" s="9"/>
      <c r="O55" s="9"/>
      <c r="P55" s="9"/>
      <c r="Q55" s="9"/>
      <c r="R55" s="9"/>
      <c r="S55" s="9"/>
      <c r="T55" s="9"/>
    </row>
    <row r="56" spans="1:20" ht="15" customHeight="1" x14ac:dyDescent="0.2">
      <c r="A56" s="97"/>
      <c r="B56" s="97"/>
      <c r="C56" s="131"/>
      <c r="D56" s="86" t="s">
        <v>1056</v>
      </c>
      <c r="E56" s="9">
        <v>2</v>
      </c>
      <c r="F56" s="9">
        <v>131211</v>
      </c>
      <c r="G56" s="9"/>
      <c r="H56" s="9">
        <v>172</v>
      </c>
      <c r="I56" s="38">
        <f t="shared" si="6"/>
        <v>166</v>
      </c>
      <c r="J56" s="670">
        <f t="shared" si="1"/>
        <v>96.511627906976756</v>
      </c>
      <c r="K56" s="9">
        <v>141</v>
      </c>
      <c r="L56" s="533">
        <v>22</v>
      </c>
      <c r="M56" s="9">
        <v>3</v>
      </c>
      <c r="N56" s="9"/>
      <c r="O56" s="9"/>
      <c r="P56" s="9"/>
      <c r="Q56" s="9"/>
      <c r="R56" s="9"/>
      <c r="S56" s="9"/>
      <c r="T56" s="9"/>
    </row>
    <row r="57" spans="1:20" ht="14.1" customHeight="1" x14ac:dyDescent="0.2">
      <c r="A57" s="97"/>
      <c r="B57" s="97"/>
      <c r="C57" s="131"/>
      <c r="D57" s="146" t="s">
        <v>317</v>
      </c>
      <c r="E57" s="147"/>
      <c r="F57" s="525"/>
      <c r="G57" s="525"/>
      <c r="H57" s="525"/>
      <c r="I57" s="38"/>
      <c r="J57" s="670"/>
      <c r="K57" s="9"/>
      <c r="L57" s="9"/>
      <c r="M57" s="9"/>
      <c r="N57" s="9"/>
      <c r="O57" s="9"/>
      <c r="P57" s="9"/>
      <c r="Q57" s="9"/>
      <c r="R57" s="9"/>
      <c r="S57" s="9"/>
      <c r="T57" s="9"/>
    </row>
    <row r="58" spans="1:20" ht="24.95" customHeight="1" x14ac:dyDescent="0.2">
      <c r="A58" s="97"/>
      <c r="B58" s="97"/>
      <c r="C58" s="131"/>
      <c r="D58" s="82" t="s">
        <v>318</v>
      </c>
      <c r="E58" s="148"/>
      <c r="F58" s="148"/>
      <c r="G58" s="148"/>
      <c r="H58" s="148"/>
      <c r="I58" s="38"/>
      <c r="J58" s="670"/>
      <c r="K58" s="9"/>
      <c r="L58" s="9"/>
      <c r="M58" s="9"/>
      <c r="N58" s="9"/>
      <c r="O58" s="9"/>
      <c r="P58" s="9"/>
      <c r="Q58" s="9"/>
      <c r="R58" s="9"/>
      <c r="S58" s="9"/>
      <c r="T58" s="9"/>
    </row>
    <row r="59" spans="1:20" ht="15" customHeight="1" x14ac:dyDescent="0.2">
      <c r="A59" s="97"/>
      <c r="B59" s="97"/>
      <c r="C59" s="131"/>
      <c r="D59" s="86" t="s">
        <v>319</v>
      </c>
      <c r="E59" s="9">
        <v>2</v>
      </c>
      <c r="F59" s="9">
        <v>131201</v>
      </c>
      <c r="G59" s="9">
        <v>1500</v>
      </c>
      <c r="H59" s="9">
        <v>350</v>
      </c>
      <c r="I59" s="38">
        <f t="shared" si="6"/>
        <v>33</v>
      </c>
      <c r="J59" s="670">
        <f t="shared" si="1"/>
        <v>9.4285714285714288</v>
      </c>
      <c r="K59" s="9"/>
      <c r="L59" s="9"/>
      <c r="M59" s="9">
        <v>33</v>
      </c>
      <c r="N59" s="9"/>
      <c r="O59" s="9"/>
      <c r="P59" s="9"/>
      <c r="Q59" s="9"/>
      <c r="R59" s="9"/>
      <c r="S59" s="9"/>
      <c r="T59" s="9"/>
    </row>
    <row r="60" spans="1:20" ht="15" customHeight="1" x14ac:dyDescent="0.2">
      <c r="A60" s="97"/>
      <c r="B60" s="97"/>
      <c r="C60" s="131"/>
      <c r="D60" s="86" t="s">
        <v>320</v>
      </c>
      <c r="E60" s="9">
        <v>2</v>
      </c>
      <c r="F60" s="9">
        <v>131202</v>
      </c>
      <c r="G60" s="9">
        <v>750</v>
      </c>
      <c r="H60" s="9">
        <v>750</v>
      </c>
      <c r="I60" s="38">
        <f t="shared" si="6"/>
        <v>0</v>
      </c>
      <c r="J60" s="670">
        <f t="shared" si="1"/>
        <v>0</v>
      </c>
      <c r="K60" s="9"/>
      <c r="L60" s="9"/>
      <c r="M60" s="9"/>
      <c r="N60" s="9"/>
      <c r="O60" s="9"/>
      <c r="P60" s="9"/>
      <c r="Q60" s="9"/>
      <c r="R60" s="9"/>
      <c r="S60" s="9"/>
      <c r="T60" s="9"/>
    </row>
    <row r="61" spans="1:20" ht="15" customHeight="1" x14ac:dyDescent="0.2">
      <c r="A61" s="97"/>
      <c r="B61" s="97"/>
      <c r="C61" s="131"/>
      <c r="D61" s="86" t="s">
        <v>321</v>
      </c>
      <c r="E61" s="9">
        <v>2</v>
      </c>
      <c r="F61" s="9">
        <v>131205</v>
      </c>
      <c r="G61" s="9">
        <v>1500</v>
      </c>
      <c r="H61" s="9">
        <v>920</v>
      </c>
      <c r="I61" s="38">
        <f t="shared" si="6"/>
        <v>0</v>
      </c>
      <c r="J61" s="670">
        <f t="shared" si="1"/>
        <v>0</v>
      </c>
      <c r="K61" s="9"/>
      <c r="L61" s="9"/>
      <c r="M61" s="9"/>
      <c r="N61" s="9"/>
      <c r="O61" s="9"/>
      <c r="P61" s="9"/>
      <c r="Q61" s="9"/>
      <c r="R61" s="9"/>
      <c r="S61" s="9"/>
      <c r="T61" s="9"/>
    </row>
    <row r="62" spans="1:20" ht="15" customHeight="1" x14ac:dyDescent="0.2">
      <c r="A62" s="97"/>
      <c r="B62" s="97"/>
      <c r="C62" s="131"/>
      <c r="D62" s="86" t="s">
        <v>322</v>
      </c>
      <c r="E62" s="9">
        <v>2</v>
      </c>
      <c r="F62" s="9">
        <v>131206</v>
      </c>
      <c r="G62" s="9">
        <v>800</v>
      </c>
      <c r="H62" s="9">
        <v>800</v>
      </c>
      <c r="I62" s="38">
        <f t="shared" si="6"/>
        <v>0</v>
      </c>
      <c r="J62" s="670">
        <f t="shared" si="1"/>
        <v>0</v>
      </c>
      <c r="K62" s="9"/>
      <c r="L62" s="9"/>
      <c r="M62" s="9"/>
      <c r="N62" s="9"/>
      <c r="O62" s="9"/>
      <c r="P62" s="9"/>
      <c r="Q62" s="9"/>
      <c r="R62" s="9"/>
      <c r="S62" s="9"/>
      <c r="T62" s="9"/>
    </row>
    <row r="63" spans="1:20" ht="15" customHeight="1" x14ac:dyDescent="0.2">
      <c r="A63" s="97"/>
      <c r="B63" s="97"/>
      <c r="C63" s="131"/>
      <c r="D63" s="92" t="s">
        <v>323</v>
      </c>
      <c r="E63" s="9">
        <v>2</v>
      </c>
      <c r="F63" s="9">
        <v>131209</v>
      </c>
      <c r="G63" s="9">
        <v>700</v>
      </c>
      <c r="H63" s="9">
        <v>528</v>
      </c>
      <c r="I63" s="38">
        <f t="shared" si="6"/>
        <v>0</v>
      </c>
      <c r="J63" s="670">
        <f t="shared" si="1"/>
        <v>0</v>
      </c>
      <c r="K63" s="9"/>
      <c r="L63" s="9"/>
      <c r="M63" s="9"/>
      <c r="N63" s="9"/>
      <c r="O63" s="9"/>
      <c r="P63" s="9"/>
      <c r="Q63" s="9"/>
      <c r="R63" s="9"/>
      <c r="S63" s="9"/>
      <c r="T63" s="9"/>
    </row>
    <row r="64" spans="1:20" ht="15" customHeight="1" x14ac:dyDescent="0.2">
      <c r="A64" s="97"/>
      <c r="B64" s="97"/>
      <c r="C64" s="131"/>
      <c r="D64" s="86" t="s">
        <v>774</v>
      </c>
      <c r="E64" s="9">
        <v>2</v>
      </c>
      <c r="F64" s="9">
        <v>131211</v>
      </c>
      <c r="G64" s="9">
        <v>965</v>
      </c>
      <c r="H64" s="9">
        <v>965</v>
      </c>
      <c r="I64" s="38">
        <f t="shared" si="6"/>
        <v>0</v>
      </c>
      <c r="J64" s="670">
        <f t="shared" si="1"/>
        <v>0</v>
      </c>
      <c r="K64" s="9"/>
      <c r="L64" s="9"/>
      <c r="M64" s="9"/>
      <c r="N64" s="9"/>
      <c r="O64" s="9"/>
      <c r="P64" s="9"/>
      <c r="Q64" s="9"/>
      <c r="R64" s="9"/>
      <c r="S64" s="9"/>
      <c r="T64" s="9"/>
    </row>
    <row r="65" spans="1:20" ht="14.1" customHeight="1" x14ac:dyDescent="0.2">
      <c r="A65" s="97"/>
      <c r="B65" s="97"/>
      <c r="C65" s="131"/>
      <c r="D65" s="86" t="s">
        <v>291</v>
      </c>
      <c r="E65" s="9"/>
      <c r="F65" s="9"/>
      <c r="G65" s="9"/>
      <c r="H65" s="9"/>
      <c r="I65" s="38"/>
      <c r="J65" s="670"/>
      <c r="K65" s="9"/>
      <c r="L65" s="9"/>
      <c r="M65" s="9"/>
      <c r="N65" s="9"/>
      <c r="O65" s="9"/>
      <c r="P65" s="9"/>
      <c r="Q65" s="9"/>
      <c r="R65" s="9"/>
      <c r="S65" s="9"/>
      <c r="T65" s="9"/>
    </row>
    <row r="66" spans="1:20" ht="14.1" customHeight="1" x14ac:dyDescent="0.2">
      <c r="A66" s="97"/>
      <c r="B66" s="97"/>
      <c r="C66" s="131"/>
      <c r="D66" s="92" t="s">
        <v>324</v>
      </c>
      <c r="E66" s="9">
        <v>2</v>
      </c>
      <c r="F66" s="9">
        <v>131101</v>
      </c>
      <c r="G66" s="9">
        <v>12000</v>
      </c>
      <c r="H66" s="9">
        <v>12000</v>
      </c>
      <c r="I66" s="38">
        <f t="shared" si="6"/>
        <v>5225</v>
      </c>
      <c r="J66" s="670">
        <f t="shared" si="1"/>
        <v>43.541666666666664</v>
      </c>
      <c r="K66" s="9"/>
      <c r="L66" s="9"/>
      <c r="M66" s="9"/>
      <c r="N66" s="9">
        <v>1975</v>
      </c>
      <c r="O66" s="9">
        <v>3250</v>
      </c>
      <c r="P66" s="9"/>
      <c r="Q66" s="9"/>
      <c r="R66" s="9"/>
      <c r="S66" s="9"/>
      <c r="T66" s="9"/>
    </row>
    <row r="67" spans="1:20" ht="14.1" customHeight="1" x14ac:dyDescent="0.2">
      <c r="A67" s="97"/>
      <c r="B67" s="97"/>
      <c r="C67" s="131"/>
      <c r="D67" s="92" t="s">
        <v>325</v>
      </c>
      <c r="E67" s="9"/>
      <c r="F67" s="9"/>
      <c r="G67" s="9"/>
      <c r="H67" s="9"/>
      <c r="I67" s="38"/>
      <c r="J67" s="670"/>
      <c r="K67" s="9"/>
      <c r="L67" s="9"/>
      <c r="M67" s="9"/>
      <c r="N67" s="9"/>
      <c r="O67" s="9"/>
      <c r="P67" s="9"/>
      <c r="Q67" s="9"/>
      <c r="R67" s="9"/>
      <c r="S67" s="9"/>
      <c r="T67" s="9"/>
    </row>
    <row r="68" spans="1:20" ht="14.1" customHeight="1" x14ac:dyDescent="0.2">
      <c r="A68" s="97"/>
      <c r="B68" s="97"/>
      <c r="C68" s="131"/>
      <c r="D68" s="86" t="s">
        <v>176</v>
      </c>
      <c r="E68" s="9">
        <v>2</v>
      </c>
      <c r="F68" s="9">
        <v>131120</v>
      </c>
      <c r="G68" s="9">
        <v>150</v>
      </c>
      <c r="H68" s="9">
        <v>1300</v>
      </c>
      <c r="I68" s="38">
        <f t="shared" si="6"/>
        <v>0</v>
      </c>
      <c r="J68" s="670">
        <f t="shared" si="1"/>
        <v>0</v>
      </c>
      <c r="K68" s="9"/>
      <c r="L68" s="9"/>
      <c r="M68" s="9"/>
      <c r="N68" s="9"/>
      <c r="O68" s="9"/>
      <c r="P68" s="9"/>
      <c r="Q68" s="9"/>
      <c r="R68" s="9"/>
      <c r="S68" s="9"/>
      <c r="T68" s="9"/>
    </row>
    <row r="69" spans="1:20" ht="14.1" customHeight="1" x14ac:dyDescent="0.2">
      <c r="A69" s="97"/>
      <c r="B69" s="97"/>
      <c r="C69" s="131"/>
      <c r="D69" s="86" t="s">
        <v>326</v>
      </c>
      <c r="E69" s="129"/>
      <c r="F69" s="129"/>
      <c r="G69" s="129"/>
      <c r="H69" s="129"/>
      <c r="I69" s="38"/>
      <c r="J69" s="670"/>
      <c r="K69" s="9"/>
      <c r="L69" s="9"/>
      <c r="M69" s="9"/>
      <c r="N69" s="9"/>
      <c r="O69" s="9"/>
      <c r="P69" s="9"/>
      <c r="Q69" s="9"/>
      <c r="R69" s="9"/>
      <c r="S69" s="9"/>
      <c r="T69" s="9"/>
    </row>
    <row r="70" spans="1:20" ht="14.1" customHeight="1" x14ac:dyDescent="0.2">
      <c r="A70" s="97"/>
      <c r="B70" s="97"/>
      <c r="C70" s="131"/>
      <c r="D70" s="86" t="s">
        <v>327</v>
      </c>
      <c r="E70" s="9">
        <v>2</v>
      </c>
      <c r="F70" s="9">
        <v>131346</v>
      </c>
      <c r="G70" s="9">
        <v>1300</v>
      </c>
      <c r="H70" s="9">
        <v>1110</v>
      </c>
      <c r="I70" s="38">
        <f t="shared" si="6"/>
        <v>370</v>
      </c>
      <c r="J70" s="670">
        <f t="shared" si="1"/>
        <v>33.333333333333329</v>
      </c>
      <c r="K70" s="9">
        <v>128</v>
      </c>
      <c r="L70" s="9">
        <v>58</v>
      </c>
      <c r="M70" s="9">
        <v>184</v>
      </c>
      <c r="N70" s="9"/>
      <c r="O70" s="9"/>
      <c r="P70" s="9"/>
      <c r="Q70" s="9"/>
      <c r="R70" s="9"/>
      <c r="S70" s="9"/>
      <c r="T70" s="9"/>
    </row>
    <row r="71" spans="1:20" ht="14.1" customHeight="1" x14ac:dyDescent="0.2">
      <c r="A71" s="97"/>
      <c r="B71" s="97"/>
      <c r="C71" s="131"/>
      <c r="D71" s="86" t="s">
        <v>775</v>
      </c>
      <c r="E71" s="9">
        <v>2</v>
      </c>
      <c r="F71" s="9">
        <v>131305</v>
      </c>
      <c r="G71" s="9">
        <v>1500</v>
      </c>
      <c r="H71" s="9">
        <v>1500</v>
      </c>
      <c r="I71" s="38">
        <f t="shared" si="6"/>
        <v>0</v>
      </c>
      <c r="J71" s="670">
        <f t="shared" si="1"/>
        <v>0</v>
      </c>
      <c r="K71" s="9"/>
      <c r="L71" s="9"/>
      <c r="M71" s="9"/>
      <c r="N71" s="9"/>
      <c r="O71" s="9"/>
      <c r="P71" s="9"/>
      <c r="Q71" s="9"/>
      <c r="R71" s="9"/>
      <c r="S71" s="9"/>
      <c r="T71" s="9"/>
    </row>
    <row r="72" spans="1:20" ht="14.1" customHeight="1" x14ac:dyDescent="0.2">
      <c r="A72" s="97"/>
      <c r="B72" s="97"/>
      <c r="C72" s="131"/>
      <c r="D72" s="86" t="s">
        <v>1057</v>
      </c>
      <c r="E72" s="9">
        <v>2</v>
      </c>
      <c r="F72" s="9">
        <v>131306</v>
      </c>
      <c r="G72" s="9">
        <v>700</v>
      </c>
      <c r="H72" s="9">
        <v>700</v>
      </c>
      <c r="I72" s="38">
        <f t="shared" si="6"/>
        <v>0</v>
      </c>
      <c r="J72" s="670">
        <f t="shared" ref="J72:J135" si="7">I72/H72*100</f>
        <v>0</v>
      </c>
      <c r="K72" s="9"/>
      <c r="L72" s="9"/>
      <c r="M72" s="9"/>
      <c r="N72" s="9"/>
      <c r="O72" s="9"/>
      <c r="P72" s="9"/>
      <c r="Q72" s="9"/>
      <c r="R72" s="9"/>
      <c r="S72" s="9"/>
      <c r="T72" s="9"/>
    </row>
    <row r="73" spans="1:20" ht="14.1" customHeight="1" x14ac:dyDescent="0.2">
      <c r="A73" s="97"/>
      <c r="B73" s="97"/>
      <c r="C73" s="131"/>
      <c r="D73" s="83" t="s">
        <v>328</v>
      </c>
      <c r="E73" s="9">
        <v>2</v>
      </c>
      <c r="F73" s="9">
        <v>131325</v>
      </c>
      <c r="G73" s="9">
        <v>1382</v>
      </c>
      <c r="H73" s="9">
        <v>1382</v>
      </c>
      <c r="I73" s="38">
        <f t="shared" si="6"/>
        <v>521</v>
      </c>
      <c r="J73" s="670">
        <f t="shared" si="7"/>
        <v>37.698986975397972</v>
      </c>
      <c r="K73" s="9"/>
      <c r="L73" s="9"/>
      <c r="M73" s="9">
        <v>521</v>
      </c>
      <c r="N73" s="9"/>
      <c r="O73" s="9"/>
      <c r="P73" s="9"/>
      <c r="Q73" s="9"/>
      <c r="R73" s="9"/>
      <c r="S73" s="9"/>
      <c r="T73" s="9"/>
    </row>
    <row r="74" spans="1:20" ht="14.1" customHeight="1" x14ac:dyDescent="0.2">
      <c r="A74" s="97"/>
      <c r="B74" s="97"/>
      <c r="C74" s="131"/>
      <c r="D74" s="83" t="s">
        <v>867</v>
      </c>
      <c r="E74" s="9">
        <v>2</v>
      </c>
      <c r="F74" s="9">
        <v>131321</v>
      </c>
      <c r="G74" s="9">
        <v>31000</v>
      </c>
      <c r="H74" s="9">
        <v>31000</v>
      </c>
      <c r="I74" s="38">
        <f t="shared" si="6"/>
        <v>20000</v>
      </c>
      <c r="J74" s="670">
        <f t="shared" si="7"/>
        <v>64.516129032258064</v>
      </c>
      <c r="K74" s="9"/>
      <c r="L74" s="9"/>
      <c r="M74" s="9"/>
      <c r="N74" s="9"/>
      <c r="O74" s="9">
        <v>20000</v>
      </c>
      <c r="P74" s="9"/>
      <c r="Q74" s="9"/>
      <c r="R74" s="9"/>
      <c r="S74" s="9"/>
      <c r="T74" s="9"/>
    </row>
    <row r="75" spans="1:20" ht="23.25" customHeight="1" x14ac:dyDescent="0.2">
      <c r="A75" s="97"/>
      <c r="B75" s="97"/>
      <c r="C75" s="131"/>
      <c r="D75" s="83" t="s">
        <v>868</v>
      </c>
      <c r="E75" s="9">
        <v>2</v>
      </c>
      <c r="F75" s="9">
        <v>131313</v>
      </c>
      <c r="G75" s="9">
        <v>42500</v>
      </c>
      <c r="H75" s="9">
        <v>42500</v>
      </c>
      <c r="I75" s="38">
        <f t="shared" si="6"/>
        <v>15000</v>
      </c>
      <c r="J75" s="670">
        <f t="shared" si="7"/>
        <v>35.294117647058826</v>
      </c>
      <c r="K75" s="9"/>
      <c r="L75" s="9"/>
      <c r="M75" s="9"/>
      <c r="N75" s="9"/>
      <c r="O75" s="9">
        <v>15000</v>
      </c>
      <c r="P75" s="9"/>
      <c r="Q75" s="9"/>
      <c r="R75" s="9"/>
      <c r="S75" s="9"/>
      <c r="T75" s="9"/>
    </row>
    <row r="76" spans="1:20" ht="14.1" customHeight="1" x14ac:dyDescent="0.2">
      <c r="A76" s="97"/>
      <c r="B76" s="97"/>
      <c r="C76" s="131"/>
      <c r="D76" s="82" t="s">
        <v>329</v>
      </c>
      <c r="E76" s="9">
        <v>2</v>
      </c>
      <c r="F76" s="9">
        <v>131501</v>
      </c>
      <c r="G76" s="9">
        <v>250</v>
      </c>
      <c r="H76" s="9">
        <v>250</v>
      </c>
      <c r="I76" s="38">
        <f t="shared" si="6"/>
        <v>0</v>
      </c>
      <c r="J76" s="670">
        <f t="shared" si="7"/>
        <v>0</v>
      </c>
      <c r="K76" s="9"/>
      <c r="L76" s="9"/>
      <c r="M76" s="9"/>
      <c r="N76" s="9"/>
      <c r="O76" s="9"/>
      <c r="P76" s="9"/>
      <c r="Q76" s="9"/>
      <c r="R76" s="9"/>
      <c r="S76" s="9"/>
      <c r="T76" s="9"/>
    </row>
    <row r="77" spans="1:20" ht="14.1" customHeight="1" x14ac:dyDescent="0.2">
      <c r="A77" s="97"/>
      <c r="B77" s="97"/>
      <c r="C77" s="131"/>
      <c r="D77" s="82" t="s">
        <v>330</v>
      </c>
      <c r="E77" s="9">
        <v>2</v>
      </c>
      <c r="F77" s="9">
        <v>131307</v>
      </c>
      <c r="G77" s="9">
        <v>600</v>
      </c>
      <c r="H77" s="9">
        <v>600</v>
      </c>
      <c r="I77" s="38">
        <f t="shared" si="6"/>
        <v>0</v>
      </c>
      <c r="J77" s="670">
        <f t="shared" si="7"/>
        <v>0</v>
      </c>
      <c r="K77" s="9"/>
      <c r="L77" s="9"/>
      <c r="M77" s="9"/>
      <c r="N77" s="9"/>
      <c r="O77" s="9"/>
      <c r="P77" s="9"/>
      <c r="Q77" s="9"/>
      <c r="R77" s="9"/>
      <c r="S77" s="9"/>
      <c r="T77" s="9"/>
    </row>
    <row r="78" spans="1:20" ht="15" customHeight="1" x14ac:dyDescent="0.2">
      <c r="A78" s="97"/>
      <c r="B78" s="97"/>
      <c r="C78" s="131"/>
      <c r="D78" s="526" t="s">
        <v>331</v>
      </c>
      <c r="E78" s="9">
        <v>2</v>
      </c>
      <c r="F78" s="9">
        <v>131340</v>
      </c>
      <c r="G78" s="9">
        <v>400</v>
      </c>
      <c r="H78" s="9">
        <v>400</v>
      </c>
      <c r="I78" s="38">
        <f t="shared" si="6"/>
        <v>0</v>
      </c>
      <c r="J78" s="670">
        <f t="shared" si="7"/>
        <v>0</v>
      </c>
      <c r="K78" s="9"/>
      <c r="L78" s="9"/>
      <c r="M78" s="9"/>
      <c r="N78" s="9"/>
      <c r="O78" s="9"/>
      <c r="P78" s="9"/>
      <c r="Q78" s="9"/>
      <c r="R78" s="9"/>
      <c r="S78" s="9"/>
      <c r="T78" s="9"/>
    </row>
    <row r="79" spans="1:20" ht="15" customHeight="1" x14ac:dyDescent="0.2">
      <c r="A79" s="97"/>
      <c r="B79" s="97"/>
      <c r="C79" s="131"/>
      <c r="D79" s="526" t="s">
        <v>869</v>
      </c>
      <c r="E79" s="9">
        <v>2</v>
      </c>
      <c r="F79" s="251">
        <v>131343</v>
      </c>
      <c r="G79" s="251">
        <v>400</v>
      </c>
      <c r="H79" s="251">
        <v>400</v>
      </c>
      <c r="I79" s="38">
        <f t="shared" si="6"/>
        <v>400</v>
      </c>
      <c r="J79" s="670">
        <f t="shared" si="7"/>
        <v>100</v>
      </c>
      <c r="K79" s="9"/>
      <c r="L79" s="9"/>
      <c r="M79" s="9"/>
      <c r="N79" s="9"/>
      <c r="O79" s="9">
        <v>400</v>
      </c>
      <c r="P79" s="9"/>
      <c r="Q79" s="9"/>
      <c r="R79" s="9"/>
      <c r="S79" s="9"/>
      <c r="T79" s="9"/>
    </row>
    <row r="80" spans="1:20" ht="15" customHeight="1" x14ac:dyDescent="0.2">
      <c r="A80" s="97"/>
      <c r="B80" s="97"/>
      <c r="C80" s="131"/>
      <c r="D80" s="526" t="s">
        <v>1058</v>
      </c>
      <c r="E80" s="9">
        <v>2</v>
      </c>
      <c r="F80" s="251">
        <v>131351</v>
      </c>
      <c r="G80" s="251">
        <v>400</v>
      </c>
      <c r="H80" s="251">
        <v>400</v>
      </c>
      <c r="I80" s="38">
        <f t="shared" si="6"/>
        <v>0</v>
      </c>
      <c r="J80" s="670">
        <f t="shared" si="7"/>
        <v>0</v>
      </c>
      <c r="K80" s="9"/>
      <c r="L80" s="9"/>
      <c r="M80" s="9"/>
      <c r="N80" s="9"/>
      <c r="O80" s="9"/>
      <c r="P80" s="9"/>
      <c r="Q80" s="9"/>
      <c r="R80" s="9"/>
      <c r="S80" s="9"/>
      <c r="T80" s="9"/>
    </row>
    <row r="81" spans="1:20" ht="15" customHeight="1" x14ac:dyDescent="0.2">
      <c r="A81" s="97"/>
      <c r="B81" s="97"/>
      <c r="C81" s="131"/>
      <c r="D81" s="527" t="s">
        <v>1059</v>
      </c>
      <c r="E81" s="9">
        <v>2</v>
      </c>
      <c r="F81" s="9">
        <v>131310</v>
      </c>
      <c r="G81" s="9">
        <v>500</v>
      </c>
      <c r="H81" s="9">
        <v>500</v>
      </c>
      <c r="I81" s="38">
        <f t="shared" si="6"/>
        <v>0</v>
      </c>
      <c r="J81" s="670">
        <f t="shared" si="7"/>
        <v>0</v>
      </c>
      <c r="K81" s="9"/>
      <c r="L81" s="9"/>
      <c r="M81" s="9"/>
      <c r="N81" s="9"/>
      <c r="O81" s="9"/>
      <c r="P81" s="9"/>
      <c r="Q81" s="9"/>
      <c r="R81" s="9"/>
      <c r="S81" s="9"/>
      <c r="T81" s="9"/>
    </row>
    <row r="82" spans="1:20" ht="15" customHeight="1" x14ac:dyDescent="0.2">
      <c r="A82" s="97"/>
      <c r="B82" s="97"/>
      <c r="C82" s="131"/>
      <c r="D82" s="527" t="s">
        <v>1016</v>
      </c>
      <c r="E82" s="9">
        <v>2</v>
      </c>
      <c r="F82" s="9">
        <v>131315</v>
      </c>
      <c r="G82" s="9">
        <v>500</v>
      </c>
      <c r="H82" s="9">
        <v>500</v>
      </c>
      <c r="I82" s="38">
        <f t="shared" si="6"/>
        <v>500</v>
      </c>
      <c r="J82" s="670">
        <f t="shared" si="7"/>
        <v>100</v>
      </c>
      <c r="K82" s="9"/>
      <c r="L82" s="9"/>
      <c r="M82" s="9"/>
      <c r="N82" s="9"/>
      <c r="O82" s="9">
        <v>500</v>
      </c>
      <c r="P82" s="9"/>
      <c r="Q82" s="9"/>
      <c r="R82" s="9"/>
      <c r="S82" s="9"/>
      <c r="T82" s="9"/>
    </row>
    <row r="83" spans="1:20" ht="15" customHeight="1" x14ac:dyDescent="0.2">
      <c r="A83" s="97"/>
      <c r="B83" s="97"/>
      <c r="C83" s="131"/>
      <c r="D83" s="527" t="s">
        <v>1060</v>
      </c>
      <c r="E83" s="9">
        <v>2</v>
      </c>
      <c r="F83" s="9">
        <v>131314</v>
      </c>
      <c r="G83" s="9">
        <v>1500</v>
      </c>
      <c r="H83" s="9">
        <v>1500</v>
      </c>
      <c r="I83" s="38">
        <f t="shared" si="6"/>
        <v>0</v>
      </c>
      <c r="J83" s="670">
        <f t="shared" si="7"/>
        <v>0</v>
      </c>
      <c r="K83" s="9"/>
      <c r="L83" s="9"/>
      <c r="M83" s="9"/>
      <c r="N83" s="9"/>
      <c r="O83" s="9"/>
      <c r="P83" s="9"/>
      <c r="Q83" s="9"/>
      <c r="R83" s="9"/>
      <c r="S83" s="9"/>
      <c r="T83" s="9"/>
    </row>
    <row r="84" spans="1:20" ht="15" customHeight="1" x14ac:dyDescent="0.2">
      <c r="A84" s="97"/>
      <c r="B84" s="97"/>
      <c r="C84" s="131"/>
      <c r="D84" s="526" t="s">
        <v>332</v>
      </c>
      <c r="E84" s="9">
        <v>2</v>
      </c>
      <c r="F84" s="9">
        <v>131348</v>
      </c>
      <c r="G84" s="9">
        <v>2500</v>
      </c>
      <c r="H84" s="9">
        <v>2500</v>
      </c>
      <c r="I84" s="38">
        <f t="shared" si="6"/>
        <v>1250</v>
      </c>
      <c r="J84" s="670">
        <f t="shared" si="7"/>
        <v>50</v>
      </c>
      <c r="K84" s="9"/>
      <c r="L84" s="9"/>
      <c r="M84" s="9"/>
      <c r="N84" s="9"/>
      <c r="O84" s="9">
        <v>1250</v>
      </c>
      <c r="P84" s="9"/>
      <c r="Q84" s="9"/>
      <c r="R84" s="9"/>
      <c r="S84" s="9"/>
      <c r="T84" s="9"/>
    </row>
    <row r="85" spans="1:20" ht="23.25" customHeight="1" x14ac:dyDescent="0.2">
      <c r="A85" s="97"/>
      <c r="B85" s="97"/>
      <c r="C85" s="131"/>
      <c r="D85" s="528" t="s">
        <v>333</v>
      </c>
      <c r="E85" s="9">
        <v>2</v>
      </c>
      <c r="F85" s="9">
        <v>131345</v>
      </c>
      <c r="G85" s="9">
        <v>200</v>
      </c>
      <c r="H85" s="9">
        <v>200</v>
      </c>
      <c r="I85" s="38">
        <f t="shared" si="6"/>
        <v>0</v>
      </c>
      <c r="J85" s="670">
        <f t="shared" si="7"/>
        <v>0</v>
      </c>
      <c r="K85" s="9"/>
      <c r="L85" s="9"/>
      <c r="M85" s="9"/>
      <c r="N85" s="9"/>
      <c r="O85" s="9"/>
      <c r="P85" s="9"/>
      <c r="Q85" s="9"/>
      <c r="R85" s="9"/>
      <c r="S85" s="9"/>
      <c r="T85" s="9"/>
    </row>
    <row r="86" spans="1:20" ht="17.25" customHeight="1" x14ac:dyDescent="0.2">
      <c r="A86" s="97"/>
      <c r="B86" s="97"/>
      <c r="C86" s="131"/>
      <c r="D86" s="529" t="s">
        <v>1061</v>
      </c>
      <c r="E86" s="142">
        <v>2</v>
      </c>
      <c r="F86" s="9">
        <v>131326</v>
      </c>
      <c r="G86" s="9">
        <v>2900</v>
      </c>
      <c r="H86" s="9">
        <v>2900</v>
      </c>
      <c r="I86" s="38">
        <f t="shared" si="6"/>
        <v>0</v>
      </c>
      <c r="J86" s="670">
        <f t="shared" si="7"/>
        <v>0</v>
      </c>
      <c r="K86" s="9"/>
      <c r="L86" s="9"/>
      <c r="M86" s="9"/>
      <c r="N86" s="9"/>
      <c r="O86" s="9"/>
      <c r="P86" s="9"/>
      <c r="Q86" s="9"/>
      <c r="R86" s="9"/>
      <c r="S86" s="9"/>
      <c r="T86" s="9"/>
    </row>
    <row r="87" spans="1:20" ht="14.1" customHeight="1" x14ac:dyDescent="0.2">
      <c r="A87" s="97"/>
      <c r="B87" s="97"/>
      <c r="C87" s="131"/>
      <c r="D87" s="9" t="s">
        <v>334</v>
      </c>
      <c r="E87" s="156"/>
      <c r="F87" s="129"/>
      <c r="G87" s="129"/>
      <c r="H87" s="129"/>
      <c r="I87" s="38"/>
      <c r="J87" s="670"/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1:20" ht="24.95" customHeight="1" x14ac:dyDescent="0.2">
      <c r="A88" s="97"/>
      <c r="B88" s="97"/>
      <c r="C88" s="131"/>
      <c r="D88" s="83" t="s">
        <v>335</v>
      </c>
      <c r="E88" s="129">
        <v>2</v>
      </c>
      <c r="F88" s="9">
        <v>131401</v>
      </c>
      <c r="G88" s="9">
        <v>1800</v>
      </c>
      <c r="H88" s="9">
        <v>1800</v>
      </c>
      <c r="I88" s="38">
        <f t="shared" si="6"/>
        <v>600</v>
      </c>
      <c r="J88" s="670">
        <f t="shared" si="7"/>
        <v>33.333333333333329</v>
      </c>
      <c r="K88" s="9"/>
      <c r="L88" s="9"/>
      <c r="M88" s="9"/>
      <c r="N88" s="9"/>
      <c r="O88" s="9">
        <v>600</v>
      </c>
      <c r="P88" s="9"/>
      <c r="Q88" s="9"/>
      <c r="R88" s="9"/>
      <c r="S88" s="9"/>
      <c r="T88" s="9"/>
    </row>
    <row r="89" spans="1:20" ht="14.1" customHeight="1" x14ac:dyDescent="0.2">
      <c r="A89" s="97"/>
      <c r="B89" s="97"/>
      <c r="C89" s="530"/>
      <c r="D89" s="531" t="s">
        <v>336</v>
      </c>
      <c r="E89" s="129">
        <v>2</v>
      </c>
      <c r="F89" s="9">
        <v>131402</v>
      </c>
      <c r="G89" s="9">
        <v>5000</v>
      </c>
      <c r="H89" s="9">
        <v>5000</v>
      </c>
      <c r="I89" s="38">
        <f t="shared" si="6"/>
        <v>2500</v>
      </c>
      <c r="J89" s="670">
        <f t="shared" si="7"/>
        <v>50</v>
      </c>
      <c r="K89" s="9"/>
      <c r="L89" s="9"/>
      <c r="M89" s="9"/>
      <c r="N89" s="9"/>
      <c r="O89" s="9">
        <v>2500</v>
      </c>
      <c r="P89" s="9"/>
      <c r="Q89" s="9"/>
      <c r="R89" s="9"/>
      <c r="S89" s="9"/>
      <c r="T89" s="9"/>
    </row>
    <row r="90" spans="1:20" ht="14.1" customHeight="1" x14ac:dyDescent="0.2">
      <c r="A90" s="97"/>
      <c r="B90" s="97"/>
      <c r="C90" s="131"/>
      <c r="D90" s="86" t="s">
        <v>337</v>
      </c>
      <c r="E90" s="129">
        <v>2</v>
      </c>
      <c r="F90" s="9">
        <v>131403</v>
      </c>
      <c r="G90" s="9">
        <v>5250</v>
      </c>
      <c r="H90" s="9">
        <v>5000</v>
      </c>
      <c r="I90" s="38">
        <f t="shared" si="6"/>
        <v>3425</v>
      </c>
      <c r="J90" s="670">
        <f t="shared" si="7"/>
        <v>68.5</v>
      </c>
      <c r="K90" s="9"/>
      <c r="L90" s="9"/>
      <c r="M90" s="9"/>
      <c r="N90" s="9"/>
      <c r="O90" s="9">
        <v>3425</v>
      </c>
      <c r="P90" s="9"/>
      <c r="Q90" s="9"/>
      <c r="R90" s="9"/>
      <c r="S90" s="9"/>
      <c r="T90" s="9"/>
    </row>
    <row r="91" spans="1:20" ht="14.1" customHeight="1" x14ac:dyDescent="0.2">
      <c r="A91" s="97"/>
      <c r="B91" s="97"/>
      <c r="C91" s="131"/>
      <c r="D91" s="86" t="s">
        <v>338</v>
      </c>
      <c r="E91" s="129">
        <v>2</v>
      </c>
      <c r="F91" s="9">
        <v>131404</v>
      </c>
      <c r="G91" s="9">
        <v>3500</v>
      </c>
      <c r="H91" s="9">
        <v>3275</v>
      </c>
      <c r="I91" s="38">
        <f t="shared" si="6"/>
        <v>1850</v>
      </c>
      <c r="J91" s="670">
        <f t="shared" si="7"/>
        <v>56.488549618320619</v>
      </c>
      <c r="K91" s="9"/>
      <c r="L91" s="9"/>
      <c r="M91" s="9"/>
      <c r="N91" s="9"/>
      <c r="O91" s="9">
        <v>1850</v>
      </c>
      <c r="P91" s="9"/>
      <c r="Q91" s="9"/>
      <c r="R91" s="9"/>
      <c r="S91" s="9"/>
      <c r="T91" s="9"/>
    </row>
    <row r="92" spans="1:20" ht="14.1" customHeight="1" x14ac:dyDescent="0.2">
      <c r="A92" s="97"/>
      <c r="B92" s="97"/>
      <c r="C92" s="131"/>
      <c r="D92" s="86" t="s">
        <v>339</v>
      </c>
      <c r="E92" s="129">
        <v>2</v>
      </c>
      <c r="F92" s="9">
        <v>131330</v>
      </c>
      <c r="G92" s="9">
        <v>2000</v>
      </c>
      <c r="H92" s="9">
        <v>2000</v>
      </c>
      <c r="I92" s="38">
        <f t="shared" si="6"/>
        <v>0</v>
      </c>
      <c r="J92" s="670">
        <f t="shared" si="7"/>
        <v>0</v>
      </c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ht="14.1" customHeight="1" x14ac:dyDescent="0.2">
      <c r="A93" s="97"/>
      <c r="B93" s="97"/>
      <c r="C93" s="131"/>
      <c r="D93" s="86" t="s">
        <v>340</v>
      </c>
      <c r="E93" s="129">
        <v>2</v>
      </c>
      <c r="F93" s="9">
        <v>131507</v>
      </c>
      <c r="G93" s="9">
        <v>2000</v>
      </c>
      <c r="H93" s="9">
        <v>2000</v>
      </c>
      <c r="I93" s="38">
        <f t="shared" si="6"/>
        <v>0</v>
      </c>
      <c r="J93" s="670">
        <f t="shared" si="7"/>
        <v>0</v>
      </c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ht="14.1" customHeight="1" x14ac:dyDescent="0.2">
      <c r="A94" s="97"/>
      <c r="B94" s="97"/>
      <c r="C94" s="530"/>
      <c r="D94" s="532" t="s">
        <v>341</v>
      </c>
      <c r="E94" s="129">
        <v>2</v>
      </c>
      <c r="F94" s="9">
        <v>171943</v>
      </c>
      <c r="G94" s="9">
        <v>400</v>
      </c>
      <c r="H94" s="9">
        <v>400</v>
      </c>
      <c r="I94" s="38">
        <v>400</v>
      </c>
      <c r="J94" s="670">
        <f t="shared" si="7"/>
        <v>100</v>
      </c>
      <c r="K94" s="9"/>
      <c r="L94" s="9"/>
      <c r="M94" s="9"/>
      <c r="N94" s="9"/>
      <c r="O94" s="9">
        <v>400</v>
      </c>
      <c r="P94" s="9"/>
      <c r="Q94" s="9"/>
      <c r="R94" s="9"/>
      <c r="S94" s="9"/>
      <c r="T94" s="9"/>
    </row>
    <row r="95" spans="1:20" ht="14.1" customHeight="1" x14ac:dyDescent="0.2">
      <c r="A95" s="97"/>
      <c r="B95" s="97"/>
      <c r="C95" s="131"/>
      <c r="D95" s="82" t="s">
        <v>173</v>
      </c>
      <c r="E95" s="148"/>
      <c r="F95" s="148"/>
      <c r="G95" s="148"/>
      <c r="H95" s="148"/>
      <c r="I95" s="38"/>
      <c r="J95" s="670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ht="14.1" customHeight="1" x14ac:dyDescent="0.2">
      <c r="A96" s="97"/>
      <c r="B96" s="97"/>
      <c r="C96" s="131"/>
      <c r="D96" s="82" t="s">
        <v>342</v>
      </c>
      <c r="E96" s="90">
        <v>2</v>
      </c>
      <c r="F96" s="8">
        <v>131502</v>
      </c>
      <c r="G96" s="8">
        <v>600</v>
      </c>
      <c r="H96" s="8">
        <v>500</v>
      </c>
      <c r="I96" s="38">
        <f t="shared" si="6"/>
        <v>175</v>
      </c>
      <c r="J96" s="670">
        <f t="shared" si="7"/>
        <v>35</v>
      </c>
      <c r="K96" s="9"/>
      <c r="L96" s="9"/>
      <c r="M96" s="9"/>
      <c r="N96" s="9">
        <v>175</v>
      </c>
      <c r="O96" s="9"/>
      <c r="P96" s="9"/>
      <c r="Q96" s="9"/>
      <c r="R96" s="9"/>
      <c r="S96" s="9"/>
      <c r="T96" s="9"/>
    </row>
    <row r="97" spans="1:20" ht="14.1" customHeight="1" x14ac:dyDescent="0.2">
      <c r="A97" s="97"/>
      <c r="B97" s="97"/>
      <c r="C97" s="131"/>
      <c r="D97" s="222" t="s">
        <v>1023</v>
      </c>
      <c r="E97" s="90"/>
      <c r="F97" s="8"/>
      <c r="G97" s="8"/>
      <c r="H97" s="8"/>
      <c r="I97" s="38"/>
      <c r="J97" s="670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ht="24.75" customHeight="1" x14ac:dyDescent="0.2">
      <c r="A98" s="97"/>
      <c r="B98" s="97"/>
      <c r="C98" s="131"/>
      <c r="D98" s="82" t="s">
        <v>871</v>
      </c>
      <c r="E98" s="90">
        <v>1</v>
      </c>
      <c r="F98" s="8">
        <v>131508</v>
      </c>
      <c r="G98" s="8">
        <v>288500</v>
      </c>
      <c r="H98" s="8">
        <v>288500</v>
      </c>
      <c r="I98" s="38">
        <f t="shared" si="6"/>
        <v>288500</v>
      </c>
      <c r="J98" s="670">
        <f t="shared" si="7"/>
        <v>100</v>
      </c>
      <c r="K98" s="9"/>
      <c r="L98" s="9"/>
      <c r="M98" s="9"/>
      <c r="N98" s="9"/>
      <c r="O98" s="9">
        <v>288500</v>
      </c>
      <c r="P98" s="9"/>
      <c r="Q98" s="9"/>
      <c r="R98" s="9"/>
      <c r="S98" s="9"/>
      <c r="T98" s="9"/>
    </row>
    <row r="99" spans="1:20" ht="14.1" customHeight="1" x14ac:dyDescent="0.2">
      <c r="A99" s="97"/>
      <c r="B99" s="97"/>
      <c r="C99" s="131"/>
      <c r="D99" s="82" t="s">
        <v>870</v>
      </c>
      <c r="E99" s="90">
        <v>1</v>
      </c>
      <c r="F99" s="8">
        <v>131509</v>
      </c>
      <c r="G99" s="8">
        <v>65000</v>
      </c>
      <c r="H99" s="8">
        <v>65000</v>
      </c>
      <c r="I99" s="38">
        <f t="shared" si="6"/>
        <v>65000</v>
      </c>
      <c r="J99" s="670">
        <f t="shared" si="7"/>
        <v>100</v>
      </c>
      <c r="K99" s="9"/>
      <c r="L99" s="9"/>
      <c r="M99" s="9"/>
      <c r="N99" s="9"/>
      <c r="O99" s="9">
        <v>65000</v>
      </c>
      <c r="P99" s="9"/>
      <c r="Q99" s="9"/>
      <c r="R99" s="9"/>
      <c r="S99" s="9"/>
      <c r="T99" s="9"/>
    </row>
    <row r="100" spans="1:20" ht="14.1" customHeight="1" x14ac:dyDescent="0.2">
      <c r="A100" s="97"/>
      <c r="B100" s="97"/>
      <c r="C100" s="131"/>
      <c r="D100" s="533" t="s">
        <v>343</v>
      </c>
      <c r="E100" s="534"/>
      <c r="F100" s="535"/>
      <c r="G100" s="535"/>
      <c r="H100" s="535"/>
      <c r="I100" s="38"/>
      <c r="J100" s="670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ht="14.1" customHeight="1" x14ac:dyDescent="0.2">
      <c r="A101" s="97"/>
      <c r="B101" s="97"/>
      <c r="C101" s="131"/>
      <c r="D101" s="38" t="s">
        <v>344</v>
      </c>
      <c r="E101" s="156"/>
      <c r="F101" s="129"/>
      <c r="G101" s="129"/>
      <c r="H101" s="129"/>
      <c r="I101" s="38"/>
      <c r="J101" s="670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ht="14.1" customHeight="1" x14ac:dyDescent="0.2">
      <c r="A102" s="97"/>
      <c r="B102" s="97"/>
      <c r="C102" s="131"/>
      <c r="D102" s="128" t="s">
        <v>1062</v>
      </c>
      <c r="E102" s="129">
        <v>1</v>
      </c>
      <c r="F102" s="9">
        <v>131703</v>
      </c>
      <c r="G102" s="9">
        <v>10500</v>
      </c>
      <c r="H102" s="9">
        <v>10500</v>
      </c>
      <c r="I102" s="38">
        <f t="shared" si="6"/>
        <v>5250</v>
      </c>
      <c r="J102" s="670">
        <f t="shared" si="7"/>
        <v>50</v>
      </c>
      <c r="K102" s="9"/>
      <c r="L102" s="9"/>
      <c r="M102" s="9">
        <v>5250</v>
      </c>
      <c r="N102" s="9"/>
      <c r="O102" s="9"/>
      <c r="P102" s="9"/>
      <c r="Q102" s="9"/>
      <c r="R102" s="9"/>
      <c r="S102" s="9"/>
      <c r="T102" s="9"/>
    </row>
    <row r="103" spans="1:20" ht="15" customHeight="1" x14ac:dyDescent="0.2">
      <c r="A103" s="97"/>
      <c r="B103" s="97"/>
      <c r="C103" s="131"/>
      <c r="D103" s="92" t="s">
        <v>345</v>
      </c>
      <c r="E103" s="129">
        <v>1</v>
      </c>
      <c r="F103" s="9">
        <v>121319</v>
      </c>
      <c r="G103" s="9">
        <v>2545</v>
      </c>
      <c r="H103" s="9">
        <v>3863</v>
      </c>
      <c r="I103" s="38">
        <f t="shared" si="6"/>
        <v>0</v>
      </c>
      <c r="J103" s="670">
        <f t="shared" si="7"/>
        <v>0</v>
      </c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ht="27" customHeight="1" x14ac:dyDescent="0.2">
      <c r="A104" s="97"/>
      <c r="B104" s="97"/>
      <c r="C104" s="131"/>
      <c r="D104" s="536" t="s">
        <v>346</v>
      </c>
      <c r="E104" s="9"/>
      <c r="F104" s="9"/>
      <c r="G104" s="9"/>
      <c r="H104" s="9"/>
      <c r="I104" s="38"/>
      <c r="J104" s="670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ht="16.5" customHeight="1" x14ac:dyDescent="0.2">
      <c r="A105" s="97"/>
      <c r="B105" s="97"/>
      <c r="C105" s="131"/>
      <c r="D105" s="536" t="s">
        <v>347</v>
      </c>
      <c r="E105" s="9">
        <v>2</v>
      </c>
      <c r="F105" s="9">
        <v>131506</v>
      </c>
      <c r="G105" s="9">
        <v>1000</v>
      </c>
      <c r="H105" s="9">
        <v>685</v>
      </c>
      <c r="I105" s="38">
        <f t="shared" si="6"/>
        <v>0</v>
      </c>
      <c r="J105" s="670">
        <f t="shared" si="7"/>
        <v>0</v>
      </c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ht="15" customHeight="1" x14ac:dyDescent="0.2">
      <c r="A106" s="97"/>
      <c r="B106" s="97"/>
      <c r="C106" s="131"/>
      <c r="D106" s="86" t="s">
        <v>348</v>
      </c>
      <c r="E106" s="9"/>
      <c r="F106" s="9"/>
      <c r="G106" s="9"/>
      <c r="H106" s="9"/>
      <c r="I106" s="38"/>
      <c r="J106" s="670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ht="15" customHeight="1" x14ac:dyDescent="0.2">
      <c r="A107" s="97"/>
      <c r="B107" s="97"/>
      <c r="C107" s="131"/>
      <c r="D107" s="86" t="s">
        <v>1063</v>
      </c>
      <c r="E107" s="9">
        <v>2</v>
      </c>
      <c r="F107" s="9">
        <v>131707</v>
      </c>
      <c r="G107" s="9">
        <v>11500</v>
      </c>
      <c r="H107" s="9">
        <v>11500</v>
      </c>
      <c r="I107" s="38">
        <f t="shared" si="6"/>
        <v>10500</v>
      </c>
      <c r="J107" s="670">
        <f t="shared" si="7"/>
        <v>91.304347826086953</v>
      </c>
      <c r="K107" s="9"/>
      <c r="L107" s="9"/>
      <c r="M107" s="9"/>
      <c r="N107" s="9"/>
      <c r="O107" s="9">
        <v>10500</v>
      </c>
      <c r="P107" s="9"/>
      <c r="Q107" s="9"/>
      <c r="R107" s="9"/>
      <c r="S107" s="9"/>
      <c r="T107" s="9"/>
    </row>
    <row r="108" spans="1:20" ht="15" customHeight="1" x14ac:dyDescent="0.2">
      <c r="A108" s="212"/>
      <c r="B108" s="212"/>
      <c r="C108" s="213"/>
      <c r="D108" s="522" t="s">
        <v>349</v>
      </c>
      <c r="E108" s="9">
        <v>2</v>
      </c>
      <c r="F108" s="9">
        <v>131713</v>
      </c>
      <c r="G108" s="9">
        <v>3000</v>
      </c>
      <c r="H108" s="9">
        <v>3000</v>
      </c>
      <c r="I108" s="38">
        <f t="shared" si="6"/>
        <v>3000</v>
      </c>
      <c r="J108" s="670">
        <f t="shared" si="7"/>
        <v>100</v>
      </c>
      <c r="K108" s="9"/>
      <c r="L108" s="9"/>
      <c r="M108" s="9"/>
      <c r="N108" s="9"/>
      <c r="O108" s="9">
        <v>3000</v>
      </c>
      <c r="P108" s="9"/>
      <c r="Q108" s="9"/>
      <c r="R108" s="9"/>
      <c r="S108" s="9"/>
      <c r="T108" s="9"/>
    </row>
    <row r="109" spans="1:20" ht="16.5" customHeight="1" x14ac:dyDescent="0.2">
      <c r="A109" s="97"/>
      <c r="B109" s="97"/>
      <c r="C109" s="131"/>
      <c r="D109" s="83" t="s">
        <v>300</v>
      </c>
      <c r="E109" s="95"/>
      <c r="F109" s="148"/>
      <c r="G109" s="148"/>
      <c r="H109" s="148"/>
      <c r="I109" s="38"/>
      <c r="J109" s="670"/>
      <c r="K109" s="9"/>
      <c r="L109" s="9"/>
      <c r="M109" s="9"/>
      <c r="N109" s="9"/>
      <c r="O109" s="9"/>
      <c r="P109" s="9"/>
      <c r="Q109" s="9"/>
      <c r="R109" s="9"/>
      <c r="S109" s="9"/>
      <c r="T109" s="9"/>
    </row>
    <row r="110" spans="1:20" ht="15" customHeight="1" x14ac:dyDescent="0.2">
      <c r="A110" s="97"/>
      <c r="B110" s="97"/>
      <c r="C110" s="131"/>
      <c r="D110" s="86" t="s">
        <v>350</v>
      </c>
      <c r="E110" s="81">
        <v>2</v>
      </c>
      <c r="F110" s="9">
        <v>131706</v>
      </c>
      <c r="G110" s="9">
        <v>2600</v>
      </c>
      <c r="H110" s="9">
        <v>2600</v>
      </c>
      <c r="I110" s="38">
        <f t="shared" si="6"/>
        <v>0</v>
      </c>
      <c r="J110" s="670">
        <f t="shared" si="7"/>
        <v>0</v>
      </c>
      <c r="K110" s="9"/>
      <c r="L110" s="9"/>
      <c r="M110" s="9"/>
      <c r="N110" s="9"/>
      <c r="O110" s="9"/>
      <c r="P110" s="9"/>
      <c r="Q110" s="9"/>
      <c r="R110" s="9"/>
      <c r="S110" s="9"/>
      <c r="T110" s="9"/>
    </row>
    <row r="111" spans="1:20" ht="15" customHeight="1" x14ac:dyDescent="0.2">
      <c r="A111" s="97"/>
      <c r="B111" s="97"/>
      <c r="C111" s="131"/>
      <c r="D111" s="86" t="s">
        <v>351</v>
      </c>
      <c r="E111" s="81">
        <v>2</v>
      </c>
      <c r="F111" s="9">
        <v>131712</v>
      </c>
      <c r="G111" s="9">
        <v>1900</v>
      </c>
      <c r="H111" s="9">
        <v>1900</v>
      </c>
      <c r="I111" s="38">
        <f t="shared" si="6"/>
        <v>660</v>
      </c>
      <c r="J111" s="670">
        <f t="shared" si="7"/>
        <v>34.736842105263158</v>
      </c>
      <c r="K111" s="9"/>
      <c r="L111" s="9"/>
      <c r="M111" s="9">
        <v>660</v>
      </c>
      <c r="N111" s="9"/>
      <c r="O111" s="9"/>
      <c r="P111" s="9"/>
      <c r="Q111" s="9"/>
      <c r="R111" s="9"/>
      <c r="S111" s="9"/>
      <c r="T111" s="9"/>
    </row>
    <row r="112" spans="1:20" ht="15" customHeight="1" x14ac:dyDescent="0.2">
      <c r="A112" s="97"/>
      <c r="B112" s="97"/>
      <c r="C112" s="131"/>
      <c r="D112" s="83" t="s">
        <v>352</v>
      </c>
      <c r="E112" s="81">
        <v>2</v>
      </c>
      <c r="F112" s="9">
        <v>131714</v>
      </c>
      <c r="G112" s="9">
        <v>3000</v>
      </c>
      <c r="H112" s="9">
        <v>200</v>
      </c>
      <c r="I112" s="38">
        <f t="shared" si="6"/>
        <v>0</v>
      </c>
      <c r="J112" s="670">
        <f t="shared" si="7"/>
        <v>0</v>
      </c>
      <c r="K112" s="9"/>
      <c r="L112" s="9"/>
      <c r="M112" s="9"/>
      <c r="N112" s="9"/>
      <c r="O112" s="9"/>
      <c r="P112" s="9"/>
      <c r="Q112" s="9"/>
      <c r="R112" s="9"/>
      <c r="S112" s="9"/>
      <c r="T112" s="9"/>
    </row>
    <row r="113" spans="1:20" ht="20.25" customHeight="1" x14ac:dyDescent="0.2">
      <c r="A113" s="97"/>
      <c r="B113" s="97"/>
      <c r="C113" s="131"/>
      <c r="D113" s="83" t="s">
        <v>872</v>
      </c>
      <c r="E113" s="81"/>
      <c r="F113" s="9"/>
      <c r="G113" s="9"/>
      <c r="H113" s="9"/>
      <c r="I113" s="38"/>
      <c r="J113" s="670"/>
      <c r="K113" s="9"/>
      <c r="L113" s="9"/>
      <c r="M113" s="9"/>
      <c r="N113" s="9"/>
      <c r="O113" s="9"/>
      <c r="P113" s="9"/>
      <c r="Q113" s="9"/>
      <c r="R113" s="9"/>
      <c r="S113" s="9"/>
      <c r="T113" s="9"/>
    </row>
    <row r="114" spans="1:20" ht="15" customHeight="1" x14ac:dyDescent="0.2">
      <c r="A114" s="97"/>
      <c r="B114" s="97"/>
      <c r="C114" s="131"/>
      <c r="D114" s="83" t="s">
        <v>840</v>
      </c>
      <c r="E114" s="81">
        <v>1</v>
      </c>
      <c r="F114" s="251">
        <v>131716</v>
      </c>
      <c r="G114" s="251">
        <v>8200</v>
      </c>
      <c r="H114" s="251">
        <v>5993</v>
      </c>
      <c r="I114" s="38">
        <f t="shared" si="6"/>
        <v>2000</v>
      </c>
      <c r="J114" s="670">
        <f t="shared" si="7"/>
        <v>33.372267645586518</v>
      </c>
      <c r="K114" s="9"/>
      <c r="L114" s="9"/>
      <c r="M114" s="9"/>
      <c r="N114" s="9"/>
      <c r="O114" s="9">
        <v>2000</v>
      </c>
      <c r="P114" s="9"/>
      <c r="Q114" s="9"/>
      <c r="R114" s="9"/>
      <c r="S114" s="9"/>
      <c r="T114" s="9"/>
    </row>
    <row r="115" spans="1:20" ht="15" customHeight="1" x14ac:dyDescent="0.2">
      <c r="A115" s="97"/>
      <c r="B115" s="97"/>
      <c r="C115" s="131"/>
      <c r="D115" s="9" t="s">
        <v>334</v>
      </c>
      <c r="E115" s="135"/>
      <c r="F115" s="9"/>
      <c r="G115" s="9"/>
      <c r="H115" s="9"/>
      <c r="I115" s="38"/>
      <c r="J115" s="670"/>
      <c r="K115" s="9"/>
      <c r="L115" s="9"/>
      <c r="M115" s="9"/>
      <c r="N115" s="9"/>
      <c r="O115" s="9"/>
      <c r="P115" s="9"/>
      <c r="Q115" s="9"/>
      <c r="R115" s="9"/>
      <c r="S115" s="9"/>
      <c r="T115" s="9"/>
    </row>
    <row r="116" spans="1:20" ht="15" customHeight="1" x14ac:dyDescent="0.2">
      <c r="A116" s="97"/>
      <c r="B116" s="97"/>
      <c r="C116" s="131"/>
      <c r="D116" s="86" t="s">
        <v>353</v>
      </c>
      <c r="E116" s="81">
        <v>2</v>
      </c>
      <c r="F116" s="9">
        <v>128901</v>
      </c>
      <c r="G116" s="9">
        <v>1250</v>
      </c>
      <c r="H116" s="9">
        <v>1250</v>
      </c>
      <c r="I116" s="38">
        <f t="shared" ref="I116:I168" si="8">SUM(K116:T116)</f>
        <v>0</v>
      </c>
      <c r="J116" s="670">
        <f t="shared" si="7"/>
        <v>0</v>
      </c>
      <c r="K116" s="9"/>
      <c r="L116" s="9"/>
      <c r="M116" s="9"/>
      <c r="N116" s="9"/>
      <c r="O116" s="9"/>
      <c r="P116" s="9"/>
      <c r="Q116" s="9"/>
      <c r="R116" s="9"/>
      <c r="S116" s="9"/>
      <c r="T116" s="9"/>
    </row>
    <row r="117" spans="1:20" ht="15" customHeight="1" x14ac:dyDescent="0.2">
      <c r="A117" s="97"/>
      <c r="B117" s="97"/>
      <c r="C117" s="131"/>
      <c r="D117" s="149" t="s">
        <v>354</v>
      </c>
      <c r="E117" s="9"/>
      <c r="F117" s="9"/>
      <c r="G117" s="9"/>
      <c r="H117" s="9"/>
      <c r="I117" s="38"/>
      <c r="J117" s="670"/>
      <c r="K117" s="9"/>
      <c r="L117" s="9"/>
      <c r="M117" s="9"/>
      <c r="N117" s="9"/>
      <c r="O117" s="9"/>
      <c r="P117" s="9"/>
      <c r="Q117" s="9"/>
      <c r="R117" s="9"/>
      <c r="S117" s="9"/>
      <c r="T117" s="9"/>
    </row>
    <row r="118" spans="1:20" ht="15" customHeight="1" x14ac:dyDescent="0.2">
      <c r="A118" s="97"/>
      <c r="B118" s="97"/>
      <c r="C118" s="131"/>
      <c r="D118" s="92" t="s">
        <v>355</v>
      </c>
      <c r="E118" s="129"/>
      <c r="F118" s="129"/>
      <c r="G118" s="129"/>
      <c r="H118" s="129"/>
      <c r="I118" s="38"/>
      <c r="J118" s="670"/>
      <c r="K118" s="9"/>
      <c r="L118" s="9"/>
      <c r="M118" s="9"/>
      <c r="N118" s="9"/>
      <c r="O118" s="9"/>
      <c r="P118" s="9"/>
      <c r="Q118" s="9"/>
      <c r="R118" s="9"/>
      <c r="S118" s="9"/>
      <c r="T118" s="9"/>
    </row>
    <row r="119" spans="1:20" ht="15" customHeight="1" x14ac:dyDescent="0.2">
      <c r="A119" s="97"/>
      <c r="B119" s="97"/>
      <c r="C119" s="131"/>
      <c r="D119" s="86" t="s">
        <v>356</v>
      </c>
      <c r="E119" s="9">
        <v>2</v>
      </c>
      <c r="F119" s="9">
        <v>131803</v>
      </c>
      <c r="G119" s="9">
        <v>150000</v>
      </c>
      <c r="H119" s="9">
        <v>150000</v>
      </c>
      <c r="I119" s="38">
        <f t="shared" si="8"/>
        <v>89200</v>
      </c>
      <c r="J119" s="670">
        <f t="shared" si="7"/>
        <v>59.466666666666669</v>
      </c>
      <c r="K119" s="9"/>
      <c r="L119" s="9"/>
      <c r="M119" s="9"/>
      <c r="N119" s="9"/>
      <c r="O119" s="9">
        <v>89200</v>
      </c>
      <c r="P119" s="9"/>
      <c r="Q119" s="9"/>
      <c r="R119" s="9"/>
      <c r="S119" s="9"/>
      <c r="T119" s="9"/>
    </row>
    <row r="120" spans="1:20" ht="15" customHeight="1" x14ac:dyDescent="0.2">
      <c r="A120" s="97"/>
      <c r="B120" s="97"/>
      <c r="C120" s="131"/>
      <c r="D120" s="86" t="s">
        <v>357</v>
      </c>
      <c r="E120" s="9">
        <v>2</v>
      </c>
      <c r="F120" s="9">
        <v>131804</v>
      </c>
      <c r="G120" s="9">
        <v>65000</v>
      </c>
      <c r="H120" s="9">
        <v>75000</v>
      </c>
      <c r="I120" s="38">
        <f t="shared" si="8"/>
        <v>32500</v>
      </c>
      <c r="J120" s="670">
        <f t="shared" si="7"/>
        <v>43.333333333333336</v>
      </c>
      <c r="K120" s="9"/>
      <c r="L120" s="9"/>
      <c r="M120" s="9"/>
      <c r="N120" s="9"/>
      <c r="O120" s="9">
        <v>32500</v>
      </c>
      <c r="P120" s="9"/>
      <c r="Q120" s="9"/>
      <c r="R120" s="9"/>
      <c r="S120" s="9"/>
      <c r="T120" s="9"/>
    </row>
    <row r="121" spans="1:20" ht="15" customHeight="1" x14ac:dyDescent="0.2">
      <c r="A121" s="97"/>
      <c r="B121" s="97"/>
      <c r="C121" s="131"/>
      <c r="D121" s="86" t="s">
        <v>358</v>
      </c>
      <c r="E121" s="9">
        <v>2</v>
      </c>
      <c r="F121" s="9">
        <v>131805</v>
      </c>
      <c r="G121" s="9">
        <v>5000</v>
      </c>
      <c r="H121" s="9">
        <v>5000</v>
      </c>
      <c r="I121" s="38">
        <f t="shared" si="8"/>
        <v>2500</v>
      </c>
      <c r="J121" s="670">
        <f t="shared" si="7"/>
        <v>50</v>
      </c>
      <c r="K121" s="9"/>
      <c r="L121" s="9"/>
      <c r="M121" s="9"/>
      <c r="N121" s="9"/>
      <c r="O121" s="9">
        <v>2500</v>
      </c>
      <c r="P121" s="9"/>
      <c r="Q121" s="9"/>
      <c r="R121" s="9"/>
      <c r="S121" s="9"/>
      <c r="T121" s="9"/>
    </row>
    <row r="122" spans="1:20" ht="15" customHeight="1" x14ac:dyDescent="0.2">
      <c r="A122" s="97"/>
      <c r="B122" s="97"/>
      <c r="C122" s="131"/>
      <c r="D122" s="92" t="s">
        <v>174</v>
      </c>
      <c r="E122" s="129"/>
      <c r="F122" s="129"/>
      <c r="G122" s="129"/>
      <c r="H122" s="129"/>
      <c r="I122" s="38"/>
      <c r="J122" s="670"/>
      <c r="K122" s="9"/>
      <c r="L122" s="9"/>
      <c r="M122" s="9"/>
      <c r="N122" s="9"/>
      <c r="O122" s="9"/>
      <c r="P122" s="9"/>
      <c r="Q122" s="9"/>
      <c r="R122" s="9"/>
      <c r="S122" s="9"/>
      <c r="T122" s="9"/>
    </row>
    <row r="123" spans="1:20" ht="15" customHeight="1" x14ac:dyDescent="0.2">
      <c r="A123" s="97"/>
      <c r="B123" s="97"/>
      <c r="C123" s="131"/>
      <c r="D123" s="86" t="s">
        <v>359</v>
      </c>
      <c r="E123" s="129">
        <v>1</v>
      </c>
      <c r="F123" s="9">
        <v>131808</v>
      </c>
      <c r="G123" s="9">
        <v>875</v>
      </c>
      <c r="H123" s="9">
        <v>875</v>
      </c>
      <c r="I123" s="38">
        <f t="shared" si="8"/>
        <v>0</v>
      </c>
      <c r="J123" s="670">
        <f t="shared" si="7"/>
        <v>0</v>
      </c>
      <c r="K123" s="9"/>
      <c r="L123" s="9"/>
      <c r="M123" s="9"/>
      <c r="N123" s="9"/>
      <c r="O123" s="9"/>
      <c r="P123" s="9"/>
      <c r="Q123" s="9"/>
      <c r="R123" s="9"/>
      <c r="S123" s="9"/>
      <c r="T123" s="9"/>
    </row>
    <row r="124" spans="1:20" ht="15" customHeight="1" x14ac:dyDescent="0.2">
      <c r="A124" s="97"/>
      <c r="B124" s="97"/>
      <c r="C124" s="131"/>
      <c r="D124" s="86" t="s">
        <v>360</v>
      </c>
      <c r="E124" s="9">
        <v>1</v>
      </c>
      <c r="F124" s="9">
        <v>131807</v>
      </c>
      <c r="G124" s="9">
        <v>725</v>
      </c>
      <c r="H124" s="9">
        <v>725</v>
      </c>
      <c r="I124" s="38">
        <f t="shared" si="8"/>
        <v>0</v>
      </c>
      <c r="J124" s="670">
        <f t="shared" si="7"/>
        <v>0</v>
      </c>
      <c r="K124" s="9"/>
      <c r="L124" s="9"/>
      <c r="M124" s="9"/>
      <c r="N124" s="9"/>
      <c r="O124" s="9"/>
      <c r="P124" s="9"/>
      <c r="Q124" s="9"/>
      <c r="R124" s="9"/>
      <c r="S124" s="9"/>
      <c r="T124" s="9"/>
    </row>
    <row r="125" spans="1:20" ht="15" customHeight="1" x14ac:dyDescent="0.2">
      <c r="A125" s="97"/>
      <c r="B125" s="97"/>
      <c r="C125" s="131"/>
      <c r="D125" s="86" t="s">
        <v>1064</v>
      </c>
      <c r="E125" s="129">
        <v>1</v>
      </c>
      <c r="F125" s="9">
        <v>131809</v>
      </c>
      <c r="G125" s="9">
        <v>400</v>
      </c>
      <c r="H125" s="9">
        <v>400</v>
      </c>
      <c r="I125" s="38">
        <f t="shared" si="8"/>
        <v>0</v>
      </c>
      <c r="J125" s="670">
        <f t="shared" si="7"/>
        <v>0</v>
      </c>
      <c r="K125" s="9"/>
      <c r="L125" s="9"/>
      <c r="M125" s="9"/>
      <c r="N125" s="9"/>
      <c r="O125" s="9"/>
      <c r="P125" s="9"/>
      <c r="Q125" s="9"/>
      <c r="R125" s="9"/>
      <c r="S125" s="9"/>
      <c r="T125" s="9"/>
    </row>
    <row r="126" spans="1:20" ht="15" customHeight="1" x14ac:dyDescent="0.2">
      <c r="A126" s="97"/>
      <c r="B126" s="97"/>
      <c r="C126" s="131"/>
      <c r="D126" s="92" t="s">
        <v>361</v>
      </c>
      <c r="E126" s="129"/>
      <c r="F126" s="129"/>
      <c r="G126" s="129"/>
      <c r="H126" s="129"/>
      <c r="I126" s="38"/>
      <c r="J126" s="670"/>
      <c r="K126" s="9"/>
      <c r="L126" s="9"/>
      <c r="M126" s="9"/>
      <c r="N126" s="9"/>
      <c r="O126" s="9"/>
      <c r="P126" s="9"/>
      <c r="Q126" s="9"/>
      <c r="R126" s="9"/>
      <c r="S126" s="9"/>
      <c r="T126" s="9"/>
    </row>
    <row r="127" spans="1:20" ht="15" customHeight="1" x14ac:dyDescent="0.2">
      <c r="A127" s="97"/>
      <c r="B127" s="97"/>
      <c r="C127" s="131"/>
      <c r="D127" s="86" t="s">
        <v>362</v>
      </c>
      <c r="E127" s="9">
        <v>1</v>
      </c>
      <c r="F127" s="9">
        <v>131811</v>
      </c>
      <c r="G127" s="9">
        <v>6000</v>
      </c>
      <c r="H127" s="9">
        <v>5000</v>
      </c>
      <c r="I127" s="38">
        <f t="shared" si="8"/>
        <v>2650</v>
      </c>
      <c r="J127" s="670">
        <f t="shared" si="7"/>
        <v>53</v>
      </c>
      <c r="K127" s="9"/>
      <c r="L127" s="9"/>
      <c r="M127" s="9"/>
      <c r="N127" s="9"/>
      <c r="O127" s="9">
        <v>2650</v>
      </c>
      <c r="P127" s="9"/>
      <c r="Q127" s="9"/>
      <c r="R127" s="9"/>
      <c r="S127" s="9"/>
      <c r="T127" s="9"/>
    </row>
    <row r="128" spans="1:20" ht="15" customHeight="1" x14ac:dyDescent="0.2">
      <c r="A128" s="97"/>
      <c r="B128" s="97"/>
      <c r="C128" s="131"/>
      <c r="D128" s="86" t="s">
        <v>1065</v>
      </c>
      <c r="E128" s="9">
        <v>1</v>
      </c>
      <c r="F128" s="9">
        <v>131812</v>
      </c>
      <c r="G128" s="9">
        <v>3500</v>
      </c>
      <c r="H128" s="9">
        <v>3500</v>
      </c>
      <c r="I128" s="38">
        <f t="shared" si="8"/>
        <v>1750</v>
      </c>
      <c r="J128" s="670">
        <f t="shared" si="7"/>
        <v>50</v>
      </c>
      <c r="K128" s="9"/>
      <c r="L128" s="9"/>
      <c r="M128" s="9"/>
      <c r="N128" s="9"/>
      <c r="O128" s="9">
        <v>1750</v>
      </c>
      <c r="P128" s="9"/>
      <c r="Q128" s="9"/>
      <c r="R128" s="9"/>
      <c r="S128" s="9"/>
      <c r="T128" s="9"/>
    </row>
    <row r="129" spans="1:20" ht="15" customHeight="1" x14ac:dyDescent="0.2">
      <c r="A129" s="97"/>
      <c r="B129" s="97"/>
      <c r="C129" s="131"/>
      <c r="D129" s="86" t="s">
        <v>363</v>
      </c>
      <c r="E129" s="9">
        <v>1</v>
      </c>
      <c r="F129" s="9">
        <v>131813</v>
      </c>
      <c r="G129" s="9">
        <v>900</v>
      </c>
      <c r="H129" s="9">
        <v>900</v>
      </c>
      <c r="I129" s="38">
        <f t="shared" si="8"/>
        <v>450</v>
      </c>
      <c r="J129" s="670">
        <f t="shared" si="7"/>
        <v>50</v>
      </c>
      <c r="K129" s="9"/>
      <c r="L129" s="9"/>
      <c r="M129" s="9"/>
      <c r="N129" s="9"/>
      <c r="O129" s="9">
        <v>450</v>
      </c>
      <c r="P129" s="9"/>
      <c r="Q129" s="9"/>
      <c r="R129" s="9"/>
      <c r="S129" s="9"/>
      <c r="T129" s="9"/>
    </row>
    <row r="130" spans="1:20" ht="15" customHeight="1" x14ac:dyDescent="0.2">
      <c r="A130" s="97"/>
      <c r="B130" s="97"/>
      <c r="C130" s="131"/>
      <c r="D130" s="86" t="s">
        <v>364</v>
      </c>
      <c r="E130" s="9">
        <v>1</v>
      </c>
      <c r="F130" s="9">
        <v>131816</v>
      </c>
      <c r="G130" s="9">
        <v>700</v>
      </c>
      <c r="H130" s="9">
        <v>700</v>
      </c>
      <c r="I130" s="38">
        <f t="shared" si="8"/>
        <v>350</v>
      </c>
      <c r="J130" s="670">
        <f t="shared" si="7"/>
        <v>50</v>
      </c>
      <c r="K130" s="9"/>
      <c r="L130" s="9"/>
      <c r="M130" s="9"/>
      <c r="N130" s="9"/>
      <c r="O130" s="9">
        <v>350</v>
      </c>
      <c r="P130" s="9"/>
      <c r="Q130" s="9"/>
      <c r="R130" s="9"/>
      <c r="S130" s="9"/>
      <c r="T130" s="9"/>
    </row>
    <row r="131" spans="1:20" ht="15" customHeight="1" x14ac:dyDescent="0.2">
      <c r="A131" s="97"/>
      <c r="B131" s="97"/>
      <c r="C131" s="131"/>
      <c r="D131" s="86" t="s">
        <v>365</v>
      </c>
      <c r="E131" s="9">
        <v>1</v>
      </c>
      <c r="F131" s="9">
        <v>131817</v>
      </c>
      <c r="G131" s="9">
        <v>495</v>
      </c>
      <c r="H131" s="9">
        <v>495</v>
      </c>
      <c r="I131" s="38">
        <f t="shared" si="8"/>
        <v>247</v>
      </c>
      <c r="J131" s="670">
        <f t="shared" si="7"/>
        <v>49.898989898989896</v>
      </c>
      <c r="K131" s="9"/>
      <c r="L131" s="9"/>
      <c r="M131" s="9"/>
      <c r="N131" s="9"/>
      <c r="O131" s="9">
        <v>247</v>
      </c>
      <c r="P131" s="9"/>
      <c r="Q131" s="9"/>
      <c r="R131" s="9"/>
      <c r="S131" s="9"/>
      <c r="T131" s="9"/>
    </row>
    <row r="132" spans="1:20" ht="15" customHeight="1" x14ac:dyDescent="0.2">
      <c r="A132" s="97"/>
      <c r="B132" s="97"/>
      <c r="C132" s="131"/>
      <c r="D132" s="86" t="s">
        <v>366</v>
      </c>
      <c r="E132" s="9">
        <v>1</v>
      </c>
      <c r="F132" s="9">
        <v>131818</v>
      </c>
      <c r="G132" s="9">
        <v>200</v>
      </c>
      <c r="H132" s="9">
        <v>200</v>
      </c>
      <c r="I132" s="38">
        <f t="shared" si="8"/>
        <v>100</v>
      </c>
      <c r="J132" s="670">
        <f t="shared" si="7"/>
        <v>50</v>
      </c>
      <c r="K132" s="9"/>
      <c r="L132" s="9"/>
      <c r="M132" s="9"/>
      <c r="N132" s="9"/>
      <c r="O132" s="9">
        <v>100</v>
      </c>
      <c r="P132" s="9"/>
      <c r="Q132" s="9"/>
      <c r="R132" s="9"/>
      <c r="S132" s="9"/>
      <c r="T132" s="9"/>
    </row>
    <row r="133" spans="1:20" ht="15" customHeight="1" x14ac:dyDescent="0.2">
      <c r="A133" s="97"/>
      <c r="B133" s="97"/>
      <c r="C133" s="131"/>
      <c r="D133" s="86" t="s">
        <v>367</v>
      </c>
      <c r="E133" s="9">
        <v>1</v>
      </c>
      <c r="F133" s="9">
        <v>131819</v>
      </c>
      <c r="G133" s="9">
        <v>200</v>
      </c>
      <c r="H133" s="9">
        <v>200</v>
      </c>
      <c r="I133" s="38">
        <f t="shared" si="8"/>
        <v>100</v>
      </c>
      <c r="J133" s="670">
        <f t="shared" si="7"/>
        <v>50</v>
      </c>
      <c r="K133" s="9"/>
      <c r="L133" s="9"/>
      <c r="M133" s="9"/>
      <c r="N133" s="9"/>
      <c r="O133" s="9">
        <v>100</v>
      </c>
      <c r="P133" s="9"/>
      <c r="Q133" s="9"/>
      <c r="R133" s="9"/>
      <c r="S133" s="9"/>
      <c r="T133" s="9"/>
    </row>
    <row r="134" spans="1:20" ht="15" customHeight="1" x14ac:dyDescent="0.2">
      <c r="A134" s="97"/>
      <c r="B134" s="97"/>
      <c r="C134" s="131"/>
      <c r="D134" s="86" t="s">
        <v>368</v>
      </c>
      <c r="E134" s="9">
        <v>1</v>
      </c>
      <c r="F134" s="9">
        <v>131832</v>
      </c>
      <c r="G134" s="9">
        <v>113</v>
      </c>
      <c r="H134" s="9">
        <v>113</v>
      </c>
      <c r="I134" s="38">
        <f t="shared" si="8"/>
        <v>56</v>
      </c>
      <c r="J134" s="670">
        <f t="shared" si="7"/>
        <v>49.557522123893804</v>
      </c>
      <c r="K134" s="9"/>
      <c r="L134" s="9"/>
      <c r="M134" s="9"/>
      <c r="N134" s="9"/>
      <c r="O134" s="9">
        <v>56</v>
      </c>
      <c r="P134" s="9"/>
      <c r="Q134" s="9"/>
      <c r="R134" s="9"/>
      <c r="S134" s="9"/>
      <c r="T134" s="9"/>
    </row>
    <row r="135" spans="1:20" ht="15" customHeight="1" x14ac:dyDescent="0.2">
      <c r="A135" s="97"/>
      <c r="B135" s="97"/>
      <c r="C135" s="131"/>
      <c r="D135" s="86" t="s">
        <v>369</v>
      </c>
      <c r="E135" s="9">
        <v>1</v>
      </c>
      <c r="F135" s="9">
        <v>131820</v>
      </c>
      <c r="G135" s="9">
        <v>2500</v>
      </c>
      <c r="H135" s="9">
        <v>2500</v>
      </c>
      <c r="I135" s="38">
        <f t="shared" si="8"/>
        <v>954</v>
      </c>
      <c r="J135" s="670">
        <f t="shared" si="7"/>
        <v>38.159999999999997</v>
      </c>
      <c r="K135" s="9"/>
      <c r="L135" s="9"/>
      <c r="M135" s="9">
        <v>209</v>
      </c>
      <c r="N135" s="9"/>
      <c r="O135" s="9">
        <v>625</v>
      </c>
      <c r="P135" s="9">
        <v>120</v>
      </c>
      <c r="Q135" s="9"/>
      <c r="R135" s="9"/>
      <c r="S135" s="9"/>
      <c r="T135" s="9"/>
    </row>
    <row r="136" spans="1:20" ht="15" customHeight="1" x14ac:dyDescent="0.2">
      <c r="A136" s="97"/>
      <c r="B136" s="97"/>
      <c r="C136" s="131"/>
      <c r="D136" s="86" t="s">
        <v>370</v>
      </c>
      <c r="E136" s="9"/>
      <c r="F136" s="9"/>
      <c r="G136" s="9"/>
      <c r="H136" s="9"/>
      <c r="I136" s="38"/>
      <c r="J136" s="670"/>
      <c r="K136" s="9"/>
      <c r="L136" s="9"/>
      <c r="M136" s="9"/>
      <c r="N136" s="9"/>
      <c r="O136" s="9"/>
      <c r="P136" s="9"/>
      <c r="Q136" s="9"/>
      <c r="R136" s="9"/>
      <c r="S136" s="9"/>
      <c r="T136" s="9"/>
    </row>
    <row r="137" spans="1:20" ht="15" customHeight="1" x14ac:dyDescent="0.2">
      <c r="A137" s="97"/>
      <c r="B137" s="97"/>
      <c r="C137" s="131"/>
      <c r="D137" s="86" t="s">
        <v>371</v>
      </c>
      <c r="E137" s="129">
        <v>2</v>
      </c>
      <c r="F137" s="9">
        <v>131821</v>
      </c>
      <c r="G137" s="9">
        <v>3500</v>
      </c>
      <c r="H137" s="9">
        <v>3500</v>
      </c>
      <c r="I137" s="38">
        <f t="shared" si="8"/>
        <v>1750</v>
      </c>
      <c r="J137" s="670">
        <f t="shared" ref="J137:J199" si="9">I137/H137*100</f>
        <v>50</v>
      </c>
      <c r="K137" s="9"/>
      <c r="L137" s="9"/>
      <c r="M137" s="9"/>
      <c r="N137" s="9"/>
      <c r="O137" s="9">
        <v>1750</v>
      </c>
      <c r="P137" s="9"/>
      <c r="Q137" s="9"/>
      <c r="R137" s="9"/>
      <c r="S137" s="9"/>
      <c r="T137" s="9"/>
    </row>
    <row r="138" spans="1:20" ht="15" customHeight="1" x14ac:dyDescent="0.2">
      <c r="A138" s="97"/>
      <c r="B138" s="97"/>
      <c r="C138" s="131"/>
      <c r="D138" s="86" t="s">
        <v>372</v>
      </c>
      <c r="E138" s="129">
        <v>2</v>
      </c>
      <c r="F138" s="9">
        <v>131822</v>
      </c>
      <c r="G138" s="9">
        <v>225</v>
      </c>
      <c r="H138" s="9">
        <v>225</v>
      </c>
      <c r="I138" s="38">
        <f t="shared" si="8"/>
        <v>112</v>
      </c>
      <c r="J138" s="670">
        <f t="shared" si="9"/>
        <v>49.777777777777779</v>
      </c>
      <c r="K138" s="9"/>
      <c r="L138" s="9"/>
      <c r="M138" s="9"/>
      <c r="N138" s="9"/>
      <c r="O138" s="9">
        <v>112</v>
      </c>
      <c r="P138" s="9"/>
      <c r="Q138" s="9"/>
      <c r="R138" s="9"/>
      <c r="S138" s="9"/>
      <c r="T138" s="9"/>
    </row>
    <row r="139" spans="1:20" ht="15" customHeight="1" x14ac:dyDescent="0.2">
      <c r="A139" s="97"/>
      <c r="B139" s="97"/>
      <c r="C139" s="131"/>
      <c r="D139" s="151" t="s">
        <v>373</v>
      </c>
      <c r="E139" s="152">
        <v>2</v>
      </c>
      <c r="F139" s="9">
        <v>131823</v>
      </c>
      <c r="G139" s="9">
        <v>15000</v>
      </c>
      <c r="H139" s="9">
        <v>15000</v>
      </c>
      <c r="I139" s="38">
        <f t="shared" si="8"/>
        <v>7500</v>
      </c>
      <c r="J139" s="670">
        <f t="shared" si="9"/>
        <v>50</v>
      </c>
      <c r="K139" s="9"/>
      <c r="L139" s="9"/>
      <c r="M139" s="9"/>
      <c r="N139" s="9"/>
      <c r="O139" s="9">
        <v>7500</v>
      </c>
      <c r="P139" s="9"/>
      <c r="Q139" s="9"/>
      <c r="R139" s="9"/>
      <c r="S139" s="9"/>
      <c r="T139" s="9"/>
    </row>
    <row r="140" spans="1:20" ht="15" customHeight="1" x14ac:dyDescent="0.2">
      <c r="A140" s="97"/>
      <c r="B140" s="97"/>
      <c r="C140" s="131"/>
      <c r="D140" s="151" t="s">
        <v>1015</v>
      </c>
      <c r="E140" s="152">
        <v>2</v>
      </c>
      <c r="F140" s="9">
        <v>131846</v>
      </c>
      <c r="G140" s="9">
        <v>2500</v>
      </c>
      <c r="H140" s="9">
        <v>5000</v>
      </c>
      <c r="I140" s="38">
        <f t="shared" si="8"/>
        <v>0</v>
      </c>
      <c r="J140" s="670">
        <f t="shared" si="9"/>
        <v>0</v>
      </c>
      <c r="K140" s="9"/>
      <c r="L140" s="9"/>
      <c r="M140" s="9"/>
      <c r="N140" s="9"/>
      <c r="O140" s="9"/>
      <c r="P140" s="9"/>
      <c r="Q140" s="9"/>
      <c r="R140" s="9"/>
      <c r="S140" s="9"/>
      <c r="T140" s="9"/>
    </row>
    <row r="141" spans="1:20" ht="15" customHeight="1" x14ac:dyDescent="0.2">
      <c r="A141" s="97"/>
      <c r="B141" s="97"/>
      <c r="C141" s="131"/>
      <c r="D141" s="151" t="s">
        <v>374</v>
      </c>
      <c r="E141" s="153">
        <v>2</v>
      </c>
      <c r="F141" s="9">
        <v>131824</v>
      </c>
      <c r="G141" s="9">
        <v>1125</v>
      </c>
      <c r="H141" s="9">
        <v>1125</v>
      </c>
      <c r="I141" s="38">
        <f t="shared" si="8"/>
        <v>562</v>
      </c>
      <c r="J141" s="670">
        <f t="shared" si="9"/>
        <v>49.955555555555556</v>
      </c>
      <c r="K141" s="9"/>
      <c r="L141" s="9"/>
      <c r="M141" s="9"/>
      <c r="N141" s="9"/>
      <c r="O141" s="9">
        <v>562</v>
      </c>
      <c r="P141" s="9"/>
      <c r="Q141" s="9"/>
      <c r="R141" s="9"/>
      <c r="S141" s="9"/>
      <c r="T141" s="9"/>
    </row>
    <row r="142" spans="1:20" ht="15" customHeight="1" x14ac:dyDescent="0.2">
      <c r="A142" s="97"/>
      <c r="B142" s="97"/>
      <c r="C142" s="131"/>
      <c r="D142" s="151" t="s">
        <v>375</v>
      </c>
      <c r="E142" s="153">
        <v>2</v>
      </c>
      <c r="F142" s="155">
        <v>131833</v>
      </c>
      <c r="G142" s="155">
        <v>1350</v>
      </c>
      <c r="H142" s="155">
        <v>2850</v>
      </c>
      <c r="I142" s="38">
        <f t="shared" si="8"/>
        <v>675</v>
      </c>
      <c r="J142" s="670">
        <f t="shared" si="9"/>
        <v>23.684210526315788</v>
      </c>
      <c r="K142" s="9"/>
      <c r="L142" s="9"/>
      <c r="M142" s="9"/>
      <c r="N142" s="9"/>
      <c r="O142" s="9">
        <v>675</v>
      </c>
      <c r="P142" s="9"/>
      <c r="Q142" s="9"/>
      <c r="R142" s="9"/>
      <c r="S142" s="9"/>
      <c r="T142" s="9"/>
    </row>
    <row r="143" spans="1:20" ht="15" customHeight="1" x14ac:dyDescent="0.2">
      <c r="A143" s="97"/>
      <c r="B143" s="97"/>
      <c r="C143" s="131"/>
      <c r="D143" s="151" t="s">
        <v>376</v>
      </c>
      <c r="E143" s="153">
        <v>2</v>
      </c>
      <c r="F143" s="155">
        <v>131834</v>
      </c>
      <c r="G143" s="155">
        <v>1800</v>
      </c>
      <c r="H143" s="155">
        <v>1800</v>
      </c>
      <c r="I143" s="38">
        <f t="shared" si="8"/>
        <v>900</v>
      </c>
      <c r="J143" s="670">
        <f t="shared" si="9"/>
        <v>50</v>
      </c>
      <c r="K143" s="9"/>
      <c r="L143" s="9"/>
      <c r="M143" s="9"/>
      <c r="N143" s="9"/>
      <c r="O143" s="9">
        <v>900</v>
      </c>
      <c r="P143" s="9"/>
      <c r="Q143" s="9"/>
      <c r="R143" s="9"/>
      <c r="S143" s="9"/>
      <c r="T143" s="9"/>
    </row>
    <row r="144" spans="1:20" ht="15" customHeight="1" x14ac:dyDescent="0.2">
      <c r="A144" s="97"/>
      <c r="B144" s="97"/>
      <c r="C144" s="131"/>
      <c r="D144" s="151" t="s">
        <v>377</v>
      </c>
      <c r="E144" s="153">
        <v>2</v>
      </c>
      <c r="F144" s="155">
        <v>131836</v>
      </c>
      <c r="G144" s="155">
        <v>4500</v>
      </c>
      <c r="H144" s="155">
        <v>4500</v>
      </c>
      <c r="I144" s="38">
        <f t="shared" si="8"/>
        <v>2250</v>
      </c>
      <c r="J144" s="670">
        <f t="shared" si="9"/>
        <v>50</v>
      </c>
      <c r="K144" s="9"/>
      <c r="L144" s="9"/>
      <c r="M144" s="9"/>
      <c r="N144" s="9"/>
      <c r="O144" s="9">
        <v>2250</v>
      </c>
      <c r="P144" s="9"/>
      <c r="Q144" s="9"/>
      <c r="R144" s="9"/>
      <c r="S144" s="9"/>
      <c r="T144" s="9"/>
    </row>
    <row r="145" spans="1:20" ht="15" customHeight="1" x14ac:dyDescent="0.2">
      <c r="A145" s="97"/>
      <c r="B145" s="97"/>
      <c r="C145" s="131"/>
      <c r="D145" s="151" t="s">
        <v>378</v>
      </c>
      <c r="E145" s="153">
        <v>2</v>
      </c>
      <c r="F145" s="155">
        <v>131837</v>
      </c>
      <c r="G145" s="155">
        <v>4000</v>
      </c>
      <c r="H145" s="155">
        <v>4000</v>
      </c>
      <c r="I145" s="38">
        <f t="shared" si="8"/>
        <v>2000</v>
      </c>
      <c r="J145" s="670">
        <f t="shared" si="9"/>
        <v>50</v>
      </c>
      <c r="K145" s="9"/>
      <c r="L145" s="9"/>
      <c r="M145" s="9"/>
      <c r="N145" s="9"/>
      <c r="O145" s="9">
        <v>2000</v>
      </c>
      <c r="P145" s="9"/>
      <c r="Q145" s="9"/>
      <c r="R145" s="9"/>
      <c r="S145" s="9"/>
      <c r="T145" s="9"/>
    </row>
    <row r="146" spans="1:20" ht="15" customHeight="1" x14ac:dyDescent="0.2">
      <c r="A146" s="97"/>
      <c r="B146" s="97"/>
      <c r="C146" s="131"/>
      <c r="D146" s="151" t="s">
        <v>1066</v>
      </c>
      <c r="E146" s="153">
        <v>2</v>
      </c>
      <c r="F146" s="155">
        <v>131838</v>
      </c>
      <c r="G146" s="155">
        <v>19700</v>
      </c>
      <c r="H146" s="155">
        <v>20000</v>
      </c>
      <c r="I146" s="38">
        <f t="shared" si="8"/>
        <v>9850</v>
      </c>
      <c r="J146" s="670">
        <f t="shared" si="9"/>
        <v>49.25</v>
      </c>
      <c r="K146" s="9"/>
      <c r="L146" s="9"/>
      <c r="M146" s="9"/>
      <c r="N146" s="9"/>
      <c r="O146" s="9">
        <v>9850</v>
      </c>
      <c r="P146" s="9"/>
      <c r="Q146" s="9"/>
      <c r="R146" s="9"/>
      <c r="S146" s="9"/>
      <c r="T146" s="9"/>
    </row>
    <row r="147" spans="1:20" ht="15" customHeight="1" x14ac:dyDescent="0.2">
      <c r="A147" s="97"/>
      <c r="B147" s="97"/>
      <c r="C147" s="131"/>
      <c r="D147" s="151" t="s">
        <v>379</v>
      </c>
      <c r="E147" s="153">
        <v>2</v>
      </c>
      <c r="F147" s="155">
        <v>131840</v>
      </c>
      <c r="G147" s="155">
        <v>675</v>
      </c>
      <c r="H147" s="155">
        <v>675</v>
      </c>
      <c r="I147" s="38">
        <f t="shared" si="8"/>
        <v>338</v>
      </c>
      <c r="J147" s="670">
        <f t="shared" si="9"/>
        <v>50.074074074074069</v>
      </c>
      <c r="K147" s="9"/>
      <c r="L147" s="9"/>
      <c r="M147" s="9"/>
      <c r="N147" s="9"/>
      <c r="O147" s="9">
        <v>338</v>
      </c>
      <c r="P147" s="9"/>
      <c r="Q147" s="9"/>
      <c r="R147" s="9"/>
      <c r="S147" s="9"/>
      <c r="T147" s="9"/>
    </row>
    <row r="148" spans="1:20" ht="15" customHeight="1" x14ac:dyDescent="0.2">
      <c r="A148" s="97"/>
      <c r="B148" s="97"/>
      <c r="C148" s="131"/>
      <c r="D148" s="151" t="s">
        <v>380</v>
      </c>
      <c r="E148" s="153">
        <v>2</v>
      </c>
      <c r="F148" s="155">
        <v>131841</v>
      </c>
      <c r="G148" s="155">
        <v>225</v>
      </c>
      <c r="H148" s="155">
        <v>0</v>
      </c>
      <c r="I148" s="38">
        <f t="shared" si="8"/>
        <v>0</v>
      </c>
      <c r="J148" s="670"/>
      <c r="K148" s="9"/>
      <c r="L148" s="9"/>
      <c r="M148" s="9"/>
      <c r="N148" s="9"/>
      <c r="O148" s="9"/>
      <c r="P148" s="9"/>
      <c r="Q148" s="9"/>
      <c r="R148" s="9"/>
      <c r="S148" s="9"/>
      <c r="T148" s="9"/>
    </row>
    <row r="149" spans="1:20" ht="15" customHeight="1" x14ac:dyDescent="0.2">
      <c r="A149" s="97"/>
      <c r="B149" s="97"/>
      <c r="C149" s="131"/>
      <c r="D149" s="151" t="s">
        <v>873</v>
      </c>
      <c r="E149" s="153">
        <v>2</v>
      </c>
      <c r="F149" s="155">
        <v>131842</v>
      </c>
      <c r="G149" s="155">
        <v>500</v>
      </c>
      <c r="H149" s="155">
        <v>0</v>
      </c>
      <c r="I149" s="38">
        <f t="shared" si="8"/>
        <v>0</v>
      </c>
      <c r="J149" s="670"/>
      <c r="K149" s="9"/>
      <c r="L149" s="9"/>
      <c r="M149" s="9"/>
      <c r="N149" s="9"/>
      <c r="O149" s="9"/>
      <c r="P149" s="9"/>
      <c r="Q149" s="9"/>
      <c r="R149" s="9"/>
      <c r="S149" s="9"/>
      <c r="T149" s="9"/>
    </row>
    <row r="150" spans="1:20" ht="15" customHeight="1" x14ac:dyDescent="0.2">
      <c r="A150" s="97"/>
      <c r="B150" s="97"/>
      <c r="C150" s="131"/>
      <c r="D150" s="151" t="s">
        <v>381</v>
      </c>
      <c r="E150" s="153">
        <v>2</v>
      </c>
      <c r="F150" s="155">
        <v>131843</v>
      </c>
      <c r="G150" s="155">
        <v>1125</v>
      </c>
      <c r="H150" s="155">
        <v>1125</v>
      </c>
      <c r="I150" s="38">
        <f t="shared" si="8"/>
        <v>563</v>
      </c>
      <c r="J150" s="670">
        <f t="shared" si="9"/>
        <v>50.044444444444444</v>
      </c>
      <c r="K150" s="9"/>
      <c r="L150" s="9"/>
      <c r="M150" s="9"/>
      <c r="N150" s="9"/>
      <c r="O150" s="9">
        <v>563</v>
      </c>
      <c r="P150" s="9"/>
      <c r="Q150" s="9"/>
      <c r="R150" s="9"/>
      <c r="S150" s="9"/>
      <c r="T150" s="9"/>
    </row>
    <row r="151" spans="1:20" ht="15" customHeight="1" x14ac:dyDescent="0.2">
      <c r="A151" s="97"/>
      <c r="B151" s="97"/>
      <c r="C151" s="97"/>
      <c r="D151" s="9" t="s">
        <v>382</v>
      </c>
      <c r="E151" s="153">
        <v>2</v>
      </c>
      <c r="F151" s="155">
        <v>131847</v>
      </c>
      <c r="G151" s="155">
        <v>1375</v>
      </c>
      <c r="H151" s="155">
        <v>1375</v>
      </c>
      <c r="I151" s="38">
        <f t="shared" si="8"/>
        <v>688</v>
      </c>
      <c r="J151" s="670">
        <f t="shared" si="9"/>
        <v>50.036363636363632</v>
      </c>
      <c r="K151" s="9"/>
      <c r="L151" s="9"/>
      <c r="M151" s="9"/>
      <c r="N151" s="9"/>
      <c r="O151" s="9">
        <v>688</v>
      </c>
      <c r="P151" s="9"/>
      <c r="Q151" s="9"/>
      <c r="R151" s="9"/>
      <c r="S151" s="9"/>
      <c r="T151" s="9"/>
    </row>
    <row r="152" spans="1:20" ht="15" customHeight="1" x14ac:dyDescent="0.2">
      <c r="A152" s="97"/>
      <c r="B152" s="97"/>
      <c r="C152" s="97"/>
      <c r="D152" s="537" t="s">
        <v>383</v>
      </c>
      <c r="E152" s="153">
        <v>2</v>
      </c>
      <c r="F152" s="155">
        <v>131848</v>
      </c>
      <c r="G152" s="155">
        <v>225</v>
      </c>
      <c r="H152" s="155">
        <v>225</v>
      </c>
      <c r="I152" s="38">
        <f t="shared" si="8"/>
        <v>112</v>
      </c>
      <c r="J152" s="670">
        <f t="shared" si="9"/>
        <v>49.777777777777779</v>
      </c>
      <c r="K152" s="9"/>
      <c r="L152" s="9"/>
      <c r="M152" s="9"/>
      <c r="N152" s="9"/>
      <c r="O152" s="9">
        <v>112</v>
      </c>
      <c r="P152" s="9"/>
      <c r="Q152" s="9"/>
      <c r="R152" s="9"/>
      <c r="S152" s="9"/>
      <c r="T152" s="9"/>
    </row>
    <row r="153" spans="1:20" ht="15" customHeight="1" x14ac:dyDescent="0.2">
      <c r="A153" s="97"/>
      <c r="B153" s="97"/>
      <c r="C153" s="97"/>
      <c r="D153" s="537" t="s">
        <v>384</v>
      </c>
      <c r="E153" s="153">
        <v>2</v>
      </c>
      <c r="F153" s="155">
        <v>131850</v>
      </c>
      <c r="G153" s="155">
        <v>450</v>
      </c>
      <c r="H153" s="155">
        <v>450</v>
      </c>
      <c r="I153" s="38">
        <f t="shared" si="8"/>
        <v>0</v>
      </c>
      <c r="J153" s="670">
        <f t="shared" si="9"/>
        <v>0</v>
      </c>
      <c r="K153" s="9"/>
      <c r="L153" s="9"/>
      <c r="M153" s="9"/>
      <c r="N153" s="9"/>
      <c r="O153" s="9"/>
      <c r="P153" s="9"/>
      <c r="Q153" s="9"/>
      <c r="R153" s="9"/>
      <c r="S153" s="9"/>
      <c r="T153" s="9"/>
    </row>
    <row r="154" spans="1:20" ht="15" customHeight="1" x14ac:dyDescent="0.2">
      <c r="A154" s="97"/>
      <c r="B154" s="97"/>
      <c r="C154" s="97"/>
      <c r="D154" s="537" t="s">
        <v>385</v>
      </c>
      <c r="E154" s="153">
        <v>2</v>
      </c>
      <c r="F154" s="155">
        <v>131851</v>
      </c>
      <c r="G154" s="155">
        <v>360</v>
      </c>
      <c r="H154" s="155">
        <v>360</v>
      </c>
      <c r="I154" s="38">
        <f t="shared" si="8"/>
        <v>0</v>
      </c>
      <c r="J154" s="670">
        <f t="shared" si="9"/>
        <v>0</v>
      </c>
      <c r="K154" s="9"/>
      <c r="L154" s="9"/>
      <c r="M154" s="9"/>
      <c r="N154" s="9"/>
      <c r="O154" s="9"/>
      <c r="P154" s="9"/>
      <c r="Q154" s="9"/>
      <c r="R154" s="9"/>
      <c r="S154" s="9"/>
      <c r="T154" s="9"/>
    </row>
    <row r="155" spans="1:20" ht="15" customHeight="1" x14ac:dyDescent="0.2">
      <c r="A155" s="97"/>
      <c r="B155" s="97"/>
      <c r="C155" s="97"/>
      <c r="D155" s="532" t="s">
        <v>386</v>
      </c>
      <c r="E155" s="153">
        <v>2</v>
      </c>
      <c r="F155" s="155">
        <v>131852</v>
      </c>
      <c r="G155" s="155">
        <v>2000</v>
      </c>
      <c r="H155" s="155">
        <v>2500</v>
      </c>
      <c r="I155" s="38">
        <f t="shared" si="8"/>
        <v>1000</v>
      </c>
      <c r="J155" s="670">
        <f t="shared" si="9"/>
        <v>40</v>
      </c>
      <c r="K155" s="9"/>
      <c r="L155" s="9"/>
      <c r="M155" s="9"/>
      <c r="N155" s="9"/>
      <c r="O155" s="9">
        <v>1000</v>
      </c>
      <c r="P155" s="9"/>
      <c r="Q155" s="9"/>
      <c r="R155" s="9"/>
      <c r="S155" s="9"/>
      <c r="T155" s="9"/>
    </row>
    <row r="156" spans="1:20" ht="40.5" customHeight="1" x14ac:dyDescent="0.2">
      <c r="A156" s="97"/>
      <c r="B156" s="97"/>
      <c r="C156" s="97"/>
      <c r="D156" s="225" t="s">
        <v>387</v>
      </c>
      <c r="E156" s="154">
        <v>2</v>
      </c>
      <c r="F156" s="8">
        <v>131853</v>
      </c>
      <c r="G156" s="8">
        <v>3500</v>
      </c>
      <c r="H156" s="8">
        <v>3500</v>
      </c>
      <c r="I156" s="38">
        <f t="shared" si="8"/>
        <v>1750</v>
      </c>
      <c r="J156" s="670">
        <f t="shared" si="9"/>
        <v>50</v>
      </c>
      <c r="K156" s="9"/>
      <c r="L156" s="9"/>
      <c r="M156" s="9"/>
      <c r="N156" s="9"/>
      <c r="O156" s="9">
        <v>1750</v>
      </c>
      <c r="P156" s="9"/>
      <c r="Q156" s="9"/>
      <c r="R156" s="9"/>
      <c r="S156" s="9"/>
      <c r="T156" s="9"/>
    </row>
    <row r="157" spans="1:20" ht="26.25" customHeight="1" x14ac:dyDescent="0.2">
      <c r="A157" s="97"/>
      <c r="B157" s="97"/>
      <c r="C157" s="97"/>
      <c r="D157" s="225" t="s">
        <v>874</v>
      </c>
      <c r="E157" s="154">
        <v>2</v>
      </c>
      <c r="F157" s="8">
        <v>131862</v>
      </c>
      <c r="G157" s="8">
        <v>2000</v>
      </c>
      <c r="H157" s="8">
        <v>2000</v>
      </c>
      <c r="I157" s="38">
        <f t="shared" si="8"/>
        <v>1000</v>
      </c>
      <c r="J157" s="670">
        <f t="shared" si="9"/>
        <v>50</v>
      </c>
      <c r="K157" s="9"/>
      <c r="L157" s="9"/>
      <c r="M157" s="9"/>
      <c r="N157" s="9"/>
      <c r="O157" s="9">
        <v>1000</v>
      </c>
      <c r="P157" s="9"/>
      <c r="Q157" s="9"/>
      <c r="R157" s="9"/>
      <c r="S157" s="9"/>
      <c r="T157" s="9"/>
    </row>
    <row r="158" spans="1:20" ht="15" customHeight="1" x14ac:dyDescent="0.2">
      <c r="A158" s="97"/>
      <c r="B158" s="97"/>
      <c r="C158" s="97"/>
      <c r="D158" s="9" t="s">
        <v>388</v>
      </c>
      <c r="E158" s="153">
        <v>2</v>
      </c>
      <c r="F158" s="155">
        <v>131856</v>
      </c>
      <c r="G158" s="155">
        <v>50</v>
      </c>
      <c r="H158" s="155">
        <v>50</v>
      </c>
      <c r="I158" s="38">
        <f t="shared" si="8"/>
        <v>0</v>
      </c>
      <c r="J158" s="670">
        <f t="shared" si="9"/>
        <v>0</v>
      </c>
      <c r="K158" s="9"/>
      <c r="L158" s="9"/>
      <c r="M158" s="9"/>
      <c r="N158" s="9"/>
      <c r="O158" s="9"/>
      <c r="P158" s="9"/>
      <c r="Q158" s="9"/>
      <c r="R158" s="9"/>
      <c r="S158" s="9"/>
      <c r="T158" s="9"/>
    </row>
    <row r="159" spans="1:20" ht="15" customHeight="1" x14ac:dyDescent="0.2">
      <c r="A159" s="97"/>
      <c r="B159" s="97"/>
      <c r="C159" s="97"/>
      <c r="D159" s="538" t="s">
        <v>389</v>
      </c>
      <c r="E159" s="153">
        <v>2</v>
      </c>
      <c r="F159" s="155">
        <v>131859</v>
      </c>
      <c r="G159" s="155">
        <v>50</v>
      </c>
      <c r="H159" s="155">
        <v>50</v>
      </c>
      <c r="I159" s="38">
        <f t="shared" si="8"/>
        <v>50</v>
      </c>
      <c r="J159" s="670">
        <f t="shared" si="9"/>
        <v>100</v>
      </c>
      <c r="K159" s="9"/>
      <c r="L159" s="9"/>
      <c r="M159" s="9"/>
      <c r="N159" s="9"/>
      <c r="O159" s="9">
        <v>50</v>
      </c>
      <c r="P159" s="9"/>
      <c r="Q159" s="9"/>
      <c r="R159" s="9"/>
      <c r="S159" s="9"/>
      <c r="T159" s="9"/>
    </row>
    <row r="160" spans="1:20" ht="15" customHeight="1" x14ac:dyDescent="0.2">
      <c r="A160" s="97"/>
      <c r="B160" s="97"/>
      <c r="C160" s="97"/>
      <c r="D160" s="538" t="s">
        <v>390</v>
      </c>
      <c r="E160" s="153">
        <v>2</v>
      </c>
      <c r="F160" s="155">
        <v>131860</v>
      </c>
      <c r="G160" s="155">
        <v>50</v>
      </c>
      <c r="H160" s="155">
        <v>50</v>
      </c>
      <c r="I160" s="38">
        <f t="shared" si="8"/>
        <v>50</v>
      </c>
      <c r="J160" s="670">
        <f t="shared" si="9"/>
        <v>100</v>
      </c>
      <c r="K160" s="9"/>
      <c r="L160" s="9"/>
      <c r="M160" s="9"/>
      <c r="N160" s="9"/>
      <c r="O160" s="9">
        <v>50</v>
      </c>
      <c r="P160" s="9"/>
      <c r="Q160" s="9"/>
      <c r="R160" s="9"/>
      <c r="S160" s="9"/>
      <c r="T160" s="9"/>
    </row>
    <row r="161" spans="1:20" ht="15" customHeight="1" x14ac:dyDescent="0.2">
      <c r="A161" s="97"/>
      <c r="B161" s="97"/>
      <c r="C161" s="97"/>
      <c r="D161" s="539" t="s">
        <v>391</v>
      </c>
      <c r="E161" s="540">
        <v>2</v>
      </c>
      <c r="F161" s="541">
        <v>131861</v>
      </c>
      <c r="G161" s="541">
        <v>50</v>
      </c>
      <c r="H161" s="541">
        <v>50</v>
      </c>
      <c r="I161" s="38">
        <f t="shared" si="8"/>
        <v>50</v>
      </c>
      <c r="J161" s="670">
        <f t="shared" si="9"/>
        <v>100</v>
      </c>
      <c r="K161" s="9"/>
      <c r="L161" s="9"/>
      <c r="M161" s="9"/>
      <c r="N161" s="9"/>
      <c r="O161" s="9">
        <v>50</v>
      </c>
      <c r="P161" s="9"/>
      <c r="Q161" s="9"/>
      <c r="R161" s="9"/>
      <c r="S161" s="9"/>
      <c r="T161" s="9"/>
    </row>
    <row r="162" spans="1:20" ht="15" customHeight="1" x14ac:dyDescent="0.2">
      <c r="A162" s="97"/>
      <c r="B162" s="97"/>
      <c r="C162" s="97"/>
      <c r="D162" s="542" t="s">
        <v>1067</v>
      </c>
      <c r="E162" s="153">
        <v>2</v>
      </c>
      <c r="F162" s="155">
        <v>131865</v>
      </c>
      <c r="G162" s="155"/>
      <c r="H162" s="155">
        <v>725</v>
      </c>
      <c r="I162" s="38">
        <f t="shared" si="8"/>
        <v>0</v>
      </c>
      <c r="J162" s="670">
        <f t="shared" si="9"/>
        <v>0</v>
      </c>
      <c r="K162" s="9"/>
      <c r="L162" s="9"/>
      <c r="M162" s="9"/>
      <c r="N162" s="9"/>
      <c r="O162" s="9"/>
      <c r="P162" s="9"/>
      <c r="Q162" s="9"/>
      <c r="R162" s="9"/>
      <c r="S162" s="9"/>
      <c r="T162" s="9"/>
    </row>
    <row r="163" spans="1:20" ht="15" customHeight="1" x14ac:dyDescent="0.2">
      <c r="A163" s="97"/>
      <c r="B163" s="97"/>
      <c r="C163" s="97"/>
      <c r="D163" s="542" t="s">
        <v>1068</v>
      </c>
      <c r="E163" s="153">
        <v>2</v>
      </c>
      <c r="F163" s="155">
        <v>131866</v>
      </c>
      <c r="G163" s="155"/>
      <c r="H163" s="155">
        <v>2000</v>
      </c>
      <c r="I163" s="38">
        <f t="shared" si="8"/>
        <v>0</v>
      </c>
      <c r="J163" s="670">
        <f t="shared" si="9"/>
        <v>0</v>
      </c>
      <c r="K163" s="9"/>
      <c r="L163" s="9"/>
      <c r="M163" s="9"/>
      <c r="N163" s="9"/>
      <c r="O163" s="9"/>
      <c r="P163" s="9"/>
      <c r="Q163" s="9"/>
      <c r="R163" s="9"/>
      <c r="S163" s="9"/>
      <c r="T163" s="9"/>
    </row>
    <row r="164" spans="1:20" ht="15" customHeight="1" x14ac:dyDescent="0.2">
      <c r="A164" s="97"/>
      <c r="B164" s="97"/>
      <c r="C164" s="97"/>
      <c r="D164" s="92" t="s">
        <v>392</v>
      </c>
      <c r="E164" s="129">
        <v>2</v>
      </c>
      <c r="F164" s="9">
        <v>131829</v>
      </c>
      <c r="G164" s="9">
        <v>1700</v>
      </c>
      <c r="H164" s="9">
        <v>2700</v>
      </c>
      <c r="I164" s="38">
        <f t="shared" si="8"/>
        <v>800</v>
      </c>
      <c r="J164" s="670">
        <f t="shared" si="9"/>
        <v>29.629629629629626</v>
      </c>
      <c r="K164" s="9"/>
      <c r="L164" s="9"/>
      <c r="M164" s="9"/>
      <c r="N164" s="9"/>
      <c r="O164" s="9">
        <v>800</v>
      </c>
      <c r="P164" s="9"/>
      <c r="Q164" s="9"/>
      <c r="R164" s="9"/>
      <c r="S164" s="9"/>
      <c r="T164" s="9"/>
    </row>
    <row r="165" spans="1:20" ht="15" customHeight="1" x14ac:dyDescent="0.2">
      <c r="A165" s="97"/>
      <c r="B165" s="97"/>
      <c r="C165" s="97"/>
      <c r="D165" s="9" t="s">
        <v>393</v>
      </c>
      <c r="E165" s="129"/>
      <c r="F165" s="9"/>
      <c r="G165" s="9"/>
      <c r="H165" s="9"/>
      <c r="I165" s="38"/>
      <c r="J165" s="670"/>
      <c r="K165" s="9"/>
      <c r="L165" s="9"/>
      <c r="M165" s="9"/>
      <c r="N165" s="9"/>
      <c r="O165" s="9"/>
      <c r="P165" s="9"/>
      <c r="Q165" s="9"/>
      <c r="R165" s="9"/>
      <c r="S165" s="9"/>
      <c r="T165" s="9"/>
    </row>
    <row r="166" spans="1:20" ht="15" customHeight="1" x14ac:dyDescent="0.2">
      <c r="A166" s="97"/>
      <c r="B166" s="97"/>
      <c r="C166" s="131"/>
      <c r="D166" s="86" t="s">
        <v>394</v>
      </c>
      <c r="E166" s="129">
        <v>1</v>
      </c>
      <c r="F166" s="9">
        <v>131827</v>
      </c>
      <c r="G166" s="9">
        <v>42827</v>
      </c>
      <c r="H166" s="9">
        <v>42827</v>
      </c>
      <c r="I166" s="38">
        <f t="shared" si="8"/>
        <v>12584</v>
      </c>
      <c r="J166" s="670">
        <f t="shared" si="9"/>
        <v>29.383332944170732</v>
      </c>
      <c r="K166" s="9"/>
      <c r="L166" s="9"/>
      <c r="M166" s="9"/>
      <c r="N166" s="9"/>
      <c r="O166" s="9">
        <v>12584</v>
      </c>
      <c r="P166" s="9"/>
      <c r="Q166" s="9"/>
      <c r="R166" s="9"/>
      <c r="S166" s="9"/>
      <c r="T166" s="9"/>
    </row>
    <row r="167" spans="1:20" ht="15" customHeight="1" x14ac:dyDescent="0.2">
      <c r="A167" s="97"/>
      <c r="B167" s="97"/>
      <c r="C167" s="131"/>
      <c r="D167" s="86" t="s">
        <v>395</v>
      </c>
      <c r="E167" s="9">
        <v>2</v>
      </c>
      <c r="F167" s="9">
        <v>131857</v>
      </c>
      <c r="G167" s="9">
        <v>13000</v>
      </c>
      <c r="H167" s="9">
        <v>13000</v>
      </c>
      <c r="I167" s="38">
        <f t="shared" si="8"/>
        <v>8000</v>
      </c>
      <c r="J167" s="670">
        <f t="shared" si="9"/>
        <v>61.53846153846154</v>
      </c>
      <c r="K167" s="9"/>
      <c r="L167" s="9"/>
      <c r="M167" s="9"/>
      <c r="N167" s="9"/>
      <c r="O167" s="9">
        <v>8000</v>
      </c>
      <c r="P167" s="9"/>
      <c r="Q167" s="9"/>
      <c r="R167" s="9"/>
      <c r="S167" s="9"/>
      <c r="T167" s="9"/>
    </row>
    <row r="168" spans="1:20" ht="15" customHeight="1" x14ac:dyDescent="0.2">
      <c r="A168" s="97"/>
      <c r="B168" s="97"/>
      <c r="C168" s="131"/>
      <c r="D168" s="209" t="s">
        <v>776</v>
      </c>
      <c r="E168" s="9">
        <v>2</v>
      </c>
      <c r="F168" s="9">
        <v>131844</v>
      </c>
      <c r="G168" s="9">
        <v>24842</v>
      </c>
      <c r="H168" s="9">
        <v>12889</v>
      </c>
      <c r="I168" s="38">
        <f t="shared" si="8"/>
        <v>0</v>
      </c>
      <c r="J168" s="670">
        <f t="shared" si="9"/>
        <v>0</v>
      </c>
      <c r="K168" s="9"/>
      <c r="L168" s="9"/>
      <c r="M168" s="9"/>
      <c r="N168" s="9"/>
      <c r="O168" s="9"/>
      <c r="P168" s="9"/>
      <c r="Q168" s="9"/>
      <c r="R168" s="9"/>
      <c r="S168" s="9"/>
      <c r="T168" s="9"/>
    </row>
    <row r="169" spans="1:20" ht="12" customHeight="1" x14ac:dyDescent="0.2">
      <c r="A169" s="87"/>
      <c r="B169" s="87"/>
      <c r="C169" s="137"/>
      <c r="D169" s="138" t="s">
        <v>396</v>
      </c>
      <c r="E169" s="139"/>
      <c r="F169" s="15"/>
      <c r="G169" s="157">
        <f t="shared" ref="G169:T169" si="10">SUM(G50:G168)</f>
        <v>992904</v>
      </c>
      <c r="H169" s="157">
        <f t="shared" si="10"/>
        <v>983902</v>
      </c>
      <c r="I169" s="157">
        <f t="shared" si="10"/>
        <v>645107</v>
      </c>
      <c r="J169" s="671">
        <f t="shared" si="9"/>
        <v>65.566184437067918</v>
      </c>
      <c r="K169" s="157">
        <f t="shared" si="10"/>
        <v>269</v>
      </c>
      <c r="L169" s="157">
        <f t="shared" si="10"/>
        <v>80</v>
      </c>
      <c r="M169" s="157">
        <f t="shared" si="10"/>
        <v>6860</v>
      </c>
      <c r="N169" s="157">
        <f t="shared" si="10"/>
        <v>2150</v>
      </c>
      <c r="O169" s="157">
        <f t="shared" si="10"/>
        <v>635628</v>
      </c>
      <c r="P169" s="157">
        <f t="shared" si="10"/>
        <v>120</v>
      </c>
      <c r="Q169" s="157">
        <f t="shared" si="10"/>
        <v>0</v>
      </c>
      <c r="R169" s="157">
        <f t="shared" si="10"/>
        <v>0</v>
      </c>
      <c r="S169" s="157">
        <f t="shared" si="10"/>
        <v>0</v>
      </c>
      <c r="T169" s="157">
        <f t="shared" si="10"/>
        <v>0</v>
      </c>
    </row>
    <row r="170" spans="1:20" ht="12" customHeight="1" x14ac:dyDescent="0.2">
      <c r="A170" s="141"/>
      <c r="B170" s="141"/>
      <c r="C170" s="158"/>
      <c r="D170" s="149" t="s">
        <v>303</v>
      </c>
      <c r="E170" s="5"/>
      <c r="F170" s="6"/>
      <c r="G170" s="5"/>
      <c r="H170" s="5"/>
      <c r="I170" s="38"/>
      <c r="J170" s="670"/>
      <c r="K170" s="144"/>
      <c r="L170" s="144"/>
      <c r="M170" s="144"/>
      <c r="N170" s="144"/>
      <c r="O170" s="144"/>
      <c r="P170" s="144"/>
      <c r="Q170" s="144"/>
      <c r="R170" s="144"/>
      <c r="S170" s="144"/>
      <c r="T170" s="144"/>
    </row>
    <row r="171" spans="1:20" ht="15" customHeight="1" x14ac:dyDescent="0.2">
      <c r="A171" s="141"/>
      <c r="B171" s="141"/>
      <c r="C171" s="159" t="s">
        <v>397</v>
      </c>
      <c r="D171" s="164" t="s">
        <v>311</v>
      </c>
      <c r="E171" s="5"/>
      <c r="F171" s="6"/>
      <c r="G171" s="5"/>
      <c r="H171" s="5"/>
      <c r="I171" s="38"/>
      <c r="J171" s="670"/>
      <c r="K171" s="144"/>
      <c r="L171" s="144"/>
      <c r="M171" s="144"/>
      <c r="N171" s="144"/>
      <c r="O171" s="144"/>
      <c r="P171" s="144"/>
      <c r="Q171" s="144"/>
      <c r="R171" s="144"/>
      <c r="S171" s="144"/>
      <c r="T171" s="144"/>
    </row>
    <row r="172" spans="1:20" ht="15" customHeight="1" x14ac:dyDescent="0.2">
      <c r="A172" s="141"/>
      <c r="B172" s="141"/>
      <c r="C172" s="543" t="s">
        <v>398</v>
      </c>
      <c r="D172" s="544" t="s">
        <v>399</v>
      </c>
      <c r="E172" s="545"/>
      <c r="F172" s="6"/>
      <c r="G172" s="5"/>
      <c r="H172" s="5"/>
      <c r="I172" s="38"/>
      <c r="J172" s="670"/>
      <c r="K172" s="134"/>
      <c r="L172" s="134"/>
      <c r="M172" s="134"/>
      <c r="N172" s="134"/>
      <c r="O172" s="134"/>
      <c r="P172" s="134"/>
      <c r="Q172" s="134"/>
      <c r="R172" s="134"/>
      <c r="S172" s="134"/>
      <c r="T172" s="134"/>
    </row>
    <row r="173" spans="1:20" ht="31.5" customHeight="1" x14ac:dyDescent="0.2">
      <c r="A173" s="141"/>
      <c r="B173" s="141"/>
      <c r="C173" s="161" t="s">
        <v>400</v>
      </c>
      <c r="D173" s="546" t="s">
        <v>1069</v>
      </c>
      <c r="E173" s="142"/>
      <c r="F173" s="9">
        <v>132903</v>
      </c>
      <c r="G173" s="9">
        <v>14445</v>
      </c>
      <c r="H173" s="9">
        <v>14445</v>
      </c>
      <c r="I173" s="38">
        <f>SUM(K173:T173)</f>
        <v>0</v>
      </c>
      <c r="J173" s="670">
        <f t="shared" si="9"/>
        <v>0</v>
      </c>
      <c r="K173" s="11"/>
      <c r="L173" s="11"/>
      <c r="M173" s="11"/>
      <c r="N173" s="11"/>
      <c r="O173" s="11"/>
      <c r="P173" s="11"/>
      <c r="Q173" s="11"/>
      <c r="R173" s="11"/>
      <c r="S173" s="11"/>
      <c r="T173" s="11"/>
    </row>
    <row r="174" spans="1:20" ht="17.100000000000001" customHeight="1" x14ac:dyDescent="0.2">
      <c r="A174" s="141"/>
      <c r="B174" s="141"/>
      <c r="C174" s="161" t="s">
        <v>401</v>
      </c>
      <c r="D174" s="547" t="s">
        <v>875</v>
      </c>
      <c r="E174" s="142"/>
      <c r="F174" s="9">
        <v>134920</v>
      </c>
      <c r="G174" s="9">
        <v>300</v>
      </c>
      <c r="H174" s="9">
        <v>300</v>
      </c>
      <c r="I174" s="38">
        <f t="shared" ref="I174:I213" si="11">SUM(K174:T174)</f>
        <v>300</v>
      </c>
      <c r="J174" s="670">
        <f t="shared" si="9"/>
        <v>100</v>
      </c>
      <c r="K174" s="11"/>
      <c r="L174" s="11"/>
      <c r="M174" s="11"/>
      <c r="N174" s="11"/>
      <c r="O174" s="11"/>
      <c r="P174" s="11"/>
      <c r="Q174" s="11"/>
      <c r="R174" s="11">
        <v>300</v>
      </c>
      <c r="S174" s="11"/>
      <c r="T174" s="11"/>
    </row>
    <row r="175" spans="1:20" ht="17.100000000000001" customHeight="1" x14ac:dyDescent="0.2">
      <c r="A175" s="141"/>
      <c r="B175" s="141"/>
      <c r="C175" s="161" t="s">
        <v>402</v>
      </c>
      <c r="D175" s="548" t="s">
        <v>777</v>
      </c>
      <c r="E175" s="549"/>
      <c r="F175" s="9">
        <v>134995</v>
      </c>
      <c r="G175" s="9">
        <v>250</v>
      </c>
      <c r="H175" s="9">
        <v>250</v>
      </c>
      <c r="I175" s="38">
        <f t="shared" si="11"/>
        <v>250</v>
      </c>
      <c r="J175" s="670">
        <f t="shared" si="9"/>
        <v>100</v>
      </c>
      <c r="K175" s="11"/>
      <c r="L175" s="11"/>
      <c r="M175" s="11"/>
      <c r="N175" s="11"/>
      <c r="O175" s="11"/>
      <c r="P175" s="11"/>
      <c r="Q175" s="11"/>
      <c r="R175" s="11">
        <v>250</v>
      </c>
      <c r="S175" s="11"/>
      <c r="T175" s="11"/>
    </row>
    <row r="176" spans="1:20" ht="17.100000000000001" customHeight="1" x14ac:dyDescent="0.2">
      <c r="A176" s="141"/>
      <c r="B176" s="141"/>
      <c r="C176" s="161" t="s">
        <v>403</v>
      </c>
      <c r="D176" s="550" t="s">
        <v>1070</v>
      </c>
      <c r="E176" s="549"/>
      <c r="F176" s="9">
        <v>134943</v>
      </c>
      <c r="G176" s="9">
        <v>500</v>
      </c>
      <c r="H176" s="9">
        <v>500</v>
      </c>
      <c r="I176" s="38">
        <f t="shared" si="11"/>
        <v>500</v>
      </c>
      <c r="J176" s="670">
        <f t="shared" si="9"/>
        <v>100</v>
      </c>
      <c r="K176" s="11"/>
      <c r="L176" s="11"/>
      <c r="M176" s="11"/>
      <c r="N176" s="11"/>
      <c r="O176" s="11"/>
      <c r="P176" s="11"/>
      <c r="Q176" s="11"/>
      <c r="R176" s="11">
        <v>500</v>
      </c>
      <c r="S176" s="11"/>
      <c r="T176" s="11"/>
    </row>
    <row r="177" spans="1:20" ht="17.100000000000001" customHeight="1" x14ac:dyDescent="0.2">
      <c r="A177" s="141"/>
      <c r="B177" s="141"/>
      <c r="C177" s="161" t="s">
        <v>404</v>
      </c>
      <c r="D177" s="550" t="s">
        <v>1071</v>
      </c>
      <c r="E177" s="549"/>
      <c r="F177" s="9">
        <v>134944</v>
      </c>
      <c r="G177" s="9">
        <v>500</v>
      </c>
      <c r="H177" s="9">
        <v>600</v>
      </c>
      <c r="I177" s="38">
        <f t="shared" si="11"/>
        <v>600</v>
      </c>
      <c r="J177" s="670">
        <f t="shared" si="9"/>
        <v>100</v>
      </c>
      <c r="K177" s="11"/>
      <c r="L177" s="11"/>
      <c r="M177" s="11"/>
      <c r="N177" s="11"/>
      <c r="O177" s="11"/>
      <c r="P177" s="11"/>
      <c r="Q177" s="11"/>
      <c r="R177" s="11">
        <v>600</v>
      </c>
      <c r="S177" s="11"/>
      <c r="T177" s="11"/>
    </row>
    <row r="178" spans="1:20" ht="24" customHeight="1" x14ac:dyDescent="0.2">
      <c r="A178" s="141"/>
      <c r="B178" s="141"/>
      <c r="C178" s="161" t="s">
        <v>405</v>
      </c>
      <c r="D178" s="548" t="s">
        <v>876</v>
      </c>
      <c r="E178" s="142"/>
      <c r="F178" s="9">
        <v>132904</v>
      </c>
      <c r="G178" s="9">
        <v>3000</v>
      </c>
      <c r="H178" s="9">
        <v>3026</v>
      </c>
      <c r="I178" s="38">
        <f t="shared" si="11"/>
        <v>3026</v>
      </c>
      <c r="J178" s="670">
        <f t="shared" si="9"/>
        <v>100</v>
      </c>
      <c r="K178" s="11"/>
      <c r="L178" s="11"/>
      <c r="M178" s="11"/>
      <c r="N178" s="11"/>
      <c r="O178" s="11"/>
      <c r="P178" s="11"/>
      <c r="Q178" s="11"/>
      <c r="R178" s="11">
        <v>3026</v>
      </c>
      <c r="S178" s="11"/>
      <c r="T178" s="11"/>
    </row>
    <row r="179" spans="1:20" ht="13.5" customHeight="1" x14ac:dyDescent="0.2">
      <c r="A179" s="141"/>
      <c r="B179" s="141"/>
      <c r="C179" s="161" t="s">
        <v>406</v>
      </c>
      <c r="D179" s="548" t="s">
        <v>778</v>
      </c>
      <c r="E179" s="142"/>
      <c r="F179" s="9">
        <v>134908</v>
      </c>
      <c r="G179" s="9">
        <v>4277</v>
      </c>
      <c r="H179" s="9">
        <v>2737</v>
      </c>
      <c r="I179" s="38">
        <f t="shared" si="11"/>
        <v>1148</v>
      </c>
      <c r="J179" s="670">
        <f t="shared" si="9"/>
        <v>41.943734015345271</v>
      </c>
      <c r="K179" s="11"/>
      <c r="L179" s="11"/>
      <c r="M179" s="11">
        <v>152</v>
      </c>
      <c r="N179" s="11"/>
      <c r="O179" s="11"/>
      <c r="P179" s="11"/>
      <c r="Q179" s="11">
        <v>996</v>
      </c>
      <c r="R179" s="11"/>
      <c r="S179" s="11"/>
      <c r="T179" s="11"/>
    </row>
    <row r="180" spans="1:20" ht="17.25" customHeight="1" x14ac:dyDescent="0.2">
      <c r="A180" s="141"/>
      <c r="B180" s="141"/>
      <c r="C180" s="161" t="s">
        <v>407</v>
      </c>
      <c r="D180" s="548" t="s">
        <v>878</v>
      </c>
      <c r="E180" s="142"/>
      <c r="F180" s="9">
        <v>134938</v>
      </c>
      <c r="G180" s="9">
        <v>500</v>
      </c>
      <c r="H180" s="9">
        <v>500</v>
      </c>
      <c r="I180" s="38">
        <f t="shared" si="11"/>
        <v>500</v>
      </c>
      <c r="J180" s="670">
        <f t="shared" si="9"/>
        <v>100</v>
      </c>
      <c r="K180" s="11"/>
      <c r="L180" s="11"/>
      <c r="M180" s="11"/>
      <c r="N180" s="11"/>
      <c r="O180" s="11"/>
      <c r="P180" s="11"/>
      <c r="Q180" s="11"/>
      <c r="R180" s="11">
        <v>500</v>
      </c>
      <c r="S180" s="11"/>
      <c r="T180" s="11"/>
    </row>
    <row r="181" spans="1:20" ht="18" customHeight="1" x14ac:dyDescent="0.2">
      <c r="A181" s="141"/>
      <c r="B181" s="141"/>
      <c r="C181" s="161" t="s">
        <v>877</v>
      </c>
      <c r="D181" s="548" t="s">
        <v>1072</v>
      </c>
      <c r="E181" s="142"/>
      <c r="F181" s="9">
        <v>134942</v>
      </c>
      <c r="G181" s="9">
        <v>11844</v>
      </c>
      <c r="H181" s="9">
        <v>13758</v>
      </c>
      <c r="I181" s="38">
        <f t="shared" si="11"/>
        <v>0</v>
      </c>
      <c r="J181" s="670">
        <f t="shared" si="9"/>
        <v>0</v>
      </c>
      <c r="K181" s="11"/>
      <c r="L181" s="11"/>
      <c r="M181" s="11"/>
      <c r="N181" s="11"/>
      <c r="O181" s="11"/>
      <c r="P181" s="11"/>
      <c r="Q181" s="11"/>
      <c r="R181" s="11"/>
      <c r="S181" s="11"/>
      <c r="T181" s="11"/>
    </row>
    <row r="182" spans="1:20" ht="15" customHeight="1" x14ac:dyDescent="0.2">
      <c r="A182" s="141"/>
      <c r="B182" s="141"/>
      <c r="C182" s="158" t="s">
        <v>306</v>
      </c>
      <c r="D182" s="210" t="s">
        <v>408</v>
      </c>
      <c r="E182" s="142"/>
      <c r="F182" s="9"/>
      <c r="G182" s="9"/>
      <c r="H182" s="9"/>
      <c r="I182" s="38"/>
      <c r="J182" s="670"/>
      <c r="K182" s="11"/>
      <c r="L182" s="11"/>
      <c r="M182" s="11"/>
      <c r="N182" s="11"/>
      <c r="O182" s="11"/>
      <c r="P182" s="11"/>
      <c r="Q182" s="11"/>
      <c r="R182" s="11"/>
      <c r="S182" s="11"/>
      <c r="T182" s="11"/>
    </row>
    <row r="183" spans="1:20" ht="17.25" customHeight="1" x14ac:dyDescent="0.2">
      <c r="A183" s="141"/>
      <c r="B183" s="141"/>
      <c r="C183" s="211" t="s">
        <v>409</v>
      </c>
      <c r="D183" s="551" t="s">
        <v>880</v>
      </c>
      <c r="E183" s="142"/>
      <c r="F183" s="9">
        <v>134928</v>
      </c>
      <c r="G183" s="9">
        <v>1539</v>
      </c>
      <c r="H183" s="9">
        <v>1539</v>
      </c>
      <c r="I183" s="38">
        <f t="shared" si="11"/>
        <v>1539</v>
      </c>
      <c r="J183" s="670">
        <f t="shared" si="9"/>
        <v>100</v>
      </c>
      <c r="K183" s="11"/>
      <c r="L183" s="11"/>
      <c r="M183" s="11"/>
      <c r="N183" s="11"/>
      <c r="O183" s="11"/>
      <c r="P183" s="11"/>
      <c r="Q183" s="11">
        <v>1239</v>
      </c>
      <c r="R183" s="11">
        <v>300</v>
      </c>
      <c r="S183" s="11"/>
      <c r="T183" s="11"/>
    </row>
    <row r="184" spans="1:20" ht="15" customHeight="1" x14ac:dyDescent="0.2">
      <c r="A184" s="141"/>
      <c r="B184" s="141"/>
      <c r="C184" s="211" t="s">
        <v>410</v>
      </c>
      <c r="D184" s="552" t="s">
        <v>779</v>
      </c>
      <c r="E184" s="142"/>
      <c r="F184" s="9">
        <v>134914</v>
      </c>
      <c r="G184" s="9">
        <v>500</v>
      </c>
      <c r="H184" s="9">
        <v>500</v>
      </c>
      <c r="I184" s="38">
        <f t="shared" si="11"/>
        <v>500</v>
      </c>
      <c r="J184" s="670">
        <f t="shared" si="9"/>
        <v>100</v>
      </c>
      <c r="K184" s="11"/>
      <c r="L184" s="11"/>
      <c r="M184" s="11"/>
      <c r="N184" s="11"/>
      <c r="O184" s="11"/>
      <c r="P184" s="11"/>
      <c r="Q184" s="11"/>
      <c r="R184" s="11">
        <v>500</v>
      </c>
      <c r="S184" s="11"/>
      <c r="T184" s="11"/>
    </row>
    <row r="185" spans="1:20" ht="15" customHeight="1" x14ac:dyDescent="0.2">
      <c r="A185" s="141"/>
      <c r="B185" s="141"/>
      <c r="C185" s="211" t="s">
        <v>411</v>
      </c>
      <c r="D185" s="548" t="s">
        <v>780</v>
      </c>
      <c r="E185" s="142"/>
      <c r="F185" s="9">
        <v>132905</v>
      </c>
      <c r="G185" s="9">
        <v>500</v>
      </c>
      <c r="H185" s="9">
        <v>500</v>
      </c>
      <c r="I185" s="38">
        <f t="shared" si="11"/>
        <v>500</v>
      </c>
      <c r="J185" s="670">
        <f t="shared" si="9"/>
        <v>100</v>
      </c>
      <c r="K185" s="11"/>
      <c r="L185" s="11"/>
      <c r="M185" s="11"/>
      <c r="N185" s="11"/>
      <c r="O185" s="11"/>
      <c r="P185" s="11"/>
      <c r="Q185" s="11"/>
      <c r="R185" s="11">
        <v>500</v>
      </c>
      <c r="S185" s="11"/>
      <c r="T185" s="11"/>
    </row>
    <row r="186" spans="1:20" ht="24.75" customHeight="1" x14ac:dyDescent="0.2">
      <c r="A186" s="141"/>
      <c r="B186" s="141"/>
      <c r="C186" s="211" t="s">
        <v>412</v>
      </c>
      <c r="D186" s="553" t="s">
        <v>1073</v>
      </c>
      <c r="E186" s="142"/>
      <c r="F186" s="9">
        <v>134945</v>
      </c>
      <c r="G186" s="9">
        <v>500</v>
      </c>
      <c r="H186" s="9">
        <v>500</v>
      </c>
      <c r="I186" s="38">
        <f t="shared" si="11"/>
        <v>500</v>
      </c>
      <c r="J186" s="670">
        <f t="shared" si="9"/>
        <v>100</v>
      </c>
      <c r="K186" s="11"/>
      <c r="L186" s="11"/>
      <c r="M186" s="11"/>
      <c r="N186" s="11"/>
      <c r="O186" s="11"/>
      <c r="P186" s="11"/>
      <c r="Q186" s="11"/>
      <c r="R186" s="11">
        <v>500</v>
      </c>
      <c r="S186" s="11"/>
      <c r="T186" s="11"/>
    </row>
    <row r="187" spans="1:20" ht="15.75" customHeight="1" x14ac:dyDescent="0.2">
      <c r="A187" s="141"/>
      <c r="B187" s="141"/>
      <c r="C187" s="211" t="s">
        <v>781</v>
      </c>
      <c r="D187" s="552" t="s">
        <v>881</v>
      </c>
      <c r="E187" s="142"/>
      <c r="F187" s="9">
        <v>134930</v>
      </c>
      <c r="G187" s="9">
        <v>5400</v>
      </c>
      <c r="H187" s="9">
        <v>5400</v>
      </c>
      <c r="I187" s="38">
        <f t="shared" si="11"/>
        <v>0</v>
      </c>
      <c r="J187" s="670">
        <f t="shared" si="9"/>
        <v>0</v>
      </c>
      <c r="K187" s="11"/>
      <c r="L187" s="11"/>
      <c r="M187" s="11"/>
      <c r="N187" s="11"/>
      <c r="O187" s="11"/>
      <c r="P187" s="11"/>
      <c r="Q187" s="11"/>
      <c r="R187" s="11"/>
      <c r="S187" s="11"/>
      <c r="T187" s="11"/>
    </row>
    <row r="188" spans="1:20" ht="26.25" customHeight="1" x14ac:dyDescent="0.2">
      <c r="A188" s="141"/>
      <c r="B188" s="141"/>
      <c r="C188" s="211" t="s">
        <v>782</v>
      </c>
      <c r="D188" s="552" t="s">
        <v>882</v>
      </c>
      <c r="E188" s="142"/>
      <c r="F188" s="9">
        <v>132933</v>
      </c>
      <c r="G188" s="9">
        <v>5032</v>
      </c>
      <c r="H188" s="9">
        <v>5032</v>
      </c>
      <c r="I188" s="38">
        <f t="shared" si="11"/>
        <v>539</v>
      </c>
      <c r="J188" s="670">
        <f t="shared" si="9"/>
        <v>10.711446740858506</v>
      </c>
      <c r="K188" s="11"/>
      <c r="L188" s="11"/>
      <c r="M188" s="11"/>
      <c r="N188" s="11"/>
      <c r="O188" s="11"/>
      <c r="P188" s="11">
        <v>539</v>
      </c>
      <c r="Q188" s="11"/>
      <c r="R188" s="11"/>
      <c r="S188" s="11"/>
      <c r="T188" s="11"/>
    </row>
    <row r="189" spans="1:20" ht="18" customHeight="1" x14ac:dyDescent="0.2">
      <c r="A189" s="141"/>
      <c r="B189" s="141"/>
      <c r="C189" s="131" t="s">
        <v>1074</v>
      </c>
      <c r="D189" s="552" t="s">
        <v>1075</v>
      </c>
      <c r="E189" s="142"/>
      <c r="F189" s="9">
        <v>134965</v>
      </c>
      <c r="G189" s="9"/>
      <c r="H189" s="9">
        <v>1000</v>
      </c>
      <c r="I189" s="38">
        <f t="shared" si="11"/>
        <v>0</v>
      </c>
      <c r="J189" s="670">
        <f t="shared" si="9"/>
        <v>0</v>
      </c>
      <c r="K189" s="11"/>
      <c r="L189" s="11"/>
      <c r="M189" s="11"/>
      <c r="N189" s="11"/>
      <c r="O189" s="11"/>
      <c r="P189" s="11"/>
      <c r="Q189" s="11"/>
      <c r="R189" s="11"/>
      <c r="S189" s="11"/>
      <c r="T189" s="11"/>
    </row>
    <row r="190" spans="1:20" ht="15" customHeight="1" x14ac:dyDescent="0.2">
      <c r="A190" s="141"/>
      <c r="B190" s="141"/>
      <c r="C190" s="163" t="s">
        <v>413</v>
      </c>
      <c r="D190" s="159" t="s">
        <v>317</v>
      </c>
      <c r="E190" s="5"/>
      <c r="F190" s="9"/>
      <c r="G190" s="9"/>
      <c r="H190" s="9"/>
      <c r="I190" s="38"/>
      <c r="J190" s="670"/>
      <c r="K190" s="11"/>
      <c r="L190" s="11"/>
      <c r="M190" s="11"/>
      <c r="N190" s="11"/>
      <c r="O190" s="11"/>
      <c r="P190" s="11"/>
      <c r="Q190" s="11"/>
      <c r="R190" s="11"/>
      <c r="S190" s="11"/>
      <c r="T190" s="11"/>
    </row>
    <row r="191" spans="1:20" ht="24" customHeight="1" x14ac:dyDescent="0.2">
      <c r="A191" s="141"/>
      <c r="B191" s="141"/>
      <c r="C191" s="131" t="s">
        <v>414</v>
      </c>
      <c r="D191" s="83" t="s">
        <v>1076</v>
      </c>
      <c r="E191" s="5"/>
      <c r="F191" s="9">
        <v>134946</v>
      </c>
      <c r="G191" s="9">
        <v>1000</v>
      </c>
      <c r="H191" s="9">
        <v>1000</v>
      </c>
      <c r="I191" s="38">
        <f t="shared" si="11"/>
        <v>1000</v>
      </c>
      <c r="J191" s="670">
        <f t="shared" si="9"/>
        <v>100</v>
      </c>
      <c r="K191" s="11"/>
      <c r="L191" s="11"/>
      <c r="M191" s="11"/>
      <c r="N191" s="11"/>
      <c r="O191" s="11"/>
      <c r="P191" s="11"/>
      <c r="Q191" s="11"/>
      <c r="R191" s="11">
        <v>1000</v>
      </c>
      <c r="S191" s="11"/>
      <c r="T191" s="11"/>
    </row>
    <row r="192" spans="1:20" ht="17.25" customHeight="1" x14ac:dyDescent="0.2">
      <c r="A192" s="141"/>
      <c r="B192" s="141"/>
      <c r="C192" s="131" t="s">
        <v>783</v>
      </c>
      <c r="D192" s="86" t="s">
        <v>1077</v>
      </c>
      <c r="E192" s="5"/>
      <c r="F192" s="9">
        <v>134947</v>
      </c>
      <c r="G192" s="9">
        <v>14000</v>
      </c>
      <c r="H192" s="9">
        <v>24000</v>
      </c>
      <c r="I192" s="38">
        <f t="shared" si="11"/>
        <v>0</v>
      </c>
      <c r="J192" s="670">
        <f t="shared" si="9"/>
        <v>0</v>
      </c>
      <c r="K192" s="11"/>
      <c r="L192" s="11"/>
      <c r="M192" s="11"/>
      <c r="N192" s="11"/>
      <c r="O192" s="11"/>
      <c r="P192" s="11"/>
      <c r="Q192" s="11"/>
      <c r="R192" s="11"/>
      <c r="S192" s="11"/>
      <c r="T192" s="11"/>
    </row>
    <row r="193" spans="1:20" ht="25.5" customHeight="1" x14ac:dyDescent="0.2">
      <c r="A193" s="141"/>
      <c r="B193" s="141"/>
      <c r="C193" s="131" t="s">
        <v>784</v>
      </c>
      <c r="D193" s="83" t="s">
        <v>1078</v>
      </c>
      <c r="E193" s="5"/>
      <c r="F193" s="9">
        <v>134948</v>
      </c>
      <c r="G193" s="9">
        <v>500</v>
      </c>
      <c r="H193" s="9">
        <v>1021</v>
      </c>
      <c r="I193" s="38">
        <f t="shared" si="11"/>
        <v>1021</v>
      </c>
      <c r="J193" s="670">
        <f t="shared" si="9"/>
        <v>100</v>
      </c>
      <c r="K193" s="11"/>
      <c r="L193" s="11"/>
      <c r="M193" s="11"/>
      <c r="N193" s="11"/>
      <c r="O193" s="11"/>
      <c r="P193" s="11"/>
      <c r="Q193" s="11">
        <v>1021</v>
      </c>
      <c r="R193" s="11"/>
      <c r="S193" s="11"/>
      <c r="T193" s="11"/>
    </row>
    <row r="194" spans="1:20" ht="24" customHeight="1" x14ac:dyDescent="0.2">
      <c r="A194" s="141"/>
      <c r="B194" s="141"/>
      <c r="C194" s="131" t="s">
        <v>1079</v>
      </c>
      <c r="D194" s="83" t="s">
        <v>1080</v>
      </c>
      <c r="E194" s="142"/>
      <c r="F194" s="9">
        <v>134949</v>
      </c>
      <c r="G194" s="9">
        <v>4000</v>
      </c>
      <c r="H194" s="9">
        <v>4000</v>
      </c>
      <c r="I194" s="38">
        <f t="shared" si="11"/>
        <v>0</v>
      </c>
      <c r="J194" s="670">
        <f t="shared" si="9"/>
        <v>0</v>
      </c>
      <c r="K194" s="11"/>
      <c r="L194" s="11"/>
      <c r="M194" s="11"/>
      <c r="N194" s="11"/>
      <c r="O194" s="11"/>
      <c r="P194" s="11"/>
      <c r="Q194" s="11"/>
      <c r="R194" s="11"/>
      <c r="S194" s="11"/>
      <c r="T194" s="11"/>
    </row>
    <row r="195" spans="1:20" ht="17.25" customHeight="1" x14ac:dyDescent="0.2">
      <c r="A195" s="141"/>
      <c r="B195" s="141"/>
      <c r="C195" s="131" t="s">
        <v>1081</v>
      </c>
      <c r="D195" s="179" t="s">
        <v>1082</v>
      </c>
      <c r="E195" s="5"/>
      <c r="F195" s="9">
        <v>132913</v>
      </c>
      <c r="G195" s="9">
        <v>23876</v>
      </c>
      <c r="H195" s="9">
        <v>23876</v>
      </c>
      <c r="I195" s="38">
        <f t="shared" si="11"/>
        <v>0</v>
      </c>
      <c r="J195" s="670">
        <f t="shared" si="9"/>
        <v>0</v>
      </c>
      <c r="K195" s="11"/>
      <c r="L195" s="11"/>
      <c r="M195" s="11"/>
      <c r="N195" s="11"/>
      <c r="O195" s="11"/>
      <c r="P195" s="11"/>
      <c r="Q195" s="11"/>
      <c r="R195" s="11"/>
      <c r="S195" s="11"/>
      <c r="T195" s="11"/>
    </row>
    <row r="196" spans="1:20" ht="17.25" customHeight="1" x14ac:dyDescent="0.2">
      <c r="A196" s="141"/>
      <c r="B196" s="141"/>
      <c r="C196" s="97" t="s">
        <v>1083</v>
      </c>
      <c r="D196" s="179" t="s">
        <v>1084</v>
      </c>
      <c r="E196" s="5"/>
      <c r="F196" s="9">
        <v>132917</v>
      </c>
      <c r="G196" s="9"/>
      <c r="H196" s="9">
        <v>2540</v>
      </c>
      <c r="I196" s="38">
        <f t="shared" si="11"/>
        <v>2000</v>
      </c>
      <c r="J196" s="670">
        <f t="shared" si="9"/>
        <v>78.740157480314963</v>
      </c>
      <c r="K196" s="11"/>
      <c r="L196" s="11"/>
      <c r="M196" s="11"/>
      <c r="N196" s="11"/>
      <c r="O196" s="11"/>
      <c r="P196" s="11">
        <v>2000</v>
      </c>
      <c r="Q196" s="11"/>
      <c r="R196" s="11"/>
      <c r="S196" s="11"/>
      <c r="T196" s="11"/>
    </row>
    <row r="197" spans="1:20" ht="17.25" customHeight="1" x14ac:dyDescent="0.2">
      <c r="A197" s="141"/>
      <c r="B197" s="141"/>
      <c r="C197" s="97" t="s">
        <v>1085</v>
      </c>
      <c r="D197" s="179" t="s">
        <v>1086</v>
      </c>
      <c r="E197" s="5"/>
      <c r="F197" s="9">
        <v>132918</v>
      </c>
      <c r="G197" s="9"/>
      <c r="H197" s="9">
        <v>432</v>
      </c>
      <c r="I197" s="38">
        <f t="shared" si="11"/>
        <v>0</v>
      </c>
      <c r="J197" s="670">
        <f t="shared" si="9"/>
        <v>0</v>
      </c>
      <c r="K197" s="11"/>
      <c r="L197" s="11"/>
      <c r="M197" s="11"/>
      <c r="N197" s="11"/>
      <c r="O197" s="11"/>
      <c r="P197" s="11"/>
      <c r="Q197" s="11"/>
      <c r="R197" s="11"/>
      <c r="S197" s="11"/>
      <c r="T197" s="11"/>
    </row>
    <row r="198" spans="1:20" ht="17.25" customHeight="1" x14ac:dyDescent="0.2">
      <c r="A198" s="141"/>
      <c r="B198" s="141"/>
      <c r="C198" s="97" t="s">
        <v>1087</v>
      </c>
      <c r="D198" s="179" t="s">
        <v>1088</v>
      </c>
      <c r="E198" s="5"/>
      <c r="F198" s="9">
        <v>132919</v>
      </c>
      <c r="G198" s="9"/>
      <c r="H198" s="9">
        <v>46000</v>
      </c>
      <c r="I198" s="38">
        <f t="shared" si="11"/>
        <v>0</v>
      </c>
      <c r="J198" s="670">
        <f t="shared" si="9"/>
        <v>0</v>
      </c>
      <c r="K198" s="11"/>
      <c r="L198" s="11"/>
      <c r="M198" s="11"/>
      <c r="N198" s="11"/>
      <c r="O198" s="11"/>
      <c r="P198" s="11"/>
      <c r="Q198" s="11"/>
      <c r="R198" s="11"/>
      <c r="S198" s="11"/>
      <c r="T198" s="11"/>
    </row>
    <row r="199" spans="1:20" ht="17.25" customHeight="1" x14ac:dyDescent="0.2">
      <c r="A199" s="141"/>
      <c r="B199" s="141"/>
      <c r="C199" s="97" t="s">
        <v>1089</v>
      </c>
      <c r="D199" s="179" t="s">
        <v>1090</v>
      </c>
      <c r="E199" s="5"/>
      <c r="F199" s="9">
        <v>134966</v>
      </c>
      <c r="G199" s="9"/>
      <c r="H199" s="9">
        <v>25000</v>
      </c>
      <c r="I199" s="38">
        <f t="shared" si="11"/>
        <v>0</v>
      </c>
      <c r="J199" s="670">
        <f t="shared" si="9"/>
        <v>0</v>
      </c>
      <c r="K199" s="11"/>
      <c r="L199" s="11"/>
      <c r="M199" s="11"/>
      <c r="N199" s="11"/>
      <c r="O199" s="11"/>
      <c r="P199" s="11"/>
      <c r="Q199" s="11"/>
      <c r="R199" s="11"/>
      <c r="S199" s="11"/>
      <c r="T199" s="11"/>
    </row>
    <row r="200" spans="1:20" ht="17.25" customHeight="1" x14ac:dyDescent="0.2">
      <c r="A200" s="141"/>
      <c r="B200" s="141"/>
      <c r="C200" s="97" t="s">
        <v>1091</v>
      </c>
      <c r="D200" s="179" t="s">
        <v>1092</v>
      </c>
      <c r="E200" s="5"/>
      <c r="F200" s="9">
        <v>132920</v>
      </c>
      <c r="G200" s="9"/>
      <c r="H200" s="9">
        <v>5000</v>
      </c>
      <c r="I200" s="38">
        <f t="shared" si="11"/>
        <v>0</v>
      </c>
      <c r="J200" s="670">
        <f t="shared" ref="J200:J263" si="12">I200/H200*100</f>
        <v>0</v>
      </c>
      <c r="K200" s="11"/>
      <c r="L200" s="11"/>
      <c r="M200" s="11"/>
      <c r="N200" s="11"/>
      <c r="O200" s="11"/>
      <c r="P200" s="11"/>
      <c r="Q200" s="11"/>
      <c r="R200" s="11"/>
      <c r="S200" s="11"/>
      <c r="T200" s="11"/>
    </row>
    <row r="201" spans="1:20" ht="15" customHeight="1" x14ac:dyDescent="0.2">
      <c r="A201" s="141"/>
      <c r="B201" s="141"/>
      <c r="C201" s="554" t="s">
        <v>415</v>
      </c>
      <c r="D201" s="159" t="s">
        <v>416</v>
      </c>
      <c r="E201" s="142"/>
      <c r="F201" s="9"/>
      <c r="G201" s="9"/>
      <c r="H201" s="9"/>
      <c r="I201" s="38"/>
      <c r="J201" s="670"/>
      <c r="K201" s="11"/>
      <c r="L201" s="11"/>
      <c r="M201" s="11"/>
      <c r="N201" s="11"/>
      <c r="O201" s="11"/>
      <c r="P201" s="11"/>
      <c r="Q201" s="11"/>
      <c r="R201" s="11"/>
      <c r="S201" s="11"/>
      <c r="T201" s="11"/>
    </row>
    <row r="202" spans="1:20" ht="15" customHeight="1" x14ac:dyDescent="0.2">
      <c r="A202" s="141"/>
      <c r="B202" s="141"/>
      <c r="C202" s="555" t="s">
        <v>503</v>
      </c>
      <c r="D202" s="548" t="s">
        <v>785</v>
      </c>
      <c r="E202" s="142"/>
      <c r="F202" s="9">
        <v>134926</v>
      </c>
      <c r="G202" s="9">
        <v>7500</v>
      </c>
      <c r="H202" s="9">
        <v>7500</v>
      </c>
      <c r="I202" s="38">
        <f t="shared" si="11"/>
        <v>7500</v>
      </c>
      <c r="J202" s="670">
        <f t="shared" si="12"/>
        <v>100</v>
      </c>
      <c r="K202" s="11"/>
      <c r="L202" s="11"/>
      <c r="M202" s="11"/>
      <c r="N202" s="11"/>
      <c r="O202" s="11"/>
      <c r="P202" s="11"/>
      <c r="Q202" s="11"/>
      <c r="R202" s="11">
        <v>7500</v>
      </c>
      <c r="S202" s="11"/>
      <c r="T202" s="11"/>
    </row>
    <row r="203" spans="1:20" ht="15" customHeight="1" x14ac:dyDescent="0.2">
      <c r="A203" s="141"/>
      <c r="B203" s="141"/>
      <c r="C203" s="97" t="s">
        <v>1093</v>
      </c>
      <c r="D203" s="548" t="s">
        <v>1094</v>
      </c>
      <c r="E203" s="142"/>
      <c r="F203" s="9">
        <v>132935</v>
      </c>
      <c r="G203" s="9"/>
      <c r="H203" s="9">
        <v>10000</v>
      </c>
      <c r="I203" s="38">
        <f t="shared" si="11"/>
        <v>0</v>
      </c>
      <c r="J203" s="670">
        <f t="shared" si="12"/>
        <v>0</v>
      </c>
      <c r="K203" s="11"/>
      <c r="L203" s="11"/>
      <c r="M203" s="11"/>
      <c r="N203" s="11"/>
      <c r="O203" s="11"/>
      <c r="P203" s="11"/>
      <c r="Q203" s="11"/>
      <c r="R203" s="11"/>
      <c r="S203" s="11"/>
      <c r="T203" s="11"/>
    </row>
    <row r="204" spans="1:20" ht="13.5" x14ac:dyDescent="0.2">
      <c r="A204" s="141"/>
      <c r="B204" s="141"/>
      <c r="C204" s="141" t="s">
        <v>509</v>
      </c>
      <c r="D204" s="556" t="s">
        <v>786</v>
      </c>
      <c r="E204" s="142"/>
      <c r="F204" s="9"/>
      <c r="G204" s="9"/>
      <c r="H204" s="9"/>
      <c r="I204" s="38"/>
      <c r="J204" s="670"/>
      <c r="K204" s="11"/>
      <c r="L204" s="11"/>
      <c r="M204" s="11"/>
      <c r="N204" s="11"/>
      <c r="O204" s="11"/>
      <c r="P204" s="11"/>
      <c r="Q204" s="11"/>
      <c r="R204" s="11"/>
      <c r="S204" s="11"/>
      <c r="T204" s="11"/>
    </row>
    <row r="205" spans="1:20" ht="24" x14ac:dyDescent="0.2">
      <c r="A205" s="141"/>
      <c r="B205" s="141"/>
      <c r="C205" s="97" t="s">
        <v>511</v>
      </c>
      <c r="D205" s="557" t="s">
        <v>1095</v>
      </c>
      <c r="E205" s="142"/>
      <c r="F205" s="9">
        <v>132924</v>
      </c>
      <c r="G205" s="9">
        <v>3339</v>
      </c>
      <c r="H205" s="9">
        <v>3339</v>
      </c>
      <c r="I205" s="38">
        <f t="shared" si="11"/>
        <v>3339</v>
      </c>
      <c r="J205" s="670">
        <f t="shared" si="12"/>
        <v>100</v>
      </c>
      <c r="K205" s="11"/>
      <c r="L205" s="11"/>
      <c r="M205" s="11"/>
      <c r="N205" s="11"/>
      <c r="O205" s="11"/>
      <c r="P205" s="11">
        <v>3339</v>
      </c>
      <c r="Q205" s="11"/>
      <c r="R205" s="11"/>
      <c r="S205" s="11"/>
      <c r="T205" s="11"/>
    </row>
    <row r="206" spans="1:20" ht="14.25" customHeight="1" x14ac:dyDescent="0.2">
      <c r="A206" s="141"/>
      <c r="B206" s="141"/>
      <c r="C206" s="131" t="s">
        <v>1096</v>
      </c>
      <c r="D206" s="558" t="s">
        <v>1097</v>
      </c>
      <c r="E206" s="142"/>
      <c r="F206" s="9">
        <v>134960</v>
      </c>
      <c r="G206" s="9">
        <v>1000</v>
      </c>
      <c r="H206" s="9">
        <v>1000</v>
      </c>
      <c r="I206" s="38">
        <f t="shared" si="11"/>
        <v>0</v>
      </c>
      <c r="J206" s="670">
        <f t="shared" si="12"/>
        <v>0</v>
      </c>
      <c r="K206" s="11"/>
      <c r="L206" s="11"/>
      <c r="M206" s="11"/>
      <c r="N206" s="11"/>
      <c r="O206" s="11"/>
      <c r="P206" s="11"/>
      <c r="Q206" s="11"/>
      <c r="R206" s="11"/>
      <c r="S206" s="11"/>
      <c r="T206" s="11"/>
    </row>
    <row r="207" spans="1:20" ht="24" x14ac:dyDescent="0.2">
      <c r="A207" s="141"/>
      <c r="B207" s="141"/>
      <c r="C207" s="131" t="s">
        <v>1098</v>
      </c>
      <c r="D207" s="83" t="s">
        <v>1099</v>
      </c>
      <c r="E207" s="142"/>
      <c r="F207" s="9">
        <v>134962</v>
      </c>
      <c r="G207" s="9">
        <v>3000</v>
      </c>
      <c r="H207" s="9">
        <v>3000</v>
      </c>
      <c r="I207" s="38">
        <f t="shared" si="11"/>
        <v>0</v>
      </c>
      <c r="J207" s="670">
        <f t="shared" si="12"/>
        <v>0</v>
      </c>
      <c r="K207" s="11"/>
      <c r="L207" s="11"/>
      <c r="M207" s="11"/>
      <c r="N207" s="11"/>
      <c r="O207" s="11"/>
      <c r="P207" s="11"/>
      <c r="Q207" s="11"/>
      <c r="R207" s="11"/>
      <c r="S207" s="11"/>
      <c r="T207" s="11"/>
    </row>
    <row r="208" spans="1:20" x14ac:dyDescent="0.2">
      <c r="A208" s="141"/>
      <c r="B208" s="141"/>
      <c r="C208" s="131" t="s">
        <v>1100</v>
      </c>
      <c r="D208" s="83" t="s">
        <v>1101</v>
      </c>
      <c r="E208" s="142"/>
      <c r="F208" s="9">
        <v>134967</v>
      </c>
      <c r="G208" s="9"/>
      <c r="H208" s="9">
        <v>14000</v>
      </c>
      <c r="I208" s="38">
        <f t="shared" si="11"/>
        <v>0</v>
      </c>
      <c r="J208" s="670">
        <f t="shared" si="12"/>
        <v>0</v>
      </c>
      <c r="K208" s="11"/>
      <c r="L208" s="11"/>
      <c r="M208" s="11"/>
      <c r="N208" s="11"/>
      <c r="O208" s="11"/>
      <c r="P208" s="11"/>
      <c r="Q208" s="11"/>
      <c r="R208" s="11"/>
      <c r="S208" s="11"/>
      <c r="T208" s="11"/>
    </row>
    <row r="209" spans="1:20" ht="15" customHeight="1" x14ac:dyDescent="0.2">
      <c r="A209" s="141"/>
      <c r="B209" s="141"/>
      <c r="C209" s="158" t="s">
        <v>604</v>
      </c>
      <c r="D209" s="160" t="s">
        <v>1102</v>
      </c>
      <c r="E209" s="5"/>
      <c r="F209" s="6"/>
      <c r="G209" s="6"/>
      <c r="H209" s="6"/>
      <c r="I209" s="38"/>
      <c r="J209" s="670"/>
      <c r="K209" s="11"/>
      <c r="L209" s="11"/>
      <c r="M209" s="11"/>
      <c r="N209" s="11"/>
      <c r="O209" s="11"/>
      <c r="P209" s="11"/>
      <c r="Q209" s="11"/>
      <c r="R209" s="11"/>
      <c r="S209" s="11"/>
      <c r="T209" s="11"/>
    </row>
    <row r="210" spans="1:20" ht="21" customHeight="1" x14ac:dyDescent="0.2">
      <c r="A210" s="141"/>
      <c r="B210" s="141"/>
      <c r="C210" s="131" t="s">
        <v>419</v>
      </c>
      <c r="D210" s="559" t="s">
        <v>883</v>
      </c>
      <c r="E210" s="560"/>
      <c r="F210" s="9">
        <v>132915</v>
      </c>
      <c r="G210" s="9">
        <v>1000</v>
      </c>
      <c r="H210" s="9">
        <v>1000</v>
      </c>
      <c r="I210" s="38">
        <f t="shared" si="11"/>
        <v>0</v>
      </c>
      <c r="J210" s="670">
        <f t="shared" si="12"/>
        <v>0</v>
      </c>
      <c r="K210" s="11"/>
      <c r="L210" s="11"/>
      <c r="M210" s="11"/>
      <c r="N210" s="11"/>
      <c r="O210" s="11"/>
      <c r="P210" s="11"/>
      <c r="Q210" s="11"/>
      <c r="R210" s="11"/>
      <c r="S210" s="11"/>
      <c r="T210" s="11"/>
    </row>
    <row r="211" spans="1:20" ht="15.75" customHeight="1" x14ac:dyDescent="0.2">
      <c r="A211" s="141"/>
      <c r="B211" s="141"/>
      <c r="C211" s="131" t="s">
        <v>420</v>
      </c>
      <c r="D211" s="557" t="s">
        <v>1103</v>
      </c>
      <c r="E211" s="142"/>
      <c r="F211" s="9">
        <v>134941</v>
      </c>
      <c r="G211" s="9">
        <v>3074</v>
      </c>
      <c r="H211" s="9">
        <v>3074</v>
      </c>
      <c r="I211" s="38">
        <f t="shared" si="11"/>
        <v>3074</v>
      </c>
      <c r="J211" s="670">
        <f t="shared" si="12"/>
        <v>100</v>
      </c>
      <c r="K211" s="11"/>
      <c r="L211" s="11"/>
      <c r="M211" s="11"/>
      <c r="N211" s="11"/>
      <c r="O211" s="11"/>
      <c r="P211" s="11"/>
      <c r="Q211" s="11">
        <v>3074</v>
      </c>
      <c r="R211" s="11"/>
      <c r="S211" s="11"/>
      <c r="T211" s="11"/>
    </row>
    <row r="212" spans="1:20" ht="17.25" customHeight="1" x14ac:dyDescent="0.2">
      <c r="A212" s="141"/>
      <c r="B212" s="141"/>
      <c r="C212" s="131" t="s">
        <v>421</v>
      </c>
      <c r="D212" s="179" t="s">
        <v>1104</v>
      </c>
      <c r="E212" s="5"/>
      <c r="F212" s="9">
        <v>134939</v>
      </c>
      <c r="G212" s="9">
        <v>19955</v>
      </c>
      <c r="H212" s="9">
        <v>20488</v>
      </c>
      <c r="I212" s="38">
        <f t="shared" si="11"/>
        <v>20488</v>
      </c>
      <c r="J212" s="670">
        <f t="shared" si="12"/>
        <v>100</v>
      </c>
      <c r="K212" s="11"/>
      <c r="L212" s="11"/>
      <c r="M212" s="11"/>
      <c r="N212" s="11"/>
      <c r="O212" s="11"/>
      <c r="P212" s="11">
        <v>10790</v>
      </c>
      <c r="Q212" s="11">
        <v>9698</v>
      </c>
      <c r="R212" s="11"/>
      <c r="S212" s="11"/>
      <c r="T212" s="11"/>
    </row>
    <row r="213" spans="1:20" ht="26.25" customHeight="1" x14ac:dyDescent="0.2">
      <c r="A213" s="141"/>
      <c r="B213" s="141"/>
      <c r="C213" s="131" t="s">
        <v>422</v>
      </c>
      <c r="D213" s="548" t="s">
        <v>884</v>
      </c>
      <c r="E213" s="561"/>
      <c r="F213" s="9">
        <v>134927</v>
      </c>
      <c r="G213" s="9">
        <v>1024</v>
      </c>
      <c r="H213" s="9">
        <v>1024</v>
      </c>
      <c r="I213" s="38">
        <f t="shared" si="11"/>
        <v>0</v>
      </c>
      <c r="J213" s="670">
        <f t="shared" si="12"/>
        <v>0</v>
      </c>
      <c r="K213" s="11"/>
      <c r="L213" s="11"/>
      <c r="M213" s="11"/>
      <c r="N213" s="11"/>
      <c r="O213" s="11"/>
      <c r="P213" s="11"/>
      <c r="Q213" s="11"/>
      <c r="R213" s="11"/>
      <c r="S213" s="11"/>
      <c r="T213" s="11"/>
    </row>
    <row r="214" spans="1:20" ht="18.75" customHeight="1" x14ac:dyDescent="0.2">
      <c r="A214" s="87"/>
      <c r="B214" s="87"/>
      <c r="C214" s="137"/>
      <c r="D214" s="80" t="s">
        <v>178</v>
      </c>
      <c r="E214" s="139"/>
      <c r="F214" s="15"/>
      <c r="G214" s="157">
        <f t="shared" ref="G214:T214" si="13">SUM(G169:G213)</f>
        <v>1125259</v>
      </c>
      <c r="H214" s="157">
        <f t="shared" si="13"/>
        <v>1231783</v>
      </c>
      <c r="I214" s="157">
        <f t="shared" si="13"/>
        <v>693431</v>
      </c>
      <c r="J214" s="671">
        <f t="shared" si="12"/>
        <v>56.294899345095686</v>
      </c>
      <c r="K214" s="157">
        <f t="shared" si="13"/>
        <v>269</v>
      </c>
      <c r="L214" s="157">
        <f t="shared" si="13"/>
        <v>80</v>
      </c>
      <c r="M214" s="157">
        <f t="shared" si="13"/>
        <v>7012</v>
      </c>
      <c r="N214" s="157">
        <f t="shared" si="13"/>
        <v>2150</v>
      </c>
      <c r="O214" s="157">
        <f t="shared" si="13"/>
        <v>635628</v>
      </c>
      <c r="P214" s="157">
        <f t="shared" si="13"/>
        <v>16788</v>
      </c>
      <c r="Q214" s="157">
        <f t="shared" si="13"/>
        <v>16028</v>
      </c>
      <c r="R214" s="157">
        <f t="shared" si="13"/>
        <v>15476</v>
      </c>
      <c r="S214" s="157">
        <f t="shared" si="13"/>
        <v>0</v>
      </c>
      <c r="T214" s="157">
        <f t="shared" si="13"/>
        <v>0</v>
      </c>
    </row>
    <row r="215" spans="1:20" ht="12.95" customHeight="1" x14ac:dyDescent="0.2">
      <c r="A215" s="141">
        <v>1</v>
      </c>
      <c r="B215" s="141">
        <v>14</v>
      </c>
      <c r="C215" s="158"/>
      <c r="D215" s="160" t="s">
        <v>150</v>
      </c>
      <c r="E215" s="5"/>
      <c r="F215" s="6"/>
      <c r="G215" s="6"/>
      <c r="H215" s="6"/>
      <c r="I215" s="38"/>
      <c r="J215" s="670"/>
      <c r="K215" s="6"/>
      <c r="L215" s="104"/>
      <c r="M215" s="104"/>
      <c r="N215" s="104"/>
      <c r="O215" s="104"/>
      <c r="P215" s="104"/>
      <c r="Q215" s="6"/>
      <c r="R215" s="6"/>
      <c r="S215" s="6"/>
      <c r="T215" s="6"/>
    </row>
    <row r="216" spans="1:20" ht="12.95" customHeight="1" x14ac:dyDescent="0.2">
      <c r="A216" s="141"/>
      <c r="B216" s="141"/>
      <c r="C216" s="158"/>
      <c r="D216" s="206" t="s">
        <v>179</v>
      </c>
      <c r="E216" s="5"/>
      <c r="F216" s="6"/>
      <c r="G216" s="6"/>
      <c r="H216" s="6"/>
      <c r="I216" s="38"/>
      <c r="J216" s="670"/>
      <c r="K216" s="6"/>
      <c r="L216" s="104"/>
      <c r="M216" s="104"/>
      <c r="N216" s="104"/>
      <c r="O216" s="104"/>
      <c r="P216" s="104"/>
      <c r="Q216" s="6"/>
      <c r="R216" s="6"/>
      <c r="S216" s="6"/>
      <c r="T216" s="6"/>
    </row>
    <row r="217" spans="1:20" ht="12.95" customHeight="1" x14ac:dyDescent="0.2">
      <c r="A217" s="141"/>
      <c r="B217" s="141"/>
      <c r="C217" s="158"/>
      <c r="D217" s="170" t="s">
        <v>423</v>
      </c>
      <c r="E217" s="9">
        <v>1</v>
      </c>
      <c r="F217" s="9">
        <v>171918</v>
      </c>
      <c r="G217" s="9">
        <v>1104</v>
      </c>
      <c r="H217" s="9">
        <v>1104</v>
      </c>
      <c r="I217" s="38">
        <f>SUM(K217:T217)</f>
        <v>0</v>
      </c>
      <c r="J217" s="670">
        <f t="shared" si="12"/>
        <v>0</v>
      </c>
      <c r="K217" s="9"/>
      <c r="L217" s="9"/>
      <c r="M217" s="9"/>
      <c r="N217" s="9"/>
      <c r="O217" s="9"/>
      <c r="P217" s="9"/>
      <c r="Q217" s="9"/>
      <c r="R217" s="9"/>
      <c r="S217" s="9"/>
      <c r="T217" s="9"/>
    </row>
    <row r="218" spans="1:20" ht="30" customHeight="1" x14ac:dyDescent="0.2">
      <c r="A218" s="141"/>
      <c r="B218" s="141"/>
      <c r="C218" s="158"/>
      <c r="D218" s="85" t="s">
        <v>424</v>
      </c>
      <c r="E218" s="9">
        <v>1</v>
      </c>
      <c r="F218" s="9">
        <v>171922</v>
      </c>
      <c r="G218" s="9">
        <v>2305</v>
      </c>
      <c r="H218" s="9">
        <v>2305</v>
      </c>
      <c r="I218" s="38">
        <f t="shared" ref="I218:I220" si="14">SUM(K218:T218)</f>
        <v>26</v>
      </c>
      <c r="J218" s="670">
        <f t="shared" si="12"/>
        <v>1.1279826464208242</v>
      </c>
      <c r="K218" s="9"/>
      <c r="L218" s="9"/>
      <c r="M218" s="9">
        <v>26</v>
      </c>
      <c r="N218" s="9"/>
      <c r="O218" s="9"/>
      <c r="P218" s="9"/>
      <c r="Q218" s="9"/>
      <c r="R218" s="9"/>
      <c r="S218" s="9"/>
      <c r="T218" s="9"/>
    </row>
    <row r="219" spans="1:20" ht="12.95" customHeight="1" x14ac:dyDescent="0.2">
      <c r="A219" s="141"/>
      <c r="B219" s="141"/>
      <c r="C219" s="158"/>
      <c r="D219" s="170" t="s">
        <v>425</v>
      </c>
      <c r="E219" s="9">
        <v>1</v>
      </c>
      <c r="F219" s="9">
        <v>171926</v>
      </c>
      <c r="G219" s="9">
        <v>1500</v>
      </c>
      <c r="H219" s="9">
        <v>1500</v>
      </c>
      <c r="I219" s="38">
        <f t="shared" si="14"/>
        <v>0</v>
      </c>
      <c r="J219" s="670">
        <f t="shared" si="12"/>
        <v>0</v>
      </c>
      <c r="K219" s="9"/>
      <c r="L219" s="9"/>
      <c r="M219" s="9"/>
      <c r="N219" s="9"/>
      <c r="O219" s="9"/>
      <c r="P219" s="9"/>
      <c r="Q219" s="9"/>
      <c r="R219" s="9"/>
      <c r="S219" s="9"/>
      <c r="T219" s="9"/>
    </row>
    <row r="220" spans="1:20" ht="12.95" customHeight="1" x14ac:dyDescent="0.2">
      <c r="A220" s="141"/>
      <c r="B220" s="141"/>
      <c r="C220" s="158"/>
      <c r="D220" s="170" t="s">
        <v>426</v>
      </c>
      <c r="E220" s="9">
        <v>1</v>
      </c>
      <c r="F220" s="9">
        <v>171967</v>
      </c>
      <c r="G220" s="9">
        <v>4000</v>
      </c>
      <c r="H220" s="9">
        <v>4358</v>
      </c>
      <c r="I220" s="38">
        <f t="shared" si="14"/>
        <v>2287</v>
      </c>
      <c r="J220" s="670">
        <f t="shared" si="12"/>
        <v>52.478201009637445</v>
      </c>
      <c r="K220" s="9"/>
      <c r="L220" s="9"/>
      <c r="M220" s="9">
        <v>2287</v>
      </c>
      <c r="N220" s="9"/>
      <c r="O220" s="9"/>
      <c r="P220" s="9"/>
      <c r="Q220" s="9"/>
      <c r="R220" s="9"/>
      <c r="S220" s="9"/>
      <c r="T220" s="9"/>
    </row>
    <row r="221" spans="1:20" ht="12.95" customHeight="1" x14ac:dyDescent="0.2">
      <c r="A221" s="87"/>
      <c r="B221" s="87"/>
      <c r="C221" s="137"/>
      <c r="D221" s="80" t="s">
        <v>427</v>
      </c>
      <c r="E221" s="165"/>
      <c r="F221" s="562"/>
      <c r="G221" s="166">
        <f t="shared" ref="G221:T221" si="15">SUM(G217:G220)</f>
        <v>8909</v>
      </c>
      <c r="H221" s="166">
        <f t="shared" si="15"/>
        <v>9267</v>
      </c>
      <c r="I221" s="166">
        <f t="shared" si="15"/>
        <v>2313</v>
      </c>
      <c r="J221" s="671">
        <f t="shared" si="12"/>
        <v>24.959533829718357</v>
      </c>
      <c r="K221" s="166">
        <f t="shared" si="15"/>
        <v>0</v>
      </c>
      <c r="L221" s="166">
        <f t="shared" si="15"/>
        <v>0</v>
      </c>
      <c r="M221" s="166">
        <f t="shared" si="15"/>
        <v>2313</v>
      </c>
      <c r="N221" s="166">
        <f t="shared" si="15"/>
        <v>0</v>
      </c>
      <c r="O221" s="166">
        <f t="shared" si="15"/>
        <v>0</v>
      </c>
      <c r="P221" s="166">
        <f t="shared" si="15"/>
        <v>0</v>
      </c>
      <c r="Q221" s="166">
        <f t="shared" si="15"/>
        <v>0</v>
      </c>
      <c r="R221" s="166">
        <f t="shared" si="15"/>
        <v>0</v>
      </c>
      <c r="S221" s="166">
        <f t="shared" si="15"/>
        <v>0</v>
      </c>
      <c r="T221" s="166">
        <f t="shared" si="15"/>
        <v>0</v>
      </c>
    </row>
    <row r="222" spans="1:20" ht="12.95" customHeight="1" x14ac:dyDescent="0.2">
      <c r="A222" s="141"/>
      <c r="B222" s="141"/>
      <c r="C222" s="158"/>
      <c r="D222" s="236" t="s">
        <v>428</v>
      </c>
      <c r="E222" s="142"/>
      <c r="F222" s="9"/>
      <c r="G222" s="9"/>
      <c r="H222" s="9"/>
      <c r="I222" s="38"/>
      <c r="J222" s="670"/>
      <c r="K222" s="104"/>
      <c r="L222" s="104"/>
      <c r="M222" s="104"/>
      <c r="N222" s="104"/>
      <c r="O222" s="104"/>
      <c r="P222" s="104"/>
      <c r="Q222" s="104"/>
      <c r="R222" s="104"/>
      <c r="S222" s="104"/>
      <c r="T222" s="104"/>
    </row>
    <row r="223" spans="1:20" ht="12.95" customHeight="1" x14ac:dyDescent="0.2">
      <c r="A223" s="141"/>
      <c r="B223" s="141"/>
      <c r="C223" s="563"/>
      <c r="D223" s="170" t="s">
        <v>1102</v>
      </c>
      <c r="E223" s="564"/>
      <c r="F223" s="9"/>
      <c r="G223" s="9"/>
      <c r="H223" s="9"/>
      <c r="I223" s="38"/>
      <c r="J223" s="670"/>
      <c r="K223" s="104"/>
      <c r="L223" s="104"/>
      <c r="M223" s="104"/>
      <c r="N223" s="104"/>
      <c r="O223" s="104"/>
      <c r="P223" s="104"/>
      <c r="Q223" s="104"/>
      <c r="R223" s="104"/>
      <c r="S223" s="104"/>
      <c r="T223" s="104"/>
    </row>
    <row r="224" spans="1:20" ht="12.95" customHeight="1" x14ac:dyDescent="0.2">
      <c r="A224" s="141"/>
      <c r="B224" s="141"/>
      <c r="C224" s="565" t="s">
        <v>307</v>
      </c>
      <c r="D224" s="566" t="s">
        <v>885</v>
      </c>
      <c r="E224" s="564"/>
      <c r="F224" s="9">
        <v>162650</v>
      </c>
      <c r="G224" s="9">
        <v>14062</v>
      </c>
      <c r="H224" s="9">
        <v>14062</v>
      </c>
      <c r="I224" s="38">
        <f>SUM(K224:T224)</f>
        <v>3257</v>
      </c>
      <c r="J224" s="670">
        <f t="shared" si="12"/>
        <v>23.161712416441475</v>
      </c>
      <c r="K224" s="104"/>
      <c r="L224" s="104"/>
      <c r="M224" s="104"/>
      <c r="N224" s="104"/>
      <c r="O224" s="104"/>
      <c r="P224" s="104">
        <v>3257</v>
      </c>
      <c r="Q224" s="104"/>
      <c r="R224" s="104"/>
      <c r="S224" s="104"/>
      <c r="T224" s="104"/>
    </row>
    <row r="225" spans="1:20" ht="12.95" customHeight="1" x14ac:dyDescent="0.2">
      <c r="A225" s="141"/>
      <c r="B225" s="141"/>
      <c r="C225" s="565" t="s">
        <v>429</v>
      </c>
      <c r="D225" s="567" t="s">
        <v>886</v>
      </c>
      <c r="E225" s="564"/>
      <c r="F225" s="9">
        <v>164903</v>
      </c>
      <c r="G225" s="9">
        <v>6449</v>
      </c>
      <c r="H225" s="9">
        <v>6513</v>
      </c>
      <c r="I225" s="38">
        <f>SUM(K225:T225)</f>
        <v>418</v>
      </c>
      <c r="J225" s="670">
        <f t="shared" si="12"/>
        <v>6.417933364041148</v>
      </c>
      <c r="K225" s="104"/>
      <c r="L225" s="104"/>
      <c r="M225" s="104"/>
      <c r="N225" s="104"/>
      <c r="O225" s="104"/>
      <c r="P225" s="104"/>
      <c r="Q225" s="104"/>
      <c r="R225" s="104">
        <v>418</v>
      </c>
      <c r="S225" s="104"/>
      <c r="T225" s="104"/>
    </row>
    <row r="226" spans="1:20" ht="12.95" customHeight="1" x14ac:dyDescent="0.2">
      <c r="A226" s="87"/>
      <c r="B226" s="87"/>
      <c r="C226" s="137"/>
      <c r="D226" s="80" t="s">
        <v>181</v>
      </c>
      <c r="E226" s="165"/>
      <c r="F226" s="562"/>
      <c r="G226" s="114">
        <f t="shared" ref="G226:T226" si="16">SUM(G221:G225)</f>
        <v>29420</v>
      </c>
      <c r="H226" s="114">
        <f t="shared" si="16"/>
        <v>29842</v>
      </c>
      <c r="I226" s="114">
        <f t="shared" si="16"/>
        <v>5988</v>
      </c>
      <c r="J226" s="671">
        <f t="shared" si="12"/>
        <v>20.065679244018497</v>
      </c>
      <c r="K226" s="114">
        <f t="shared" si="16"/>
        <v>0</v>
      </c>
      <c r="L226" s="114">
        <f t="shared" si="16"/>
        <v>0</v>
      </c>
      <c r="M226" s="114">
        <f t="shared" si="16"/>
        <v>2313</v>
      </c>
      <c r="N226" s="114">
        <f t="shared" si="16"/>
        <v>0</v>
      </c>
      <c r="O226" s="114">
        <f t="shared" si="16"/>
        <v>0</v>
      </c>
      <c r="P226" s="114">
        <f t="shared" si="16"/>
        <v>3257</v>
      </c>
      <c r="Q226" s="114">
        <f t="shared" si="16"/>
        <v>0</v>
      </c>
      <c r="R226" s="114">
        <f t="shared" si="16"/>
        <v>418</v>
      </c>
      <c r="S226" s="114">
        <f t="shared" si="16"/>
        <v>0</v>
      </c>
      <c r="T226" s="114">
        <f t="shared" si="16"/>
        <v>0</v>
      </c>
    </row>
    <row r="227" spans="1:20" ht="14.1" customHeight="1" x14ac:dyDescent="0.2">
      <c r="A227" s="97">
        <v>1</v>
      </c>
      <c r="B227" s="97">
        <v>15</v>
      </c>
      <c r="C227" s="131"/>
      <c r="D227" s="160" t="s">
        <v>430</v>
      </c>
      <c r="E227" s="142"/>
      <c r="F227" s="9"/>
      <c r="G227" s="9"/>
      <c r="H227" s="9"/>
      <c r="I227" s="38"/>
      <c r="J227" s="670"/>
      <c r="K227" s="9"/>
      <c r="L227" s="104"/>
      <c r="M227" s="104"/>
      <c r="N227" s="104"/>
      <c r="O227" s="104"/>
      <c r="P227" s="104"/>
      <c r="Q227" s="9"/>
      <c r="R227" s="9"/>
      <c r="S227" s="9"/>
      <c r="T227" s="9"/>
    </row>
    <row r="228" spans="1:20" ht="14.1" customHeight="1" x14ac:dyDescent="0.2">
      <c r="A228" s="97"/>
      <c r="B228" s="97"/>
      <c r="C228" s="131"/>
      <c r="D228" s="229" t="s">
        <v>431</v>
      </c>
      <c r="E228" s="142"/>
      <c r="F228" s="9"/>
      <c r="G228" s="9"/>
      <c r="H228" s="9"/>
      <c r="I228" s="38"/>
      <c r="J228" s="670"/>
      <c r="K228" s="9"/>
      <c r="L228" s="104"/>
      <c r="M228" s="104"/>
      <c r="N228" s="104"/>
      <c r="O228" s="104"/>
      <c r="P228" s="104"/>
      <c r="Q228" s="9"/>
      <c r="R228" s="9"/>
      <c r="S228" s="9"/>
      <c r="T228" s="9"/>
    </row>
    <row r="229" spans="1:20" ht="18" customHeight="1" x14ac:dyDescent="0.2">
      <c r="A229" s="97"/>
      <c r="B229" s="97"/>
      <c r="C229" s="131"/>
      <c r="D229" s="170" t="s">
        <v>432</v>
      </c>
      <c r="E229" s="9">
        <v>1</v>
      </c>
      <c r="F229" s="9">
        <v>151502</v>
      </c>
      <c r="G229" s="9">
        <v>29054</v>
      </c>
      <c r="H229" s="9">
        <v>28797</v>
      </c>
      <c r="I229" s="38">
        <f>SUM(K229:T229)</f>
        <v>6965</v>
      </c>
      <c r="J229" s="670">
        <f t="shared" si="12"/>
        <v>24.186547209778798</v>
      </c>
      <c r="K229" s="9"/>
      <c r="L229" s="9"/>
      <c r="M229" s="9">
        <v>6965</v>
      </c>
      <c r="N229" s="9"/>
      <c r="O229" s="9"/>
      <c r="P229" s="9"/>
      <c r="Q229" s="9"/>
      <c r="R229" s="9"/>
      <c r="S229" s="9"/>
      <c r="T229" s="9"/>
    </row>
    <row r="230" spans="1:20" ht="12" customHeight="1" x14ac:dyDescent="0.2">
      <c r="A230" s="97"/>
      <c r="B230" s="97"/>
      <c r="C230" s="131"/>
      <c r="D230" s="85" t="s">
        <v>887</v>
      </c>
      <c r="E230" s="9">
        <v>1</v>
      </c>
      <c r="F230" s="9">
        <v>151530</v>
      </c>
      <c r="G230" s="9">
        <v>5432</v>
      </c>
      <c r="H230" s="9">
        <v>4872</v>
      </c>
      <c r="I230" s="38">
        <f t="shared" ref="I230:I293" si="17">SUM(K230:T230)</f>
        <v>620</v>
      </c>
      <c r="J230" s="670">
        <f t="shared" si="12"/>
        <v>12.725779967159278</v>
      </c>
      <c r="K230" s="9"/>
      <c r="L230" s="9"/>
      <c r="M230" s="9">
        <v>620</v>
      </c>
      <c r="N230" s="9"/>
      <c r="O230" s="9"/>
      <c r="P230" s="9"/>
      <c r="Q230" s="9"/>
      <c r="R230" s="9"/>
      <c r="S230" s="9"/>
      <c r="T230" s="9"/>
    </row>
    <row r="231" spans="1:20" ht="14.1" customHeight="1" x14ac:dyDescent="0.2">
      <c r="A231" s="97"/>
      <c r="B231" s="97"/>
      <c r="C231" s="131"/>
      <c r="D231" s="170" t="s">
        <v>433</v>
      </c>
      <c r="E231" s="9">
        <v>1</v>
      </c>
      <c r="F231" s="9">
        <v>151504</v>
      </c>
      <c r="G231" s="9">
        <v>226000</v>
      </c>
      <c r="H231" s="9">
        <v>229000</v>
      </c>
      <c r="I231" s="38">
        <f t="shared" si="17"/>
        <v>125643</v>
      </c>
      <c r="J231" s="670">
        <f t="shared" si="12"/>
        <v>54.865938864628816</v>
      </c>
      <c r="K231" s="9"/>
      <c r="L231" s="9"/>
      <c r="M231" s="9">
        <v>125643</v>
      </c>
      <c r="N231" s="9"/>
      <c r="O231" s="9"/>
      <c r="P231" s="9"/>
      <c r="Q231" s="9"/>
      <c r="R231" s="9"/>
      <c r="S231" s="9"/>
      <c r="T231" s="9"/>
    </row>
    <row r="232" spans="1:20" ht="14.1" customHeight="1" x14ac:dyDescent="0.2">
      <c r="A232" s="97"/>
      <c r="B232" s="97"/>
      <c r="C232" s="131"/>
      <c r="D232" s="84" t="s">
        <v>434</v>
      </c>
      <c r="E232" s="9">
        <v>1</v>
      </c>
      <c r="F232" s="9">
        <v>151501</v>
      </c>
      <c r="G232" s="9">
        <v>14288</v>
      </c>
      <c r="H232" s="9">
        <v>14288</v>
      </c>
      <c r="I232" s="38">
        <f t="shared" si="17"/>
        <v>3390</v>
      </c>
      <c r="J232" s="670">
        <f t="shared" si="12"/>
        <v>23.726203807390817</v>
      </c>
      <c r="K232" s="9"/>
      <c r="L232" s="9"/>
      <c r="M232" s="9">
        <v>3390</v>
      </c>
      <c r="N232" s="9"/>
      <c r="O232" s="9"/>
      <c r="P232" s="9"/>
      <c r="Q232" s="9"/>
      <c r="R232" s="9"/>
      <c r="S232" s="9"/>
      <c r="T232" s="9"/>
    </row>
    <row r="233" spans="1:20" ht="14.1" customHeight="1" x14ac:dyDescent="0.2">
      <c r="A233" s="97"/>
      <c r="B233" s="97"/>
      <c r="C233" s="131"/>
      <c r="D233" s="84" t="s">
        <v>435</v>
      </c>
      <c r="E233" s="9">
        <v>1</v>
      </c>
      <c r="F233" s="9">
        <v>151905</v>
      </c>
      <c r="G233" s="9">
        <v>800</v>
      </c>
      <c r="H233" s="9">
        <v>800</v>
      </c>
      <c r="I233" s="38">
        <f t="shared" si="17"/>
        <v>262</v>
      </c>
      <c r="J233" s="670">
        <f t="shared" si="12"/>
        <v>32.75</v>
      </c>
      <c r="K233" s="9"/>
      <c r="L233" s="9"/>
      <c r="M233" s="9">
        <v>262</v>
      </c>
      <c r="N233" s="9"/>
      <c r="O233" s="9"/>
      <c r="P233" s="9"/>
      <c r="Q233" s="9"/>
      <c r="R233" s="9"/>
      <c r="S233" s="9"/>
      <c r="T233" s="9"/>
    </row>
    <row r="234" spans="1:20" ht="14.1" customHeight="1" x14ac:dyDescent="0.2">
      <c r="A234" s="97"/>
      <c r="B234" s="97"/>
      <c r="C234" s="131"/>
      <c r="D234" s="84" t="s">
        <v>888</v>
      </c>
      <c r="E234" s="9">
        <v>1</v>
      </c>
      <c r="F234" s="9">
        <v>151920</v>
      </c>
      <c r="G234" s="9">
        <v>2000</v>
      </c>
      <c r="H234" s="9">
        <v>2000</v>
      </c>
      <c r="I234" s="38">
        <f t="shared" si="17"/>
        <v>184</v>
      </c>
      <c r="J234" s="670">
        <f t="shared" si="12"/>
        <v>9.1999999999999993</v>
      </c>
      <c r="K234" s="9"/>
      <c r="L234" s="9"/>
      <c r="M234" s="9">
        <v>184</v>
      </c>
      <c r="N234" s="9"/>
      <c r="O234" s="9"/>
      <c r="P234" s="9"/>
      <c r="Q234" s="9"/>
      <c r="R234" s="9"/>
      <c r="S234" s="9"/>
      <c r="T234" s="9"/>
    </row>
    <row r="235" spans="1:20" ht="14.1" customHeight="1" x14ac:dyDescent="0.2">
      <c r="A235" s="97"/>
      <c r="B235" s="97"/>
      <c r="C235" s="131"/>
      <c r="D235" s="84" t="s">
        <v>192</v>
      </c>
      <c r="E235" s="9">
        <v>1</v>
      </c>
      <c r="F235" s="9">
        <v>151917</v>
      </c>
      <c r="G235" s="9">
        <v>7727</v>
      </c>
      <c r="H235" s="9">
        <v>7727</v>
      </c>
      <c r="I235" s="38">
        <f t="shared" si="17"/>
        <v>5810</v>
      </c>
      <c r="J235" s="670">
        <f t="shared" si="12"/>
        <v>75.190889090203186</v>
      </c>
      <c r="K235" s="9"/>
      <c r="L235" s="9"/>
      <c r="M235" s="9">
        <v>3735</v>
      </c>
      <c r="N235" s="9"/>
      <c r="O235" s="9"/>
      <c r="P235" s="9">
        <v>2075</v>
      </c>
      <c r="Q235" s="9"/>
      <c r="R235" s="9"/>
      <c r="S235" s="9"/>
      <c r="T235" s="9"/>
    </row>
    <row r="236" spans="1:20" ht="15" customHeight="1" x14ac:dyDescent="0.2">
      <c r="A236" s="97"/>
      <c r="B236" s="97"/>
      <c r="C236" s="131"/>
      <c r="D236" s="84" t="s">
        <v>436</v>
      </c>
      <c r="E236" s="9">
        <v>2</v>
      </c>
      <c r="F236" s="9">
        <v>151503</v>
      </c>
      <c r="G236" s="9">
        <v>2000</v>
      </c>
      <c r="H236" s="9">
        <v>2000</v>
      </c>
      <c r="I236" s="38">
        <f t="shared" si="17"/>
        <v>867</v>
      </c>
      <c r="J236" s="670">
        <f t="shared" si="12"/>
        <v>43.35</v>
      </c>
      <c r="K236" s="9"/>
      <c r="L236" s="9"/>
      <c r="M236" s="9">
        <v>867</v>
      </c>
      <c r="N236" s="9"/>
      <c r="O236" s="9"/>
      <c r="P236" s="9"/>
      <c r="Q236" s="9"/>
      <c r="R236" s="9"/>
      <c r="S236" s="9"/>
      <c r="T236" s="9"/>
    </row>
    <row r="237" spans="1:20" ht="15" customHeight="1" x14ac:dyDescent="0.2">
      <c r="A237" s="97"/>
      <c r="B237" s="97"/>
      <c r="C237" s="131"/>
      <c r="D237" s="227" t="s">
        <v>889</v>
      </c>
      <c r="E237" s="9">
        <v>2</v>
      </c>
      <c r="F237" s="9">
        <v>151922</v>
      </c>
      <c r="G237" s="9">
        <v>1800</v>
      </c>
      <c r="H237" s="9">
        <v>1800</v>
      </c>
      <c r="I237" s="38">
        <f t="shared" si="17"/>
        <v>0</v>
      </c>
      <c r="J237" s="670">
        <f t="shared" si="12"/>
        <v>0</v>
      </c>
      <c r="K237" s="9"/>
      <c r="L237" s="9"/>
      <c r="M237" s="9"/>
      <c r="N237" s="9"/>
      <c r="O237" s="9"/>
      <c r="P237" s="9"/>
      <c r="Q237" s="9"/>
      <c r="R237" s="9"/>
      <c r="S237" s="9"/>
      <c r="T237" s="9"/>
    </row>
    <row r="238" spans="1:20" ht="15" customHeight="1" x14ac:dyDescent="0.2">
      <c r="A238" s="97"/>
      <c r="B238" s="97"/>
      <c r="C238" s="131"/>
      <c r="D238" s="84" t="s">
        <v>787</v>
      </c>
      <c r="E238" s="9">
        <v>2</v>
      </c>
      <c r="F238" s="9">
        <v>151507</v>
      </c>
      <c r="G238" s="9">
        <v>1791</v>
      </c>
      <c r="H238" s="9">
        <v>2216</v>
      </c>
      <c r="I238" s="38">
        <f t="shared" si="17"/>
        <v>1978</v>
      </c>
      <c r="J238" s="670">
        <f t="shared" si="12"/>
        <v>89.259927797833939</v>
      </c>
      <c r="K238" s="9"/>
      <c r="L238" s="9"/>
      <c r="M238" s="9">
        <v>1978</v>
      </c>
      <c r="N238" s="9"/>
      <c r="O238" s="9"/>
      <c r="P238" s="9"/>
      <c r="Q238" s="9"/>
      <c r="R238" s="9"/>
      <c r="S238" s="9"/>
      <c r="T238" s="9"/>
    </row>
    <row r="239" spans="1:20" ht="15" customHeight="1" x14ac:dyDescent="0.2">
      <c r="A239" s="97"/>
      <c r="B239" s="97"/>
      <c r="C239" s="131"/>
      <c r="D239" s="84" t="s">
        <v>437</v>
      </c>
      <c r="E239" s="9">
        <v>2</v>
      </c>
      <c r="F239" s="9">
        <v>151509</v>
      </c>
      <c r="G239" s="9">
        <v>500</v>
      </c>
      <c r="H239" s="9">
        <v>500</v>
      </c>
      <c r="I239" s="38">
        <f t="shared" si="17"/>
        <v>0</v>
      </c>
      <c r="J239" s="670">
        <f t="shared" si="12"/>
        <v>0</v>
      </c>
      <c r="K239" s="9"/>
      <c r="L239" s="9"/>
      <c r="M239" s="9"/>
      <c r="N239" s="9"/>
      <c r="O239" s="9"/>
      <c r="P239" s="9"/>
      <c r="Q239" s="9"/>
      <c r="R239" s="9"/>
      <c r="S239" s="9"/>
      <c r="T239" s="9"/>
    </row>
    <row r="240" spans="1:20" ht="15" customHeight="1" x14ac:dyDescent="0.2">
      <c r="A240" s="97"/>
      <c r="B240" s="97"/>
      <c r="C240" s="131"/>
      <c r="D240" s="84" t="s">
        <v>438</v>
      </c>
      <c r="E240" s="9">
        <v>1</v>
      </c>
      <c r="F240" s="9">
        <v>151510</v>
      </c>
      <c r="G240" s="9">
        <v>10775</v>
      </c>
      <c r="H240" s="9">
        <v>10775</v>
      </c>
      <c r="I240" s="38">
        <f t="shared" si="17"/>
        <v>1604</v>
      </c>
      <c r="J240" s="670">
        <f t="shared" si="12"/>
        <v>14.88631090487239</v>
      </c>
      <c r="K240" s="9"/>
      <c r="L240" s="9"/>
      <c r="M240" s="9">
        <v>1604</v>
      </c>
      <c r="N240" s="9"/>
      <c r="O240" s="9"/>
      <c r="P240" s="9"/>
      <c r="Q240" s="9"/>
      <c r="R240" s="9"/>
      <c r="S240" s="9"/>
      <c r="T240" s="9"/>
    </row>
    <row r="241" spans="1:20" ht="15" customHeight="1" x14ac:dyDescent="0.2">
      <c r="A241" s="97"/>
      <c r="B241" s="97"/>
      <c r="C241" s="131"/>
      <c r="D241" s="228" t="s">
        <v>439</v>
      </c>
      <c r="E241" s="121">
        <v>1</v>
      </c>
      <c r="F241" s="9">
        <v>151520</v>
      </c>
      <c r="G241" s="9">
        <v>2500</v>
      </c>
      <c r="H241" s="9">
        <v>2500</v>
      </c>
      <c r="I241" s="38">
        <f t="shared" si="17"/>
        <v>0</v>
      </c>
      <c r="J241" s="670">
        <f t="shared" si="12"/>
        <v>0</v>
      </c>
      <c r="K241" s="9"/>
      <c r="L241" s="9"/>
      <c r="M241" s="9"/>
      <c r="N241" s="9"/>
      <c r="O241" s="9"/>
      <c r="P241" s="9"/>
      <c r="Q241" s="9"/>
      <c r="R241" s="9"/>
      <c r="S241" s="9"/>
      <c r="T241" s="9"/>
    </row>
    <row r="242" spans="1:20" ht="15" customHeight="1" x14ac:dyDescent="0.2">
      <c r="A242" s="97"/>
      <c r="B242" s="97"/>
      <c r="C242" s="131"/>
      <c r="D242" s="568" t="s">
        <v>440</v>
      </c>
      <c r="E242" s="9">
        <v>1</v>
      </c>
      <c r="F242" s="9">
        <v>151521</v>
      </c>
      <c r="G242" s="9">
        <v>400</v>
      </c>
      <c r="H242" s="9">
        <v>400</v>
      </c>
      <c r="I242" s="38">
        <f t="shared" si="17"/>
        <v>194</v>
      </c>
      <c r="J242" s="670">
        <f t="shared" si="12"/>
        <v>48.5</v>
      </c>
      <c r="K242" s="9"/>
      <c r="L242" s="9"/>
      <c r="M242" s="9"/>
      <c r="N242" s="9"/>
      <c r="O242" s="9"/>
      <c r="P242" s="9"/>
      <c r="Q242" s="9">
        <v>194</v>
      </c>
      <c r="R242" s="9"/>
      <c r="S242" s="9"/>
      <c r="T242" s="9"/>
    </row>
    <row r="243" spans="1:20" ht="15" customHeight="1" x14ac:dyDescent="0.2">
      <c r="A243" s="97"/>
      <c r="B243" s="97"/>
      <c r="C243" s="131"/>
      <c r="D243" s="568" t="s">
        <v>441</v>
      </c>
      <c r="E243" s="9">
        <v>1</v>
      </c>
      <c r="F243" s="9">
        <v>151522</v>
      </c>
      <c r="G243" s="9">
        <v>1000</v>
      </c>
      <c r="H243" s="9">
        <v>1000</v>
      </c>
      <c r="I243" s="38">
        <f t="shared" si="17"/>
        <v>0</v>
      </c>
      <c r="J243" s="670">
        <f t="shared" si="12"/>
        <v>0</v>
      </c>
      <c r="K243" s="9"/>
      <c r="L243" s="9"/>
      <c r="M243" s="9"/>
      <c r="N243" s="9"/>
      <c r="O243" s="9"/>
      <c r="P243" s="9"/>
      <c r="Q243" s="9"/>
      <c r="R243" s="9"/>
      <c r="S243" s="9"/>
      <c r="T243" s="9"/>
    </row>
    <row r="244" spans="1:20" ht="15" customHeight="1" x14ac:dyDescent="0.2">
      <c r="A244" s="97"/>
      <c r="B244" s="97"/>
      <c r="C244" s="131"/>
      <c r="D244" s="84" t="s">
        <v>442</v>
      </c>
      <c r="E244" s="9">
        <v>1</v>
      </c>
      <c r="F244" s="9">
        <v>151512</v>
      </c>
      <c r="G244" s="9">
        <v>1165</v>
      </c>
      <c r="H244" s="9">
        <v>1165</v>
      </c>
      <c r="I244" s="38">
        <f t="shared" si="17"/>
        <v>0</v>
      </c>
      <c r="J244" s="670">
        <f t="shared" si="12"/>
        <v>0</v>
      </c>
      <c r="K244" s="9"/>
      <c r="L244" s="9"/>
      <c r="M244" s="9"/>
      <c r="N244" s="9"/>
      <c r="O244" s="9"/>
      <c r="P244" s="9"/>
      <c r="Q244" s="9"/>
      <c r="R244" s="9"/>
      <c r="S244" s="9"/>
      <c r="T244" s="9"/>
    </row>
    <row r="245" spans="1:20" ht="15" customHeight="1" x14ac:dyDescent="0.2">
      <c r="A245" s="97"/>
      <c r="B245" s="97"/>
      <c r="C245" s="131"/>
      <c r="D245" s="568" t="s">
        <v>443</v>
      </c>
      <c r="E245" s="9">
        <v>1</v>
      </c>
      <c r="F245" s="9">
        <v>151519</v>
      </c>
      <c r="G245" s="9">
        <v>500</v>
      </c>
      <c r="H245" s="9">
        <v>500</v>
      </c>
      <c r="I245" s="38">
        <f t="shared" si="17"/>
        <v>0</v>
      </c>
      <c r="J245" s="670">
        <f t="shared" si="12"/>
        <v>0</v>
      </c>
      <c r="K245" s="9"/>
      <c r="L245" s="9"/>
      <c r="M245" s="9"/>
      <c r="N245" s="9"/>
      <c r="O245" s="9"/>
      <c r="P245" s="9"/>
      <c r="Q245" s="9"/>
      <c r="R245" s="9"/>
      <c r="S245" s="9"/>
      <c r="T245" s="9"/>
    </row>
    <row r="246" spans="1:20" ht="15" customHeight="1" x14ac:dyDescent="0.2">
      <c r="A246" s="97"/>
      <c r="B246" s="97"/>
      <c r="C246" s="131"/>
      <c r="D246" s="84" t="s">
        <v>444</v>
      </c>
      <c r="E246" s="9">
        <v>2</v>
      </c>
      <c r="F246" s="9">
        <v>151511</v>
      </c>
      <c r="G246" s="9">
        <v>4000</v>
      </c>
      <c r="H246" s="9">
        <v>4000</v>
      </c>
      <c r="I246" s="38">
        <f t="shared" si="17"/>
        <v>1145</v>
      </c>
      <c r="J246" s="670">
        <f t="shared" si="12"/>
        <v>28.625</v>
      </c>
      <c r="K246" s="9"/>
      <c r="L246" s="9"/>
      <c r="M246" s="9">
        <v>1145</v>
      </c>
      <c r="N246" s="9"/>
      <c r="O246" s="9"/>
      <c r="P246" s="9"/>
      <c r="Q246" s="9"/>
      <c r="R246" s="9"/>
      <c r="S246" s="9"/>
      <c r="T246" s="9"/>
    </row>
    <row r="247" spans="1:20" ht="15" customHeight="1" x14ac:dyDescent="0.2">
      <c r="A247" s="97"/>
      <c r="B247" s="97"/>
      <c r="C247" s="131"/>
      <c r="D247" s="84" t="s">
        <v>445</v>
      </c>
      <c r="E247" s="81">
        <v>2</v>
      </c>
      <c r="F247" s="9">
        <v>151514</v>
      </c>
      <c r="G247" s="9">
        <v>3000</v>
      </c>
      <c r="H247" s="9">
        <v>3000</v>
      </c>
      <c r="I247" s="38">
        <f t="shared" si="17"/>
        <v>984</v>
      </c>
      <c r="J247" s="670">
        <f t="shared" si="12"/>
        <v>32.800000000000004</v>
      </c>
      <c r="K247" s="9"/>
      <c r="L247" s="9"/>
      <c r="M247" s="9">
        <v>984</v>
      </c>
      <c r="N247" s="9"/>
      <c r="O247" s="9"/>
      <c r="P247" s="9"/>
      <c r="Q247" s="9"/>
      <c r="R247" s="9"/>
      <c r="S247" s="9"/>
      <c r="T247" s="9"/>
    </row>
    <row r="248" spans="1:20" ht="15" customHeight="1" x14ac:dyDescent="0.2">
      <c r="A248" s="97"/>
      <c r="B248" s="97"/>
      <c r="C248" s="131"/>
      <c r="D248" s="84" t="s">
        <v>446</v>
      </c>
      <c r="E248" s="81">
        <v>2</v>
      </c>
      <c r="F248" s="9">
        <v>151515</v>
      </c>
      <c r="G248" s="9">
        <v>800</v>
      </c>
      <c r="H248" s="9">
        <v>800</v>
      </c>
      <c r="I248" s="38">
        <f t="shared" si="17"/>
        <v>0</v>
      </c>
      <c r="J248" s="670">
        <f t="shared" si="12"/>
        <v>0</v>
      </c>
      <c r="K248" s="9"/>
      <c r="L248" s="9"/>
      <c r="M248" s="9"/>
      <c r="N248" s="9"/>
      <c r="O248" s="9"/>
      <c r="P248" s="9"/>
      <c r="Q248" s="9"/>
      <c r="R248" s="9"/>
      <c r="S248" s="9"/>
      <c r="T248" s="9"/>
    </row>
    <row r="249" spans="1:20" ht="15" customHeight="1" x14ac:dyDescent="0.2">
      <c r="A249" s="97"/>
      <c r="B249" s="97"/>
      <c r="C249" s="131"/>
      <c r="D249" s="84" t="s">
        <v>447</v>
      </c>
      <c r="E249" s="81">
        <v>1</v>
      </c>
      <c r="F249" s="9">
        <v>151513</v>
      </c>
      <c r="G249" s="9">
        <v>10000</v>
      </c>
      <c r="H249" s="9">
        <v>10000</v>
      </c>
      <c r="I249" s="38">
        <f t="shared" si="17"/>
        <v>4279</v>
      </c>
      <c r="J249" s="670">
        <f t="shared" si="12"/>
        <v>42.79</v>
      </c>
      <c r="K249" s="9"/>
      <c r="L249" s="9"/>
      <c r="M249" s="9">
        <v>4279</v>
      </c>
      <c r="N249" s="9"/>
      <c r="O249" s="9"/>
      <c r="P249" s="9"/>
      <c r="Q249" s="9"/>
      <c r="R249" s="9"/>
      <c r="S249" s="9"/>
      <c r="T249" s="9"/>
    </row>
    <row r="250" spans="1:20" ht="15" customHeight="1" x14ac:dyDescent="0.2">
      <c r="A250" s="97"/>
      <c r="B250" s="97"/>
      <c r="C250" s="131"/>
      <c r="D250" s="84" t="s">
        <v>448</v>
      </c>
      <c r="E250" s="81">
        <v>2</v>
      </c>
      <c r="F250" s="9">
        <v>151918</v>
      </c>
      <c r="G250" s="9">
        <v>1000</v>
      </c>
      <c r="H250" s="9">
        <v>1000</v>
      </c>
      <c r="I250" s="38">
        <f t="shared" si="17"/>
        <v>0</v>
      </c>
      <c r="J250" s="670">
        <f t="shared" si="12"/>
        <v>0</v>
      </c>
      <c r="K250" s="9"/>
      <c r="L250" s="9"/>
      <c r="M250" s="9"/>
      <c r="N250" s="9"/>
      <c r="O250" s="9"/>
      <c r="P250" s="9"/>
      <c r="Q250" s="9"/>
      <c r="R250" s="9"/>
      <c r="S250" s="9"/>
      <c r="T250" s="9"/>
    </row>
    <row r="251" spans="1:20" ht="15" customHeight="1" x14ac:dyDescent="0.2">
      <c r="A251" s="97"/>
      <c r="B251" s="97"/>
      <c r="C251" s="131"/>
      <c r="D251" s="84" t="s">
        <v>890</v>
      </c>
      <c r="E251" s="81">
        <v>2</v>
      </c>
      <c r="F251" s="9">
        <v>151923</v>
      </c>
      <c r="G251" s="9">
        <v>1000</v>
      </c>
      <c r="H251" s="9">
        <v>1000</v>
      </c>
      <c r="I251" s="38">
        <f t="shared" si="17"/>
        <v>0</v>
      </c>
      <c r="J251" s="670">
        <f t="shared" si="12"/>
        <v>0</v>
      </c>
      <c r="K251" s="9"/>
      <c r="L251" s="9"/>
      <c r="M251" s="9"/>
      <c r="N251" s="9"/>
      <c r="O251" s="9"/>
      <c r="P251" s="9"/>
      <c r="Q251" s="9"/>
      <c r="R251" s="9"/>
      <c r="S251" s="9"/>
      <c r="T251" s="9"/>
    </row>
    <row r="252" spans="1:20" ht="13.5" customHeight="1" x14ac:dyDescent="0.2">
      <c r="A252" s="97"/>
      <c r="B252" s="97"/>
      <c r="C252" s="131"/>
      <c r="D252" s="89" t="s">
        <v>1105</v>
      </c>
      <c r="E252" s="81">
        <v>2</v>
      </c>
      <c r="F252" s="9">
        <v>151524</v>
      </c>
      <c r="G252" s="9">
        <v>14000</v>
      </c>
      <c r="H252" s="9">
        <v>14000</v>
      </c>
      <c r="I252" s="38">
        <f t="shared" si="17"/>
        <v>0</v>
      </c>
      <c r="J252" s="670">
        <f t="shared" si="12"/>
        <v>0</v>
      </c>
      <c r="K252" s="9"/>
      <c r="L252" s="9"/>
      <c r="M252" s="9"/>
      <c r="N252" s="9"/>
      <c r="O252" s="9"/>
      <c r="P252" s="9"/>
      <c r="Q252" s="9"/>
      <c r="R252" s="9"/>
      <c r="S252" s="9"/>
      <c r="T252" s="9"/>
    </row>
    <row r="253" spans="1:20" ht="15" customHeight="1" x14ac:dyDescent="0.2">
      <c r="A253" s="97"/>
      <c r="B253" s="97"/>
      <c r="C253" s="131"/>
      <c r="D253" s="170" t="s">
        <v>197</v>
      </c>
      <c r="E253" s="129"/>
      <c r="F253" s="129"/>
      <c r="G253" s="129"/>
      <c r="H253" s="129"/>
      <c r="I253" s="38"/>
      <c r="J253" s="670"/>
      <c r="K253" s="9"/>
      <c r="L253" s="9"/>
      <c r="M253" s="9"/>
      <c r="N253" s="9"/>
      <c r="O253" s="9"/>
      <c r="P253" s="9"/>
      <c r="Q253" s="9"/>
      <c r="R253" s="9"/>
      <c r="S253" s="9"/>
      <c r="T253" s="9"/>
    </row>
    <row r="254" spans="1:20" ht="15" customHeight="1" x14ac:dyDescent="0.2">
      <c r="A254" s="97"/>
      <c r="B254" s="97"/>
      <c r="C254" s="131"/>
      <c r="D254" s="170" t="s">
        <v>198</v>
      </c>
      <c r="E254" s="9">
        <v>1</v>
      </c>
      <c r="F254" s="9">
        <v>151401</v>
      </c>
      <c r="G254" s="9">
        <v>196000</v>
      </c>
      <c r="H254" s="9">
        <v>191946</v>
      </c>
      <c r="I254" s="38">
        <f t="shared" si="17"/>
        <v>76126</v>
      </c>
      <c r="J254" s="670">
        <f t="shared" si="12"/>
        <v>39.66011274004147</v>
      </c>
      <c r="K254" s="9"/>
      <c r="L254" s="9"/>
      <c r="M254" s="9">
        <v>76126</v>
      </c>
      <c r="N254" s="9"/>
      <c r="O254" s="9"/>
      <c r="P254" s="9"/>
      <c r="Q254" s="9"/>
      <c r="R254" s="9"/>
      <c r="S254" s="9"/>
      <c r="T254" s="9"/>
    </row>
    <row r="255" spans="1:20" ht="15" customHeight="1" x14ac:dyDescent="0.2">
      <c r="A255" s="97"/>
      <c r="B255" s="97"/>
      <c r="C255" s="131"/>
      <c r="D255" s="170" t="s">
        <v>449</v>
      </c>
      <c r="E255" s="129">
        <v>1</v>
      </c>
      <c r="F255" s="9">
        <v>151402</v>
      </c>
      <c r="G255" s="9">
        <v>66922</v>
      </c>
      <c r="H255" s="9">
        <v>66922</v>
      </c>
      <c r="I255" s="38">
        <f t="shared" si="17"/>
        <v>20667</v>
      </c>
      <c r="J255" s="670">
        <f t="shared" si="12"/>
        <v>30.882221093212991</v>
      </c>
      <c r="K255" s="9"/>
      <c r="L255" s="9"/>
      <c r="M255" s="9">
        <v>16299</v>
      </c>
      <c r="N255" s="9"/>
      <c r="O255" s="9">
        <v>4368</v>
      </c>
      <c r="P255" s="9"/>
      <c r="Q255" s="9"/>
      <c r="R255" s="9"/>
      <c r="S255" s="9"/>
      <c r="T255" s="9"/>
    </row>
    <row r="256" spans="1:20" ht="15" customHeight="1" x14ac:dyDescent="0.2">
      <c r="A256" s="97"/>
      <c r="B256" s="97"/>
      <c r="C256" s="131"/>
      <c r="D256" s="86" t="s">
        <v>1106</v>
      </c>
      <c r="E256" s="129">
        <v>1</v>
      </c>
      <c r="F256" s="9">
        <v>151421</v>
      </c>
      <c r="G256" s="9">
        <v>500</v>
      </c>
      <c r="H256" s="9">
        <v>500</v>
      </c>
      <c r="I256" s="38">
        <f t="shared" si="17"/>
        <v>0</v>
      </c>
      <c r="J256" s="670">
        <f t="shared" si="12"/>
        <v>0</v>
      </c>
      <c r="K256" s="9"/>
      <c r="L256" s="9"/>
      <c r="M256" s="9"/>
      <c r="N256" s="9"/>
      <c r="O256" s="9"/>
      <c r="P256" s="9"/>
      <c r="Q256" s="9"/>
      <c r="R256" s="9"/>
      <c r="S256" s="9"/>
      <c r="T256" s="9"/>
    </row>
    <row r="257" spans="1:20" ht="15" customHeight="1" x14ac:dyDescent="0.2">
      <c r="A257" s="97"/>
      <c r="B257" s="97"/>
      <c r="C257" s="131"/>
      <c r="D257" s="170" t="s">
        <v>891</v>
      </c>
      <c r="E257" s="129">
        <v>1</v>
      </c>
      <c r="F257" s="9">
        <v>151411</v>
      </c>
      <c r="G257" s="9">
        <v>5000</v>
      </c>
      <c r="H257" s="9">
        <v>5000</v>
      </c>
      <c r="I257" s="38">
        <f t="shared" si="17"/>
        <v>0</v>
      </c>
      <c r="J257" s="670">
        <f t="shared" si="12"/>
        <v>0</v>
      </c>
      <c r="K257" s="9"/>
      <c r="L257" s="9"/>
      <c r="M257" s="9"/>
      <c r="N257" s="9"/>
      <c r="O257" s="9"/>
      <c r="P257" s="9"/>
      <c r="Q257" s="9"/>
      <c r="R257" s="9"/>
      <c r="S257" s="9"/>
      <c r="T257" s="9"/>
    </row>
    <row r="258" spans="1:20" ht="15" customHeight="1" x14ac:dyDescent="0.2">
      <c r="A258" s="97"/>
      <c r="B258" s="97"/>
      <c r="C258" s="131"/>
      <c r="D258" s="170" t="s">
        <v>892</v>
      </c>
      <c r="E258" s="129">
        <v>1</v>
      </c>
      <c r="F258" s="9">
        <v>151412</v>
      </c>
      <c r="G258" s="9">
        <v>1500</v>
      </c>
      <c r="H258" s="9">
        <v>1500</v>
      </c>
      <c r="I258" s="38">
        <f t="shared" si="17"/>
        <v>0</v>
      </c>
      <c r="J258" s="670">
        <f t="shared" si="12"/>
        <v>0</v>
      </c>
      <c r="K258" s="9"/>
      <c r="L258" s="9"/>
      <c r="M258" s="9"/>
      <c r="N258" s="9"/>
      <c r="O258" s="9"/>
      <c r="P258" s="9"/>
      <c r="Q258" s="9"/>
      <c r="R258" s="9"/>
      <c r="S258" s="9"/>
      <c r="T258" s="9"/>
    </row>
    <row r="259" spans="1:20" ht="15" customHeight="1" x14ac:dyDescent="0.2">
      <c r="A259" s="97"/>
      <c r="B259" s="97"/>
      <c r="C259" s="131"/>
      <c r="D259" s="170" t="s">
        <v>893</v>
      </c>
      <c r="E259" s="129">
        <v>1</v>
      </c>
      <c r="F259" s="9">
        <v>151413</v>
      </c>
      <c r="G259" s="9">
        <v>7000</v>
      </c>
      <c r="H259" s="9">
        <v>7000</v>
      </c>
      <c r="I259" s="38">
        <f t="shared" si="17"/>
        <v>0</v>
      </c>
      <c r="J259" s="670">
        <f t="shared" si="12"/>
        <v>0</v>
      </c>
      <c r="K259" s="9"/>
      <c r="L259" s="9"/>
      <c r="M259" s="9"/>
      <c r="N259" s="9"/>
      <c r="O259" s="9"/>
      <c r="P259" s="9"/>
      <c r="Q259" s="9"/>
      <c r="R259" s="9"/>
      <c r="S259" s="9"/>
      <c r="T259" s="9"/>
    </row>
    <row r="260" spans="1:20" ht="15" customHeight="1" x14ac:dyDescent="0.2">
      <c r="A260" s="97"/>
      <c r="B260" s="97"/>
      <c r="C260" s="131"/>
      <c r="D260" s="170" t="s">
        <v>894</v>
      </c>
      <c r="E260" s="129">
        <v>2</v>
      </c>
      <c r="F260" s="9">
        <v>151414</v>
      </c>
      <c r="G260" s="9">
        <v>2500</v>
      </c>
      <c r="H260" s="9">
        <v>2500</v>
      </c>
      <c r="I260" s="38">
        <f t="shared" si="17"/>
        <v>8</v>
      </c>
      <c r="J260" s="670">
        <f t="shared" si="12"/>
        <v>0.32</v>
      </c>
      <c r="K260" s="9"/>
      <c r="L260" s="9"/>
      <c r="M260" s="9">
        <v>8</v>
      </c>
      <c r="N260" s="9"/>
      <c r="O260" s="9"/>
      <c r="P260" s="9"/>
      <c r="Q260" s="9"/>
      <c r="R260" s="9"/>
      <c r="S260" s="9"/>
      <c r="T260" s="9"/>
    </row>
    <row r="261" spans="1:20" ht="15" customHeight="1" x14ac:dyDescent="0.2">
      <c r="A261" s="97"/>
      <c r="B261" s="97"/>
      <c r="C261" s="131"/>
      <c r="D261" s="170" t="s">
        <v>895</v>
      </c>
      <c r="E261" s="129">
        <v>2</v>
      </c>
      <c r="F261" s="9">
        <v>151415</v>
      </c>
      <c r="G261" s="9">
        <v>2000</v>
      </c>
      <c r="H261" s="9">
        <v>2000</v>
      </c>
      <c r="I261" s="38">
        <f t="shared" si="17"/>
        <v>93</v>
      </c>
      <c r="J261" s="670">
        <f t="shared" si="12"/>
        <v>4.6500000000000004</v>
      </c>
      <c r="K261" s="9"/>
      <c r="L261" s="9"/>
      <c r="M261" s="9">
        <v>93</v>
      </c>
      <c r="N261" s="9"/>
      <c r="O261" s="9"/>
      <c r="P261" s="9"/>
      <c r="Q261" s="9"/>
      <c r="R261" s="9"/>
      <c r="S261" s="9"/>
      <c r="T261" s="9"/>
    </row>
    <row r="262" spans="1:20" ht="15" customHeight="1" x14ac:dyDescent="0.2">
      <c r="A262" s="97"/>
      <c r="B262" s="97"/>
      <c r="C262" s="131"/>
      <c r="D262" s="170" t="s">
        <v>896</v>
      </c>
      <c r="E262" s="129">
        <v>1</v>
      </c>
      <c r="F262" s="9">
        <v>151416</v>
      </c>
      <c r="G262" s="9">
        <v>2000</v>
      </c>
      <c r="H262" s="9">
        <v>2000</v>
      </c>
      <c r="I262" s="38">
        <f t="shared" si="17"/>
        <v>548</v>
      </c>
      <c r="J262" s="670">
        <f t="shared" si="12"/>
        <v>27.400000000000002</v>
      </c>
      <c r="K262" s="9"/>
      <c r="L262" s="9"/>
      <c r="M262" s="9">
        <v>548</v>
      </c>
      <c r="N262" s="9"/>
      <c r="O262" s="9"/>
      <c r="P262" s="9"/>
      <c r="Q262" s="9"/>
      <c r="R262" s="9"/>
      <c r="S262" s="9"/>
      <c r="T262" s="9"/>
    </row>
    <row r="263" spans="1:20" ht="15" customHeight="1" x14ac:dyDescent="0.2">
      <c r="A263" s="97"/>
      <c r="B263" s="97"/>
      <c r="C263" s="131"/>
      <c r="D263" s="170" t="s">
        <v>897</v>
      </c>
      <c r="E263" s="129">
        <v>1</v>
      </c>
      <c r="F263" s="9">
        <v>151417</v>
      </c>
      <c r="G263" s="9">
        <v>2500</v>
      </c>
      <c r="H263" s="9">
        <v>1388</v>
      </c>
      <c r="I263" s="38">
        <f t="shared" si="17"/>
        <v>0</v>
      </c>
      <c r="J263" s="670">
        <f t="shared" si="12"/>
        <v>0</v>
      </c>
      <c r="K263" s="9"/>
      <c r="L263" s="9"/>
      <c r="M263" s="9"/>
      <c r="N263" s="9"/>
      <c r="O263" s="9"/>
      <c r="P263" s="9"/>
      <c r="Q263" s="9"/>
      <c r="R263" s="9"/>
      <c r="S263" s="9"/>
      <c r="T263" s="9"/>
    </row>
    <row r="264" spans="1:20" ht="15" customHeight="1" x14ac:dyDescent="0.2">
      <c r="A264" s="97"/>
      <c r="B264" s="97"/>
      <c r="C264" s="131"/>
      <c r="D264" s="170" t="s">
        <v>450</v>
      </c>
      <c r="E264" s="129">
        <v>2</v>
      </c>
      <c r="F264" s="9">
        <v>151407</v>
      </c>
      <c r="G264" s="9">
        <v>2486</v>
      </c>
      <c r="H264" s="9">
        <v>2486</v>
      </c>
      <c r="I264" s="38">
        <f t="shared" si="17"/>
        <v>613</v>
      </c>
      <c r="J264" s="670">
        <f t="shared" ref="J264:J327" si="18">I264/H264*100</f>
        <v>24.658085277554303</v>
      </c>
      <c r="K264" s="9"/>
      <c r="L264" s="9"/>
      <c r="M264" s="9">
        <v>613</v>
      </c>
      <c r="N264" s="9"/>
      <c r="O264" s="9"/>
      <c r="P264" s="9"/>
      <c r="Q264" s="9"/>
      <c r="R264" s="9"/>
      <c r="S264" s="9"/>
      <c r="T264" s="9"/>
    </row>
    <row r="265" spans="1:20" ht="15" customHeight="1" x14ac:dyDescent="0.2">
      <c r="A265" s="97"/>
      <c r="B265" s="97"/>
      <c r="C265" s="131"/>
      <c r="D265" s="170" t="s">
        <v>451</v>
      </c>
      <c r="E265" s="129">
        <v>1</v>
      </c>
      <c r="F265" s="9">
        <v>151403</v>
      </c>
      <c r="G265" s="9">
        <v>1000</v>
      </c>
      <c r="H265" s="9">
        <v>1000</v>
      </c>
      <c r="I265" s="38">
        <f t="shared" si="17"/>
        <v>0</v>
      </c>
      <c r="J265" s="670">
        <f t="shared" si="18"/>
        <v>0</v>
      </c>
      <c r="K265" s="9"/>
      <c r="L265" s="9"/>
      <c r="M265" s="9"/>
      <c r="N265" s="9"/>
      <c r="O265" s="9"/>
      <c r="P265" s="9"/>
      <c r="Q265" s="9"/>
      <c r="R265" s="9"/>
      <c r="S265" s="9"/>
      <c r="T265" s="9"/>
    </row>
    <row r="266" spans="1:20" ht="15" customHeight="1" x14ac:dyDescent="0.2">
      <c r="A266" s="97"/>
      <c r="B266" s="97"/>
      <c r="C266" s="131"/>
      <c r="D266" s="170" t="s">
        <v>452</v>
      </c>
      <c r="E266" s="129">
        <v>2</v>
      </c>
      <c r="F266" s="129">
        <v>151404</v>
      </c>
      <c r="G266" s="129">
        <v>5439</v>
      </c>
      <c r="H266" s="129">
        <v>5439</v>
      </c>
      <c r="I266" s="38">
        <f t="shared" si="17"/>
        <v>730</v>
      </c>
      <c r="J266" s="670">
        <f t="shared" si="18"/>
        <v>13.421584850156279</v>
      </c>
      <c r="K266" s="9"/>
      <c r="L266" s="9"/>
      <c r="M266" s="9">
        <v>730</v>
      </c>
      <c r="N266" s="9"/>
      <c r="O266" s="9"/>
      <c r="P266" s="9"/>
      <c r="Q266" s="9"/>
      <c r="R266" s="9"/>
      <c r="S266" s="9"/>
      <c r="T266" s="9"/>
    </row>
    <row r="267" spans="1:20" ht="15" customHeight="1" x14ac:dyDescent="0.2">
      <c r="A267" s="97"/>
      <c r="B267" s="97"/>
      <c r="C267" s="131"/>
      <c r="D267" s="568" t="s">
        <v>898</v>
      </c>
      <c r="E267" s="129">
        <v>2</v>
      </c>
      <c r="F267" s="129">
        <v>151408</v>
      </c>
      <c r="G267" s="129">
        <v>1000</v>
      </c>
      <c r="H267" s="129">
        <v>1000</v>
      </c>
      <c r="I267" s="38">
        <f t="shared" si="17"/>
        <v>0</v>
      </c>
      <c r="J267" s="670">
        <f t="shared" si="18"/>
        <v>0</v>
      </c>
      <c r="K267" s="9"/>
      <c r="L267" s="9"/>
      <c r="M267" s="9"/>
      <c r="N267" s="9"/>
      <c r="O267" s="9"/>
      <c r="P267" s="9"/>
      <c r="Q267" s="9"/>
      <c r="R267" s="9"/>
      <c r="S267" s="9"/>
      <c r="T267" s="9"/>
    </row>
    <row r="268" spans="1:20" ht="15" customHeight="1" x14ac:dyDescent="0.2">
      <c r="A268" s="97"/>
      <c r="B268" s="97"/>
      <c r="C268" s="131"/>
      <c r="D268" s="568" t="s">
        <v>453</v>
      </c>
      <c r="E268" s="129">
        <v>1</v>
      </c>
      <c r="F268" s="129">
        <v>151409</v>
      </c>
      <c r="G268" s="129">
        <v>500</v>
      </c>
      <c r="H268" s="129">
        <v>500</v>
      </c>
      <c r="I268" s="38">
        <f t="shared" si="17"/>
        <v>0</v>
      </c>
      <c r="J268" s="670">
        <f t="shared" si="18"/>
        <v>0</v>
      </c>
      <c r="K268" s="9"/>
      <c r="L268" s="9"/>
      <c r="M268" s="9"/>
      <c r="N268" s="9"/>
      <c r="O268" s="9"/>
      <c r="P268" s="9"/>
      <c r="Q268" s="9"/>
      <c r="R268" s="9"/>
      <c r="S268" s="9"/>
      <c r="T268" s="9"/>
    </row>
    <row r="269" spans="1:20" ht="15" customHeight="1" x14ac:dyDescent="0.2">
      <c r="A269" s="97"/>
      <c r="B269" s="97"/>
      <c r="C269" s="131"/>
      <c r="D269" s="170" t="s">
        <v>454</v>
      </c>
      <c r="E269" s="129"/>
      <c r="F269" s="129"/>
      <c r="G269" s="129"/>
      <c r="H269" s="129"/>
      <c r="I269" s="38"/>
      <c r="J269" s="670"/>
      <c r="K269" s="9"/>
      <c r="L269" s="9"/>
      <c r="M269" s="9"/>
      <c r="N269" s="9"/>
      <c r="O269" s="9"/>
      <c r="P269" s="9"/>
      <c r="Q269" s="9"/>
      <c r="R269" s="9"/>
      <c r="S269" s="9"/>
      <c r="T269" s="9"/>
    </row>
    <row r="270" spans="1:20" ht="24" customHeight="1" x14ac:dyDescent="0.2">
      <c r="A270" s="97"/>
      <c r="B270" s="97"/>
      <c r="C270" s="131"/>
      <c r="D270" s="85" t="s">
        <v>455</v>
      </c>
      <c r="E270" s="148">
        <v>1</v>
      </c>
      <c r="F270" s="8">
        <v>191129</v>
      </c>
      <c r="G270" s="8">
        <v>447524</v>
      </c>
      <c r="H270" s="8">
        <v>597524</v>
      </c>
      <c r="I270" s="38">
        <f t="shared" si="17"/>
        <v>135783</v>
      </c>
      <c r="J270" s="670">
        <f t="shared" si="18"/>
        <v>22.724275510272392</v>
      </c>
      <c r="K270" s="9"/>
      <c r="L270" s="9"/>
      <c r="M270" s="9"/>
      <c r="N270" s="9"/>
      <c r="O270" s="9">
        <v>135783</v>
      </c>
      <c r="P270" s="9"/>
      <c r="Q270" s="9"/>
      <c r="R270" s="9"/>
      <c r="S270" s="9"/>
      <c r="T270" s="9"/>
    </row>
    <row r="271" spans="1:20" ht="14.25" customHeight="1" x14ac:dyDescent="0.2">
      <c r="A271" s="97"/>
      <c r="B271" s="97"/>
      <c r="C271" s="131"/>
      <c r="D271" s="84" t="s">
        <v>456</v>
      </c>
      <c r="E271" s="129"/>
      <c r="F271" s="129"/>
      <c r="G271" s="129"/>
      <c r="H271" s="129"/>
      <c r="I271" s="38"/>
      <c r="J271" s="670"/>
      <c r="K271" s="9"/>
      <c r="L271" s="9"/>
      <c r="M271" s="9"/>
      <c r="N271" s="9"/>
      <c r="O271" s="9"/>
      <c r="P271" s="9"/>
      <c r="Q271" s="9"/>
      <c r="R271" s="9"/>
      <c r="S271" s="9"/>
      <c r="T271" s="9"/>
    </row>
    <row r="272" spans="1:20" ht="15" customHeight="1" x14ac:dyDescent="0.2">
      <c r="A272" s="9"/>
      <c r="B272" s="9"/>
      <c r="C272" s="9"/>
      <c r="D272" s="170" t="s">
        <v>457</v>
      </c>
      <c r="E272" s="9">
        <v>1</v>
      </c>
      <c r="F272" s="9">
        <v>151102</v>
      </c>
      <c r="G272" s="9">
        <v>2550</v>
      </c>
      <c r="H272" s="9">
        <v>2016</v>
      </c>
      <c r="I272" s="38">
        <f t="shared" si="17"/>
        <v>5</v>
      </c>
      <c r="J272" s="670">
        <f t="shared" si="18"/>
        <v>0.248015873015873</v>
      </c>
      <c r="K272" s="9"/>
      <c r="L272" s="9"/>
      <c r="M272" s="9">
        <v>5</v>
      </c>
      <c r="N272" s="9"/>
      <c r="O272" s="9"/>
      <c r="P272" s="9"/>
      <c r="Q272" s="9"/>
      <c r="R272" s="9"/>
      <c r="S272" s="9"/>
      <c r="T272" s="9"/>
    </row>
    <row r="273" spans="1:20" ht="15" customHeight="1" x14ac:dyDescent="0.2">
      <c r="A273" s="97"/>
      <c r="B273" s="97"/>
      <c r="C273" s="131"/>
      <c r="D273" s="170" t="s">
        <v>458</v>
      </c>
      <c r="E273" s="9">
        <v>1</v>
      </c>
      <c r="F273" s="9">
        <v>151103</v>
      </c>
      <c r="G273" s="9">
        <v>5000</v>
      </c>
      <c r="H273" s="9">
        <v>5000</v>
      </c>
      <c r="I273" s="38">
        <f t="shared" si="17"/>
        <v>602</v>
      </c>
      <c r="J273" s="670">
        <f t="shared" si="18"/>
        <v>12.04</v>
      </c>
      <c r="K273" s="9"/>
      <c r="L273" s="9"/>
      <c r="M273" s="9">
        <v>602</v>
      </c>
      <c r="N273" s="9"/>
      <c r="O273" s="9"/>
      <c r="P273" s="9"/>
      <c r="Q273" s="9"/>
      <c r="R273" s="9"/>
      <c r="S273" s="9"/>
      <c r="T273" s="9"/>
    </row>
    <row r="274" spans="1:20" ht="15" customHeight="1" x14ac:dyDescent="0.2">
      <c r="A274" s="97"/>
      <c r="B274" s="97"/>
      <c r="C274" s="131"/>
      <c r="D274" s="170" t="s">
        <v>899</v>
      </c>
      <c r="E274" s="9">
        <v>1</v>
      </c>
      <c r="F274" s="9">
        <v>151105</v>
      </c>
      <c r="G274" s="9">
        <v>2500</v>
      </c>
      <c r="H274" s="9">
        <v>2500</v>
      </c>
      <c r="I274" s="38">
        <f t="shared" si="17"/>
        <v>0</v>
      </c>
      <c r="J274" s="670">
        <f t="shared" si="18"/>
        <v>0</v>
      </c>
      <c r="K274" s="9"/>
      <c r="L274" s="9"/>
      <c r="M274" s="9"/>
      <c r="N274" s="9"/>
      <c r="O274" s="9"/>
      <c r="P274" s="9"/>
      <c r="Q274" s="9"/>
      <c r="R274" s="9"/>
      <c r="S274" s="9"/>
      <c r="T274" s="9"/>
    </row>
    <row r="275" spans="1:20" ht="15" customHeight="1" x14ac:dyDescent="0.2">
      <c r="A275" s="97"/>
      <c r="B275" s="97"/>
      <c r="C275" s="131"/>
      <c r="D275" s="170" t="s">
        <v>201</v>
      </c>
      <c r="E275" s="129"/>
      <c r="F275" s="129"/>
      <c r="G275" s="129"/>
      <c r="H275" s="129"/>
      <c r="I275" s="38"/>
      <c r="J275" s="670"/>
      <c r="K275" s="9"/>
      <c r="L275" s="9"/>
      <c r="M275" s="9"/>
      <c r="N275" s="9"/>
      <c r="O275" s="9"/>
      <c r="P275" s="9"/>
      <c r="Q275" s="9"/>
      <c r="R275" s="9"/>
      <c r="S275" s="9"/>
      <c r="T275" s="9"/>
    </row>
    <row r="276" spans="1:20" ht="15" customHeight="1" x14ac:dyDescent="0.2">
      <c r="A276" s="212"/>
      <c r="B276" s="212"/>
      <c r="C276" s="213"/>
      <c r="D276" s="672" t="s">
        <v>202</v>
      </c>
      <c r="E276" s="129">
        <v>1</v>
      </c>
      <c r="F276" s="9">
        <v>151301</v>
      </c>
      <c r="G276" s="9">
        <v>19087</v>
      </c>
      <c r="H276" s="9">
        <v>19087</v>
      </c>
      <c r="I276" s="38">
        <f t="shared" si="17"/>
        <v>4871</v>
      </c>
      <c r="J276" s="670">
        <f t="shared" si="18"/>
        <v>25.519987425996753</v>
      </c>
      <c r="K276" s="9"/>
      <c r="L276" s="9"/>
      <c r="M276" s="9">
        <v>4871</v>
      </c>
      <c r="N276" s="9"/>
      <c r="O276" s="9"/>
      <c r="P276" s="9"/>
      <c r="Q276" s="9"/>
      <c r="R276" s="9"/>
      <c r="S276" s="9"/>
      <c r="T276" s="9"/>
    </row>
    <row r="277" spans="1:20" ht="15" customHeight="1" x14ac:dyDescent="0.2">
      <c r="A277" s="97"/>
      <c r="B277" s="97"/>
      <c r="C277" s="131"/>
      <c r="D277" s="84" t="s">
        <v>900</v>
      </c>
      <c r="E277" s="129">
        <v>1</v>
      </c>
      <c r="F277" s="9">
        <v>151310</v>
      </c>
      <c r="G277" s="9">
        <v>15476</v>
      </c>
      <c r="H277" s="9">
        <v>15476</v>
      </c>
      <c r="I277" s="38">
        <f t="shared" si="17"/>
        <v>1203</v>
      </c>
      <c r="J277" s="670">
        <f t="shared" si="18"/>
        <v>7.7733264409408118</v>
      </c>
      <c r="K277" s="9"/>
      <c r="L277" s="9"/>
      <c r="M277" s="9">
        <v>1203</v>
      </c>
      <c r="N277" s="9"/>
      <c r="O277" s="9"/>
      <c r="P277" s="9"/>
      <c r="Q277" s="9"/>
      <c r="R277" s="9"/>
      <c r="S277" s="9"/>
      <c r="T277" s="9"/>
    </row>
    <row r="278" spans="1:20" ht="15" customHeight="1" x14ac:dyDescent="0.2">
      <c r="A278" s="97"/>
      <c r="B278" s="97"/>
      <c r="C278" s="131"/>
      <c r="D278" s="84" t="s">
        <v>901</v>
      </c>
      <c r="E278" s="129">
        <v>1</v>
      </c>
      <c r="F278" s="9">
        <v>151313</v>
      </c>
      <c r="G278" s="9">
        <v>18053</v>
      </c>
      <c r="H278" s="9">
        <v>17977</v>
      </c>
      <c r="I278" s="38">
        <f t="shared" si="17"/>
        <v>2582</v>
      </c>
      <c r="J278" s="670">
        <f t="shared" si="18"/>
        <v>14.362796907159147</v>
      </c>
      <c r="K278" s="9"/>
      <c r="L278" s="9"/>
      <c r="M278" s="9">
        <v>2582</v>
      </c>
      <c r="N278" s="9"/>
      <c r="O278" s="9"/>
      <c r="P278" s="9"/>
      <c r="Q278" s="9"/>
      <c r="R278" s="9"/>
      <c r="S278" s="9"/>
      <c r="T278" s="9"/>
    </row>
    <row r="279" spans="1:20" ht="15" customHeight="1" x14ac:dyDescent="0.2">
      <c r="A279" s="97"/>
      <c r="B279" s="97"/>
      <c r="C279" s="131"/>
      <c r="D279" s="84" t="s">
        <v>902</v>
      </c>
      <c r="E279" s="129">
        <v>1</v>
      </c>
      <c r="F279" s="9">
        <v>151314</v>
      </c>
      <c r="G279" s="9">
        <v>55548</v>
      </c>
      <c r="H279" s="9">
        <v>55548</v>
      </c>
      <c r="I279" s="38">
        <f t="shared" si="17"/>
        <v>25397</v>
      </c>
      <c r="J279" s="670">
        <f t="shared" si="18"/>
        <v>45.72081803125225</v>
      </c>
      <c r="K279" s="9"/>
      <c r="L279" s="9"/>
      <c r="M279" s="9">
        <v>25397</v>
      </c>
      <c r="N279" s="9"/>
      <c r="O279" s="9"/>
      <c r="P279" s="9"/>
      <c r="Q279" s="9"/>
      <c r="R279" s="9"/>
      <c r="S279" s="9"/>
      <c r="T279" s="9"/>
    </row>
    <row r="280" spans="1:20" ht="15" customHeight="1" x14ac:dyDescent="0.2">
      <c r="A280" s="97"/>
      <c r="B280" s="97"/>
      <c r="C280" s="131"/>
      <c r="D280" s="84" t="s">
        <v>903</v>
      </c>
      <c r="E280" s="129">
        <v>1</v>
      </c>
      <c r="F280" s="9">
        <v>151320</v>
      </c>
      <c r="G280" s="9">
        <v>5000</v>
      </c>
      <c r="H280" s="9">
        <v>5000</v>
      </c>
      <c r="I280" s="38">
        <f t="shared" si="17"/>
        <v>0</v>
      </c>
      <c r="J280" s="670">
        <f t="shared" si="18"/>
        <v>0</v>
      </c>
      <c r="K280" s="9"/>
      <c r="L280" s="9"/>
      <c r="M280" s="9"/>
      <c r="N280" s="9"/>
      <c r="O280" s="9"/>
      <c r="P280" s="9"/>
      <c r="Q280" s="9"/>
      <c r="R280" s="9"/>
      <c r="S280" s="9"/>
      <c r="T280" s="9"/>
    </row>
    <row r="281" spans="1:20" ht="15" customHeight="1" x14ac:dyDescent="0.2">
      <c r="A281" s="97"/>
      <c r="B281" s="97"/>
      <c r="C281" s="131"/>
      <c r="D281" s="84" t="s">
        <v>904</v>
      </c>
      <c r="E281" s="129">
        <v>1</v>
      </c>
      <c r="F281" s="9">
        <v>151317</v>
      </c>
      <c r="G281" s="9">
        <v>19229</v>
      </c>
      <c r="H281" s="9">
        <v>19229</v>
      </c>
      <c r="I281" s="38">
        <f t="shared" si="17"/>
        <v>7224</v>
      </c>
      <c r="J281" s="670">
        <f t="shared" si="18"/>
        <v>37.568256279577724</v>
      </c>
      <c r="K281" s="9"/>
      <c r="L281" s="9"/>
      <c r="M281" s="9">
        <v>7224</v>
      </c>
      <c r="N281" s="9"/>
      <c r="O281" s="9"/>
      <c r="P281" s="9"/>
      <c r="Q281" s="9"/>
      <c r="R281" s="9"/>
      <c r="S281" s="9"/>
      <c r="T281" s="9"/>
    </row>
    <row r="282" spans="1:20" ht="16.5" customHeight="1" x14ac:dyDescent="0.2">
      <c r="A282" s="97"/>
      <c r="B282" s="97"/>
      <c r="C282" s="131"/>
      <c r="D282" s="85" t="s">
        <v>905</v>
      </c>
      <c r="E282" s="129">
        <v>1</v>
      </c>
      <c r="F282" s="251">
        <v>151306</v>
      </c>
      <c r="G282" s="251">
        <v>5044</v>
      </c>
      <c r="H282" s="251">
        <v>5044</v>
      </c>
      <c r="I282" s="38">
        <f t="shared" si="17"/>
        <v>2545</v>
      </c>
      <c r="J282" s="670">
        <f t="shared" si="18"/>
        <v>50.45598731165741</v>
      </c>
      <c r="K282" s="9"/>
      <c r="L282" s="9"/>
      <c r="M282" s="9">
        <v>2545</v>
      </c>
      <c r="N282" s="9"/>
      <c r="O282" s="9"/>
      <c r="P282" s="9"/>
      <c r="Q282" s="9"/>
      <c r="R282" s="9"/>
      <c r="S282" s="9"/>
      <c r="T282" s="9"/>
    </row>
    <row r="283" spans="1:20" ht="30.75" customHeight="1" x14ac:dyDescent="0.2">
      <c r="A283" s="97"/>
      <c r="B283" s="97"/>
      <c r="C283" s="131"/>
      <c r="D283" s="85" t="s">
        <v>459</v>
      </c>
      <c r="E283" s="129">
        <v>1</v>
      </c>
      <c r="F283" s="9">
        <v>151307</v>
      </c>
      <c r="G283" s="9">
        <v>11158</v>
      </c>
      <c r="H283" s="9">
        <v>10683</v>
      </c>
      <c r="I283" s="38">
        <f t="shared" si="17"/>
        <v>1556</v>
      </c>
      <c r="J283" s="670">
        <f t="shared" si="18"/>
        <v>14.565197042029393</v>
      </c>
      <c r="K283" s="9"/>
      <c r="L283" s="9"/>
      <c r="M283" s="9">
        <v>1556</v>
      </c>
      <c r="N283" s="9"/>
      <c r="O283" s="9"/>
      <c r="P283" s="9"/>
      <c r="Q283" s="9"/>
      <c r="R283" s="9"/>
      <c r="S283" s="9"/>
      <c r="T283" s="9"/>
    </row>
    <row r="284" spans="1:20" ht="24" customHeight="1" x14ac:dyDescent="0.2">
      <c r="A284" s="97"/>
      <c r="B284" s="97"/>
      <c r="C284" s="131"/>
      <c r="D284" s="85" t="s">
        <v>460</v>
      </c>
      <c r="E284" s="129">
        <v>1</v>
      </c>
      <c r="F284" s="9">
        <v>151308</v>
      </c>
      <c r="G284" s="9">
        <v>1645</v>
      </c>
      <c r="H284" s="9">
        <v>1645</v>
      </c>
      <c r="I284" s="38">
        <f t="shared" si="17"/>
        <v>1552</v>
      </c>
      <c r="J284" s="670">
        <f t="shared" si="18"/>
        <v>94.346504559270514</v>
      </c>
      <c r="K284" s="9"/>
      <c r="L284" s="9"/>
      <c r="M284" s="9">
        <v>1552</v>
      </c>
      <c r="N284" s="9"/>
      <c r="O284" s="9"/>
      <c r="P284" s="9"/>
      <c r="Q284" s="9"/>
      <c r="R284" s="9"/>
      <c r="S284" s="9"/>
      <c r="T284" s="9"/>
    </row>
    <row r="285" spans="1:20" ht="24" customHeight="1" x14ac:dyDescent="0.2">
      <c r="A285" s="97"/>
      <c r="B285" s="97"/>
      <c r="C285" s="131"/>
      <c r="D285" s="85" t="s">
        <v>461</v>
      </c>
      <c r="E285" s="148">
        <v>1</v>
      </c>
      <c r="F285" s="8">
        <v>151311</v>
      </c>
      <c r="G285" s="8">
        <v>2245</v>
      </c>
      <c r="H285" s="8">
        <v>2245</v>
      </c>
      <c r="I285" s="38">
        <f t="shared" si="17"/>
        <v>1245</v>
      </c>
      <c r="J285" s="670">
        <f t="shared" si="18"/>
        <v>55.456570155902007</v>
      </c>
      <c r="K285" s="9"/>
      <c r="L285" s="9"/>
      <c r="M285" s="9">
        <v>1245</v>
      </c>
      <c r="N285" s="9"/>
      <c r="O285" s="9"/>
      <c r="P285" s="9"/>
      <c r="Q285" s="9"/>
      <c r="R285" s="9"/>
      <c r="S285" s="9"/>
      <c r="T285" s="9"/>
    </row>
    <row r="286" spans="1:20" ht="15" customHeight="1" x14ac:dyDescent="0.2">
      <c r="A286" s="97"/>
      <c r="B286" s="97"/>
      <c r="C286" s="131"/>
      <c r="D286" s="170" t="s">
        <v>462</v>
      </c>
      <c r="E286" s="129">
        <v>1</v>
      </c>
      <c r="F286" s="9">
        <v>151312</v>
      </c>
      <c r="G286" s="9">
        <v>513</v>
      </c>
      <c r="H286" s="9">
        <v>513</v>
      </c>
      <c r="I286" s="38">
        <f t="shared" si="17"/>
        <v>231</v>
      </c>
      <c r="J286" s="670">
        <f t="shared" si="18"/>
        <v>45.029239766081872</v>
      </c>
      <c r="K286" s="9"/>
      <c r="L286" s="9"/>
      <c r="M286" s="9">
        <v>231</v>
      </c>
      <c r="N286" s="9"/>
      <c r="O286" s="9"/>
      <c r="P286" s="9"/>
      <c r="Q286" s="9"/>
      <c r="R286" s="9"/>
      <c r="S286" s="9"/>
      <c r="T286" s="9"/>
    </row>
    <row r="287" spans="1:20" ht="17.25" customHeight="1" x14ac:dyDescent="0.2">
      <c r="A287" s="97"/>
      <c r="B287" s="97"/>
      <c r="C287" s="131"/>
      <c r="D287" s="85" t="s">
        <v>1107</v>
      </c>
      <c r="E287" s="129">
        <v>1</v>
      </c>
      <c r="F287" s="9">
        <v>151302</v>
      </c>
      <c r="G287" s="9">
        <v>3586</v>
      </c>
      <c r="H287" s="9">
        <v>3586</v>
      </c>
      <c r="I287" s="38">
        <f t="shared" si="17"/>
        <v>1033</v>
      </c>
      <c r="J287" s="670">
        <f t="shared" si="18"/>
        <v>28.806469604015618</v>
      </c>
      <c r="K287" s="9"/>
      <c r="L287" s="9"/>
      <c r="M287" s="9">
        <v>1033</v>
      </c>
      <c r="N287" s="9"/>
      <c r="O287" s="9"/>
      <c r="P287" s="9"/>
      <c r="Q287" s="9"/>
      <c r="R287" s="9"/>
      <c r="S287" s="9"/>
      <c r="T287" s="9"/>
    </row>
    <row r="288" spans="1:20" ht="25.5" customHeight="1" x14ac:dyDescent="0.2">
      <c r="A288" s="97"/>
      <c r="B288" s="97"/>
      <c r="C288" s="131"/>
      <c r="D288" s="89" t="s">
        <v>463</v>
      </c>
      <c r="E288" s="129">
        <v>1</v>
      </c>
      <c r="F288" s="9">
        <v>151303</v>
      </c>
      <c r="G288" s="9">
        <v>1000</v>
      </c>
      <c r="H288" s="9">
        <v>1000</v>
      </c>
      <c r="I288" s="38">
        <f t="shared" si="17"/>
        <v>0</v>
      </c>
      <c r="J288" s="670">
        <f t="shared" si="18"/>
        <v>0</v>
      </c>
      <c r="K288" s="9"/>
      <c r="L288" s="9"/>
      <c r="M288" s="9"/>
      <c r="N288" s="9"/>
      <c r="O288" s="9"/>
      <c r="P288" s="9"/>
      <c r="Q288" s="9"/>
      <c r="R288" s="9"/>
      <c r="S288" s="9"/>
      <c r="T288" s="9"/>
    </row>
    <row r="289" spans="1:20" ht="25.5" customHeight="1" x14ac:dyDescent="0.2">
      <c r="A289" s="97"/>
      <c r="B289" s="97"/>
      <c r="C289" s="131"/>
      <c r="D289" s="569" t="s">
        <v>464</v>
      </c>
      <c r="E289" s="570">
        <v>2</v>
      </c>
      <c r="F289" s="8">
        <v>151315</v>
      </c>
      <c r="G289" s="8">
        <v>1000</v>
      </c>
      <c r="H289" s="8">
        <v>1000</v>
      </c>
      <c r="I289" s="38">
        <f t="shared" si="17"/>
        <v>109</v>
      </c>
      <c r="J289" s="670">
        <f t="shared" si="18"/>
        <v>10.9</v>
      </c>
      <c r="K289" s="9"/>
      <c r="L289" s="9"/>
      <c r="M289" s="9">
        <v>109</v>
      </c>
      <c r="N289" s="9"/>
      <c r="O289" s="9"/>
      <c r="P289" s="9"/>
      <c r="Q289" s="9"/>
      <c r="R289" s="9"/>
      <c r="S289" s="9"/>
      <c r="T289" s="9"/>
    </row>
    <row r="290" spans="1:20" ht="25.5" customHeight="1" x14ac:dyDescent="0.2">
      <c r="A290" s="97"/>
      <c r="B290" s="97"/>
      <c r="C290" s="131"/>
      <c r="D290" s="571" t="s">
        <v>906</v>
      </c>
      <c r="E290" s="572">
        <v>1</v>
      </c>
      <c r="F290" s="8">
        <v>151321</v>
      </c>
      <c r="G290" s="8">
        <v>5000</v>
      </c>
      <c r="H290" s="8">
        <v>5000</v>
      </c>
      <c r="I290" s="38">
        <f t="shared" si="17"/>
        <v>0</v>
      </c>
      <c r="J290" s="670">
        <f t="shared" si="18"/>
        <v>0</v>
      </c>
      <c r="K290" s="9"/>
      <c r="L290" s="9"/>
      <c r="M290" s="9"/>
      <c r="N290" s="9"/>
      <c r="O290" s="9"/>
      <c r="P290" s="9"/>
      <c r="Q290" s="9"/>
      <c r="R290" s="9"/>
      <c r="S290" s="9"/>
      <c r="T290" s="9"/>
    </row>
    <row r="291" spans="1:20" ht="25.5" customHeight="1" x14ac:dyDescent="0.2">
      <c r="A291" s="97"/>
      <c r="B291" s="97"/>
      <c r="C291" s="131"/>
      <c r="D291" s="85" t="s">
        <v>788</v>
      </c>
      <c r="E291" s="95">
        <v>1</v>
      </c>
      <c r="F291" s="8">
        <v>151319</v>
      </c>
      <c r="G291" s="8">
        <v>1235</v>
      </c>
      <c r="H291" s="8">
        <v>1235</v>
      </c>
      <c r="I291" s="38">
        <f t="shared" si="17"/>
        <v>247</v>
      </c>
      <c r="J291" s="670">
        <f t="shared" si="18"/>
        <v>20</v>
      </c>
      <c r="K291" s="9"/>
      <c r="L291" s="9"/>
      <c r="M291" s="9">
        <v>247</v>
      </c>
      <c r="N291" s="9"/>
      <c r="O291" s="9"/>
      <c r="P291" s="9"/>
      <c r="Q291" s="9"/>
      <c r="R291" s="9"/>
      <c r="S291" s="9"/>
      <c r="T291" s="9"/>
    </row>
    <row r="292" spans="1:20" ht="24.95" customHeight="1" x14ac:dyDescent="0.2">
      <c r="A292" s="97"/>
      <c r="B292" s="97"/>
      <c r="C292" s="131"/>
      <c r="D292" s="85" t="s">
        <v>465</v>
      </c>
      <c r="E292" s="148"/>
      <c r="F292" s="148"/>
      <c r="G292" s="148"/>
      <c r="H292" s="148"/>
      <c r="I292" s="38">
        <f t="shared" si="17"/>
        <v>0</v>
      </c>
      <c r="J292" s="673"/>
      <c r="K292" s="9"/>
      <c r="L292" s="9"/>
      <c r="M292" s="9"/>
      <c r="N292" s="9"/>
      <c r="O292" s="9"/>
      <c r="P292" s="9"/>
      <c r="Q292" s="9"/>
      <c r="R292" s="9"/>
      <c r="S292" s="9"/>
      <c r="T292" s="9"/>
    </row>
    <row r="293" spans="1:20" ht="14.1" customHeight="1" x14ac:dyDescent="0.2">
      <c r="A293" s="97"/>
      <c r="B293" s="97"/>
      <c r="C293" s="131"/>
      <c r="D293" s="170" t="s">
        <v>466</v>
      </c>
      <c r="E293" s="9">
        <v>1</v>
      </c>
      <c r="F293" s="9">
        <v>151703</v>
      </c>
      <c r="G293" s="9">
        <v>3716</v>
      </c>
      <c r="H293" s="9">
        <v>3716</v>
      </c>
      <c r="I293" s="38">
        <f t="shared" si="17"/>
        <v>2858</v>
      </c>
      <c r="J293" s="670">
        <f t="shared" si="18"/>
        <v>76.910656620021527</v>
      </c>
      <c r="K293" s="9"/>
      <c r="L293" s="9"/>
      <c r="M293" s="9">
        <v>2858</v>
      </c>
      <c r="N293" s="9"/>
      <c r="O293" s="9"/>
      <c r="P293" s="9"/>
      <c r="Q293" s="9"/>
      <c r="R293" s="9"/>
      <c r="S293" s="9"/>
      <c r="T293" s="9"/>
    </row>
    <row r="294" spans="1:20" ht="14.1" customHeight="1" x14ac:dyDescent="0.2">
      <c r="A294" s="97"/>
      <c r="B294" s="97"/>
      <c r="C294" s="131"/>
      <c r="D294" s="84" t="s">
        <v>195</v>
      </c>
      <c r="E294" s="129"/>
      <c r="F294" s="129"/>
      <c r="G294" s="129"/>
      <c r="H294" s="129"/>
      <c r="I294" s="38"/>
      <c r="J294" s="670"/>
      <c r="K294" s="9"/>
      <c r="L294" s="9"/>
      <c r="M294" s="9"/>
      <c r="N294" s="9"/>
      <c r="O294" s="9"/>
      <c r="P294" s="9"/>
      <c r="Q294" s="9"/>
      <c r="R294" s="9"/>
      <c r="S294" s="9"/>
      <c r="T294" s="9"/>
    </row>
    <row r="295" spans="1:20" ht="14.1" customHeight="1" x14ac:dyDescent="0.2">
      <c r="A295" s="97"/>
      <c r="B295" s="97"/>
      <c r="C295" s="131"/>
      <c r="D295" s="170" t="s">
        <v>467</v>
      </c>
      <c r="E295" s="9">
        <v>1</v>
      </c>
      <c r="F295" s="9">
        <v>151601</v>
      </c>
      <c r="G295" s="9">
        <v>15000</v>
      </c>
      <c r="H295" s="9">
        <v>14984</v>
      </c>
      <c r="I295" s="38">
        <f t="shared" ref="I295:I339" si="19">SUM(K295:T295)</f>
        <v>4733</v>
      </c>
      <c r="J295" s="670">
        <f t="shared" si="18"/>
        <v>31.587026161238658</v>
      </c>
      <c r="K295" s="9"/>
      <c r="L295" s="9"/>
      <c r="M295" s="9">
        <v>4733</v>
      </c>
      <c r="N295" s="9"/>
      <c r="O295" s="9"/>
      <c r="P295" s="9"/>
      <c r="Q295" s="9"/>
      <c r="R295" s="9"/>
      <c r="S295" s="9"/>
      <c r="T295" s="9"/>
    </row>
    <row r="296" spans="1:20" ht="14.1" customHeight="1" x14ac:dyDescent="0.2">
      <c r="A296" s="97"/>
      <c r="B296" s="97"/>
      <c r="C296" s="131"/>
      <c r="D296" s="170" t="s">
        <v>468</v>
      </c>
      <c r="E296" s="9">
        <v>1</v>
      </c>
      <c r="F296" s="9">
        <v>151602</v>
      </c>
      <c r="G296" s="9">
        <v>19500</v>
      </c>
      <c r="H296" s="9">
        <v>19500</v>
      </c>
      <c r="I296" s="38">
        <f t="shared" si="19"/>
        <v>9750</v>
      </c>
      <c r="J296" s="670">
        <f t="shared" si="18"/>
        <v>50</v>
      </c>
      <c r="K296" s="9"/>
      <c r="L296" s="9"/>
      <c r="M296" s="9"/>
      <c r="N296" s="9"/>
      <c r="O296" s="9">
        <v>9750</v>
      </c>
      <c r="P296" s="9"/>
      <c r="Q296" s="9"/>
      <c r="R296" s="9"/>
      <c r="S296" s="9"/>
      <c r="T296" s="9"/>
    </row>
    <row r="297" spans="1:20" ht="14.1" customHeight="1" x14ac:dyDescent="0.2">
      <c r="A297" s="97"/>
      <c r="B297" s="97"/>
      <c r="C297" s="131"/>
      <c r="D297" s="170" t="s">
        <v>469</v>
      </c>
      <c r="E297" s="9">
        <v>1</v>
      </c>
      <c r="F297" s="9">
        <v>151607</v>
      </c>
      <c r="G297" s="9">
        <v>28867</v>
      </c>
      <c r="H297" s="9">
        <v>28867</v>
      </c>
      <c r="I297" s="38">
        <f t="shared" si="19"/>
        <v>1789</v>
      </c>
      <c r="J297" s="670">
        <f t="shared" si="18"/>
        <v>6.1973880209235457</v>
      </c>
      <c r="K297" s="9"/>
      <c r="L297" s="9"/>
      <c r="M297" s="9">
        <v>1789</v>
      </c>
      <c r="N297" s="9"/>
      <c r="O297" s="9"/>
      <c r="P297" s="9"/>
      <c r="Q297" s="9"/>
      <c r="R297" s="9"/>
      <c r="S297" s="9"/>
      <c r="T297" s="9"/>
    </row>
    <row r="298" spans="1:20" ht="14.1" customHeight="1" x14ac:dyDescent="0.2">
      <c r="A298" s="97"/>
      <c r="B298" s="97"/>
      <c r="C298" s="131"/>
      <c r="D298" s="170" t="s">
        <v>470</v>
      </c>
      <c r="E298" s="9">
        <v>2</v>
      </c>
      <c r="F298" s="9">
        <v>151610</v>
      </c>
      <c r="G298" s="9">
        <v>500</v>
      </c>
      <c r="H298" s="9">
        <v>500</v>
      </c>
      <c r="I298" s="38">
        <f t="shared" si="19"/>
        <v>89</v>
      </c>
      <c r="J298" s="670">
        <f t="shared" si="18"/>
        <v>17.8</v>
      </c>
      <c r="K298" s="9"/>
      <c r="L298" s="9"/>
      <c r="M298" s="9">
        <v>89</v>
      </c>
      <c r="N298" s="9"/>
      <c r="O298" s="9"/>
      <c r="P298" s="9"/>
      <c r="Q298" s="9"/>
      <c r="R298" s="9"/>
      <c r="S298" s="9"/>
      <c r="T298" s="9"/>
    </row>
    <row r="299" spans="1:20" ht="14.1" customHeight="1" x14ac:dyDescent="0.2">
      <c r="A299" s="97"/>
      <c r="B299" s="97"/>
      <c r="C299" s="131"/>
      <c r="D299" s="86" t="s">
        <v>1108</v>
      </c>
      <c r="E299" s="9">
        <v>2</v>
      </c>
      <c r="F299" s="9">
        <v>151640</v>
      </c>
      <c r="G299" s="9"/>
      <c r="H299" s="9">
        <v>5080</v>
      </c>
      <c r="I299" s="38">
        <f t="shared" si="19"/>
        <v>0</v>
      </c>
      <c r="J299" s="670">
        <f t="shared" si="18"/>
        <v>0</v>
      </c>
      <c r="K299" s="9"/>
      <c r="L299" s="9"/>
      <c r="M299" s="9"/>
      <c r="N299" s="9"/>
      <c r="O299" s="9"/>
      <c r="P299" s="9"/>
      <c r="Q299" s="9"/>
      <c r="R299" s="9"/>
      <c r="S299" s="9"/>
      <c r="T299" s="9"/>
    </row>
    <row r="300" spans="1:20" ht="45" customHeight="1" x14ac:dyDescent="0.2">
      <c r="A300" s="97"/>
      <c r="B300" s="97"/>
      <c r="C300" s="131"/>
      <c r="D300" s="573" t="s">
        <v>1109</v>
      </c>
      <c r="E300" s="9">
        <v>2</v>
      </c>
      <c r="F300" s="9">
        <v>151623</v>
      </c>
      <c r="G300" s="9">
        <v>18902</v>
      </c>
      <c r="H300" s="9">
        <v>18902</v>
      </c>
      <c r="I300" s="38">
        <f t="shared" si="19"/>
        <v>18901</v>
      </c>
      <c r="J300" s="670">
        <f t="shared" si="18"/>
        <v>99.994709554544485</v>
      </c>
      <c r="K300" s="9"/>
      <c r="L300" s="9"/>
      <c r="M300" s="9">
        <v>18901</v>
      </c>
      <c r="N300" s="9"/>
      <c r="O300" s="9"/>
      <c r="P300" s="9"/>
      <c r="Q300" s="9"/>
      <c r="R300" s="9"/>
      <c r="S300" s="9"/>
      <c r="T300" s="9"/>
    </row>
    <row r="301" spans="1:20" ht="24" customHeight="1" x14ac:dyDescent="0.2">
      <c r="A301" s="97" t="s">
        <v>241</v>
      </c>
      <c r="B301" s="97"/>
      <c r="C301" s="131"/>
      <c r="D301" s="85" t="s">
        <v>471</v>
      </c>
      <c r="E301" s="129">
        <v>2</v>
      </c>
      <c r="F301" s="9">
        <v>151619</v>
      </c>
      <c r="G301" s="9">
        <v>51792</v>
      </c>
      <c r="H301" s="9">
        <v>46767</v>
      </c>
      <c r="I301" s="38">
        <f t="shared" si="19"/>
        <v>5315</v>
      </c>
      <c r="J301" s="670">
        <f t="shared" si="18"/>
        <v>11.364851284025059</v>
      </c>
      <c r="K301" s="9"/>
      <c r="L301" s="9"/>
      <c r="M301" s="9">
        <v>315</v>
      </c>
      <c r="N301" s="9"/>
      <c r="O301" s="9"/>
      <c r="P301" s="9"/>
      <c r="Q301" s="9">
        <v>5000</v>
      </c>
      <c r="R301" s="9"/>
      <c r="S301" s="9"/>
      <c r="T301" s="9"/>
    </row>
    <row r="302" spans="1:20" ht="14.25" customHeight="1" x14ac:dyDescent="0.2">
      <c r="A302" s="97"/>
      <c r="B302" s="97"/>
      <c r="C302" s="131"/>
      <c r="D302" s="83" t="s">
        <v>1110</v>
      </c>
      <c r="E302" s="129">
        <v>2</v>
      </c>
      <c r="F302" s="9">
        <v>151639</v>
      </c>
      <c r="G302" s="9">
        <v>500</v>
      </c>
      <c r="H302" s="9">
        <v>500</v>
      </c>
      <c r="I302" s="38">
        <f t="shared" si="19"/>
        <v>0</v>
      </c>
      <c r="J302" s="670">
        <f t="shared" si="18"/>
        <v>0</v>
      </c>
      <c r="K302" s="9"/>
      <c r="L302" s="9"/>
      <c r="M302" s="9"/>
      <c r="N302" s="9"/>
      <c r="O302" s="9"/>
      <c r="P302" s="9"/>
      <c r="Q302" s="9"/>
      <c r="R302" s="9"/>
      <c r="S302" s="9"/>
      <c r="T302" s="9"/>
    </row>
    <row r="303" spans="1:20" ht="14.1" customHeight="1" x14ac:dyDescent="0.2">
      <c r="A303" s="97"/>
      <c r="B303" s="97"/>
      <c r="C303" s="131"/>
      <c r="D303" s="84" t="s">
        <v>472</v>
      </c>
      <c r="E303" s="81">
        <v>2</v>
      </c>
      <c r="F303" s="9">
        <v>151626</v>
      </c>
      <c r="G303" s="9">
        <v>800</v>
      </c>
      <c r="H303" s="9">
        <v>800</v>
      </c>
      <c r="I303" s="38">
        <f t="shared" si="19"/>
        <v>0</v>
      </c>
      <c r="J303" s="670">
        <f t="shared" si="18"/>
        <v>0</v>
      </c>
      <c r="K303" s="9"/>
      <c r="L303" s="9"/>
      <c r="M303" s="9"/>
      <c r="N303" s="9"/>
      <c r="O303" s="9"/>
      <c r="P303" s="9"/>
      <c r="Q303" s="9"/>
      <c r="R303" s="9"/>
      <c r="S303" s="9"/>
      <c r="T303" s="9"/>
    </row>
    <row r="304" spans="1:20" ht="24.95" customHeight="1" x14ac:dyDescent="0.2">
      <c r="A304" s="97"/>
      <c r="B304" s="97"/>
      <c r="C304" s="131"/>
      <c r="D304" s="89" t="s">
        <v>907</v>
      </c>
      <c r="E304" s="95">
        <v>2</v>
      </c>
      <c r="F304" s="289">
        <v>151627</v>
      </c>
      <c r="G304" s="289">
        <v>1000</v>
      </c>
      <c r="H304" s="289">
        <v>1000</v>
      </c>
      <c r="I304" s="38">
        <f t="shared" si="19"/>
        <v>138</v>
      </c>
      <c r="J304" s="670">
        <f t="shared" si="18"/>
        <v>13.8</v>
      </c>
      <c r="K304" s="9"/>
      <c r="L304" s="9"/>
      <c r="M304" s="9">
        <v>138</v>
      </c>
      <c r="N304" s="9"/>
      <c r="O304" s="9"/>
      <c r="P304" s="9"/>
      <c r="Q304" s="9"/>
      <c r="R304" s="9"/>
      <c r="S304" s="9"/>
      <c r="T304" s="9"/>
    </row>
    <row r="305" spans="1:20" ht="16.5" customHeight="1" x14ac:dyDescent="0.2">
      <c r="A305" s="97"/>
      <c r="B305" s="97"/>
      <c r="C305" s="131"/>
      <c r="D305" s="84" t="s">
        <v>908</v>
      </c>
      <c r="E305" s="95">
        <v>2</v>
      </c>
      <c r="F305" s="8">
        <v>151638</v>
      </c>
      <c r="G305" s="8">
        <v>1500</v>
      </c>
      <c r="H305" s="8">
        <v>1500</v>
      </c>
      <c r="I305" s="38">
        <f t="shared" si="19"/>
        <v>0</v>
      </c>
      <c r="J305" s="670">
        <f t="shared" si="18"/>
        <v>0</v>
      </c>
      <c r="K305" s="9"/>
      <c r="L305" s="9"/>
      <c r="M305" s="9"/>
      <c r="N305" s="9"/>
      <c r="O305" s="9"/>
      <c r="P305" s="9"/>
      <c r="Q305" s="9"/>
      <c r="R305" s="9"/>
      <c r="S305" s="9"/>
      <c r="T305" s="9"/>
    </row>
    <row r="306" spans="1:20" ht="14.1" customHeight="1" x14ac:dyDescent="0.2">
      <c r="A306" s="97"/>
      <c r="B306" s="97"/>
      <c r="C306" s="131"/>
      <c r="D306" s="170" t="s">
        <v>473</v>
      </c>
      <c r="E306" s="9">
        <v>1</v>
      </c>
      <c r="F306" s="9">
        <v>151603</v>
      </c>
      <c r="G306" s="9">
        <v>85000</v>
      </c>
      <c r="H306" s="9">
        <v>85000</v>
      </c>
      <c r="I306" s="38">
        <f t="shared" si="19"/>
        <v>11416</v>
      </c>
      <c r="J306" s="670">
        <f t="shared" si="18"/>
        <v>13.430588235294117</v>
      </c>
      <c r="K306" s="9"/>
      <c r="L306" s="9"/>
      <c r="M306" s="9">
        <v>11416</v>
      </c>
      <c r="N306" s="9"/>
      <c r="O306" s="9"/>
      <c r="P306" s="9"/>
      <c r="Q306" s="9"/>
      <c r="R306" s="9"/>
      <c r="S306" s="9"/>
      <c r="T306" s="9"/>
    </row>
    <row r="307" spans="1:20" ht="14.1" customHeight="1" x14ac:dyDescent="0.2">
      <c r="A307" s="97"/>
      <c r="B307" s="97"/>
      <c r="C307" s="131"/>
      <c r="D307" s="170" t="s">
        <v>474</v>
      </c>
      <c r="E307" s="9">
        <v>1</v>
      </c>
      <c r="F307" s="9">
        <v>151605</v>
      </c>
      <c r="G307" s="9">
        <v>110358</v>
      </c>
      <c r="H307" s="9">
        <v>110358</v>
      </c>
      <c r="I307" s="38">
        <f t="shared" si="19"/>
        <v>52791</v>
      </c>
      <c r="J307" s="670">
        <f t="shared" si="18"/>
        <v>47.836133311585932</v>
      </c>
      <c r="K307" s="9"/>
      <c r="L307" s="9"/>
      <c r="M307" s="9">
        <v>52791</v>
      </c>
      <c r="N307" s="9"/>
      <c r="O307" s="9"/>
      <c r="P307" s="9"/>
      <c r="Q307" s="9"/>
      <c r="R307" s="9"/>
      <c r="S307" s="9"/>
      <c r="T307" s="9"/>
    </row>
    <row r="308" spans="1:20" ht="14.1" customHeight="1" x14ac:dyDescent="0.2">
      <c r="A308" s="97"/>
      <c r="B308" s="97"/>
      <c r="C308" s="131"/>
      <c r="D308" s="170" t="s">
        <v>475</v>
      </c>
      <c r="E308" s="9">
        <v>1</v>
      </c>
      <c r="F308" s="9">
        <v>151608</v>
      </c>
      <c r="G308" s="9">
        <v>70000</v>
      </c>
      <c r="H308" s="9">
        <v>70000</v>
      </c>
      <c r="I308" s="38">
        <f t="shared" si="19"/>
        <v>67631</v>
      </c>
      <c r="J308" s="670">
        <f t="shared" si="18"/>
        <v>96.615714285714276</v>
      </c>
      <c r="K308" s="9"/>
      <c r="L308" s="9"/>
      <c r="M308" s="9">
        <v>67631</v>
      </c>
      <c r="N308" s="9"/>
      <c r="O308" s="9"/>
      <c r="P308" s="9"/>
      <c r="Q308" s="9"/>
      <c r="R308" s="9"/>
      <c r="S308" s="9"/>
      <c r="T308" s="9"/>
    </row>
    <row r="309" spans="1:20" ht="14.1" customHeight="1" x14ac:dyDescent="0.2">
      <c r="A309" s="97"/>
      <c r="B309" s="97"/>
      <c r="C309" s="131"/>
      <c r="D309" s="170" t="s">
        <v>476</v>
      </c>
      <c r="E309" s="9">
        <v>2</v>
      </c>
      <c r="F309" s="9">
        <v>151624</v>
      </c>
      <c r="G309" s="9">
        <v>2800</v>
      </c>
      <c r="H309" s="9">
        <v>2800</v>
      </c>
      <c r="I309" s="38">
        <f t="shared" si="19"/>
        <v>2800</v>
      </c>
      <c r="J309" s="670">
        <f t="shared" si="18"/>
        <v>100</v>
      </c>
      <c r="K309" s="9"/>
      <c r="L309" s="9"/>
      <c r="M309" s="9"/>
      <c r="N309" s="9"/>
      <c r="O309" s="9">
        <v>2800</v>
      </c>
      <c r="P309" s="9"/>
      <c r="Q309" s="9"/>
      <c r="R309" s="9"/>
      <c r="S309" s="9"/>
      <c r="T309" s="9"/>
    </row>
    <row r="310" spans="1:20" ht="14.1" customHeight="1" x14ac:dyDescent="0.2">
      <c r="A310" s="97"/>
      <c r="B310" s="97"/>
      <c r="C310" s="131"/>
      <c r="D310" s="170" t="s">
        <v>477</v>
      </c>
      <c r="E310" s="9">
        <v>1</v>
      </c>
      <c r="F310" s="9">
        <v>151631</v>
      </c>
      <c r="G310" s="9">
        <v>5453</v>
      </c>
      <c r="H310" s="9">
        <v>5453</v>
      </c>
      <c r="I310" s="38">
        <f t="shared" si="19"/>
        <v>1613</v>
      </c>
      <c r="J310" s="670">
        <f t="shared" si="18"/>
        <v>29.580047680176051</v>
      </c>
      <c r="K310" s="9"/>
      <c r="L310" s="9"/>
      <c r="M310" s="9">
        <v>1613</v>
      </c>
      <c r="N310" s="9"/>
      <c r="O310" s="9"/>
      <c r="P310" s="9"/>
      <c r="Q310" s="9"/>
      <c r="R310" s="9"/>
      <c r="S310" s="9"/>
      <c r="T310" s="9"/>
    </row>
    <row r="311" spans="1:20" ht="14.1" customHeight="1" x14ac:dyDescent="0.2">
      <c r="A311" s="97"/>
      <c r="B311" s="97"/>
      <c r="C311" s="131"/>
      <c r="D311" s="574" t="s">
        <v>478</v>
      </c>
      <c r="E311" s="9">
        <v>1</v>
      </c>
      <c r="F311" s="9">
        <v>151632</v>
      </c>
      <c r="G311" s="9">
        <v>2500</v>
      </c>
      <c r="H311" s="9">
        <v>2500</v>
      </c>
      <c r="I311" s="38">
        <f t="shared" si="19"/>
        <v>817</v>
      </c>
      <c r="J311" s="670">
        <f t="shared" si="18"/>
        <v>32.68</v>
      </c>
      <c r="K311" s="9"/>
      <c r="L311" s="9"/>
      <c r="M311" s="9">
        <v>817</v>
      </c>
      <c r="N311" s="9"/>
      <c r="O311" s="9"/>
      <c r="P311" s="9"/>
      <c r="Q311" s="9"/>
      <c r="R311" s="9"/>
      <c r="S311" s="9"/>
      <c r="T311" s="9"/>
    </row>
    <row r="312" spans="1:20" ht="24.75" customHeight="1" x14ac:dyDescent="0.2">
      <c r="A312" s="97"/>
      <c r="B312" s="97"/>
      <c r="C312" s="131"/>
      <c r="D312" s="19" t="s">
        <v>789</v>
      </c>
      <c r="E312" s="9">
        <v>1</v>
      </c>
      <c r="F312" s="9">
        <v>151635</v>
      </c>
      <c r="G312" s="9">
        <v>3000</v>
      </c>
      <c r="H312" s="9">
        <v>3000</v>
      </c>
      <c r="I312" s="38">
        <f t="shared" si="19"/>
        <v>68</v>
      </c>
      <c r="J312" s="670">
        <f t="shared" si="18"/>
        <v>2.2666666666666666</v>
      </c>
      <c r="K312" s="9"/>
      <c r="L312" s="9"/>
      <c r="M312" s="9">
        <v>68</v>
      </c>
      <c r="N312" s="9"/>
      <c r="O312" s="9"/>
      <c r="P312" s="9"/>
      <c r="Q312" s="9"/>
      <c r="R312" s="9"/>
      <c r="S312" s="9"/>
      <c r="T312" s="9"/>
    </row>
    <row r="313" spans="1:20" ht="14.1" customHeight="1" x14ac:dyDescent="0.2">
      <c r="A313" s="97"/>
      <c r="B313" s="97"/>
      <c r="C313" s="131"/>
      <c r="D313" s="98" t="s">
        <v>790</v>
      </c>
      <c r="E313" s="9">
        <v>1</v>
      </c>
      <c r="F313" s="9">
        <v>151612</v>
      </c>
      <c r="G313" s="9">
        <v>2000</v>
      </c>
      <c r="H313" s="9">
        <v>2000</v>
      </c>
      <c r="I313" s="38">
        <f t="shared" si="19"/>
        <v>623</v>
      </c>
      <c r="J313" s="670">
        <f t="shared" si="18"/>
        <v>31.15</v>
      </c>
      <c r="K313" s="9"/>
      <c r="L313" s="9"/>
      <c r="M313" s="9">
        <v>623</v>
      </c>
      <c r="N313" s="9"/>
      <c r="O313" s="9"/>
      <c r="P313" s="9"/>
      <c r="Q313" s="9"/>
      <c r="R313" s="9"/>
      <c r="S313" s="9"/>
      <c r="T313" s="9"/>
    </row>
    <row r="314" spans="1:20" ht="14.1" customHeight="1" x14ac:dyDescent="0.2">
      <c r="A314" s="97"/>
      <c r="B314" s="97"/>
      <c r="C314" s="131"/>
      <c r="D314" s="98" t="s">
        <v>791</v>
      </c>
      <c r="E314" s="9">
        <v>1</v>
      </c>
      <c r="F314" s="9">
        <v>151614</v>
      </c>
      <c r="G314" s="9">
        <v>5000</v>
      </c>
      <c r="H314" s="9">
        <v>5000</v>
      </c>
      <c r="I314" s="38">
        <f t="shared" si="19"/>
        <v>1447</v>
      </c>
      <c r="J314" s="670">
        <f t="shared" si="18"/>
        <v>28.939999999999998</v>
      </c>
      <c r="K314" s="9"/>
      <c r="L314" s="9"/>
      <c r="M314" s="9">
        <v>1447</v>
      </c>
      <c r="N314" s="9"/>
      <c r="O314" s="9"/>
      <c r="P314" s="9"/>
      <c r="Q314" s="9"/>
      <c r="R314" s="9"/>
      <c r="S314" s="9"/>
      <c r="T314" s="9"/>
    </row>
    <row r="315" spans="1:20" ht="12.95" customHeight="1" x14ac:dyDescent="0.2">
      <c r="A315" s="97"/>
      <c r="B315" s="97"/>
      <c r="C315" s="131"/>
      <c r="D315" s="229" t="s">
        <v>431</v>
      </c>
      <c r="E315" s="9"/>
      <c r="F315" s="9"/>
      <c r="G315" s="9"/>
      <c r="H315" s="9"/>
      <c r="I315" s="38"/>
      <c r="J315" s="670"/>
      <c r="K315" s="9"/>
      <c r="L315" s="9"/>
      <c r="M315" s="9"/>
      <c r="N315" s="9"/>
      <c r="O315" s="9"/>
      <c r="P315" s="9"/>
      <c r="Q315" s="9"/>
      <c r="R315" s="9"/>
      <c r="S315" s="9"/>
      <c r="T315" s="9"/>
    </row>
    <row r="316" spans="1:20" ht="24" customHeight="1" x14ac:dyDescent="0.2">
      <c r="A316" s="97"/>
      <c r="B316" s="97"/>
      <c r="C316" s="131"/>
      <c r="D316" s="85" t="s">
        <v>480</v>
      </c>
      <c r="E316" s="9">
        <v>1</v>
      </c>
      <c r="F316" s="9">
        <v>151505</v>
      </c>
      <c r="G316" s="9">
        <v>6000</v>
      </c>
      <c r="H316" s="9">
        <v>6000</v>
      </c>
      <c r="I316" s="38">
        <f t="shared" si="19"/>
        <v>0</v>
      </c>
      <c r="J316" s="670">
        <f t="shared" si="18"/>
        <v>0</v>
      </c>
      <c r="K316" s="9"/>
      <c r="L316" s="9"/>
      <c r="M316" s="9"/>
      <c r="N316" s="9"/>
      <c r="O316" s="9"/>
      <c r="P316" s="9"/>
      <c r="Q316" s="9"/>
      <c r="R316" s="9"/>
      <c r="S316" s="9"/>
      <c r="T316" s="9"/>
    </row>
    <row r="317" spans="1:20" ht="12.95" customHeight="1" x14ac:dyDescent="0.2">
      <c r="A317" s="97"/>
      <c r="B317" s="97"/>
      <c r="C317" s="131"/>
      <c r="D317" s="84" t="s">
        <v>183</v>
      </c>
      <c r="E317" s="129"/>
      <c r="F317" s="129"/>
      <c r="G317" s="129"/>
      <c r="H317" s="129"/>
      <c r="I317" s="38"/>
      <c r="J317" s="670"/>
      <c r="K317" s="9"/>
      <c r="L317" s="9"/>
      <c r="M317" s="9"/>
      <c r="N317" s="9"/>
      <c r="O317" s="9"/>
      <c r="P317" s="9"/>
      <c r="Q317" s="9"/>
      <c r="R317" s="9"/>
      <c r="S317" s="9"/>
      <c r="T317" s="9"/>
    </row>
    <row r="318" spans="1:20" ht="14.1" customHeight="1" x14ac:dyDescent="0.2">
      <c r="A318" s="97"/>
      <c r="B318" s="97"/>
      <c r="C318" s="97"/>
      <c r="D318" s="170" t="s">
        <v>184</v>
      </c>
      <c r="E318" s="9">
        <v>2</v>
      </c>
      <c r="F318" s="9">
        <v>151906</v>
      </c>
      <c r="G318" s="9">
        <v>138309</v>
      </c>
      <c r="H318" s="9">
        <v>138309</v>
      </c>
      <c r="I318" s="38">
        <f t="shared" si="19"/>
        <v>65957</v>
      </c>
      <c r="J318" s="670">
        <f t="shared" si="18"/>
        <v>47.688147553666063</v>
      </c>
      <c r="K318" s="9"/>
      <c r="L318" s="9"/>
      <c r="M318" s="9">
        <v>65957</v>
      </c>
      <c r="N318" s="9"/>
      <c r="O318" s="9"/>
      <c r="P318" s="9"/>
      <c r="Q318" s="9"/>
      <c r="R318" s="9"/>
      <c r="S318" s="9"/>
      <c r="T318" s="9"/>
    </row>
    <row r="319" spans="1:20" ht="14.1" customHeight="1" x14ac:dyDescent="0.2">
      <c r="A319" s="97"/>
      <c r="B319" s="97"/>
      <c r="C319" s="131"/>
      <c r="D319" s="170" t="s">
        <v>481</v>
      </c>
      <c r="E319" s="9">
        <v>2</v>
      </c>
      <c r="F319" s="9">
        <v>151915</v>
      </c>
      <c r="G319" s="9">
        <v>2667</v>
      </c>
      <c r="H319" s="9">
        <v>2667</v>
      </c>
      <c r="I319" s="38">
        <f t="shared" si="19"/>
        <v>1333</v>
      </c>
      <c r="J319" s="670">
        <f t="shared" si="18"/>
        <v>49.981252343457065</v>
      </c>
      <c r="K319" s="9"/>
      <c r="L319" s="9"/>
      <c r="M319" s="9">
        <v>1333</v>
      </c>
      <c r="N319" s="9"/>
      <c r="O319" s="9"/>
      <c r="P319" s="9"/>
      <c r="Q319" s="9"/>
      <c r="R319" s="9"/>
      <c r="S319" s="9"/>
      <c r="T319" s="9"/>
    </row>
    <row r="320" spans="1:20" ht="14.1" customHeight="1" x14ac:dyDescent="0.2">
      <c r="A320" s="97"/>
      <c r="B320" s="97"/>
      <c r="C320" s="131"/>
      <c r="D320" s="170" t="s">
        <v>185</v>
      </c>
      <c r="E320" s="9">
        <v>2</v>
      </c>
      <c r="F320" s="9">
        <v>151907</v>
      </c>
      <c r="G320" s="9">
        <v>175260</v>
      </c>
      <c r="H320" s="9">
        <v>175260</v>
      </c>
      <c r="I320" s="38">
        <f t="shared" si="19"/>
        <v>55880</v>
      </c>
      <c r="J320" s="670">
        <f t="shared" si="18"/>
        <v>31.884057971014489</v>
      </c>
      <c r="K320" s="9"/>
      <c r="L320" s="9"/>
      <c r="M320" s="9">
        <v>55880</v>
      </c>
      <c r="N320" s="9"/>
      <c r="O320" s="9"/>
      <c r="P320" s="9"/>
      <c r="Q320" s="9"/>
      <c r="R320" s="9"/>
      <c r="S320" s="9"/>
      <c r="T320" s="9"/>
    </row>
    <row r="321" spans="1:20" ht="25.5" customHeight="1" x14ac:dyDescent="0.2">
      <c r="A321" s="97"/>
      <c r="B321" s="97"/>
      <c r="C321" s="131"/>
      <c r="D321" s="85" t="s">
        <v>909</v>
      </c>
      <c r="E321" s="9">
        <v>2</v>
      </c>
      <c r="F321" s="9">
        <v>151924</v>
      </c>
      <c r="G321" s="9">
        <v>2000</v>
      </c>
      <c r="H321" s="9">
        <v>830</v>
      </c>
      <c r="I321" s="38">
        <f t="shared" si="19"/>
        <v>827</v>
      </c>
      <c r="J321" s="670">
        <f t="shared" si="18"/>
        <v>99.638554216867476</v>
      </c>
      <c r="K321" s="9"/>
      <c r="L321" s="9"/>
      <c r="M321" s="9">
        <v>58</v>
      </c>
      <c r="N321" s="9"/>
      <c r="O321" s="9"/>
      <c r="P321" s="9">
        <v>769</v>
      </c>
      <c r="Q321" s="9"/>
      <c r="R321" s="9"/>
      <c r="S321" s="9"/>
      <c r="T321" s="9"/>
    </row>
    <row r="322" spans="1:20" ht="14.1" customHeight="1" x14ac:dyDescent="0.2">
      <c r="A322" s="97"/>
      <c r="B322" s="97"/>
      <c r="C322" s="131"/>
      <c r="D322" s="84" t="s">
        <v>482</v>
      </c>
      <c r="E322" s="129"/>
      <c r="F322" s="129"/>
      <c r="G322" s="129"/>
      <c r="H322" s="129"/>
      <c r="I322" s="38"/>
      <c r="J322" s="670"/>
      <c r="K322" s="9"/>
      <c r="L322" s="9"/>
      <c r="M322" s="9"/>
      <c r="N322" s="9"/>
      <c r="O322" s="9"/>
      <c r="P322" s="9"/>
      <c r="Q322" s="9"/>
      <c r="R322" s="9"/>
      <c r="S322" s="9"/>
      <c r="T322" s="9"/>
    </row>
    <row r="323" spans="1:20" ht="14.1" customHeight="1" x14ac:dyDescent="0.2">
      <c r="A323" s="97"/>
      <c r="B323" s="97"/>
      <c r="C323" s="131"/>
      <c r="D323" s="84" t="s">
        <v>483</v>
      </c>
      <c r="E323" s="129">
        <v>1</v>
      </c>
      <c r="F323" s="9">
        <v>151801</v>
      </c>
      <c r="G323" s="9">
        <v>27000</v>
      </c>
      <c r="H323" s="9">
        <v>27000</v>
      </c>
      <c r="I323" s="38">
        <f t="shared" si="19"/>
        <v>10144</v>
      </c>
      <c r="J323" s="670">
        <f t="shared" si="18"/>
        <v>37.57037037037037</v>
      </c>
      <c r="K323" s="9"/>
      <c r="L323" s="9"/>
      <c r="M323" s="9"/>
      <c r="N323" s="9"/>
      <c r="O323" s="9">
        <v>10144</v>
      </c>
      <c r="P323" s="9"/>
      <c r="Q323" s="9"/>
      <c r="R323" s="9"/>
      <c r="S323" s="9"/>
      <c r="T323" s="9"/>
    </row>
    <row r="324" spans="1:20" ht="14.1" customHeight="1" x14ac:dyDescent="0.2">
      <c r="A324" s="97"/>
      <c r="B324" s="97"/>
      <c r="C324" s="131"/>
      <c r="D324" s="84" t="s">
        <v>484</v>
      </c>
      <c r="E324" s="129">
        <v>1</v>
      </c>
      <c r="F324" s="9">
        <v>151803</v>
      </c>
      <c r="G324" s="9">
        <v>500</v>
      </c>
      <c r="H324" s="9">
        <v>500</v>
      </c>
      <c r="I324" s="38">
        <f t="shared" si="19"/>
        <v>0</v>
      </c>
      <c r="J324" s="670">
        <f t="shared" si="18"/>
        <v>0</v>
      </c>
      <c r="K324" s="9"/>
      <c r="L324" s="9"/>
      <c r="M324" s="9"/>
      <c r="N324" s="9"/>
      <c r="O324" s="9"/>
      <c r="P324" s="9"/>
      <c r="Q324" s="9"/>
      <c r="R324" s="9"/>
      <c r="S324" s="9"/>
      <c r="T324" s="9"/>
    </row>
    <row r="325" spans="1:20" ht="14.1" customHeight="1" x14ac:dyDescent="0.2">
      <c r="A325" s="97"/>
      <c r="B325" s="97"/>
      <c r="C325" s="131"/>
      <c r="D325" s="575" t="s">
        <v>485</v>
      </c>
      <c r="E325" s="518">
        <v>1</v>
      </c>
      <c r="F325" s="9">
        <v>151802</v>
      </c>
      <c r="G325" s="9">
        <v>1500</v>
      </c>
      <c r="H325" s="9">
        <v>1500</v>
      </c>
      <c r="I325" s="38">
        <f t="shared" si="19"/>
        <v>0</v>
      </c>
      <c r="J325" s="670">
        <f t="shared" si="18"/>
        <v>0</v>
      </c>
      <c r="K325" s="9"/>
      <c r="L325" s="9"/>
      <c r="M325" s="9"/>
      <c r="N325" s="9"/>
      <c r="O325" s="9"/>
      <c r="P325" s="9"/>
      <c r="Q325" s="9"/>
      <c r="R325" s="9"/>
      <c r="S325" s="9"/>
      <c r="T325" s="9"/>
    </row>
    <row r="326" spans="1:20" ht="14.1" customHeight="1" x14ac:dyDescent="0.2">
      <c r="A326" s="97"/>
      <c r="B326" s="97"/>
      <c r="C326" s="131"/>
      <c r="D326" s="84" t="s">
        <v>199</v>
      </c>
      <c r="E326" s="129"/>
      <c r="F326" s="129"/>
      <c r="G326" s="129"/>
      <c r="H326" s="129"/>
      <c r="I326" s="38"/>
      <c r="J326" s="670"/>
      <c r="K326" s="9"/>
      <c r="L326" s="9"/>
      <c r="M326" s="9"/>
      <c r="N326" s="9"/>
      <c r="O326" s="9"/>
      <c r="P326" s="9"/>
      <c r="Q326" s="9"/>
      <c r="R326" s="9"/>
      <c r="S326" s="9"/>
      <c r="T326" s="9"/>
    </row>
    <row r="327" spans="1:20" ht="14.1" customHeight="1" x14ac:dyDescent="0.2">
      <c r="A327" s="97"/>
      <c r="B327" s="97"/>
      <c r="C327" s="131"/>
      <c r="D327" s="84" t="s">
        <v>486</v>
      </c>
      <c r="E327" s="9">
        <v>1</v>
      </c>
      <c r="F327" s="9">
        <v>151201</v>
      </c>
      <c r="G327" s="9">
        <v>153514</v>
      </c>
      <c r="H327" s="9">
        <v>153514</v>
      </c>
      <c r="I327" s="38">
        <f t="shared" si="19"/>
        <v>34299</v>
      </c>
      <c r="J327" s="670">
        <f t="shared" si="18"/>
        <v>22.342587646729289</v>
      </c>
      <c r="K327" s="9"/>
      <c r="L327" s="9"/>
      <c r="M327" s="9">
        <v>34299</v>
      </c>
      <c r="N327" s="9"/>
      <c r="O327" s="9"/>
      <c r="P327" s="9"/>
      <c r="Q327" s="9"/>
      <c r="R327" s="9"/>
      <c r="S327" s="9"/>
      <c r="T327" s="9"/>
    </row>
    <row r="328" spans="1:20" ht="14.1" customHeight="1" x14ac:dyDescent="0.2">
      <c r="A328" s="97"/>
      <c r="B328" s="97"/>
      <c r="C328" s="131"/>
      <c r="D328" s="84" t="s">
        <v>487</v>
      </c>
      <c r="E328" s="129">
        <v>1</v>
      </c>
      <c r="F328" s="9">
        <v>151204</v>
      </c>
      <c r="G328" s="9">
        <v>1000</v>
      </c>
      <c r="H328" s="9">
        <v>1016</v>
      </c>
      <c r="I328" s="38">
        <f t="shared" si="19"/>
        <v>0</v>
      </c>
      <c r="J328" s="670">
        <f t="shared" ref="J328:J391" si="20">I328/H328*100</f>
        <v>0</v>
      </c>
      <c r="K328" s="9"/>
      <c r="L328" s="9"/>
      <c r="M328" s="9"/>
      <c r="N328" s="9"/>
      <c r="O328" s="9"/>
      <c r="P328" s="9"/>
      <c r="Q328" s="9"/>
      <c r="R328" s="9"/>
      <c r="S328" s="9"/>
      <c r="T328" s="9"/>
    </row>
    <row r="329" spans="1:20" ht="14.1" customHeight="1" x14ac:dyDescent="0.2">
      <c r="A329" s="97"/>
      <c r="B329" s="97"/>
      <c r="C329" s="131"/>
      <c r="D329" s="84" t="s">
        <v>488</v>
      </c>
      <c r="E329" s="129">
        <v>1</v>
      </c>
      <c r="F329" s="9">
        <v>151202</v>
      </c>
      <c r="G329" s="9">
        <v>26779</v>
      </c>
      <c r="H329" s="9">
        <v>26779</v>
      </c>
      <c r="I329" s="38">
        <f t="shared" si="19"/>
        <v>14036</v>
      </c>
      <c r="J329" s="670">
        <f t="shared" si="20"/>
        <v>52.414205160760297</v>
      </c>
      <c r="K329" s="9"/>
      <c r="L329" s="9"/>
      <c r="M329" s="9">
        <v>14036</v>
      </c>
      <c r="N329" s="9"/>
      <c r="O329" s="9"/>
      <c r="P329" s="9"/>
      <c r="Q329" s="9"/>
      <c r="R329" s="9"/>
      <c r="S329" s="9"/>
      <c r="T329" s="9"/>
    </row>
    <row r="330" spans="1:20" ht="14.1" customHeight="1" x14ac:dyDescent="0.2">
      <c r="A330" s="97"/>
      <c r="B330" s="97"/>
      <c r="C330" s="131"/>
      <c r="D330" s="84" t="s">
        <v>489</v>
      </c>
      <c r="E330" s="129">
        <v>1</v>
      </c>
      <c r="F330" s="9">
        <v>151205</v>
      </c>
      <c r="G330" s="9">
        <v>1000</v>
      </c>
      <c r="H330" s="9">
        <v>1000</v>
      </c>
      <c r="I330" s="38">
        <f t="shared" si="19"/>
        <v>0</v>
      </c>
      <c r="J330" s="670">
        <f t="shared" si="20"/>
        <v>0</v>
      </c>
      <c r="K330" s="9"/>
      <c r="L330" s="9"/>
      <c r="M330" s="9"/>
      <c r="N330" s="9"/>
      <c r="O330" s="9"/>
      <c r="P330" s="9"/>
      <c r="Q330" s="9"/>
      <c r="R330" s="9"/>
      <c r="S330" s="9"/>
      <c r="T330" s="9"/>
    </row>
    <row r="331" spans="1:20" ht="23.25" customHeight="1" x14ac:dyDescent="0.2">
      <c r="A331" s="97"/>
      <c r="B331" s="97"/>
      <c r="C331" s="131"/>
      <c r="D331" s="89" t="s">
        <v>910</v>
      </c>
      <c r="E331" s="129">
        <v>2</v>
      </c>
      <c r="F331" s="9">
        <v>151207</v>
      </c>
      <c r="G331" s="9">
        <v>500</v>
      </c>
      <c r="H331" s="9">
        <v>500</v>
      </c>
      <c r="I331" s="38">
        <f t="shared" si="19"/>
        <v>0</v>
      </c>
      <c r="J331" s="670">
        <f t="shared" si="20"/>
        <v>0</v>
      </c>
      <c r="K331" s="9"/>
      <c r="L331" s="9"/>
      <c r="M331" s="9"/>
      <c r="N331" s="9"/>
      <c r="O331" s="9"/>
      <c r="P331" s="9"/>
      <c r="Q331" s="9"/>
      <c r="R331" s="9"/>
      <c r="S331" s="9"/>
      <c r="T331" s="9"/>
    </row>
    <row r="332" spans="1:20" ht="14.1" customHeight="1" x14ac:dyDescent="0.2">
      <c r="A332" s="97"/>
      <c r="B332" s="97"/>
      <c r="C332" s="131"/>
      <c r="D332" s="84" t="s">
        <v>200</v>
      </c>
      <c r="E332" s="129">
        <v>1</v>
      </c>
      <c r="F332" s="9">
        <v>151902</v>
      </c>
      <c r="G332" s="9">
        <v>18453</v>
      </c>
      <c r="H332" s="9">
        <v>20830</v>
      </c>
      <c r="I332" s="38">
        <f t="shared" si="19"/>
        <v>9266</v>
      </c>
      <c r="J332" s="670">
        <f t="shared" si="20"/>
        <v>44.483917426788288</v>
      </c>
      <c r="K332" s="9">
        <v>4312</v>
      </c>
      <c r="L332" s="9">
        <v>677</v>
      </c>
      <c r="M332" s="9">
        <v>1577</v>
      </c>
      <c r="N332" s="9"/>
      <c r="O332" s="9">
        <v>2700</v>
      </c>
      <c r="P332" s="9"/>
      <c r="Q332" s="9"/>
      <c r="R332" s="9"/>
      <c r="S332" s="9"/>
      <c r="T332" s="9"/>
    </row>
    <row r="333" spans="1:20" ht="25.5" customHeight="1" x14ac:dyDescent="0.2">
      <c r="A333" s="97"/>
      <c r="B333" s="97"/>
      <c r="C333" s="131"/>
      <c r="D333" s="89" t="s">
        <v>792</v>
      </c>
      <c r="E333" s="129"/>
      <c r="F333" s="9">
        <v>151925</v>
      </c>
      <c r="G333" s="9">
        <v>3000</v>
      </c>
      <c r="H333" s="9">
        <v>3000</v>
      </c>
      <c r="I333" s="38">
        <f t="shared" si="19"/>
        <v>80</v>
      </c>
      <c r="J333" s="670">
        <f t="shared" si="20"/>
        <v>2.666666666666667</v>
      </c>
      <c r="K333" s="9"/>
      <c r="L333" s="9"/>
      <c r="M333" s="9">
        <v>80</v>
      </c>
      <c r="N333" s="9"/>
      <c r="O333" s="9"/>
      <c r="P333" s="9"/>
      <c r="Q333" s="9"/>
      <c r="R333" s="9"/>
      <c r="S333" s="9"/>
      <c r="T333" s="9"/>
    </row>
    <row r="334" spans="1:20" ht="15" customHeight="1" x14ac:dyDescent="0.2">
      <c r="A334" s="97"/>
      <c r="B334" s="97"/>
      <c r="C334" s="131"/>
      <c r="D334" s="85" t="s">
        <v>203</v>
      </c>
      <c r="E334" s="148"/>
      <c r="F334" s="148"/>
      <c r="G334" s="148"/>
      <c r="H334" s="148"/>
      <c r="I334" s="38"/>
      <c r="J334" s="670"/>
      <c r="K334" s="9"/>
      <c r="L334" s="9"/>
      <c r="M334" s="9"/>
      <c r="N334" s="9"/>
      <c r="O334" s="9"/>
      <c r="P334" s="9"/>
      <c r="Q334" s="9"/>
      <c r="R334" s="9"/>
      <c r="S334" s="9"/>
      <c r="T334" s="9"/>
    </row>
    <row r="335" spans="1:20" ht="24.95" customHeight="1" x14ac:dyDescent="0.2">
      <c r="A335" s="97"/>
      <c r="B335" s="97"/>
      <c r="C335" s="131"/>
      <c r="D335" s="85" t="s">
        <v>490</v>
      </c>
      <c r="E335" s="95">
        <v>2</v>
      </c>
      <c r="F335" s="8">
        <v>151910</v>
      </c>
      <c r="G335" s="8">
        <v>95758</v>
      </c>
      <c r="H335" s="8">
        <v>95758</v>
      </c>
      <c r="I335" s="38">
        <f t="shared" si="19"/>
        <v>1276</v>
      </c>
      <c r="J335" s="670">
        <f t="shared" si="20"/>
        <v>1.3325257419745609</v>
      </c>
      <c r="K335" s="9"/>
      <c r="L335" s="9"/>
      <c r="M335" s="9">
        <v>1276</v>
      </c>
      <c r="N335" s="9"/>
      <c r="O335" s="9"/>
      <c r="P335" s="9"/>
      <c r="Q335" s="9"/>
      <c r="R335" s="9"/>
      <c r="S335" s="9"/>
      <c r="T335" s="9"/>
    </row>
    <row r="336" spans="1:20" ht="24.75" customHeight="1" x14ac:dyDescent="0.2">
      <c r="A336" s="97"/>
      <c r="B336" s="97"/>
      <c r="C336" s="131"/>
      <c r="D336" s="85" t="s">
        <v>229</v>
      </c>
      <c r="E336" s="95"/>
      <c r="F336" s="148"/>
      <c r="G336" s="148"/>
      <c r="H336" s="148"/>
      <c r="I336" s="38"/>
      <c r="J336" s="670"/>
      <c r="K336" s="9"/>
      <c r="L336" s="9"/>
      <c r="M336" s="9"/>
      <c r="N336" s="9"/>
      <c r="O336" s="9"/>
      <c r="P336" s="9"/>
      <c r="Q336" s="9"/>
      <c r="R336" s="9"/>
      <c r="S336" s="9"/>
      <c r="T336" s="9"/>
    </row>
    <row r="337" spans="1:20" ht="24.95" customHeight="1" x14ac:dyDescent="0.2">
      <c r="A337" s="97"/>
      <c r="B337" s="97"/>
      <c r="C337" s="131"/>
      <c r="D337" s="85" t="s">
        <v>491</v>
      </c>
      <c r="E337" s="95">
        <v>1</v>
      </c>
      <c r="F337" s="8">
        <v>152915</v>
      </c>
      <c r="G337" s="8">
        <v>15405</v>
      </c>
      <c r="H337" s="8">
        <v>15405</v>
      </c>
      <c r="I337" s="38">
        <f t="shared" si="19"/>
        <v>7544</v>
      </c>
      <c r="J337" s="670">
        <f t="shared" si="20"/>
        <v>48.971113274910742</v>
      </c>
      <c r="K337" s="9"/>
      <c r="L337" s="9"/>
      <c r="M337" s="9">
        <v>7544</v>
      </c>
      <c r="N337" s="9"/>
      <c r="O337" s="9"/>
      <c r="P337" s="9"/>
      <c r="Q337" s="9"/>
      <c r="R337" s="9"/>
      <c r="S337" s="9"/>
      <c r="T337" s="9"/>
    </row>
    <row r="338" spans="1:20" ht="17.100000000000001" customHeight="1" x14ac:dyDescent="0.2">
      <c r="A338" s="97"/>
      <c r="B338" s="97"/>
      <c r="C338" s="131"/>
      <c r="D338" s="84" t="s">
        <v>492</v>
      </c>
      <c r="E338" s="129"/>
      <c r="F338" s="129"/>
      <c r="G338" s="129"/>
      <c r="H338" s="129"/>
      <c r="I338" s="38"/>
      <c r="J338" s="670"/>
      <c r="K338" s="9"/>
      <c r="L338" s="9"/>
      <c r="M338" s="9"/>
      <c r="N338" s="9"/>
      <c r="O338" s="9"/>
      <c r="P338" s="9"/>
      <c r="Q338" s="9"/>
      <c r="R338" s="9"/>
      <c r="S338" s="9"/>
      <c r="T338" s="9"/>
    </row>
    <row r="339" spans="1:20" ht="17.100000000000001" customHeight="1" x14ac:dyDescent="0.2">
      <c r="A339" s="97"/>
      <c r="B339" s="97"/>
      <c r="C339" s="131"/>
      <c r="D339" s="84" t="s">
        <v>493</v>
      </c>
      <c r="E339" s="9">
        <v>1</v>
      </c>
      <c r="F339" s="9">
        <v>151704</v>
      </c>
      <c r="G339" s="9">
        <v>250</v>
      </c>
      <c r="H339" s="9">
        <v>250</v>
      </c>
      <c r="I339" s="38">
        <f t="shared" si="19"/>
        <v>100</v>
      </c>
      <c r="J339" s="670">
        <f t="shared" si="20"/>
        <v>40</v>
      </c>
      <c r="K339" s="9"/>
      <c r="L339" s="9"/>
      <c r="M339" s="9"/>
      <c r="N339" s="9"/>
      <c r="O339" s="9">
        <v>100</v>
      </c>
      <c r="P339" s="9"/>
      <c r="Q339" s="9"/>
      <c r="R339" s="9"/>
      <c r="S339" s="9"/>
      <c r="T339" s="9"/>
    </row>
    <row r="340" spans="1:20" ht="17.100000000000001" customHeight="1" x14ac:dyDescent="0.2">
      <c r="A340" s="87"/>
      <c r="B340" s="87"/>
      <c r="C340" s="137"/>
      <c r="D340" s="266" t="s">
        <v>494</v>
      </c>
      <c r="E340" s="139"/>
      <c r="F340" s="15"/>
      <c r="G340" s="15">
        <f t="shared" ref="G340:T340" si="21">SUM(G229:G339)</f>
        <v>2357355</v>
      </c>
      <c r="H340" s="15">
        <f t="shared" si="21"/>
        <v>2504974</v>
      </c>
      <c r="I340" s="15">
        <f t="shared" si="21"/>
        <v>822416</v>
      </c>
      <c r="J340" s="671">
        <f t="shared" si="20"/>
        <v>32.831318808099411</v>
      </c>
      <c r="K340" s="15">
        <f t="shared" si="21"/>
        <v>4312</v>
      </c>
      <c r="L340" s="15">
        <f t="shared" si="21"/>
        <v>677</v>
      </c>
      <c r="M340" s="15">
        <f t="shared" si="21"/>
        <v>643744</v>
      </c>
      <c r="N340" s="15">
        <f t="shared" si="21"/>
        <v>0</v>
      </c>
      <c r="O340" s="15">
        <f t="shared" si="21"/>
        <v>165645</v>
      </c>
      <c r="P340" s="15">
        <f t="shared" si="21"/>
        <v>2844</v>
      </c>
      <c r="Q340" s="15">
        <f t="shared" si="21"/>
        <v>5194</v>
      </c>
      <c r="R340" s="15">
        <f t="shared" si="21"/>
        <v>0</v>
      </c>
      <c r="S340" s="15">
        <f t="shared" si="21"/>
        <v>0</v>
      </c>
      <c r="T340" s="15">
        <f t="shared" si="21"/>
        <v>0</v>
      </c>
    </row>
    <row r="341" spans="1:20" ht="17.100000000000001" customHeight="1" x14ac:dyDescent="0.2">
      <c r="A341" s="141"/>
      <c r="B341" s="141"/>
      <c r="C341" s="141"/>
      <c r="D341" s="236" t="s">
        <v>303</v>
      </c>
      <c r="E341" s="5"/>
      <c r="F341" s="6"/>
      <c r="G341" s="6"/>
      <c r="H341" s="6"/>
      <c r="I341" s="38"/>
      <c r="J341" s="670"/>
      <c r="K341" s="6"/>
      <c r="L341" s="6"/>
      <c r="M341" s="6"/>
      <c r="N341" s="6"/>
      <c r="O341" s="6"/>
      <c r="P341" s="6"/>
      <c r="Q341" s="6"/>
      <c r="R341" s="6"/>
      <c r="S341" s="6"/>
      <c r="T341" s="6"/>
    </row>
    <row r="342" spans="1:20" ht="17.25" customHeight="1" x14ac:dyDescent="0.2">
      <c r="A342" s="141"/>
      <c r="B342" s="141"/>
      <c r="C342" s="576" t="s">
        <v>397</v>
      </c>
      <c r="D342" s="577" t="s">
        <v>495</v>
      </c>
      <c r="E342" s="5"/>
      <c r="F342" s="6"/>
      <c r="G342" s="6"/>
      <c r="H342" s="6"/>
      <c r="I342" s="38"/>
      <c r="J342" s="670"/>
      <c r="K342" s="6"/>
      <c r="L342" s="6"/>
      <c r="M342" s="6"/>
      <c r="N342" s="6"/>
      <c r="O342" s="6"/>
      <c r="P342" s="6"/>
      <c r="Q342" s="6"/>
      <c r="R342" s="6"/>
      <c r="S342" s="6"/>
      <c r="T342" s="6"/>
    </row>
    <row r="343" spans="1:20" ht="17.25" customHeight="1" x14ac:dyDescent="0.2">
      <c r="A343" s="141"/>
      <c r="B343" s="141"/>
      <c r="C343" s="97" t="s">
        <v>304</v>
      </c>
      <c r="D343" s="550" t="s">
        <v>1111</v>
      </c>
      <c r="E343" s="578"/>
      <c r="F343" s="142">
        <v>154133</v>
      </c>
      <c r="G343" s="142">
        <v>500</v>
      </c>
      <c r="H343" s="142">
        <v>975</v>
      </c>
      <c r="I343" s="38">
        <f>SUM(K343:T343)</f>
        <v>745</v>
      </c>
      <c r="J343" s="670">
        <f t="shared" si="20"/>
        <v>76.410256410256409</v>
      </c>
      <c r="K343" s="9"/>
      <c r="L343" s="9"/>
      <c r="M343" s="9"/>
      <c r="N343" s="9"/>
      <c r="O343" s="9"/>
      <c r="P343" s="9"/>
      <c r="Q343" s="9">
        <v>745</v>
      </c>
      <c r="R343" s="9"/>
      <c r="S343" s="9"/>
      <c r="T343" s="9"/>
    </row>
    <row r="344" spans="1:20" ht="17.100000000000001" customHeight="1" x14ac:dyDescent="0.2">
      <c r="A344" s="141"/>
      <c r="B344" s="141"/>
      <c r="C344" s="97" t="s">
        <v>793</v>
      </c>
      <c r="D344" s="527" t="s">
        <v>498</v>
      </c>
      <c r="E344" s="142"/>
      <c r="F344" s="142">
        <v>152112</v>
      </c>
      <c r="G344" s="142">
        <v>7000</v>
      </c>
      <c r="H344" s="142">
        <v>6610</v>
      </c>
      <c r="I344" s="38">
        <f t="shared" ref="I344:I407" si="22">SUM(K344:T344)</f>
        <v>278</v>
      </c>
      <c r="J344" s="670">
        <f t="shared" si="20"/>
        <v>4.2057488653555222</v>
      </c>
      <c r="K344" s="9"/>
      <c r="L344" s="9"/>
      <c r="M344" s="9"/>
      <c r="N344" s="9"/>
      <c r="O344" s="9"/>
      <c r="P344" s="9">
        <v>278</v>
      </c>
      <c r="Q344" s="9"/>
      <c r="R344" s="9"/>
      <c r="S344" s="9"/>
      <c r="T344" s="9"/>
    </row>
    <row r="345" spans="1:20" ht="17.100000000000001" customHeight="1" x14ac:dyDescent="0.2">
      <c r="A345" s="141"/>
      <c r="B345" s="141"/>
      <c r="C345" s="97" t="s">
        <v>794</v>
      </c>
      <c r="D345" s="573" t="s">
        <v>912</v>
      </c>
      <c r="E345" s="142"/>
      <c r="F345" s="142">
        <v>152133</v>
      </c>
      <c r="G345" s="142">
        <v>1000</v>
      </c>
      <c r="H345" s="142">
        <v>1000</v>
      </c>
      <c r="I345" s="38">
        <f t="shared" si="22"/>
        <v>0</v>
      </c>
      <c r="J345" s="670">
        <f t="shared" si="20"/>
        <v>0</v>
      </c>
      <c r="K345" s="9"/>
      <c r="L345" s="9"/>
      <c r="M345" s="9"/>
      <c r="N345" s="9"/>
      <c r="O345" s="9"/>
      <c r="P345" s="9"/>
      <c r="Q345" s="9"/>
      <c r="R345" s="9"/>
      <c r="S345" s="9"/>
      <c r="T345" s="9"/>
    </row>
    <row r="346" spans="1:20" ht="17.100000000000001" customHeight="1" x14ac:dyDescent="0.2">
      <c r="A346" s="141"/>
      <c r="B346" s="141"/>
      <c r="C346" s="97" t="s">
        <v>911</v>
      </c>
      <c r="D346" s="551" t="s">
        <v>1112</v>
      </c>
      <c r="E346" s="142"/>
      <c r="F346" s="142">
        <v>154134</v>
      </c>
      <c r="G346" s="142">
        <v>1000</v>
      </c>
      <c r="H346" s="142">
        <v>1076</v>
      </c>
      <c r="I346" s="38">
        <f t="shared" si="22"/>
        <v>0</v>
      </c>
      <c r="J346" s="670">
        <f t="shared" si="20"/>
        <v>0</v>
      </c>
      <c r="K346" s="9"/>
      <c r="L346" s="9"/>
      <c r="M346" s="9"/>
      <c r="N346" s="9"/>
      <c r="O346" s="9"/>
      <c r="P346" s="9"/>
      <c r="Q346" s="9"/>
      <c r="R346" s="9"/>
      <c r="S346" s="9"/>
      <c r="T346" s="9"/>
    </row>
    <row r="347" spans="1:20" ht="17.100000000000001" customHeight="1" x14ac:dyDescent="0.2">
      <c r="A347" s="141"/>
      <c r="B347" s="141"/>
      <c r="C347" s="212" t="s">
        <v>1113</v>
      </c>
      <c r="D347" s="579" t="s">
        <v>1114</v>
      </c>
      <c r="E347" s="286"/>
      <c r="F347" s="286">
        <v>154922</v>
      </c>
      <c r="G347" s="286"/>
      <c r="H347" s="286">
        <v>2705</v>
      </c>
      <c r="I347" s="38">
        <f t="shared" si="22"/>
        <v>2705</v>
      </c>
      <c r="J347" s="670">
        <f t="shared" si="20"/>
        <v>100</v>
      </c>
      <c r="K347" s="9"/>
      <c r="L347" s="9"/>
      <c r="M347" s="9"/>
      <c r="N347" s="9"/>
      <c r="O347" s="9"/>
      <c r="P347" s="9"/>
      <c r="Q347" s="9">
        <v>2705</v>
      </c>
      <c r="R347" s="9"/>
      <c r="S347" s="9"/>
      <c r="T347" s="9"/>
    </row>
    <row r="348" spans="1:20" ht="13.5" customHeight="1" x14ac:dyDescent="0.2">
      <c r="A348" s="141"/>
      <c r="B348" s="141"/>
      <c r="C348" s="282"/>
      <c r="D348" s="86" t="s">
        <v>1102</v>
      </c>
      <c r="E348" s="5"/>
      <c r="F348" s="5"/>
      <c r="G348" s="5"/>
      <c r="H348" s="5"/>
      <c r="I348" s="38">
        <f t="shared" si="22"/>
        <v>0</v>
      </c>
      <c r="J348" s="670"/>
      <c r="K348" s="9"/>
      <c r="L348" s="9"/>
      <c r="M348" s="9"/>
      <c r="N348" s="9"/>
      <c r="O348" s="9"/>
      <c r="P348" s="9"/>
      <c r="Q348" s="9"/>
      <c r="R348" s="9"/>
      <c r="S348" s="9"/>
      <c r="T348" s="9"/>
    </row>
    <row r="349" spans="1:20" ht="17.100000000000001" customHeight="1" x14ac:dyDescent="0.2">
      <c r="A349" s="141"/>
      <c r="B349" s="141"/>
      <c r="C349" s="580" t="s">
        <v>307</v>
      </c>
      <c r="D349" s="548" t="s">
        <v>913</v>
      </c>
      <c r="E349" s="142"/>
      <c r="F349" s="142">
        <v>154103</v>
      </c>
      <c r="G349" s="142">
        <v>3004</v>
      </c>
      <c r="H349" s="142">
        <v>3004</v>
      </c>
      <c r="I349" s="38">
        <f t="shared" si="22"/>
        <v>972</v>
      </c>
      <c r="J349" s="670">
        <f t="shared" si="20"/>
        <v>32.35685752330226</v>
      </c>
      <c r="K349" s="9"/>
      <c r="L349" s="9"/>
      <c r="M349" s="9"/>
      <c r="N349" s="9"/>
      <c r="O349" s="9"/>
      <c r="P349" s="9"/>
      <c r="Q349" s="9">
        <v>972</v>
      </c>
      <c r="R349" s="9"/>
      <c r="S349" s="9"/>
      <c r="T349" s="9"/>
    </row>
    <row r="350" spans="1:20" ht="17.100000000000001" customHeight="1" x14ac:dyDescent="0.2">
      <c r="A350" s="141"/>
      <c r="B350" s="141"/>
      <c r="C350" s="580" t="s">
        <v>499</v>
      </c>
      <c r="D350" s="581" t="s">
        <v>914</v>
      </c>
      <c r="E350" s="5"/>
      <c r="F350" s="142">
        <v>152129</v>
      </c>
      <c r="G350" s="142">
        <v>1714</v>
      </c>
      <c r="H350" s="142">
        <v>1714</v>
      </c>
      <c r="I350" s="38">
        <f t="shared" si="22"/>
        <v>0</v>
      </c>
      <c r="J350" s="670">
        <f t="shared" si="20"/>
        <v>0</v>
      </c>
      <c r="K350" s="9"/>
      <c r="L350" s="9"/>
      <c r="M350" s="9"/>
      <c r="N350" s="9"/>
      <c r="O350" s="9"/>
      <c r="P350" s="9"/>
      <c r="Q350" s="9"/>
      <c r="R350" s="9"/>
      <c r="S350" s="9"/>
      <c r="T350" s="9"/>
    </row>
    <row r="351" spans="1:20" ht="22.5" customHeight="1" x14ac:dyDescent="0.2">
      <c r="A351" s="141"/>
      <c r="B351" s="141"/>
      <c r="C351" s="580" t="s">
        <v>500</v>
      </c>
      <c r="D351" s="582" t="s">
        <v>497</v>
      </c>
      <c r="E351" s="142"/>
      <c r="F351" s="142">
        <v>152122</v>
      </c>
      <c r="G351" s="142">
        <v>1138</v>
      </c>
      <c r="H351" s="142">
        <v>2062</v>
      </c>
      <c r="I351" s="38">
        <f t="shared" si="22"/>
        <v>1528</v>
      </c>
      <c r="J351" s="670">
        <f t="shared" si="20"/>
        <v>74.102812803103774</v>
      </c>
      <c r="K351" s="9"/>
      <c r="L351" s="9"/>
      <c r="M351" s="9"/>
      <c r="N351" s="9"/>
      <c r="O351" s="9"/>
      <c r="P351" s="9">
        <v>1528</v>
      </c>
      <c r="Q351" s="9"/>
      <c r="R351" s="9"/>
      <c r="S351" s="9"/>
      <c r="T351" s="9"/>
    </row>
    <row r="352" spans="1:20" ht="17.100000000000001" customHeight="1" x14ac:dyDescent="0.2">
      <c r="A352" s="141"/>
      <c r="B352" s="141"/>
      <c r="C352" s="580" t="s">
        <v>501</v>
      </c>
      <c r="D352" s="583" t="s">
        <v>496</v>
      </c>
      <c r="E352" s="5"/>
      <c r="F352" s="142">
        <v>154128</v>
      </c>
      <c r="G352" s="142">
        <v>709</v>
      </c>
      <c r="H352" s="142">
        <v>709</v>
      </c>
      <c r="I352" s="38">
        <f t="shared" si="22"/>
        <v>404</v>
      </c>
      <c r="J352" s="670">
        <f t="shared" si="20"/>
        <v>56.981664315937941</v>
      </c>
      <c r="K352" s="9"/>
      <c r="L352" s="9"/>
      <c r="M352" s="9"/>
      <c r="N352" s="9"/>
      <c r="O352" s="9"/>
      <c r="P352" s="9"/>
      <c r="Q352" s="9">
        <v>404</v>
      </c>
      <c r="R352" s="9"/>
      <c r="S352" s="9"/>
      <c r="T352" s="9"/>
    </row>
    <row r="353" spans="1:20" ht="17.100000000000001" customHeight="1" x14ac:dyDescent="0.2">
      <c r="A353" s="141"/>
      <c r="B353" s="141"/>
      <c r="C353" s="584" t="s">
        <v>413</v>
      </c>
      <c r="D353" s="230" t="s">
        <v>598</v>
      </c>
      <c r="E353" s="5"/>
      <c r="F353" s="9"/>
      <c r="G353" s="9"/>
      <c r="H353" s="9"/>
      <c r="I353" s="38"/>
      <c r="J353" s="670"/>
      <c r="K353" s="9"/>
      <c r="L353" s="9"/>
      <c r="M353" s="9"/>
      <c r="N353" s="9"/>
      <c r="O353" s="9"/>
      <c r="P353" s="9"/>
      <c r="Q353" s="9"/>
      <c r="R353" s="9"/>
      <c r="S353" s="9"/>
      <c r="T353" s="9"/>
    </row>
    <row r="354" spans="1:20" ht="17.100000000000001" customHeight="1" x14ac:dyDescent="0.2">
      <c r="A354" s="141"/>
      <c r="B354" s="141"/>
      <c r="C354" s="585" t="s">
        <v>415</v>
      </c>
      <c r="D354" s="586" t="s">
        <v>502</v>
      </c>
      <c r="E354" s="5"/>
      <c r="F354" s="6"/>
      <c r="G354" s="6"/>
      <c r="H354" s="6"/>
      <c r="I354" s="38"/>
      <c r="J354" s="670"/>
      <c r="K354" s="9"/>
      <c r="L354" s="9"/>
      <c r="M354" s="9"/>
      <c r="N354" s="9"/>
      <c r="O354" s="9"/>
      <c r="P354" s="9"/>
      <c r="Q354" s="9"/>
      <c r="R354" s="9"/>
      <c r="S354" s="9"/>
      <c r="T354" s="9"/>
    </row>
    <row r="355" spans="1:20" ht="17.100000000000001" customHeight="1" x14ac:dyDescent="0.2">
      <c r="A355" s="141"/>
      <c r="B355" s="141"/>
      <c r="C355" s="169" t="s">
        <v>503</v>
      </c>
      <c r="D355" s="587" t="s">
        <v>1115</v>
      </c>
      <c r="E355" s="142"/>
      <c r="F355" s="142">
        <v>152309</v>
      </c>
      <c r="G355" s="142">
        <v>1300</v>
      </c>
      <c r="H355" s="142">
        <v>1300</v>
      </c>
      <c r="I355" s="38">
        <f t="shared" si="22"/>
        <v>0</v>
      </c>
      <c r="J355" s="670">
        <f t="shared" si="20"/>
        <v>0</v>
      </c>
      <c r="K355" s="9"/>
      <c r="L355" s="9"/>
      <c r="M355" s="9"/>
      <c r="N355" s="9"/>
      <c r="O355" s="9"/>
      <c r="P355" s="9"/>
      <c r="Q355" s="9"/>
      <c r="R355" s="9"/>
      <c r="S355" s="9"/>
      <c r="T355" s="9"/>
    </row>
    <row r="356" spans="1:20" ht="17.100000000000001" customHeight="1" x14ac:dyDescent="0.2">
      <c r="A356" s="141"/>
      <c r="B356" s="141"/>
      <c r="C356" s="169" t="s">
        <v>504</v>
      </c>
      <c r="D356" s="587" t="s">
        <v>1116</v>
      </c>
      <c r="E356" s="5"/>
      <c r="F356" s="142">
        <v>152310</v>
      </c>
      <c r="G356" s="142">
        <v>1000</v>
      </c>
      <c r="H356" s="142">
        <v>1226</v>
      </c>
      <c r="I356" s="38">
        <f t="shared" si="22"/>
        <v>1226</v>
      </c>
      <c r="J356" s="670">
        <f t="shared" si="20"/>
        <v>100</v>
      </c>
      <c r="K356" s="9"/>
      <c r="L356" s="9"/>
      <c r="M356" s="9"/>
      <c r="N356" s="9"/>
      <c r="O356" s="9"/>
      <c r="P356" s="9">
        <v>1226</v>
      </c>
      <c r="Q356" s="9"/>
      <c r="R356" s="9"/>
      <c r="S356" s="9"/>
      <c r="T356" s="9"/>
    </row>
    <row r="357" spans="1:20" ht="17.100000000000001" customHeight="1" x14ac:dyDescent="0.2">
      <c r="A357" s="141"/>
      <c r="B357" s="141"/>
      <c r="C357" s="169" t="s">
        <v>505</v>
      </c>
      <c r="D357" s="551" t="s">
        <v>1117</v>
      </c>
      <c r="E357" s="142"/>
      <c r="F357" s="142">
        <v>152349</v>
      </c>
      <c r="G357" s="142">
        <v>2500</v>
      </c>
      <c r="H357" s="142">
        <v>2500</v>
      </c>
      <c r="I357" s="38">
        <f t="shared" si="22"/>
        <v>1981</v>
      </c>
      <c r="J357" s="670">
        <f t="shared" si="20"/>
        <v>79.239999999999995</v>
      </c>
      <c r="K357" s="9"/>
      <c r="L357" s="9"/>
      <c r="M357" s="9"/>
      <c r="N357" s="9"/>
      <c r="O357" s="9"/>
      <c r="P357" s="9">
        <v>1981</v>
      </c>
      <c r="Q357" s="9"/>
      <c r="R357" s="9"/>
      <c r="S357" s="9"/>
      <c r="T357" s="9"/>
    </row>
    <row r="358" spans="1:20" ht="18.75" customHeight="1" x14ac:dyDescent="0.2">
      <c r="A358" s="141"/>
      <c r="B358" s="141"/>
      <c r="C358" s="169" t="s">
        <v>506</v>
      </c>
      <c r="D358" s="550" t="s">
        <v>1118</v>
      </c>
      <c r="E358" s="588"/>
      <c r="F358" s="9">
        <v>152311</v>
      </c>
      <c r="G358" s="9">
        <v>2000</v>
      </c>
      <c r="H358" s="9">
        <v>2000</v>
      </c>
      <c r="I358" s="38">
        <f t="shared" si="22"/>
        <v>0</v>
      </c>
      <c r="J358" s="670">
        <f t="shared" si="20"/>
        <v>0</v>
      </c>
      <c r="K358" s="9"/>
      <c r="L358" s="9"/>
      <c r="M358" s="9"/>
      <c r="N358" s="9"/>
      <c r="O358" s="9"/>
      <c r="P358" s="9"/>
      <c r="Q358" s="9"/>
      <c r="R358" s="9"/>
      <c r="S358" s="9"/>
      <c r="T358" s="9"/>
    </row>
    <row r="359" spans="1:20" ht="14.25" customHeight="1" x14ac:dyDescent="0.2">
      <c r="A359" s="141"/>
      <c r="B359" s="141"/>
      <c r="C359" s="283"/>
      <c r="D359" s="86" t="s">
        <v>1102</v>
      </c>
      <c r="E359" s="5"/>
      <c r="F359" s="142"/>
      <c r="G359" s="142"/>
      <c r="H359" s="142"/>
      <c r="I359" s="38">
        <f t="shared" si="22"/>
        <v>0</v>
      </c>
      <c r="J359" s="670"/>
      <c r="K359" s="9"/>
      <c r="L359" s="9"/>
      <c r="M359" s="9"/>
      <c r="N359" s="9"/>
      <c r="O359" s="9"/>
      <c r="P359" s="9"/>
      <c r="Q359" s="9"/>
      <c r="R359" s="9"/>
      <c r="S359" s="9"/>
      <c r="T359" s="9"/>
    </row>
    <row r="360" spans="1:20" ht="17.100000000000001" customHeight="1" x14ac:dyDescent="0.2">
      <c r="A360" s="141"/>
      <c r="B360" s="141"/>
      <c r="C360" s="172" t="s">
        <v>507</v>
      </c>
      <c r="D360" s="589" t="s">
        <v>508</v>
      </c>
      <c r="E360" s="5"/>
      <c r="F360" s="142">
        <v>152301</v>
      </c>
      <c r="G360" s="142">
        <v>16910</v>
      </c>
      <c r="H360" s="142">
        <v>16684</v>
      </c>
      <c r="I360" s="38">
        <f t="shared" si="22"/>
        <v>4186</v>
      </c>
      <c r="J360" s="670">
        <f t="shared" si="20"/>
        <v>25.089906497242868</v>
      </c>
      <c r="K360" s="9"/>
      <c r="L360" s="9"/>
      <c r="M360" s="9"/>
      <c r="N360" s="9"/>
      <c r="O360" s="9"/>
      <c r="P360" s="9">
        <v>4078</v>
      </c>
      <c r="Q360" s="9">
        <v>108</v>
      </c>
      <c r="R360" s="9"/>
      <c r="S360" s="9"/>
      <c r="T360" s="9"/>
    </row>
    <row r="361" spans="1:20" ht="17.100000000000001" customHeight="1" x14ac:dyDescent="0.2">
      <c r="A361" s="141"/>
      <c r="B361" s="141"/>
      <c r="C361" s="590" t="s">
        <v>509</v>
      </c>
      <c r="D361" s="231" t="s">
        <v>510</v>
      </c>
      <c r="E361" s="591"/>
      <c r="F361" s="9"/>
      <c r="G361" s="9"/>
      <c r="H361" s="9"/>
      <c r="I361" s="38"/>
      <c r="J361" s="670"/>
      <c r="K361" s="9"/>
      <c r="L361" s="9"/>
      <c r="M361" s="9"/>
      <c r="N361" s="9"/>
      <c r="O361" s="9"/>
      <c r="P361" s="9"/>
      <c r="Q361" s="9"/>
      <c r="R361" s="9"/>
      <c r="S361" s="9"/>
      <c r="T361" s="9"/>
    </row>
    <row r="362" spans="1:20" ht="22.5" customHeight="1" x14ac:dyDescent="0.2">
      <c r="A362" s="141"/>
      <c r="B362" s="141"/>
      <c r="C362" s="169" t="s">
        <v>511</v>
      </c>
      <c r="D362" s="573" t="s">
        <v>1119</v>
      </c>
      <c r="E362" s="142"/>
      <c r="F362" s="142">
        <v>152429</v>
      </c>
      <c r="G362" s="142">
        <v>3000</v>
      </c>
      <c r="H362" s="142">
        <v>3000</v>
      </c>
      <c r="I362" s="38">
        <f t="shared" si="22"/>
        <v>100</v>
      </c>
      <c r="J362" s="670">
        <f t="shared" si="20"/>
        <v>3.3333333333333335</v>
      </c>
      <c r="K362" s="9"/>
      <c r="L362" s="9"/>
      <c r="M362" s="9">
        <v>100</v>
      </c>
      <c r="N362" s="9"/>
      <c r="O362" s="9"/>
      <c r="P362" s="9"/>
      <c r="Q362" s="9"/>
      <c r="R362" s="9"/>
      <c r="S362" s="9"/>
      <c r="T362" s="9"/>
    </row>
    <row r="363" spans="1:20" ht="17.25" customHeight="1" x14ac:dyDescent="0.2">
      <c r="A363" s="141"/>
      <c r="B363" s="141"/>
      <c r="C363" s="169" t="s">
        <v>512</v>
      </c>
      <c r="D363" s="573" t="s">
        <v>1120</v>
      </c>
      <c r="E363" s="142"/>
      <c r="F363" s="142">
        <v>155421</v>
      </c>
      <c r="G363" s="142">
        <v>2000</v>
      </c>
      <c r="H363" s="142">
        <v>2000</v>
      </c>
      <c r="I363" s="38">
        <f t="shared" si="22"/>
        <v>0</v>
      </c>
      <c r="J363" s="670">
        <f t="shared" si="20"/>
        <v>0</v>
      </c>
      <c r="K363" s="9"/>
      <c r="L363" s="9"/>
      <c r="M363" s="9"/>
      <c r="N363" s="9"/>
      <c r="O363" s="9"/>
      <c r="P363" s="9"/>
      <c r="Q363" s="9"/>
      <c r="R363" s="9"/>
      <c r="S363" s="9"/>
      <c r="T363" s="9"/>
    </row>
    <row r="364" spans="1:20" ht="18" customHeight="1" x14ac:dyDescent="0.2">
      <c r="A364" s="141"/>
      <c r="B364" s="141"/>
      <c r="C364" s="169" t="s">
        <v>513</v>
      </c>
      <c r="D364" s="573" t="s">
        <v>1121</v>
      </c>
      <c r="E364" s="142"/>
      <c r="F364" s="142">
        <v>152430</v>
      </c>
      <c r="G364" s="142">
        <v>5000</v>
      </c>
      <c r="H364" s="142">
        <v>5000</v>
      </c>
      <c r="I364" s="38">
        <f t="shared" si="22"/>
        <v>0</v>
      </c>
      <c r="J364" s="670">
        <f t="shared" si="20"/>
        <v>0</v>
      </c>
      <c r="K364" s="9"/>
      <c r="L364" s="9"/>
      <c r="M364" s="9"/>
      <c r="N364" s="9"/>
      <c r="O364" s="9"/>
      <c r="P364" s="9"/>
      <c r="Q364" s="9"/>
      <c r="R364" s="9"/>
      <c r="S364" s="9"/>
      <c r="T364" s="9"/>
    </row>
    <row r="365" spans="1:20" ht="17.25" customHeight="1" x14ac:dyDescent="0.2">
      <c r="A365" s="141"/>
      <c r="B365" s="141"/>
      <c r="C365" s="169" t="s">
        <v>514</v>
      </c>
      <c r="D365" s="573" t="s">
        <v>1122</v>
      </c>
      <c r="E365" s="142"/>
      <c r="F365" s="142">
        <v>151422</v>
      </c>
      <c r="G365" s="142">
        <v>10000</v>
      </c>
      <c r="H365" s="142">
        <v>10000</v>
      </c>
      <c r="I365" s="38">
        <f t="shared" si="22"/>
        <v>0</v>
      </c>
      <c r="J365" s="670">
        <f t="shared" si="20"/>
        <v>0</v>
      </c>
      <c r="K365" s="9"/>
      <c r="L365" s="9"/>
      <c r="M365" s="9"/>
      <c r="N365" s="9"/>
      <c r="O365" s="9"/>
      <c r="P365" s="9"/>
      <c r="Q365" s="9"/>
      <c r="R365" s="9"/>
      <c r="S365" s="9"/>
      <c r="T365" s="9"/>
    </row>
    <row r="366" spans="1:20" ht="17.25" customHeight="1" x14ac:dyDescent="0.2">
      <c r="A366" s="141"/>
      <c r="B366" s="141"/>
      <c r="C366" s="169" t="s">
        <v>515</v>
      </c>
      <c r="D366" s="573" t="s">
        <v>1261</v>
      </c>
      <c r="E366" s="142"/>
      <c r="F366" s="142">
        <v>155433</v>
      </c>
      <c r="G366" s="142">
        <v>3000</v>
      </c>
      <c r="H366" s="142">
        <v>3000</v>
      </c>
      <c r="I366" s="38">
        <f t="shared" si="22"/>
        <v>0</v>
      </c>
      <c r="J366" s="670">
        <f t="shared" si="20"/>
        <v>0</v>
      </c>
      <c r="K366" s="9"/>
      <c r="L366" s="9"/>
      <c r="M366" s="9"/>
      <c r="N366" s="9"/>
      <c r="O366" s="9"/>
      <c r="P366" s="9"/>
      <c r="Q366" s="9"/>
      <c r="R366" s="9"/>
      <c r="S366" s="9"/>
      <c r="T366" s="9"/>
    </row>
    <row r="367" spans="1:20" ht="16.5" customHeight="1" x14ac:dyDescent="0.2">
      <c r="A367" s="141"/>
      <c r="B367" s="141"/>
      <c r="C367" s="169" t="s">
        <v>516</v>
      </c>
      <c r="D367" s="92" t="s">
        <v>1123</v>
      </c>
      <c r="E367" s="142"/>
      <c r="F367" s="142">
        <v>155434</v>
      </c>
      <c r="G367" s="142">
        <v>2000</v>
      </c>
      <c r="H367" s="142">
        <v>2000</v>
      </c>
      <c r="I367" s="38">
        <f t="shared" si="22"/>
        <v>0</v>
      </c>
      <c r="J367" s="670">
        <f t="shared" si="20"/>
        <v>0</v>
      </c>
      <c r="K367" s="9"/>
      <c r="L367" s="9"/>
      <c r="M367" s="9"/>
      <c r="N367" s="9"/>
      <c r="O367" s="9"/>
      <c r="P367" s="9"/>
      <c r="Q367" s="9"/>
      <c r="R367" s="9"/>
      <c r="S367" s="9"/>
      <c r="T367" s="9"/>
    </row>
    <row r="368" spans="1:20" ht="17.25" customHeight="1" x14ac:dyDescent="0.2">
      <c r="A368" s="141"/>
      <c r="B368" s="141"/>
      <c r="C368" s="169" t="s">
        <v>517</v>
      </c>
      <c r="D368" s="592" t="s">
        <v>1124</v>
      </c>
      <c r="E368" s="142"/>
      <c r="F368" s="142">
        <v>155435</v>
      </c>
      <c r="G368" s="142">
        <v>4000</v>
      </c>
      <c r="H368" s="142">
        <v>4000</v>
      </c>
      <c r="I368" s="38">
        <f t="shared" si="22"/>
        <v>0</v>
      </c>
      <c r="J368" s="670">
        <f t="shared" si="20"/>
        <v>0</v>
      </c>
      <c r="K368" s="9"/>
      <c r="L368" s="9"/>
      <c r="M368" s="9"/>
      <c r="N368" s="9"/>
      <c r="O368" s="9"/>
      <c r="P368" s="9"/>
      <c r="Q368" s="9"/>
      <c r="R368" s="9"/>
      <c r="S368" s="9"/>
      <c r="T368" s="9"/>
    </row>
    <row r="369" spans="1:20" ht="17.25" customHeight="1" x14ac:dyDescent="0.2">
      <c r="A369" s="141"/>
      <c r="B369" s="141"/>
      <c r="C369" s="169" t="s">
        <v>518</v>
      </c>
      <c r="D369" s="592" t="s">
        <v>1125</v>
      </c>
      <c r="E369" s="142"/>
      <c r="F369" s="142">
        <v>151423</v>
      </c>
      <c r="G369" s="142">
        <v>2000</v>
      </c>
      <c r="H369" s="142">
        <v>2000</v>
      </c>
      <c r="I369" s="38">
        <f t="shared" si="22"/>
        <v>0</v>
      </c>
      <c r="J369" s="670">
        <f t="shared" si="20"/>
        <v>0</v>
      </c>
      <c r="K369" s="9"/>
      <c r="L369" s="9"/>
      <c r="M369" s="9"/>
      <c r="N369" s="9"/>
      <c r="O369" s="9"/>
      <c r="P369" s="9"/>
      <c r="Q369" s="9"/>
      <c r="R369" s="9"/>
      <c r="S369" s="9"/>
      <c r="T369" s="9"/>
    </row>
    <row r="370" spans="1:20" ht="23.25" customHeight="1" x14ac:dyDescent="0.2">
      <c r="A370" s="141"/>
      <c r="B370" s="141"/>
      <c r="C370" s="169" t="s">
        <v>519</v>
      </c>
      <c r="D370" s="551" t="s">
        <v>916</v>
      </c>
      <c r="E370" s="142"/>
      <c r="F370" s="142">
        <v>155483</v>
      </c>
      <c r="G370" s="142">
        <v>3000</v>
      </c>
      <c r="H370" s="142">
        <v>3000</v>
      </c>
      <c r="I370" s="38">
        <f t="shared" si="22"/>
        <v>0</v>
      </c>
      <c r="J370" s="670">
        <f t="shared" si="20"/>
        <v>0</v>
      </c>
      <c r="K370" s="9"/>
      <c r="L370" s="9"/>
      <c r="M370" s="9"/>
      <c r="N370" s="9"/>
      <c r="O370" s="9"/>
      <c r="P370" s="9"/>
      <c r="Q370" s="9"/>
      <c r="R370" s="9"/>
      <c r="S370" s="9"/>
      <c r="T370" s="9"/>
    </row>
    <row r="371" spans="1:20" ht="16.5" customHeight="1" x14ac:dyDescent="0.2">
      <c r="A371" s="141"/>
      <c r="B371" s="141"/>
      <c r="C371" s="169" t="s">
        <v>520</v>
      </c>
      <c r="D371" s="553" t="s">
        <v>1126</v>
      </c>
      <c r="E371" s="142"/>
      <c r="F371" s="142">
        <v>152431</v>
      </c>
      <c r="G371" s="142">
        <v>5000</v>
      </c>
      <c r="H371" s="142">
        <v>5000</v>
      </c>
      <c r="I371" s="38">
        <f t="shared" si="22"/>
        <v>0</v>
      </c>
      <c r="J371" s="670">
        <f t="shared" si="20"/>
        <v>0</v>
      </c>
      <c r="K371" s="9"/>
      <c r="L371" s="9"/>
      <c r="M371" s="9"/>
      <c r="N371" s="9"/>
      <c r="O371" s="9"/>
      <c r="P371" s="9"/>
      <c r="Q371" s="9"/>
      <c r="R371" s="9"/>
      <c r="S371" s="9"/>
      <c r="T371" s="9"/>
    </row>
    <row r="372" spans="1:20" ht="16.5" customHeight="1" x14ac:dyDescent="0.2">
      <c r="A372" s="141"/>
      <c r="B372" s="141"/>
      <c r="C372" s="169" t="s">
        <v>521</v>
      </c>
      <c r="D372" s="553" t="s">
        <v>1127</v>
      </c>
      <c r="E372" s="142"/>
      <c r="F372" s="142">
        <v>155436</v>
      </c>
      <c r="G372" s="142">
        <v>3000</v>
      </c>
      <c r="H372" s="142">
        <v>3000</v>
      </c>
      <c r="I372" s="38">
        <f t="shared" si="22"/>
        <v>0</v>
      </c>
      <c r="J372" s="670">
        <f t="shared" si="20"/>
        <v>0</v>
      </c>
      <c r="K372" s="9"/>
      <c r="L372" s="9"/>
      <c r="M372" s="9"/>
      <c r="N372" s="9"/>
      <c r="O372" s="9"/>
      <c r="P372" s="9"/>
      <c r="Q372" s="9"/>
      <c r="R372" s="9"/>
      <c r="S372" s="9"/>
      <c r="T372" s="9"/>
    </row>
    <row r="373" spans="1:20" ht="15.75" customHeight="1" x14ac:dyDescent="0.2">
      <c r="A373" s="141"/>
      <c r="B373" s="141"/>
      <c r="C373" s="169" t="s">
        <v>522</v>
      </c>
      <c r="D373" s="553" t="s">
        <v>1128</v>
      </c>
      <c r="E373" s="142"/>
      <c r="F373" s="142">
        <v>155437</v>
      </c>
      <c r="G373" s="142">
        <v>4000</v>
      </c>
      <c r="H373" s="142">
        <v>4077</v>
      </c>
      <c r="I373" s="38">
        <f t="shared" si="22"/>
        <v>0</v>
      </c>
      <c r="J373" s="670">
        <f t="shared" si="20"/>
        <v>0</v>
      </c>
      <c r="K373" s="9"/>
      <c r="L373" s="9"/>
      <c r="M373" s="9"/>
      <c r="N373" s="9"/>
      <c r="O373" s="9"/>
      <c r="P373" s="9"/>
      <c r="Q373" s="9"/>
      <c r="R373" s="9"/>
      <c r="S373" s="9"/>
      <c r="T373" s="9"/>
    </row>
    <row r="374" spans="1:20" ht="15.75" customHeight="1" x14ac:dyDescent="0.2">
      <c r="A374" s="141"/>
      <c r="B374" s="141"/>
      <c r="C374" s="169" t="s">
        <v>523</v>
      </c>
      <c r="D374" s="553" t="s">
        <v>1129</v>
      </c>
      <c r="E374" s="142"/>
      <c r="F374" s="142">
        <v>155438</v>
      </c>
      <c r="G374" s="142">
        <v>2500</v>
      </c>
      <c r="H374" s="142">
        <v>2500</v>
      </c>
      <c r="I374" s="38">
        <f t="shared" si="22"/>
        <v>0</v>
      </c>
      <c r="J374" s="670">
        <f t="shared" si="20"/>
        <v>0</v>
      </c>
      <c r="K374" s="9"/>
      <c r="L374" s="9"/>
      <c r="M374" s="9"/>
      <c r="N374" s="9"/>
      <c r="O374" s="9"/>
      <c r="P374" s="9"/>
      <c r="Q374" s="9"/>
      <c r="R374" s="9"/>
      <c r="S374" s="9"/>
      <c r="T374" s="9"/>
    </row>
    <row r="375" spans="1:20" ht="17.100000000000001" customHeight="1" x14ac:dyDescent="0.2">
      <c r="A375" s="141"/>
      <c r="B375" s="141"/>
      <c r="C375" s="169" t="s">
        <v>524</v>
      </c>
      <c r="D375" s="553" t="s">
        <v>1130</v>
      </c>
      <c r="E375" s="142"/>
      <c r="F375" s="142">
        <v>155439</v>
      </c>
      <c r="G375" s="142">
        <v>2500</v>
      </c>
      <c r="H375" s="142">
        <v>2975</v>
      </c>
      <c r="I375" s="38">
        <f t="shared" si="22"/>
        <v>0</v>
      </c>
      <c r="J375" s="670">
        <f t="shared" si="20"/>
        <v>0</v>
      </c>
      <c r="K375" s="9"/>
      <c r="L375" s="9"/>
      <c r="M375" s="9"/>
      <c r="N375" s="9"/>
      <c r="O375" s="9"/>
      <c r="P375" s="9"/>
      <c r="Q375" s="9"/>
      <c r="R375" s="9"/>
      <c r="S375" s="9"/>
      <c r="T375" s="9"/>
    </row>
    <row r="376" spans="1:20" ht="17.100000000000001" customHeight="1" x14ac:dyDescent="0.2">
      <c r="A376" s="141"/>
      <c r="B376" s="141"/>
      <c r="C376" s="169" t="s">
        <v>525</v>
      </c>
      <c r="D376" s="553" t="s">
        <v>1131</v>
      </c>
      <c r="E376" s="142"/>
      <c r="F376" s="142">
        <v>155440</v>
      </c>
      <c r="G376" s="142">
        <v>4000</v>
      </c>
      <c r="H376" s="142">
        <v>4000</v>
      </c>
      <c r="I376" s="38">
        <f t="shared" si="22"/>
        <v>0</v>
      </c>
      <c r="J376" s="670">
        <f t="shared" si="20"/>
        <v>0</v>
      </c>
      <c r="K376" s="9"/>
      <c r="L376" s="9"/>
      <c r="M376" s="9"/>
      <c r="N376" s="9"/>
      <c r="O376" s="9"/>
      <c r="P376" s="9"/>
      <c r="Q376" s="9"/>
      <c r="R376" s="9"/>
      <c r="S376" s="9"/>
      <c r="T376" s="9"/>
    </row>
    <row r="377" spans="1:20" ht="17.100000000000001" customHeight="1" x14ac:dyDescent="0.2">
      <c r="A377" s="141"/>
      <c r="B377" s="141"/>
      <c r="C377" s="169" t="s">
        <v>526</v>
      </c>
      <c r="D377" s="553" t="s">
        <v>1132</v>
      </c>
      <c r="E377" s="142"/>
      <c r="F377" s="142">
        <v>155441</v>
      </c>
      <c r="G377" s="142">
        <v>1500</v>
      </c>
      <c r="H377" s="142">
        <v>822</v>
      </c>
      <c r="I377" s="38">
        <f t="shared" si="22"/>
        <v>0</v>
      </c>
      <c r="J377" s="670">
        <f t="shared" si="20"/>
        <v>0</v>
      </c>
      <c r="K377" s="9"/>
      <c r="L377" s="9"/>
      <c r="M377" s="9"/>
      <c r="N377" s="9"/>
      <c r="O377" s="9"/>
      <c r="P377" s="9"/>
      <c r="Q377" s="9"/>
      <c r="R377" s="9"/>
      <c r="S377" s="9"/>
      <c r="T377" s="9"/>
    </row>
    <row r="378" spans="1:20" ht="17.100000000000001" customHeight="1" x14ac:dyDescent="0.2">
      <c r="A378" s="141"/>
      <c r="B378" s="141"/>
      <c r="C378" s="169" t="s">
        <v>527</v>
      </c>
      <c r="D378" s="553" t="s">
        <v>1133</v>
      </c>
      <c r="E378" s="142"/>
      <c r="F378" s="142">
        <v>155442</v>
      </c>
      <c r="G378" s="142">
        <v>2000</v>
      </c>
      <c r="H378" s="142">
        <v>0</v>
      </c>
      <c r="I378" s="38">
        <f t="shared" si="22"/>
        <v>0</v>
      </c>
      <c r="J378" s="670"/>
      <c r="K378" s="9"/>
      <c r="L378" s="9"/>
      <c r="M378" s="9"/>
      <c r="N378" s="9"/>
      <c r="O378" s="9"/>
      <c r="P378" s="9"/>
      <c r="Q378" s="9"/>
      <c r="R378" s="9"/>
      <c r="S378" s="9"/>
      <c r="T378" s="9"/>
    </row>
    <row r="379" spans="1:20" ht="17.100000000000001" customHeight="1" x14ac:dyDescent="0.2">
      <c r="A379" s="141"/>
      <c r="B379" s="141"/>
      <c r="C379" s="169" t="s">
        <v>528</v>
      </c>
      <c r="D379" s="593" t="s">
        <v>1134</v>
      </c>
      <c r="E379" s="142"/>
      <c r="F379" s="142">
        <v>155443</v>
      </c>
      <c r="G379" s="142">
        <v>1500</v>
      </c>
      <c r="H379" s="142">
        <v>7805</v>
      </c>
      <c r="I379" s="38">
        <f t="shared" si="22"/>
        <v>0</v>
      </c>
      <c r="J379" s="670">
        <f t="shared" si="20"/>
        <v>0</v>
      </c>
      <c r="K379" s="9"/>
      <c r="L379" s="9"/>
      <c r="M379" s="9"/>
      <c r="N379" s="9"/>
      <c r="O379" s="9"/>
      <c r="P379" s="9"/>
      <c r="Q379" s="9"/>
      <c r="R379" s="9"/>
      <c r="S379" s="9"/>
      <c r="T379" s="9"/>
    </row>
    <row r="380" spans="1:20" ht="17.100000000000001" customHeight="1" x14ac:dyDescent="0.2">
      <c r="A380" s="141"/>
      <c r="B380" s="141"/>
      <c r="C380" s="169" t="s">
        <v>529</v>
      </c>
      <c r="D380" s="553" t="s">
        <v>1135</v>
      </c>
      <c r="E380" s="142"/>
      <c r="F380" s="142">
        <v>155444</v>
      </c>
      <c r="G380" s="142">
        <v>1400</v>
      </c>
      <c r="H380" s="142">
        <v>1431</v>
      </c>
      <c r="I380" s="38">
        <f t="shared" si="22"/>
        <v>0</v>
      </c>
      <c r="J380" s="670">
        <f t="shared" si="20"/>
        <v>0</v>
      </c>
      <c r="K380" s="9"/>
      <c r="L380" s="9"/>
      <c r="M380" s="9"/>
      <c r="N380" s="9"/>
      <c r="O380" s="9"/>
      <c r="P380" s="9"/>
      <c r="Q380" s="9"/>
      <c r="R380" s="9"/>
      <c r="S380" s="9"/>
      <c r="T380" s="9"/>
    </row>
    <row r="381" spans="1:20" ht="17.100000000000001" customHeight="1" x14ac:dyDescent="0.2">
      <c r="A381" s="141"/>
      <c r="B381" s="141"/>
      <c r="C381" s="169" t="s">
        <v>530</v>
      </c>
      <c r="D381" s="553" t="s">
        <v>1136</v>
      </c>
      <c r="E381" s="142"/>
      <c r="F381" s="142">
        <v>155445</v>
      </c>
      <c r="G381" s="142">
        <v>1000</v>
      </c>
      <c r="H381" s="142">
        <v>1000</v>
      </c>
      <c r="I381" s="38">
        <f t="shared" si="22"/>
        <v>0</v>
      </c>
      <c r="J381" s="670">
        <f t="shared" si="20"/>
        <v>0</v>
      </c>
      <c r="K381" s="9"/>
      <c r="L381" s="9"/>
      <c r="M381" s="9"/>
      <c r="N381" s="9"/>
      <c r="O381" s="9"/>
      <c r="P381" s="9"/>
      <c r="Q381" s="9"/>
      <c r="R381" s="9"/>
      <c r="S381" s="9"/>
      <c r="T381" s="9"/>
    </row>
    <row r="382" spans="1:20" ht="17.100000000000001" customHeight="1" x14ac:dyDescent="0.2">
      <c r="A382" s="141"/>
      <c r="B382" s="141"/>
      <c r="C382" s="169" t="s">
        <v>531</v>
      </c>
      <c r="D382" s="553" t="s">
        <v>1137</v>
      </c>
      <c r="E382" s="142"/>
      <c r="F382" s="142">
        <v>152432</v>
      </c>
      <c r="G382" s="142">
        <v>300</v>
      </c>
      <c r="H382" s="142">
        <v>680</v>
      </c>
      <c r="I382" s="38">
        <f t="shared" si="22"/>
        <v>680</v>
      </c>
      <c r="J382" s="670">
        <f t="shared" si="20"/>
        <v>100</v>
      </c>
      <c r="K382" s="9"/>
      <c r="L382" s="9"/>
      <c r="M382" s="9"/>
      <c r="N382" s="9"/>
      <c r="O382" s="9"/>
      <c r="P382" s="9">
        <v>680</v>
      </c>
      <c r="Q382" s="9"/>
      <c r="R382" s="9"/>
      <c r="S382" s="9"/>
      <c r="T382" s="9"/>
    </row>
    <row r="383" spans="1:20" ht="25.5" customHeight="1" x14ac:dyDescent="0.2">
      <c r="A383" s="141"/>
      <c r="B383" s="141"/>
      <c r="C383" s="169" t="s">
        <v>532</v>
      </c>
      <c r="D383" s="553" t="s">
        <v>1138</v>
      </c>
      <c r="E383" s="142"/>
      <c r="F383" s="142">
        <v>155446</v>
      </c>
      <c r="G383" s="142">
        <v>2000</v>
      </c>
      <c r="H383" s="142">
        <v>2000</v>
      </c>
      <c r="I383" s="38">
        <f t="shared" si="22"/>
        <v>0</v>
      </c>
      <c r="J383" s="670">
        <f t="shared" si="20"/>
        <v>0</v>
      </c>
      <c r="K383" s="9"/>
      <c r="L383" s="9"/>
      <c r="M383" s="9"/>
      <c r="N383" s="9"/>
      <c r="O383" s="9"/>
      <c r="P383" s="9"/>
      <c r="Q383" s="9"/>
      <c r="R383" s="9"/>
      <c r="S383" s="9"/>
      <c r="T383" s="9"/>
    </row>
    <row r="384" spans="1:20" ht="27" customHeight="1" x14ac:dyDescent="0.2">
      <c r="A384" s="141"/>
      <c r="B384" s="141"/>
      <c r="C384" s="169" t="s">
        <v>533</v>
      </c>
      <c r="D384" s="553" t="s">
        <v>1139</v>
      </c>
      <c r="E384" s="142"/>
      <c r="F384" s="142">
        <v>155448</v>
      </c>
      <c r="G384" s="142">
        <v>3000</v>
      </c>
      <c r="H384" s="142">
        <v>3000</v>
      </c>
      <c r="I384" s="38">
        <f t="shared" si="22"/>
        <v>0</v>
      </c>
      <c r="J384" s="670">
        <f t="shared" si="20"/>
        <v>0</v>
      </c>
      <c r="K384" s="9"/>
      <c r="L384" s="9"/>
      <c r="M384" s="9"/>
      <c r="N384" s="9"/>
      <c r="O384" s="9"/>
      <c r="P384" s="9"/>
      <c r="Q384" s="9"/>
      <c r="R384" s="9"/>
      <c r="S384" s="9"/>
      <c r="T384" s="9"/>
    </row>
    <row r="385" spans="1:20" ht="24.75" customHeight="1" x14ac:dyDescent="0.2">
      <c r="A385" s="141"/>
      <c r="B385" s="141"/>
      <c r="C385" s="169" t="s">
        <v>534</v>
      </c>
      <c r="D385" s="553" t="s">
        <v>1140</v>
      </c>
      <c r="E385" s="142"/>
      <c r="F385" s="142">
        <v>155447</v>
      </c>
      <c r="G385" s="142">
        <v>1000</v>
      </c>
      <c r="H385" s="142">
        <v>1000</v>
      </c>
      <c r="I385" s="38">
        <f t="shared" si="22"/>
        <v>0</v>
      </c>
      <c r="J385" s="670">
        <f t="shared" si="20"/>
        <v>0</v>
      </c>
      <c r="K385" s="9"/>
      <c r="L385" s="9"/>
      <c r="M385" s="9"/>
      <c r="N385" s="9"/>
      <c r="O385" s="9"/>
      <c r="P385" s="9"/>
      <c r="Q385" s="9"/>
      <c r="R385" s="9"/>
      <c r="S385" s="9"/>
      <c r="T385" s="9"/>
    </row>
    <row r="386" spans="1:20" ht="16.5" customHeight="1" x14ac:dyDescent="0.2">
      <c r="A386" s="141"/>
      <c r="B386" s="141"/>
      <c r="C386" s="169" t="s">
        <v>535</v>
      </c>
      <c r="D386" s="553" t="s">
        <v>1141</v>
      </c>
      <c r="E386" s="142"/>
      <c r="F386" s="142">
        <v>152433</v>
      </c>
      <c r="G386" s="142">
        <v>5000</v>
      </c>
      <c r="H386" s="142">
        <v>5000</v>
      </c>
      <c r="I386" s="38">
        <f t="shared" si="22"/>
        <v>0</v>
      </c>
      <c r="J386" s="670">
        <f t="shared" si="20"/>
        <v>0</v>
      </c>
      <c r="K386" s="9"/>
      <c r="L386" s="9"/>
      <c r="M386" s="9"/>
      <c r="N386" s="9"/>
      <c r="O386" s="9"/>
      <c r="P386" s="9"/>
      <c r="Q386" s="9"/>
      <c r="R386" s="9"/>
      <c r="S386" s="9"/>
      <c r="T386" s="9"/>
    </row>
    <row r="387" spans="1:20" ht="16.5" customHeight="1" x14ac:dyDescent="0.2">
      <c r="A387" s="141"/>
      <c r="B387" s="141"/>
      <c r="C387" s="169" t="s">
        <v>536</v>
      </c>
      <c r="D387" s="553" t="s">
        <v>1142</v>
      </c>
      <c r="E387" s="142"/>
      <c r="F387" s="142">
        <v>155450</v>
      </c>
      <c r="G387" s="142">
        <v>3000</v>
      </c>
      <c r="H387" s="142">
        <v>3094</v>
      </c>
      <c r="I387" s="38">
        <f t="shared" si="22"/>
        <v>0</v>
      </c>
      <c r="J387" s="670">
        <f t="shared" si="20"/>
        <v>0</v>
      </c>
      <c r="K387" s="9"/>
      <c r="L387" s="9"/>
      <c r="M387" s="9"/>
      <c r="N387" s="9"/>
      <c r="O387" s="9"/>
      <c r="P387" s="9"/>
      <c r="Q387" s="9"/>
      <c r="R387" s="9"/>
      <c r="S387" s="9"/>
      <c r="T387" s="9"/>
    </row>
    <row r="388" spans="1:20" ht="24" customHeight="1" x14ac:dyDescent="0.2">
      <c r="A388" s="141"/>
      <c r="B388" s="141"/>
      <c r="C388" s="169" t="s">
        <v>537</v>
      </c>
      <c r="D388" s="553" t="s">
        <v>1143</v>
      </c>
      <c r="E388" s="142"/>
      <c r="F388" s="142">
        <v>155449</v>
      </c>
      <c r="G388" s="142">
        <v>2000</v>
      </c>
      <c r="H388" s="142">
        <v>2000</v>
      </c>
      <c r="I388" s="38">
        <f t="shared" si="22"/>
        <v>0</v>
      </c>
      <c r="J388" s="670">
        <f t="shared" si="20"/>
        <v>0</v>
      </c>
      <c r="K388" s="9"/>
      <c r="L388" s="9"/>
      <c r="M388" s="9"/>
      <c r="N388" s="9"/>
      <c r="O388" s="9"/>
      <c r="P388" s="9"/>
      <c r="Q388" s="9"/>
      <c r="R388" s="9"/>
      <c r="S388" s="9"/>
      <c r="T388" s="9"/>
    </row>
    <row r="389" spans="1:20" ht="16.5" customHeight="1" x14ac:dyDescent="0.2">
      <c r="A389" s="141"/>
      <c r="B389" s="141"/>
      <c r="C389" s="169" t="s">
        <v>538</v>
      </c>
      <c r="D389" s="553" t="s">
        <v>1144</v>
      </c>
      <c r="E389" s="142"/>
      <c r="F389" s="142">
        <v>155451</v>
      </c>
      <c r="G389" s="142">
        <v>2500</v>
      </c>
      <c r="H389" s="142">
        <v>2725</v>
      </c>
      <c r="I389" s="38">
        <f t="shared" si="22"/>
        <v>0</v>
      </c>
      <c r="J389" s="670">
        <f t="shared" si="20"/>
        <v>0</v>
      </c>
      <c r="K389" s="9"/>
      <c r="L389" s="9"/>
      <c r="M389" s="9"/>
      <c r="N389" s="9"/>
      <c r="O389" s="9"/>
      <c r="P389" s="9"/>
      <c r="Q389" s="9"/>
      <c r="R389" s="9"/>
      <c r="S389" s="9"/>
      <c r="T389" s="9"/>
    </row>
    <row r="390" spans="1:20" ht="15.75" customHeight="1" x14ac:dyDescent="0.2">
      <c r="A390" s="141"/>
      <c r="B390" s="141"/>
      <c r="C390" s="169" t="s">
        <v>539</v>
      </c>
      <c r="D390" s="553" t="s">
        <v>1145</v>
      </c>
      <c r="E390" s="142"/>
      <c r="F390" s="142">
        <v>155452</v>
      </c>
      <c r="G390" s="142">
        <v>4000</v>
      </c>
      <c r="H390" s="142">
        <v>4000</v>
      </c>
      <c r="I390" s="38">
        <f t="shared" si="22"/>
        <v>0</v>
      </c>
      <c r="J390" s="670">
        <f t="shared" si="20"/>
        <v>0</v>
      </c>
      <c r="K390" s="9"/>
      <c r="L390" s="9"/>
      <c r="M390" s="9"/>
      <c r="N390" s="9"/>
      <c r="O390" s="9"/>
      <c r="P390" s="9"/>
      <c r="Q390" s="9"/>
      <c r="R390" s="9"/>
      <c r="S390" s="9"/>
      <c r="T390" s="9"/>
    </row>
    <row r="391" spans="1:20" ht="17.100000000000001" customHeight="1" x14ac:dyDescent="0.2">
      <c r="A391" s="141"/>
      <c r="B391" s="141"/>
      <c r="C391" s="169" t="s">
        <v>540</v>
      </c>
      <c r="D391" s="553" t="s">
        <v>1146</v>
      </c>
      <c r="E391" s="142"/>
      <c r="F391" s="142">
        <v>155453</v>
      </c>
      <c r="G391" s="142">
        <v>2000</v>
      </c>
      <c r="H391" s="142">
        <v>2000</v>
      </c>
      <c r="I391" s="38">
        <f t="shared" si="22"/>
        <v>0</v>
      </c>
      <c r="J391" s="670">
        <f t="shared" si="20"/>
        <v>0</v>
      </c>
      <c r="K391" s="9"/>
      <c r="L391" s="9"/>
      <c r="M391" s="9"/>
      <c r="N391" s="9"/>
      <c r="O391" s="9"/>
      <c r="P391" s="9"/>
      <c r="Q391" s="9"/>
      <c r="R391" s="9"/>
      <c r="S391" s="9"/>
      <c r="T391" s="9"/>
    </row>
    <row r="392" spans="1:20" ht="17.100000000000001" customHeight="1" x14ac:dyDescent="0.2">
      <c r="A392" s="141"/>
      <c r="B392" s="141"/>
      <c r="C392" s="169" t="s">
        <v>541</v>
      </c>
      <c r="D392" s="551" t="s">
        <v>918</v>
      </c>
      <c r="E392" s="142"/>
      <c r="F392" s="142">
        <v>152420</v>
      </c>
      <c r="G392" s="142">
        <v>9000</v>
      </c>
      <c r="H392" s="142">
        <v>9000</v>
      </c>
      <c r="I392" s="38">
        <f t="shared" si="22"/>
        <v>0</v>
      </c>
      <c r="J392" s="670">
        <f t="shared" ref="J392:J454" si="23">I392/H392*100</f>
        <v>0</v>
      </c>
      <c r="K392" s="9"/>
      <c r="L392" s="9"/>
      <c r="M392" s="9"/>
      <c r="N392" s="9"/>
      <c r="O392" s="9"/>
      <c r="P392" s="9"/>
      <c r="Q392" s="9"/>
      <c r="R392" s="9"/>
      <c r="S392" s="9"/>
      <c r="T392" s="9"/>
    </row>
    <row r="393" spans="1:20" ht="17.100000000000001" customHeight="1" x14ac:dyDescent="0.2">
      <c r="A393" s="141"/>
      <c r="B393" s="141"/>
      <c r="C393" s="169" t="s">
        <v>542</v>
      </c>
      <c r="D393" s="551" t="s">
        <v>1147</v>
      </c>
      <c r="E393" s="142"/>
      <c r="F393" s="142">
        <v>155484</v>
      </c>
      <c r="G393" s="142">
        <v>2000</v>
      </c>
      <c r="H393" s="142">
        <v>2000</v>
      </c>
      <c r="I393" s="38">
        <f t="shared" si="22"/>
        <v>0</v>
      </c>
      <c r="J393" s="670">
        <f t="shared" si="23"/>
        <v>0</v>
      </c>
      <c r="K393" s="9"/>
      <c r="L393" s="9"/>
      <c r="M393" s="9"/>
      <c r="N393" s="9"/>
      <c r="O393" s="9"/>
      <c r="P393" s="9"/>
      <c r="Q393" s="9"/>
      <c r="R393" s="9"/>
      <c r="S393" s="9"/>
      <c r="T393" s="9"/>
    </row>
    <row r="394" spans="1:20" ht="17.100000000000001" customHeight="1" x14ac:dyDescent="0.2">
      <c r="A394" s="141"/>
      <c r="B394" s="141"/>
      <c r="C394" s="169" t="s">
        <v>543</v>
      </c>
      <c r="D394" s="551" t="s">
        <v>919</v>
      </c>
      <c r="E394" s="142"/>
      <c r="F394" s="142">
        <v>155489</v>
      </c>
      <c r="G394" s="142">
        <v>3000</v>
      </c>
      <c r="H394" s="142">
        <v>3000</v>
      </c>
      <c r="I394" s="38">
        <f t="shared" si="22"/>
        <v>0</v>
      </c>
      <c r="J394" s="670">
        <f t="shared" si="23"/>
        <v>0</v>
      </c>
      <c r="K394" s="9"/>
      <c r="L394" s="9"/>
      <c r="M394" s="9"/>
      <c r="N394" s="9"/>
      <c r="O394" s="9"/>
      <c r="P394" s="9"/>
      <c r="Q394" s="9"/>
      <c r="R394" s="9"/>
      <c r="S394" s="9"/>
      <c r="T394" s="9"/>
    </row>
    <row r="395" spans="1:20" ht="21" customHeight="1" x14ac:dyDescent="0.2">
      <c r="A395" s="141"/>
      <c r="B395" s="141"/>
      <c r="C395" s="169" t="s">
        <v>544</v>
      </c>
      <c r="D395" s="547" t="s">
        <v>920</v>
      </c>
      <c r="E395" s="142"/>
      <c r="F395" s="142">
        <v>155491</v>
      </c>
      <c r="G395" s="142">
        <v>2500</v>
      </c>
      <c r="H395" s="142">
        <v>3354</v>
      </c>
      <c r="I395" s="38">
        <f t="shared" si="22"/>
        <v>0</v>
      </c>
      <c r="J395" s="670">
        <f t="shared" si="23"/>
        <v>0</v>
      </c>
      <c r="K395" s="9"/>
      <c r="L395" s="9"/>
      <c r="M395" s="9"/>
      <c r="N395" s="9"/>
      <c r="O395" s="9"/>
      <c r="P395" s="9"/>
      <c r="Q395" s="9"/>
      <c r="R395" s="9"/>
      <c r="S395" s="9"/>
      <c r="T395" s="9"/>
    </row>
    <row r="396" spans="1:20" ht="17.100000000000001" customHeight="1" x14ac:dyDescent="0.2">
      <c r="A396" s="141"/>
      <c r="B396" s="141"/>
      <c r="C396" s="169" t="s">
        <v>545</v>
      </c>
      <c r="D396" s="548" t="s">
        <v>796</v>
      </c>
      <c r="E396" s="142"/>
      <c r="F396" s="142">
        <v>154468</v>
      </c>
      <c r="G396" s="142">
        <v>3000</v>
      </c>
      <c r="H396" s="142">
        <v>2030</v>
      </c>
      <c r="I396" s="38">
        <f t="shared" si="22"/>
        <v>0</v>
      </c>
      <c r="J396" s="670">
        <f t="shared" si="23"/>
        <v>0</v>
      </c>
      <c r="K396" s="9"/>
      <c r="L396" s="9"/>
      <c r="M396" s="9"/>
      <c r="N396" s="9"/>
      <c r="O396" s="9"/>
      <c r="P396" s="9"/>
      <c r="Q396" s="9"/>
      <c r="R396" s="9"/>
      <c r="S396" s="9"/>
      <c r="T396" s="9"/>
    </row>
    <row r="397" spans="1:20" ht="17.100000000000001" customHeight="1" x14ac:dyDescent="0.2">
      <c r="A397" s="141"/>
      <c r="B397" s="141"/>
      <c r="C397" s="169" t="s">
        <v>546</v>
      </c>
      <c r="D397" s="551" t="s">
        <v>921</v>
      </c>
      <c r="E397" s="142"/>
      <c r="F397" s="142">
        <v>155492</v>
      </c>
      <c r="G397" s="142">
        <v>4000</v>
      </c>
      <c r="H397" s="142">
        <v>4000</v>
      </c>
      <c r="I397" s="38">
        <f t="shared" si="22"/>
        <v>0</v>
      </c>
      <c r="J397" s="670">
        <f t="shared" si="23"/>
        <v>0</v>
      </c>
      <c r="K397" s="9"/>
      <c r="L397" s="9"/>
      <c r="M397" s="9"/>
      <c r="N397" s="9"/>
      <c r="O397" s="9"/>
      <c r="P397" s="9"/>
      <c r="Q397" s="9"/>
      <c r="R397" s="9"/>
      <c r="S397" s="9"/>
      <c r="T397" s="9"/>
    </row>
    <row r="398" spans="1:20" ht="17.25" customHeight="1" x14ac:dyDescent="0.2">
      <c r="A398" s="141"/>
      <c r="B398" s="141"/>
      <c r="C398" s="169" t="s">
        <v>547</v>
      </c>
      <c r="D398" s="551" t="s">
        <v>923</v>
      </c>
      <c r="E398" s="142"/>
      <c r="F398" s="142">
        <v>155494</v>
      </c>
      <c r="G398" s="142">
        <v>3000</v>
      </c>
      <c r="H398" s="142">
        <v>3000</v>
      </c>
      <c r="I398" s="38">
        <f t="shared" si="22"/>
        <v>0</v>
      </c>
      <c r="J398" s="670">
        <f t="shared" si="23"/>
        <v>0</v>
      </c>
      <c r="K398" s="9"/>
      <c r="L398" s="9"/>
      <c r="M398" s="9"/>
      <c r="N398" s="9"/>
      <c r="O398" s="9"/>
      <c r="P398" s="9"/>
      <c r="Q398" s="9"/>
      <c r="R398" s="9"/>
      <c r="S398" s="9"/>
      <c r="T398" s="9"/>
    </row>
    <row r="399" spans="1:20" ht="15.95" customHeight="1" x14ac:dyDescent="0.2">
      <c r="A399" s="141"/>
      <c r="B399" s="141"/>
      <c r="C399" s="169" t="s">
        <v>548</v>
      </c>
      <c r="D399" s="547" t="s">
        <v>924</v>
      </c>
      <c r="E399" s="142"/>
      <c r="F399" s="142">
        <v>152495</v>
      </c>
      <c r="G399" s="142">
        <v>5000</v>
      </c>
      <c r="H399" s="142">
        <v>5000</v>
      </c>
      <c r="I399" s="38">
        <f t="shared" si="22"/>
        <v>0</v>
      </c>
      <c r="J399" s="670">
        <f t="shared" si="23"/>
        <v>0</v>
      </c>
      <c r="K399" s="9"/>
      <c r="L399" s="9"/>
      <c r="M399" s="9"/>
      <c r="N399" s="9"/>
      <c r="O399" s="9"/>
      <c r="P399" s="9"/>
      <c r="Q399" s="9"/>
      <c r="R399" s="9"/>
      <c r="S399" s="9"/>
      <c r="T399" s="9"/>
    </row>
    <row r="400" spans="1:20" ht="22.5" customHeight="1" x14ac:dyDescent="0.2">
      <c r="A400" s="141"/>
      <c r="B400" s="141"/>
      <c r="C400" s="169" t="s">
        <v>549</v>
      </c>
      <c r="D400" s="551" t="s">
        <v>925</v>
      </c>
      <c r="E400" s="142"/>
      <c r="F400" s="142">
        <v>155497</v>
      </c>
      <c r="G400" s="142">
        <v>4000</v>
      </c>
      <c r="H400" s="142">
        <v>4000</v>
      </c>
      <c r="I400" s="38">
        <f t="shared" si="22"/>
        <v>0</v>
      </c>
      <c r="J400" s="670">
        <f t="shared" si="23"/>
        <v>0</v>
      </c>
      <c r="K400" s="9"/>
      <c r="L400" s="9"/>
      <c r="M400" s="9"/>
      <c r="N400" s="9"/>
      <c r="O400" s="9"/>
      <c r="P400" s="9"/>
      <c r="Q400" s="9"/>
      <c r="R400" s="9"/>
      <c r="S400" s="9"/>
      <c r="T400" s="9"/>
    </row>
    <row r="401" spans="1:20" ht="15.95" customHeight="1" x14ac:dyDescent="0.2">
      <c r="A401" s="141"/>
      <c r="B401" s="141"/>
      <c r="C401" s="169" t="s">
        <v>550</v>
      </c>
      <c r="D401" s="551" t="s">
        <v>926</v>
      </c>
      <c r="E401" s="142"/>
      <c r="F401" s="142">
        <v>155499</v>
      </c>
      <c r="G401" s="142">
        <v>2000</v>
      </c>
      <c r="H401" s="142">
        <v>2000</v>
      </c>
      <c r="I401" s="38">
        <f t="shared" si="22"/>
        <v>0</v>
      </c>
      <c r="J401" s="670">
        <f t="shared" si="23"/>
        <v>0</v>
      </c>
      <c r="K401" s="9"/>
      <c r="L401" s="9"/>
      <c r="M401" s="9"/>
      <c r="N401" s="9"/>
      <c r="O401" s="9"/>
      <c r="P401" s="9"/>
      <c r="Q401" s="9"/>
      <c r="R401" s="9"/>
      <c r="S401" s="9"/>
      <c r="T401" s="9"/>
    </row>
    <row r="402" spans="1:20" ht="15.95" customHeight="1" x14ac:dyDescent="0.2">
      <c r="A402" s="141"/>
      <c r="B402" s="141"/>
      <c r="C402" s="169" t="s">
        <v>551</v>
      </c>
      <c r="D402" s="551" t="s">
        <v>927</v>
      </c>
      <c r="E402" s="142"/>
      <c r="F402" s="142">
        <v>155404</v>
      </c>
      <c r="G402" s="142">
        <v>2500</v>
      </c>
      <c r="H402" s="142">
        <v>2500</v>
      </c>
      <c r="I402" s="38">
        <f t="shared" si="22"/>
        <v>0</v>
      </c>
      <c r="J402" s="670">
        <f t="shared" si="23"/>
        <v>0</v>
      </c>
      <c r="K402" s="9"/>
      <c r="L402" s="9"/>
      <c r="M402" s="9"/>
      <c r="N402" s="9"/>
      <c r="O402" s="9"/>
      <c r="P402" s="9"/>
      <c r="Q402" s="9"/>
      <c r="R402" s="9"/>
      <c r="S402" s="9"/>
      <c r="T402" s="9"/>
    </row>
    <row r="403" spans="1:20" ht="15.95" customHeight="1" x14ac:dyDescent="0.2">
      <c r="A403" s="141"/>
      <c r="B403" s="141"/>
      <c r="C403" s="169" t="s">
        <v>552</v>
      </c>
      <c r="D403" s="551" t="s">
        <v>928</v>
      </c>
      <c r="E403" s="142"/>
      <c r="F403" s="142">
        <v>155403</v>
      </c>
      <c r="G403" s="142">
        <v>6000</v>
      </c>
      <c r="H403" s="142">
        <v>6000</v>
      </c>
      <c r="I403" s="38">
        <f t="shared" si="22"/>
        <v>0</v>
      </c>
      <c r="J403" s="670">
        <f t="shared" si="23"/>
        <v>0</v>
      </c>
      <c r="K403" s="9"/>
      <c r="L403" s="9"/>
      <c r="M403" s="9"/>
      <c r="N403" s="9"/>
      <c r="O403" s="9"/>
      <c r="P403" s="9"/>
      <c r="Q403" s="9"/>
      <c r="R403" s="9"/>
      <c r="S403" s="9"/>
      <c r="T403" s="9"/>
    </row>
    <row r="404" spans="1:20" ht="15.95" customHeight="1" x14ac:dyDescent="0.2">
      <c r="A404" s="141"/>
      <c r="B404" s="141"/>
      <c r="C404" s="169" t="s">
        <v>553</v>
      </c>
      <c r="D404" s="547" t="s">
        <v>929</v>
      </c>
      <c r="E404" s="142"/>
      <c r="F404" s="142">
        <v>155409</v>
      </c>
      <c r="G404" s="142">
        <v>3000</v>
      </c>
      <c r="H404" s="142">
        <v>3000</v>
      </c>
      <c r="I404" s="38">
        <f t="shared" si="22"/>
        <v>0</v>
      </c>
      <c r="J404" s="670">
        <f t="shared" si="23"/>
        <v>0</v>
      </c>
      <c r="K404" s="9"/>
      <c r="L404" s="9"/>
      <c r="M404" s="9"/>
      <c r="N404" s="9"/>
      <c r="O404" s="9"/>
      <c r="P404" s="9"/>
      <c r="Q404" s="9"/>
      <c r="R404" s="9"/>
      <c r="S404" s="9"/>
      <c r="T404" s="9"/>
    </row>
    <row r="405" spans="1:20" ht="15.95" customHeight="1" x14ac:dyDescent="0.2">
      <c r="A405" s="141"/>
      <c r="B405" s="141"/>
      <c r="C405" s="169" t="s">
        <v>554</v>
      </c>
      <c r="D405" s="551" t="s">
        <v>930</v>
      </c>
      <c r="E405" s="142"/>
      <c r="F405" s="142">
        <v>155410</v>
      </c>
      <c r="G405" s="142">
        <v>2000</v>
      </c>
      <c r="H405" s="142">
        <v>2000</v>
      </c>
      <c r="I405" s="38">
        <f t="shared" si="22"/>
        <v>0</v>
      </c>
      <c r="J405" s="670">
        <f t="shared" si="23"/>
        <v>0</v>
      </c>
      <c r="K405" s="9"/>
      <c r="L405" s="9"/>
      <c r="M405" s="9"/>
      <c r="N405" s="9"/>
      <c r="O405" s="9"/>
      <c r="P405" s="9"/>
      <c r="Q405" s="9"/>
      <c r="R405" s="9"/>
      <c r="S405" s="9"/>
      <c r="T405" s="9"/>
    </row>
    <row r="406" spans="1:20" ht="15.95" customHeight="1" x14ac:dyDescent="0.2">
      <c r="A406" s="141"/>
      <c r="B406" s="141"/>
      <c r="C406" s="169" t="s">
        <v>555</v>
      </c>
      <c r="D406" s="548" t="s">
        <v>797</v>
      </c>
      <c r="E406" s="142"/>
      <c r="F406" s="142">
        <v>152411</v>
      </c>
      <c r="G406" s="142">
        <v>4000</v>
      </c>
      <c r="H406" s="142">
        <v>4000</v>
      </c>
      <c r="I406" s="38">
        <f t="shared" si="22"/>
        <v>0</v>
      </c>
      <c r="J406" s="670">
        <f t="shared" si="23"/>
        <v>0</v>
      </c>
      <c r="K406" s="9"/>
      <c r="L406" s="9"/>
      <c r="M406" s="9"/>
      <c r="N406" s="9"/>
      <c r="O406" s="9"/>
      <c r="P406" s="9"/>
      <c r="Q406" s="9"/>
      <c r="R406" s="9"/>
      <c r="S406" s="9"/>
      <c r="T406" s="9"/>
    </row>
    <row r="407" spans="1:20" ht="15.95" customHeight="1" x14ac:dyDescent="0.2">
      <c r="A407" s="141"/>
      <c r="B407" s="141"/>
      <c r="C407" s="169" t="s">
        <v>798</v>
      </c>
      <c r="D407" s="548" t="s">
        <v>931</v>
      </c>
      <c r="E407" s="142"/>
      <c r="F407" s="142">
        <v>154493</v>
      </c>
      <c r="G407" s="142">
        <v>2000</v>
      </c>
      <c r="H407" s="142">
        <v>2000</v>
      </c>
      <c r="I407" s="38">
        <f t="shared" si="22"/>
        <v>0</v>
      </c>
      <c r="J407" s="670">
        <f t="shared" si="23"/>
        <v>0</v>
      </c>
      <c r="K407" s="9"/>
      <c r="L407" s="9"/>
      <c r="M407" s="9"/>
      <c r="N407" s="9"/>
      <c r="O407" s="9"/>
      <c r="P407" s="9"/>
      <c r="Q407" s="9"/>
      <c r="R407" s="9"/>
      <c r="S407" s="9"/>
      <c r="T407" s="9"/>
    </row>
    <row r="408" spans="1:20" ht="13.5" customHeight="1" x14ac:dyDescent="0.2">
      <c r="A408" s="141"/>
      <c r="B408" s="141"/>
      <c r="C408" s="169" t="s">
        <v>799</v>
      </c>
      <c r="D408" s="553" t="s">
        <v>1148</v>
      </c>
      <c r="E408" s="578"/>
      <c r="F408" s="142">
        <v>155454</v>
      </c>
      <c r="G408" s="142">
        <v>2000</v>
      </c>
      <c r="H408" s="142">
        <v>2000</v>
      </c>
      <c r="I408" s="38">
        <f t="shared" ref="I408:I463" si="24">SUM(K408:T408)</f>
        <v>0</v>
      </c>
      <c r="J408" s="670">
        <f t="shared" si="23"/>
        <v>0</v>
      </c>
      <c r="K408" s="9"/>
      <c r="L408" s="9"/>
      <c r="M408" s="9"/>
      <c r="N408" s="9"/>
      <c r="O408" s="9"/>
      <c r="P408" s="9"/>
      <c r="Q408" s="9"/>
      <c r="R408" s="9"/>
      <c r="S408" s="9"/>
      <c r="T408" s="9"/>
    </row>
    <row r="409" spans="1:20" ht="19.5" customHeight="1" x14ac:dyDescent="0.2">
      <c r="A409" s="141"/>
      <c r="B409" s="141"/>
      <c r="C409" s="169" t="s">
        <v>800</v>
      </c>
      <c r="D409" s="551" t="s">
        <v>932</v>
      </c>
      <c r="E409" s="142"/>
      <c r="F409" s="142">
        <v>155412</v>
      </c>
      <c r="G409" s="142">
        <v>2000</v>
      </c>
      <c r="H409" s="142">
        <v>2000</v>
      </c>
      <c r="I409" s="38">
        <f t="shared" si="24"/>
        <v>0</v>
      </c>
      <c r="J409" s="670">
        <f t="shared" si="23"/>
        <v>0</v>
      </c>
      <c r="K409" s="9"/>
      <c r="L409" s="9"/>
      <c r="M409" s="9"/>
      <c r="N409" s="9"/>
      <c r="O409" s="9"/>
      <c r="P409" s="9"/>
      <c r="Q409" s="9"/>
      <c r="R409" s="9"/>
      <c r="S409" s="9"/>
      <c r="T409" s="9"/>
    </row>
    <row r="410" spans="1:20" ht="16.5" customHeight="1" x14ac:dyDescent="0.2">
      <c r="A410" s="141"/>
      <c r="B410" s="141"/>
      <c r="C410" s="169" t="s">
        <v>801</v>
      </c>
      <c r="D410" s="573" t="s">
        <v>933</v>
      </c>
      <c r="E410" s="142"/>
      <c r="F410" s="142">
        <v>155414</v>
      </c>
      <c r="G410" s="142">
        <v>8000</v>
      </c>
      <c r="H410" s="142">
        <v>8000</v>
      </c>
      <c r="I410" s="38">
        <f t="shared" si="24"/>
        <v>0</v>
      </c>
      <c r="J410" s="670">
        <f t="shared" si="23"/>
        <v>0</v>
      </c>
      <c r="K410" s="9"/>
      <c r="L410" s="9"/>
      <c r="M410" s="9"/>
      <c r="N410" s="9"/>
      <c r="O410" s="9"/>
      <c r="P410" s="9"/>
      <c r="Q410" s="9"/>
      <c r="R410" s="9"/>
      <c r="S410" s="9"/>
      <c r="T410" s="9"/>
    </row>
    <row r="411" spans="1:20" ht="16.5" customHeight="1" x14ac:dyDescent="0.2">
      <c r="A411" s="141"/>
      <c r="B411" s="141"/>
      <c r="C411" s="169" t="s">
        <v>802</v>
      </c>
      <c r="D411" s="573" t="s">
        <v>938</v>
      </c>
      <c r="E411" s="142"/>
      <c r="F411" s="142">
        <v>155430</v>
      </c>
      <c r="G411" s="142">
        <v>2000</v>
      </c>
      <c r="H411" s="142">
        <v>2000</v>
      </c>
      <c r="I411" s="38">
        <f t="shared" si="24"/>
        <v>0</v>
      </c>
      <c r="J411" s="670">
        <f t="shared" si="23"/>
        <v>0</v>
      </c>
      <c r="K411" s="9"/>
      <c r="L411" s="9"/>
      <c r="M411" s="9"/>
      <c r="N411" s="9"/>
      <c r="O411" s="9"/>
      <c r="P411" s="9"/>
      <c r="Q411" s="9"/>
      <c r="R411" s="9"/>
      <c r="S411" s="9"/>
      <c r="T411" s="9"/>
    </row>
    <row r="412" spans="1:20" ht="23.25" customHeight="1" x14ac:dyDescent="0.2">
      <c r="A412" s="141"/>
      <c r="B412" s="141"/>
      <c r="C412" s="122" t="s">
        <v>1149</v>
      </c>
      <c r="D412" s="573" t="s">
        <v>1150</v>
      </c>
      <c r="E412" s="142"/>
      <c r="F412" s="286">
        <v>152434</v>
      </c>
      <c r="G412" s="286"/>
      <c r="H412" s="286">
        <v>2155</v>
      </c>
      <c r="I412" s="38">
        <f t="shared" si="24"/>
        <v>2154</v>
      </c>
      <c r="J412" s="670">
        <f t="shared" si="23"/>
        <v>99.953596287703022</v>
      </c>
      <c r="K412" s="9"/>
      <c r="L412" s="9"/>
      <c r="M412" s="9"/>
      <c r="N412" s="9"/>
      <c r="O412" s="9"/>
      <c r="P412" s="9">
        <v>2154</v>
      </c>
      <c r="Q412" s="9"/>
      <c r="R412" s="9"/>
      <c r="S412" s="9"/>
      <c r="T412" s="9"/>
    </row>
    <row r="413" spans="1:20" ht="17.25" customHeight="1" x14ac:dyDescent="0.2">
      <c r="A413" s="141"/>
      <c r="B413" s="141"/>
      <c r="C413" s="594" t="s">
        <v>1151</v>
      </c>
      <c r="D413" s="595" t="s">
        <v>1152</v>
      </c>
      <c r="E413" s="286"/>
      <c r="F413" s="286">
        <v>155455</v>
      </c>
      <c r="G413" s="286"/>
      <c r="H413" s="286">
        <v>1112</v>
      </c>
      <c r="I413" s="38">
        <f t="shared" si="24"/>
        <v>1112</v>
      </c>
      <c r="J413" s="670">
        <f t="shared" si="23"/>
        <v>100</v>
      </c>
      <c r="K413" s="9"/>
      <c r="L413" s="9"/>
      <c r="M413" s="9"/>
      <c r="N413" s="9"/>
      <c r="O413" s="9"/>
      <c r="P413" s="9"/>
      <c r="Q413" s="9">
        <v>1112</v>
      </c>
      <c r="R413" s="9"/>
      <c r="S413" s="9"/>
      <c r="T413" s="9"/>
    </row>
    <row r="414" spans="1:20" ht="19.5" customHeight="1" x14ac:dyDescent="0.2">
      <c r="A414" s="141"/>
      <c r="B414" s="141"/>
      <c r="C414" s="594" t="s">
        <v>1153</v>
      </c>
      <c r="D414" s="595" t="s">
        <v>1154</v>
      </c>
      <c r="E414" s="286"/>
      <c r="F414" s="286">
        <v>152435</v>
      </c>
      <c r="G414" s="286"/>
      <c r="H414" s="286">
        <v>1613</v>
      </c>
      <c r="I414" s="38">
        <f t="shared" si="24"/>
        <v>0</v>
      </c>
      <c r="J414" s="670">
        <f t="shared" si="23"/>
        <v>0</v>
      </c>
      <c r="K414" s="9"/>
      <c r="L414" s="9"/>
      <c r="M414" s="9"/>
      <c r="N414" s="9"/>
      <c r="O414" s="9"/>
      <c r="P414" s="9"/>
      <c r="Q414" s="9"/>
      <c r="R414" s="9"/>
      <c r="S414" s="9"/>
      <c r="T414" s="9"/>
    </row>
    <row r="415" spans="1:20" ht="17.25" customHeight="1" x14ac:dyDescent="0.2">
      <c r="A415" s="141"/>
      <c r="B415" s="141"/>
      <c r="C415" s="594" t="s">
        <v>1155</v>
      </c>
      <c r="D415" s="595" t="s">
        <v>1156</v>
      </c>
      <c r="E415" s="286"/>
      <c r="F415" s="286">
        <v>155458</v>
      </c>
      <c r="G415" s="286"/>
      <c r="H415" s="286">
        <v>1768</v>
      </c>
      <c r="I415" s="38">
        <f t="shared" si="24"/>
        <v>0</v>
      </c>
      <c r="J415" s="670">
        <f t="shared" si="23"/>
        <v>0</v>
      </c>
      <c r="K415" s="9"/>
      <c r="L415" s="9"/>
      <c r="M415" s="9"/>
      <c r="N415" s="9"/>
      <c r="O415" s="9"/>
      <c r="P415" s="9"/>
      <c r="Q415" s="9"/>
      <c r="R415" s="9"/>
      <c r="S415" s="9"/>
      <c r="T415" s="9"/>
    </row>
    <row r="416" spans="1:20" ht="18" customHeight="1" x14ac:dyDescent="0.2">
      <c r="A416" s="141"/>
      <c r="B416" s="141"/>
      <c r="C416" s="594" t="s">
        <v>1157</v>
      </c>
      <c r="D416" s="674" t="s">
        <v>1158</v>
      </c>
      <c r="E416" s="286"/>
      <c r="F416" s="286">
        <v>152442</v>
      </c>
      <c r="G416" s="286"/>
      <c r="H416" s="286">
        <v>6000</v>
      </c>
      <c r="I416" s="38">
        <f t="shared" si="24"/>
        <v>0</v>
      </c>
      <c r="J416" s="670">
        <f t="shared" si="23"/>
        <v>0</v>
      </c>
      <c r="K416" s="9"/>
      <c r="L416" s="9"/>
      <c r="M416" s="9"/>
      <c r="N416" s="9"/>
      <c r="O416" s="9"/>
      <c r="P416" s="9"/>
      <c r="Q416" s="9"/>
      <c r="R416" s="9"/>
      <c r="S416" s="9"/>
      <c r="T416" s="9"/>
    </row>
    <row r="417" spans="1:20" ht="18" customHeight="1" x14ac:dyDescent="0.2">
      <c r="A417" s="141"/>
      <c r="B417" s="141"/>
      <c r="C417" s="596"/>
      <c r="D417" s="170" t="s">
        <v>1102</v>
      </c>
      <c r="E417" s="591"/>
      <c r="F417" s="9"/>
      <c r="G417" s="9"/>
      <c r="H417" s="9"/>
      <c r="I417" s="38"/>
      <c r="J417" s="670"/>
      <c r="K417" s="9"/>
      <c r="L417" s="9"/>
      <c r="M417" s="9"/>
      <c r="N417" s="9"/>
      <c r="O417" s="9"/>
      <c r="P417" s="9"/>
      <c r="Q417" s="9"/>
      <c r="R417" s="9"/>
      <c r="S417" s="9"/>
      <c r="T417" s="9"/>
    </row>
    <row r="418" spans="1:20" ht="18" customHeight="1" x14ac:dyDescent="0.2">
      <c r="A418" s="141"/>
      <c r="B418" s="141"/>
      <c r="C418" s="169" t="s">
        <v>556</v>
      </c>
      <c r="D418" s="548" t="s">
        <v>795</v>
      </c>
      <c r="E418" s="142"/>
      <c r="F418" s="142">
        <v>155420</v>
      </c>
      <c r="G418" s="142">
        <v>8000</v>
      </c>
      <c r="H418" s="142">
        <v>8000</v>
      </c>
      <c r="I418" s="38">
        <f t="shared" si="24"/>
        <v>1000</v>
      </c>
      <c r="J418" s="670">
        <f t="shared" si="23"/>
        <v>12.5</v>
      </c>
      <c r="K418" s="9"/>
      <c r="L418" s="9"/>
      <c r="M418" s="9"/>
      <c r="N418" s="9"/>
      <c r="O418" s="9"/>
      <c r="P418" s="9"/>
      <c r="Q418" s="9">
        <v>1000</v>
      </c>
      <c r="R418" s="9"/>
      <c r="S418" s="9"/>
      <c r="T418" s="9"/>
    </row>
    <row r="419" spans="1:20" ht="15" customHeight="1" x14ac:dyDescent="0.2">
      <c r="A419" s="141"/>
      <c r="B419" s="141"/>
      <c r="C419" s="169" t="s">
        <v>558</v>
      </c>
      <c r="D419" s="548" t="s">
        <v>940</v>
      </c>
      <c r="E419" s="142"/>
      <c r="F419" s="142">
        <v>154479</v>
      </c>
      <c r="G419" s="142">
        <v>1045</v>
      </c>
      <c r="H419" s="142">
        <v>1045</v>
      </c>
      <c r="I419" s="38">
        <f t="shared" si="24"/>
        <v>1045</v>
      </c>
      <c r="J419" s="670">
        <f t="shared" si="23"/>
        <v>100</v>
      </c>
      <c r="K419" s="9"/>
      <c r="L419" s="9"/>
      <c r="M419" s="9"/>
      <c r="N419" s="9"/>
      <c r="O419" s="9"/>
      <c r="P419" s="9"/>
      <c r="Q419" s="9">
        <v>1045</v>
      </c>
      <c r="R419" s="9"/>
      <c r="S419" s="9"/>
      <c r="T419" s="9"/>
    </row>
    <row r="420" spans="1:20" ht="18" customHeight="1" x14ac:dyDescent="0.2">
      <c r="A420" s="141"/>
      <c r="B420" s="141"/>
      <c r="C420" s="169" t="s">
        <v>559</v>
      </c>
      <c r="D420" s="92" t="s">
        <v>562</v>
      </c>
      <c r="E420" s="142"/>
      <c r="F420" s="142">
        <v>152414</v>
      </c>
      <c r="G420" s="142">
        <v>5197</v>
      </c>
      <c r="H420" s="142">
        <v>5197</v>
      </c>
      <c r="I420" s="38">
        <f t="shared" si="24"/>
        <v>2197</v>
      </c>
      <c r="J420" s="670">
        <f t="shared" si="23"/>
        <v>42.274389070617666</v>
      </c>
      <c r="K420" s="9"/>
      <c r="L420" s="9"/>
      <c r="M420" s="9"/>
      <c r="N420" s="9"/>
      <c r="O420" s="9"/>
      <c r="P420" s="9">
        <v>2197</v>
      </c>
      <c r="Q420" s="9"/>
      <c r="R420" s="9"/>
      <c r="S420" s="9"/>
      <c r="T420" s="9"/>
    </row>
    <row r="421" spans="1:20" ht="21" customHeight="1" x14ac:dyDescent="0.2">
      <c r="A421" s="141"/>
      <c r="B421" s="141"/>
      <c r="C421" s="169" t="s">
        <v>560</v>
      </c>
      <c r="D421" s="597" t="s">
        <v>564</v>
      </c>
      <c r="E421" s="142"/>
      <c r="F421" s="142">
        <v>152405</v>
      </c>
      <c r="G421" s="142">
        <v>10501</v>
      </c>
      <c r="H421" s="142">
        <v>10501</v>
      </c>
      <c r="I421" s="38">
        <f t="shared" si="24"/>
        <v>4498</v>
      </c>
      <c r="J421" s="670">
        <f t="shared" si="23"/>
        <v>42.834015808018286</v>
      </c>
      <c r="K421" s="9"/>
      <c r="L421" s="9"/>
      <c r="M421" s="9">
        <v>1890</v>
      </c>
      <c r="N421" s="9"/>
      <c r="O421" s="9"/>
      <c r="P421" s="9">
        <v>1113</v>
      </c>
      <c r="Q421" s="9">
        <v>1495</v>
      </c>
      <c r="R421" s="9"/>
      <c r="S421" s="9"/>
      <c r="T421" s="9"/>
    </row>
    <row r="422" spans="1:20" ht="18" customHeight="1" x14ac:dyDescent="0.2">
      <c r="A422" s="141"/>
      <c r="B422" s="141"/>
      <c r="C422" s="169" t="s">
        <v>561</v>
      </c>
      <c r="D422" s="551" t="s">
        <v>915</v>
      </c>
      <c r="E422" s="142"/>
      <c r="F422" s="142">
        <v>151419</v>
      </c>
      <c r="G422" s="142">
        <v>809</v>
      </c>
      <c r="H422" s="142">
        <v>809</v>
      </c>
      <c r="I422" s="38">
        <f t="shared" si="24"/>
        <v>0</v>
      </c>
      <c r="J422" s="670">
        <f t="shared" si="23"/>
        <v>0</v>
      </c>
      <c r="K422" s="9"/>
      <c r="L422" s="9"/>
      <c r="M422" s="9"/>
      <c r="N422" s="9"/>
      <c r="O422" s="9"/>
      <c r="P422" s="9"/>
      <c r="Q422" s="9"/>
      <c r="R422" s="9"/>
      <c r="S422" s="9"/>
      <c r="T422" s="9"/>
    </row>
    <row r="423" spans="1:20" ht="18" customHeight="1" x14ac:dyDescent="0.2">
      <c r="A423" s="141"/>
      <c r="B423" s="141"/>
      <c r="C423" s="169" t="s">
        <v>563</v>
      </c>
      <c r="D423" s="551" t="s">
        <v>922</v>
      </c>
      <c r="E423" s="142"/>
      <c r="F423" s="142">
        <v>154471</v>
      </c>
      <c r="G423" s="142">
        <v>2297</v>
      </c>
      <c r="H423" s="142">
        <v>2297</v>
      </c>
      <c r="I423" s="38">
        <f t="shared" si="24"/>
        <v>2297</v>
      </c>
      <c r="J423" s="670">
        <f t="shared" si="23"/>
        <v>100</v>
      </c>
      <c r="K423" s="9"/>
      <c r="L423" s="9"/>
      <c r="M423" s="9"/>
      <c r="N423" s="9"/>
      <c r="O423" s="9"/>
      <c r="P423" s="9"/>
      <c r="Q423" s="9">
        <v>2297</v>
      </c>
      <c r="R423" s="9"/>
      <c r="S423" s="9"/>
      <c r="T423" s="9"/>
    </row>
    <row r="424" spans="1:20" ht="16.5" customHeight="1" x14ac:dyDescent="0.2">
      <c r="A424" s="141"/>
      <c r="B424" s="141"/>
      <c r="C424" s="169" t="s">
        <v>565</v>
      </c>
      <c r="D424" s="548" t="s">
        <v>804</v>
      </c>
      <c r="E424" s="142"/>
      <c r="F424" s="142">
        <v>154411</v>
      </c>
      <c r="G424" s="142">
        <v>2016</v>
      </c>
      <c r="H424" s="142">
        <v>2016</v>
      </c>
      <c r="I424" s="38">
        <f t="shared" si="24"/>
        <v>1267</v>
      </c>
      <c r="J424" s="670">
        <f t="shared" si="23"/>
        <v>62.847222222222221</v>
      </c>
      <c r="K424" s="9"/>
      <c r="L424" s="9"/>
      <c r="M424" s="9"/>
      <c r="N424" s="9"/>
      <c r="O424" s="9"/>
      <c r="P424" s="9">
        <v>1267</v>
      </c>
      <c r="Q424" s="9"/>
      <c r="R424" s="9"/>
      <c r="S424" s="9"/>
      <c r="T424" s="9"/>
    </row>
    <row r="425" spans="1:20" ht="18" customHeight="1" x14ac:dyDescent="0.2">
      <c r="A425" s="141"/>
      <c r="B425" s="141"/>
      <c r="C425" s="169" t="s">
        <v>566</v>
      </c>
      <c r="D425" s="551" t="s">
        <v>934</v>
      </c>
      <c r="E425" s="142"/>
      <c r="F425" s="142">
        <v>155418</v>
      </c>
      <c r="G425" s="142">
        <v>1000</v>
      </c>
      <c r="H425" s="142">
        <v>1000</v>
      </c>
      <c r="I425" s="38">
        <f t="shared" si="24"/>
        <v>0</v>
      </c>
      <c r="J425" s="670">
        <f t="shared" si="23"/>
        <v>0</v>
      </c>
      <c r="K425" s="9"/>
      <c r="L425" s="9"/>
      <c r="M425" s="9"/>
      <c r="N425" s="9"/>
      <c r="O425" s="9"/>
      <c r="P425" s="9"/>
      <c r="Q425" s="9"/>
      <c r="R425" s="9"/>
      <c r="S425" s="9"/>
      <c r="T425" s="9"/>
    </row>
    <row r="426" spans="1:20" ht="29.25" customHeight="1" x14ac:dyDescent="0.2">
      <c r="A426" s="141"/>
      <c r="B426" s="141"/>
      <c r="C426" s="169" t="s">
        <v>1159</v>
      </c>
      <c r="D426" s="573" t="s">
        <v>935</v>
      </c>
      <c r="E426" s="142"/>
      <c r="F426" s="142">
        <v>155424</v>
      </c>
      <c r="G426" s="142">
        <v>2682</v>
      </c>
      <c r="H426" s="142">
        <v>2682</v>
      </c>
      <c r="I426" s="38">
        <f t="shared" si="24"/>
        <v>2682</v>
      </c>
      <c r="J426" s="670">
        <f t="shared" si="23"/>
        <v>100</v>
      </c>
      <c r="K426" s="9"/>
      <c r="L426" s="9"/>
      <c r="M426" s="9"/>
      <c r="N426" s="9"/>
      <c r="O426" s="9"/>
      <c r="P426" s="9"/>
      <c r="Q426" s="9">
        <v>2682</v>
      </c>
      <c r="R426" s="9"/>
      <c r="S426" s="9"/>
      <c r="T426" s="9"/>
    </row>
    <row r="427" spans="1:20" ht="18.75" customHeight="1" x14ac:dyDescent="0.2">
      <c r="A427" s="141"/>
      <c r="B427" s="141"/>
      <c r="C427" s="169" t="s">
        <v>1160</v>
      </c>
      <c r="D427" s="573" t="s">
        <v>936</v>
      </c>
      <c r="E427" s="142"/>
      <c r="F427" s="142">
        <v>155426</v>
      </c>
      <c r="G427" s="142">
        <v>6000</v>
      </c>
      <c r="H427" s="142">
        <v>6000</v>
      </c>
      <c r="I427" s="38">
        <f t="shared" si="24"/>
        <v>0</v>
      </c>
      <c r="J427" s="670">
        <f t="shared" si="23"/>
        <v>0</v>
      </c>
      <c r="K427" s="9"/>
      <c r="L427" s="9"/>
      <c r="M427" s="9"/>
      <c r="N427" s="9"/>
      <c r="O427" s="9"/>
      <c r="P427" s="9"/>
      <c r="Q427" s="9"/>
      <c r="R427" s="9"/>
      <c r="S427" s="9"/>
      <c r="T427" s="9"/>
    </row>
    <row r="428" spans="1:20" ht="15.75" customHeight="1" x14ac:dyDescent="0.2">
      <c r="A428" s="141"/>
      <c r="B428" s="141"/>
      <c r="C428" s="169" t="s">
        <v>1161</v>
      </c>
      <c r="D428" s="573" t="s">
        <v>937</v>
      </c>
      <c r="E428" s="142"/>
      <c r="F428" s="142">
        <v>152426</v>
      </c>
      <c r="G428" s="142">
        <v>12549</v>
      </c>
      <c r="H428" s="142">
        <v>12549</v>
      </c>
      <c r="I428" s="38">
        <f t="shared" si="24"/>
        <v>1026</v>
      </c>
      <c r="J428" s="670">
        <f t="shared" si="23"/>
        <v>8.1759502749223039</v>
      </c>
      <c r="K428" s="9"/>
      <c r="L428" s="9"/>
      <c r="M428" s="9"/>
      <c r="N428" s="9"/>
      <c r="O428" s="9"/>
      <c r="P428" s="9">
        <v>1026</v>
      </c>
      <c r="Q428" s="9"/>
      <c r="R428" s="9"/>
      <c r="S428" s="9"/>
      <c r="T428" s="9"/>
    </row>
    <row r="429" spans="1:20" ht="18" customHeight="1" x14ac:dyDescent="0.2">
      <c r="A429" s="141"/>
      <c r="B429" s="141"/>
      <c r="C429" s="169" t="s">
        <v>1162</v>
      </c>
      <c r="D429" s="573" t="s">
        <v>939</v>
      </c>
      <c r="E429" s="142"/>
      <c r="F429" s="142">
        <v>155427</v>
      </c>
      <c r="G429" s="142">
        <v>3462</v>
      </c>
      <c r="H429" s="142">
        <v>3462</v>
      </c>
      <c r="I429" s="38">
        <f t="shared" si="24"/>
        <v>462</v>
      </c>
      <c r="J429" s="670">
        <f t="shared" si="23"/>
        <v>13.344887348353554</v>
      </c>
      <c r="K429" s="9"/>
      <c r="L429" s="9"/>
      <c r="M429" s="9"/>
      <c r="N429" s="9"/>
      <c r="O429" s="9"/>
      <c r="P429" s="9"/>
      <c r="Q429" s="9">
        <v>462</v>
      </c>
      <c r="R429" s="9"/>
      <c r="S429" s="9"/>
      <c r="T429" s="9"/>
    </row>
    <row r="430" spans="1:20" ht="18" customHeight="1" x14ac:dyDescent="0.2">
      <c r="A430" s="141"/>
      <c r="B430" s="141"/>
      <c r="C430" s="169" t="s">
        <v>1163</v>
      </c>
      <c r="D430" s="10" t="s">
        <v>1164</v>
      </c>
      <c r="E430" s="142"/>
      <c r="F430" s="142">
        <v>155431</v>
      </c>
      <c r="G430" s="142">
        <v>1021</v>
      </c>
      <c r="H430" s="142">
        <v>1021</v>
      </c>
      <c r="I430" s="38">
        <f t="shared" si="24"/>
        <v>1021</v>
      </c>
      <c r="J430" s="670">
        <f t="shared" si="23"/>
        <v>100</v>
      </c>
      <c r="K430" s="9"/>
      <c r="L430" s="9"/>
      <c r="M430" s="9"/>
      <c r="N430" s="9"/>
      <c r="O430" s="9"/>
      <c r="P430" s="9"/>
      <c r="Q430" s="9">
        <v>1021</v>
      </c>
      <c r="R430" s="9"/>
      <c r="S430" s="9"/>
      <c r="T430" s="9"/>
    </row>
    <row r="431" spans="1:20" ht="24.75" customHeight="1" x14ac:dyDescent="0.2">
      <c r="A431" s="141"/>
      <c r="B431" s="141"/>
      <c r="C431" s="169" t="s">
        <v>1165</v>
      </c>
      <c r="D431" s="83" t="s">
        <v>1166</v>
      </c>
      <c r="E431" s="142"/>
      <c r="F431" s="142">
        <v>154401</v>
      </c>
      <c r="G431" s="142">
        <v>524</v>
      </c>
      <c r="H431" s="142">
        <v>524</v>
      </c>
      <c r="I431" s="38">
        <f t="shared" si="24"/>
        <v>0</v>
      </c>
      <c r="J431" s="670">
        <f t="shared" si="23"/>
        <v>0</v>
      </c>
      <c r="K431" s="9"/>
      <c r="L431" s="9"/>
      <c r="M431" s="9"/>
      <c r="N431" s="9"/>
      <c r="O431" s="9"/>
      <c r="P431" s="9"/>
      <c r="Q431" s="9"/>
      <c r="R431" s="9"/>
      <c r="S431" s="9"/>
      <c r="T431" s="9"/>
    </row>
    <row r="432" spans="1:20" ht="24.75" customHeight="1" x14ac:dyDescent="0.2">
      <c r="A432" s="141"/>
      <c r="B432" s="141"/>
      <c r="C432" s="169" t="s">
        <v>1167</v>
      </c>
      <c r="D432" s="83" t="s">
        <v>1168</v>
      </c>
      <c r="E432" s="142"/>
      <c r="F432" s="142">
        <v>152136</v>
      </c>
      <c r="G432" s="142">
        <v>657</v>
      </c>
      <c r="H432" s="142">
        <v>657</v>
      </c>
      <c r="I432" s="38">
        <f t="shared" si="24"/>
        <v>657</v>
      </c>
      <c r="J432" s="670">
        <f t="shared" si="23"/>
        <v>100</v>
      </c>
      <c r="K432" s="9"/>
      <c r="L432" s="9"/>
      <c r="M432" s="9"/>
      <c r="N432" s="9"/>
      <c r="O432" s="9"/>
      <c r="P432" s="9">
        <v>657</v>
      </c>
      <c r="Q432" s="9"/>
      <c r="R432" s="9"/>
      <c r="S432" s="9"/>
      <c r="T432" s="9"/>
    </row>
    <row r="433" spans="1:20" ht="15.75" customHeight="1" x14ac:dyDescent="0.2">
      <c r="A433" s="141"/>
      <c r="B433" s="141"/>
      <c r="C433" s="169" t="s">
        <v>1169</v>
      </c>
      <c r="D433" s="83" t="s">
        <v>1170</v>
      </c>
      <c r="E433" s="142"/>
      <c r="F433" s="142">
        <v>152427</v>
      </c>
      <c r="G433" s="142">
        <v>1235</v>
      </c>
      <c r="H433" s="142">
        <v>1235</v>
      </c>
      <c r="I433" s="38">
        <f t="shared" si="24"/>
        <v>0</v>
      </c>
      <c r="J433" s="670">
        <f t="shared" si="23"/>
        <v>0</v>
      </c>
      <c r="K433" s="9"/>
      <c r="L433" s="9"/>
      <c r="M433" s="9"/>
      <c r="N433" s="9"/>
      <c r="O433" s="9"/>
      <c r="P433" s="9"/>
      <c r="Q433" s="9"/>
      <c r="R433" s="9"/>
      <c r="S433" s="9"/>
      <c r="T433" s="9"/>
    </row>
    <row r="434" spans="1:20" ht="27" customHeight="1" x14ac:dyDescent="0.2">
      <c r="A434" s="141"/>
      <c r="B434" s="141"/>
      <c r="C434" s="169" t="s">
        <v>1171</v>
      </c>
      <c r="D434" s="83" t="s">
        <v>1172</v>
      </c>
      <c r="E434" s="142"/>
      <c r="F434" s="142">
        <v>152428</v>
      </c>
      <c r="G434" s="142">
        <v>444</v>
      </c>
      <c r="H434" s="142">
        <v>284</v>
      </c>
      <c r="I434" s="38">
        <f t="shared" si="24"/>
        <v>284</v>
      </c>
      <c r="J434" s="670">
        <f t="shared" si="23"/>
        <v>100</v>
      </c>
      <c r="K434" s="9"/>
      <c r="L434" s="9"/>
      <c r="M434" s="9">
        <v>284</v>
      </c>
      <c r="N434" s="9"/>
      <c r="O434" s="9"/>
      <c r="P434" s="9"/>
      <c r="Q434" s="9"/>
      <c r="R434" s="9"/>
      <c r="S434" s="9"/>
      <c r="T434" s="9"/>
    </row>
    <row r="435" spans="1:20" ht="15.75" customHeight="1" x14ac:dyDescent="0.2">
      <c r="A435" s="141"/>
      <c r="B435" s="141"/>
      <c r="C435" s="598" t="s">
        <v>417</v>
      </c>
      <c r="D435" s="232" t="s">
        <v>567</v>
      </c>
      <c r="E435" s="5"/>
      <c r="F435" s="6"/>
      <c r="G435" s="6"/>
      <c r="H435" s="6"/>
      <c r="I435" s="38"/>
      <c r="J435" s="670"/>
      <c r="K435" s="9"/>
      <c r="L435" s="9"/>
      <c r="M435" s="9"/>
      <c r="N435" s="9"/>
      <c r="O435" s="9"/>
      <c r="P435" s="9"/>
      <c r="Q435" s="9"/>
      <c r="R435" s="9"/>
      <c r="S435" s="9"/>
      <c r="T435" s="9"/>
    </row>
    <row r="436" spans="1:20" ht="15.75" customHeight="1" x14ac:dyDescent="0.2">
      <c r="A436" s="141"/>
      <c r="B436" s="141"/>
      <c r="C436" s="131" t="s">
        <v>805</v>
      </c>
      <c r="D436" s="551" t="s">
        <v>1173</v>
      </c>
      <c r="E436" s="142"/>
      <c r="F436" s="142">
        <v>152574</v>
      </c>
      <c r="G436" s="142">
        <v>10000</v>
      </c>
      <c r="H436" s="142">
        <v>16820</v>
      </c>
      <c r="I436" s="38">
        <f t="shared" si="24"/>
        <v>2892</v>
      </c>
      <c r="J436" s="670">
        <f t="shared" si="23"/>
        <v>17.193816884661118</v>
      </c>
      <c r="K436" s="9"/>
      <c r="L436" s="9"/>
      <c r="M436" s="9"/>
      <c r="N436" s="9"/>
      <c r="O436" s="9"/>
      <c r="P436" s="9">
        <v>2892</v>
      </c>
      <c r="Q436" s="9"/>
      <c r="R436" s="9"/>
      <c r="S436" s="9"/>
      <c r="T436" s="9"/>
    </row>
    <row r="437" spans="1:20" ht="18.75" customHeight="1" x14ac:dyDescent="0.2">
      <c r="A437" s="141"/>
      <c r="B437" s="141"/>
      <c r="C437" s="131" t="s">
        <v>568</v>
      </c>
      <c r="D437" s="573" t="s">
        <v>944</v>
      </c>
      <c r="E437" s="142"/>
      <c r="F437" s="142">
        <v>152571</v>
      </c>
      <c r="G437" s="142">
        <v>1000</v>
      </c>
      <c r="H437" s="142">
        <v>16000</v>
      </c>
      <c r="I437" s="38">
        <f t="shared" si="24"/>
        <v>0</v>
      </c>
      <c r="J437" s="670">
        <f t="shared" si="23"/>
        <v>0</v>
      </c>
      <c r="K437" s="9"/>
      <c r="L437" s="9"/>
      <c r="M437" s="9"/>
      <c r="N437" s="9"/>
      <c r="O437" s="9"/>
      <c r="P437" s="9"/>
      <c r="Q437" s="9"/>
      <c r="R437" s="9"/>
      <c r="S437" s="9"/>
      <c r="T437" s="9"/>
    </row>
    <row r="438" spans="1:20" ht="16.5" customHeight="1" x14ac:dyDescent="0.2">
      <c r="A438" s="141"/>
      <c r="B438" s="141"/>
      <c r="C438" s="131" t="s">
        <v>569</v>
      </c>
      <c r="D438" s="226" t="s">
        <v>1174</v>
      </c>
      <c r="E438" s="5"/>
      <c r="F438" s="142">
        <v>152558</v>
      </c>
      <c r="G438" s="142">
        <v>500</v>
      </c>
      <c r="H438" s="142">
        <v>500</v>
      </c>
      <c r="I438" s="38">
        <f t="shared" si="24"/>
        <v>0</v>
      </c>
      <c r="J438" s="670">
        <f t="shared" si="23"/>
        <v>0</v>
      </c>
      <c r="K438" s="9"/>
      <c r="L438" s="9"/>
      <c r="M438" s="9"/>
      <c r="N438" s="9"/>
      <c r="O438" s="9"/>
      <c r="P438" s="9"/>
      <c r="Q438" s="9"/>
      <c r="R438" s="9"/>
      <c r="S438" s="9"/>
      <c r="T438" s="9"/>
    </row>
    <row r="439" spans="1:20" ht="15.75" customHeight="1" x14ac:dyDescent="0.2">
      <c r="A439" s="141"/>
      <c r="B439" s="141"/>
      <c r="C439" s="131" t="s">
        <v>570</v>
      </c>
      <c r="D439" s="550" t="s">
        <v>1175</v>
      </c>
      <c r="E439" s="142"/>
      <c r="F439" s="142">
        <v>152575</v>
      </c>
      <c r="G439" s="142">
        <v>2000</v>
      </c>
      <c r="H439" s="142">
        <v>2000</v>
      </c>
      <c r="I439" s="38">
        <f t="shared" si="24"/>
        <v>0</v>
      </c>
      <c r="J439" s="670">
        <f t="shared" si="23"/>
        <v>0</v>
      </c>
      <c r="K439" s="9"/>
      <c r="L439" s="9"/>
      <c r="M439" s="9"/>
      <c r="N439" s="9"/>
      <c r="O439" s="9"/>
      <c r="P439" s="9"/>
      <c r="Q439" s="9"/>
      <c r="R439" s="9"/>
      <c r="S439" s="9"/>
      <c r="T439" s="9"/>
    </row>
    <row r="440" spans="1:20" ht="14.25" customHeight="1" x14ac:dyDescent="0.2">
      <c r="A440" s="141"/>
      <c r="B440" s="141"/>
      <c r="C440" s="131" t="s">
        <v>571</v>
      </c>
      <c r="D440" s="207" t="s">
        <v>1176</v>
      </c>
      <c r="E440" s="599"/>
      <c r="F440" s="142">
        <v>152577</v>
      </c>
      <c r="G440" s="142">
        <v>500</v>
      </c>
      <c r="H440" s="142">
        <v>0</v>
      </c>
      <c r="I440" s="38">
        <f t="shared" si="24"/>
        <v>0</v>
      </c>
      <c r="J440" s="670"/>
      <c r="K440" s="9"/>
      <c r="L440" s="9"/>
      <c r="M440" s="9"/>
      <c r="N440" s="9"/>
      <c r="O440" s="9"/>
      <c r="P440" s="9"/>
      <c r="Q440" s="9"/>
      <c r="R440" s="9"/>
      <c r="S440" s="9"/>
      <c r="T440" s="9"/>
    </row>
    <row r="441" spans="1:20" ht="14.25" customHeight="1" x14ac:dyDescent="0.2">
      <c r="A441" s="141"/>
      <c r="B441" s="141"/>
      <c r="C441" s="131" t="s">
        <v>572</v>
      </c>
      <c r="D441" s="550" t="s">
        <v>1177</v>
      </c>
      <c r="E441" s="5"/>
      <c r="F441" s="142">
        <v>152578</v>
      </c>
      <c r="G441" s="142">
        <v>500</v>
      </c>
      <c r="H441" s="142">
        <v>0</v>
      </c>
      <c r="I441" s="38">
        <f t="shared" si="24"/>
        <v>0</v>
      </c>
      <c r="J441" s="670"/>
      <c r="K441" s="9"/>
      <c r="L441" s="9"/>
      <c r="M441" s="9"/>
      <c r="N441" s="9"/>
      <c r="O441" s="9"/>
      <c r="P441" s="9"/>
      <c r="Q441" s="9"/>
      <c r="R441" s="9"/>
      <c r="S441" s="9"/>
      <c r="T441" s="9"/>
    </row>
    <row r="442" spans="1:20" ht="14.25" customHeight="1" x14ac:dyDescent="0.2">
      <c r="A442" s="141"/>
      <c r="B442" s="141"/>
      <c r="C442" s="131" t="s">
        <v>573</v>
      </c>
      <c r="D442" s="551" t="s">
        <v>941</v>
      </c>
      <c r="E442" s="5"/>
      <c r="F442" s="142">
        <v>152566</v>
      </c>
      <c r="G442" s="142">
        <v>2500</v>
      </c>
      <c r="H442" s="142">
        <v>0</v>
      </c>
      <c r="I442" s="38">
        <f t="shared" si="24"/>
        <v>0</v>
      </c>
      <c r="J442" s="670"/>
      <c r="K442" s="9"/>
      <c r="L442" s="9"/>
      <c r="M442" s="9"/>
      <c r="N442" s="9"/>
      <c r="O442" s="9"/>
      <c r="P442" s="9"/>
      <c r="Q442" s="9"/>
      <c r="R442" s="9"/>
      <c r="S442" s="9"/>
      <c r="T442" s="9"/>
    </row>
    <row r="443" spans="1:20" ht="18" customHeight="1" x14ac:dyDescent="0.2">
      <c r="A443" s="141"/>
      <c r="B443" s="141"/>
      <c r="C443" s="131" t="s">
        <v>574</v>
      </c>
      <c r="D443" s="550" t="s">
        <v>1178</v>
      </c>
      <c r="E443" s="578"/>
      <c r="F443" s="142">
        <v>152579</v>
      </c>
      <c r="G443" s="142">
        <v>500</v>
      </c>
      <c r="H443" s="142">
        <v>500</v>
      </c>
      <c r="I443" s="38">
        <f t="shared" si="24"/>
        <v>0</v>
      </c>
      <c r="J443" s="670">
        <f t="shared" si="23"/>
        <v>0</v>
      </c>
      <c r="K443" s="9"/>
      <c r="L443" s="9"/>
      <c r="M443" s="9"/>
      <c r="N443" s="9"/>
      <c r="O443" s="9"/>
      <c r="P443" s="9"/>
      <c r="Q443" s="9"/>
      <c r="R443" s="9"/>
      <c r="S443" s="9"/>
      <c r="T443" s="9"/>
    </row>
    <row r="444" spans="1:20" ht="18" customHeight="1" x14ac:dyDescent="0.2">
      <c r="A444" s="141"/>
      <c r="B444" s="141"/>
      <c r="C444" s="131" t="s">
        <v>575</v>
      </c>
      <c r="D444" s="550" t="s">
        <v>1179</v>
      </c>
      <c r="E444" s="578"/>
      <c r="F444" s="142">
        <v>152580</v>
      </c>
      <c r="G444" s="142">
        <v>1000</v>
      </c>
      <c r="H444" s="142">
        <v>0</v>
      </c>
      <c r="I444" s="38">
        <f t="shared" si="24"/>
        <v>0</v>
      </c>
      <c r="J444" s="670"/>
      <c r="K444" s="9"/>
      <c r="L444" s="9"/>
      <c r="M444" s="9"/>
      <c r="N444" s="9"/>
      <c r="O444" s="9"/>
      <c r="P444" s="9"/>
      <c r="Q444" s="9"/>
      <c r="R444" s="9"/>
      <c r="S444" s="9"/>
      <c r="T444" s="9"/>
    </row>
    <row r="445" spans="1:20" ht="18.75" customHeight="1" x14ac:dyDescent="0.2">
      <c r="A445" s="141"/>
      <c r="B445" s="141"/>
      <c r="C445" s="131" t="s">
        <v>576</v>
      </c>
      <c r="D445" s="207" t="s">
        <v>942</v>
      </c>
      <c r="E445" s="142"/>
      <c r="F445" s="142">
        <v>152570</v>
      </c>
      <c r="G445" s="142">
        <v>750</v>
      </c>
      <c r="H445" s="142">
        <v>750</v>
      </c>
      <c r="I445" s="38">
        <f t="shared" si="24"/>
        <v>0</v>
      </c>
      <c r="J445" s="670">
        <f t="shared" si="23"/>
        <v>0</v>
      </c>
      <c r="K445" s="9"/>
      <c r="L445" s="9"/>
      <c r="M445" s="9"/>
      <c r="N445" s="9"/>
      <c r="O445" s="9"/>
      <c r="P445" s="9"/>
      <c r="Q445" s="9"/>
      <c r="R445" s="9"/>
      <c r="S445" s="9"/>
      <c r="T445" s="9"/>
    </row>
    <row r="446" spans="1:20" ht="18.75" customHeight="1" x14ac:dyDescent="0.2">
      <c r="A446" s="141"/>
      <c r="B446" s="141"/>
      <c r="C446" s="131" t="s">
        <v>577</v>
      </c>
      <c r="D446" s="551" t="s">
        <v>943</v>
      </c>
      <c r="E446" s="142"/>
      <c r="F446" s="675">
        <v>154544</v>
      </c>
      <c r="G446" s="256">
        <v>1000</v>
      </c>
      <c r="H446" s="256">
        <v>0</v>
      </c>
      <c r="I446" s="38">
        <f t="shared" si="24"/>
        <v>0</v>
      </c>
      <c r="J446" s="670"/>
      <c r="K446" s="9"/>
      <c r="L446" s="9"/>
      <c r="M446" s="9"/>
      <c r="N446" s="9"/>
      <c r="O446" s="9"/>
      <c r="P446" s="9"/>
      <c r="Q446" s="9"/>
      <c r="R446" s="9"/>
      <c r="S446" s="9"/>
      <c r="T446" s="9"/>
    </row>
    <row r="447" spans="1:20" ht="15" customHeight="1" x14ac:dyDescent="0.2">
      <c r="A447" s="141"/>
      <c r="B447" s="141"/>
      <c r="C447" s="131" t="s">
        <v>945</v>
      </c>
      <c r="D447" s="550" t="s">
        <v>1180</v>
      </c>
      <c r="E447" s="588"/>
      <c r="F447" s="10">
        <v>154545</v>
      </c>
      <c r="G447" s="256">
        <v>500</v>
      </c>
      <c r="H447" s="256">
        <v>500</v>
      </c>
      <c r="I447" s="38">
        <f t="shared" si="24"/>
        <v>0</v>
      </c>
      <c r="J447" s="670">
        <f t="shared" si="23"/>
        <v>0</v>
      </c>
      <c r="K447" s="9"/>
      <c r="L447" s="9"/>
      <c r="M447" s="9"/>
      <c r="N447" s="9"/>
      <c r="O447" s="9"/>
      <c r="P447" s="9"/>
      <c r="Q447" s="9"/>
      <c r="R447" s="9"/>
      <c r="S447" s="9"/>
      <c r="T447" s="9"/>
    </row>
    <row r="448" spans="1:20" ht="23.25" customHeight="1" x14ac:dyDescent="0.2">
      <c r="A448" s="141"/>
      <c r="B448" s="141"/>
      <c r="C448" s="213" t="s">
        <v>1181</v>
      </c>
      <c r="D448" s="600" t="s">
        <v>1182</v>
      </c>
      <c r="E448" s="286"/>
      <c r="F448" s="286">
        <v>152904</v>
      </c>
      <c r="G448" s="286"/>
      <c r="H448" s="286">
        <v>3581</v>
      </c>
      <c r="I448" s="38">
        <f t="shared" si="24"/>
        <v>0</v>
      </c>
      <c r="J448" s="670">
        <f t="shared" si="23"/>
        <v>0</v>
      </c>
      <c r="K448" s="9"/>
      <c r="L448" s="9"/>
      <c r="M448" s="9"/>
      <c r="N448" s="9"/>
      <c r="O448" s="9"/>
      <c r="P448" s="9"/>
      <c r="Q448" s="9"/>
      <c r="R448" s="9"/>
      <c r="S448" s="9"/>
      <c r="T448" s="9"/>
    </row>
    <row r="449" spans="1:20" ht="20.25" customHeight="1" x14ac:dyDescent="0.2">
      <c r="A449" s="141"/>
      <c r="B449" s="141"/>
      <c r="C449" s="141"/>
      <c r="D449" s="86" t="s">
        <v>1102</v>
      </c>
      <c r="E449" s="5"/>
      <c r="F449" s="5"/>
      <c r="G449" s="5"/>
      <c r="H449" s="5"/>
      <c r="I449" s="38"/>
      <c r="J449" s="670"/>
      <c r="K449" s="9"/>
      <c r="L449" s="9"/>
      <c r="M449" s="9"/>
      <c r="N449" s="9"/>
      <c r="O449" s="9"/>
      <c r="P449" s="9"/>
      <c r="Q449" s="9"/>
      <c r="R449" s="9"/>
      <c r="S449" s="9"/>
      <c r="T449" s="9"/>
    </row>
    <row r="450" spans="1:20" ht="17.100000000000001" customHeight="1" x14ac:dyDescent="0.2">
      <c r="A450" s="141"/>
      <c r="B450" s="141"/>
      <c r="C450" s="174" t="s">
        <v>578</v>
      </c>
      <c r="D450" s="548" t="s">
        <v>946</v>
      </c>
      <c r="E450" s="601"/>
      <c r="F450" s="142">
        <v>152562</v>
      </c>
      <c r="G450" s="142">
        <v>17723</v>
      </c>
      <c r="H450" s="142">
        <v>17723</v>
      </c>
      <c r="I450" s="38">
        <f t="shared" si="24"/>
        <v>11792</v>
      </c>
      <c r="J450" s="670">
        <f t="shared" si="23"/>
        <v>66.535011002651927</v>
      </c>
      <c r="K450" s="9"/>
      <c r="L450" s="9"/>
      <c r="M450" s="9"/>
      <c r="N450" s="9"/>
      <c r="O450" s="9"/>
      <c r="P450" s="9">
        <v>11792</v>
      </c>
      <c r="Q450" s="9"/>
      <c r="R450" s="9"/>
      <c r="S450" s="9"/>
      <c r="T450" s="9"/>
    </row>
    <row r="451" spans="1:20" ht="17.100000000000001" customHeight="1" x14ac:dyDescent="0.2">
      <c r="A451" s="141"/>
      <c r="B451" s="141"/>
      <c r="C451" s="174" t="s">
        <v>579</v>
      </c>
      <c r="D451" s="573" t="s">
        <v>1183</v>
      </c>
      <c r="E451" s="142"/>
      <c r="F451" s="142">
        <v>154905</v>
      </c>
      <c r="G451" s="142">
        <v>2500</v>
      </c>
      <c r="H451" s="142">
        <v>2500</v>
      </c>
      <c r="I451" s="38">
        <f t="shared" si="24"/>
        <v>1131</v>
      </c>
      <c r="J451" s="670">
        <f t="shared" si="23"/>
        <v>45.24</v>
      </c>
      <c r="K451" s="9"/>
      <c r="L451" s="9"/>
      <c r="M451" s="9"/>
      <c r="N451" s="9"/>
      <c r="O451" s="9"/>
      <c r="P451" s="9">
        <v>1131</v>
      </c>
      <c r="Q451" s="9"/>
      <c r="R451" s="9"/>
      <c r="S451" s="9"/>
      <c r="T451" s="9"/>
    </row>
    <row r="452" spans="1:20" ht="13.5" customHeight="1" x14ac:dyDescent="0.2">
      <c r="A452" s="141"/>
      <c r="B452" s="141"/>
      <c r="C452" s="602" t="s">
        <v>580</v>
      </c>
      <c r="D452" s="230" t="s">
        <v>581</v>
      </c>
      <c r="E452" s="5"/>
      <c r="F452" s="6"/>
      <c r="G452" s="6"/>
      <c r="H452" s="6"/>
      <c r="I452" s="38"/>
      <c r="J452" s="670"/>
      <c r="K452" s="9"/>
      <c r="L452" s="9"/>
      <c r="M452" s="9"/>
      <c r="N452" s="9"/>
      <c r="O452" s="9"/>
      <c r="P452" s="9"/>
      <c r="Q452" s="9"/>
      <c r="R452" s="9"/>
      <c r="S452" s="9"/>
      <c r="T452" s="9"/>
    </row>
    <row r="453" spans="1:20" ht="12.75" customHeight="1" x14ac:dyDescent="0.2">
      <c r="A453" s="141"/>
      <c r="B453" s="141"/>
      <c r="C453" s="596" t="s">
        <v>582</v>
      </c>
      <c r="D453" s="603" t="s">
        <v>583</v>
      </c>
      <c r="E453" s="5"/>
      <c r="F453" s="6"/>
      <c r="G453" s="6"/>
      <c r="H453" s="6"/>
      <c r="I453" s="38"/>
      <c r="J453" s="670"/>
      <c r="K453" s="9"/>
      <c r="L453" s="9"/>
      <c r="M453" s="9"/>
      <c r="N453" s="9"/>
      <c r="O453" s="9"/>
      <c r="P453" s="9"/>
      <c r="Q453" s="9"/>
      <c r="R453" s="9"/>
      <c r="S453" s="9"/>
      <c r="T453" s="9"/>
    </row>
    <row r="454" spans="1:20" ht="17.100000000000001" customHeight="1" x14ac:dyDescent="0.2">
      <c r="A454" s="141"/>
      <c r="B454" s="141"/>
      <c r="C454" s="169" t="s">
        <v>1184</v>
      </c>
      <c r="D454" s="604" t="s">
        <v>584</v>
      </c>
      <c r="E454" s="5"/>
      <c r="F454" s="9">
        <v>152801</v>
      </c>
      <c r="G454" s="9">
        <v>10688</v>
      </c>
      <c r="H454" s="9">
        <v>10688</v>
      </c>
      <c r="I454" s="38">
        <f t="shared" si="24"/>
        <v>2688</v>
      </c>
      <c r="J454" s="670">
        <f t="shared" si="23"/>
        <v>25.149700598802394</v>
      </c>
      <c r="K454" s="9"/>
      <c r="L454" s="9"/>
      <c r="M454" s="9"/>
      <c r="N454" s="9"/>
      <c r="O454" s="9"/>
      <c r="P454" s="9">
        <v>2688</v>
      </c>
      <c r="Q454" s="9"/>
      <c r="R454" s="9"/>
      <c r="S454" s="9"/>
      <c r="T454" s="9"/>
    </row>
    <row r="455" spans="1:20" ht="13.5" customHeight="1" x14ac:dyDescent="0.2">
      <c r="A455" s="141"/>
      <c r="B455" s="141"/>
      <c r="C455" s="605" t="s">
        <v>585</v>
      </c>
      <c r="D455" s="606" t="s">
        <v>418</v>
      </c>
      <c r="E455" s="591"/>
      <c r="F455" s="9"/>
      <c r="G455" s="9"/>
      <c r="H455" s="9"/>
      <c r="I455" s="38"/>
      <c r="J455" s="670"/>
      <c r="K455" s="9"/>
      <c r="L455" s="9"/>
      <c r="M455" s="9"/>
      <c r="N455" s="9"/>
      <c r="O455" s="9"/>
      <c r="P455" s="9"/>
      <c r="Q455" s="9"/>
      <c r="R455" s="9"/>
      <c r="S455" s="9"/>
      <c r="T455" s="9"/>
    </row>
    <row r="456" spans="1:20" ht="17.100000000000001" customHeight="1" x14ac:dyDescent="0.2">
      <c r="A456" s="141"/>
      <c r="B456" s="141"/>
      <c r="C456" s="607" t="s">
        <v>586</v>
      </c>
      <c r="D456" s="547" t="s">
        <v>557</v>
      </c>
      <c r="E456" s="142"/>
      <c r="F456" s="142">
        <v>152947</v>
      </c>
      <c r="G456" s="142">
        <v>2500</v>
      </c>
      <c r="H456" s="142">
        <v>2500</v>
      </c>
      <c r="I456" s="38">
        <f t="shared" si="24"/>
        <v>0</v>
      </c>
      <c r="J456" s="670">
        <f t="shared" ref="J456:J519" si="25">I456/H456*100</f>
        <v>0</v>
      </c>
      <c r="K456" s="9"/>
      <c r="L456" s="9"/>
      <c r="M456" s="9"/>
      <c r="N456" s="9"/>
      <c r="O456" s="9"/>
      <c r="P456" s="9"/>
      <c r="Q456" s="9"/>
      <c r="R456" s="9"/>
      <c r="S456" s="9"/>
      <c r="T456" s="9"/>
    </row>
    <row r="457" spans="1:20" ht="17.100000000000001" customHeight="1" x14ac:dyDescent="0.2">
      <c r="A457" s="141"/>
      <c r="B457" s="141"/>
      <c r="C457" s="607" t="s">
        <v>587</v>
      </c>
      <c r="D457" s="551" t="s">
        <v>1185</v>
      </c>
      <c r="E457" s="142"/>
      <c r="F457" s="142">
        <v>154906</v>
      </c>
      <c r="G457" s="142">
        <v>500</v>
      </c>
      <c r="H457" s="142">
        <v>500</v>
      </c>
      <c r="I457" s="38">
        <f t="shared" si="24"/>
        <v>0</v>
      </c>
      <c r="J457" s="670">
        <f t="shared" si="25"/>
        <v>0</v>
      </c>
      <c r="K457" s="9"/>
      <c r="L457" s="9"/>
      <c r="M457" s="9"/>
      <c r="N457" s="9"/>
      <c r="O457" s="9"/>
      <c r="P457" s="9"/>
      <c r="Q457" s="9"/>
      <c r="R457" s="9"/>
      <c r="S457" s="9"/>
      <c r="T457" s="9"/>
    </row>
    <row r="458" spans="1:20" ht="24" customHeight="1" x14ac:dyDescent="0.2">
      <c r="A458" s="141"/>
      <c r="B458" s="141"/>
      <c r="C458" s="608" t="s">
        <v>1186</v>
      </c>
      <c r="D458" s="579" t="s">
        <v>1187</v>
      </c>
      <c r="E458" s="286"/>
      <c r="F458" s="286">
        <v>154920</v>
      </c>
      <c r="G458" s="286"/>
      <c r="H458" s="286">
        <v>1002</v>
      </c>
      <c r="I458" s="38">
        <f t="shared" si="24"/>
        <v>1002</v>
      </c>
      <c r="J458" s="670">
        <f t="shared" si="25"/>
        <v>100</v>
      </c>
      <c r="K458" s="9"/>
      <c r="L458" s="9"/>
      <c r="M458" s="9"/>
      <c r="N458" s="9"/>
      <c r="O458" s="9"/>
      <c r="P458" s="9"/>
      <c r="Q458" s="9">
        <v>1002</v>
      </c>
      <c r="R458" s="9"/>
      <c r="S458" s="9"/>
      <c r="T458" s="9"/>
    </row>
    <row r="459" spans="1:20" ht="17.100000000000001" customHeight="1" x14ac:dyDescent="0.2">
      <c r="A459" s="141"/>
      <c r="B459" s="141"/>
      <c r="C459" s="608" t="s">
        <v>1188</v>
      </c>
      <c r="D459" s="579" t="s">
        <v>1189</v>
      </c>
      <c r="E459" s="286"/>
      <c r="F459" s="286">
        <v>152950</v>
      </c>
      <c r="G459" s="286"/>
      <c r="H459" s="286">
        <v>60000</v>
      </c>
      <c r="I459" s="38">
        <f t="shared" si="24"/>
        <v>0</v>
      </c>
      <c r="J459" s="670">
        <f t="shared" si="25"/>
        <v>0</v>
      </c>
      <c r="K459" s="9"/>
      <c r="L459" s="9"/>
      <c r="M459" s="9"/>
      <c r="N459" s="9"/>
      <c r="O459" s="9"/>
      <c r="P459" s="9"/>
      <c r="Q459" s="9"/>
      <c r="R459" s="9"/>
      <c r="S459" s="9"/>
      <c r="T459" s="9"/>
    </row>
    <row r="460" spans="1:20" ht="17.100000000000001" customHeight="1" x14ac:dyDescent="0.2">
      <c r="A460" s="141"/>
      <c r="B460" s="141"/>
      <c r="C460" s="174" t="s">
        <v>1190</v>
      </c>
      <c r="D460" s="551" t="s">
        <v>1191</v>
      </c>
      <c r="E460" s="142"/>
      <c r="F460" s="286">
        <v>152951</v>
      </c>
      <c r="G460" s="286"/>
      <c r="H460" s="286">
        <v>5788</v>
      </c>
      <c r="I460" s="38">
        <f t="shared" si="24"/>
        <v>0</v>
      </c>
      <c r="J460" s="670">
        <f t="shared" si="25"/>
        <v>0</v>
      </c>
      <c r="K460" s="9"/>
      <c r="L460" s="9"/>
      <c r="M460" s="9"/>
      <c r="N460" s="9"/>
      <c r="O460" s="9"/>
      <c r="P460" s="9"/>
      <c r="Q460" s="9"/>
      <c r="R460" s="9"/>
      <c r="S460" s="9"/>
      <c r="T460" s="9"/>
    </row>
    <row r="461" spans="1:20" ht="17.100000000000001" customHeight="1" x14ac:dyDescent="0.2">
      <c r="A461" s="141"/>
      <c r="B461" s="141"/>
      <c r="C461" s="158"/>
      <c r="D461" s="86" t="s">
        <v>1102</v>
      </c>
      <c r="E461" s="142"/>
      <c r="F461" s="142"/>
      <c r="G461" s="142"/>
      <c r="H461" s="142"/>
      <c r="I461" s="38"/>
      <c r="J461" s="670"/>
      <c r="K461" s="9"/>
      <c r="L461" s="9"/>
      <c r="M461" s="9"/>
      <c r="N461" s="9"/>
      <c r="O461" s="9"/>
      <c r="P461" s="9"/>
      <c r="Q461" s="9"/>
      <c r="R461" s="9"/>
      <c r="S461" s="9"/>
      <c r="T461" s="9"/>
    </row>
    <row r="462" spans="1:20" ht="23.25" customHeight="1" x14ac:dyDescent="0.2">
      <c r="A462" s="141"/>
      <c r="B462" s="141"/>
      <c r="C462" s="131" t="s">
        <v>589</v>
      </c>
      <c r="D462" s="609" t="s">
        <v>1192</v>
      </c>
      <c r="E462" s="142"/>
      <c r="F462" s="142">
        <v>152937</v>
      </c>
      <c r="G462" s="142">
        <v>32430</v>
      </c>
      <c r="H462" s="142">
        <v>27916</v>
      </c>
      <c r="I462" s="38">
        <f t="shared" si="24"/>
        <v>50</v>
      </c>
      <c r="J462" s="670">
        <f t="shared" si="25"/>
        <v>0.17910875483593638</v>
      </c>
      <c r="K462" s="9"/>
      <c r="L462" s="9"/>
      <c r="M462" s="9">
        <v>50</v>
      </c>
      <c r="N462" s="9"/>
      <c r="O462" s="9"/>
      <c r="P462" s="9"/>
      <c r="Q462" s="9"/>
      <c r="R462" s="9"/>
      <c r="S462" s="9"/>
      <c r="T462" s="9"/>
    </row>
    <row r="463" spans="1:20" ht="17.100000000000001" customHeight="1" x14ac:dyDescent="0.2">
      <c r="A463" s="141"/>
      <c r="B463" s="141"/>
      <c r="C463" s="131" t="s">
        <v>807</v>
      </c>
      <c r="D463" s="548" t="s">
        <v>806</v>
      </c>
      <c r="E463" s="142"/>
      <c r="F463" s="142">
        <v>152942</v>
      </c>
      <c r="G463" s="142">
        <v>6506</v>
      </c>
      <c r="H463" s="142">
        <v>6506</v>
      </c>
      <c r="I463" s="38">
        <f t="shared" si="24"/>
        <v>0</v>
      </c>
      <c r="J463" s="670">
        <f t="shared" si="25"/>
        <v>0</v>
      </c>
      <c r="K463" s="9"/>
      <c r="L463" s="9"/>
      <c r="M463" s="9"/>
      <c r="N463" s="9"/>
      <c r="O463" s="9"/>
      <c r="P463" s="9"/>
      <c r="Q463" s="9"/>
      <c r="R463" s="9"/>
      <c r="S463" s="9"/>
      <c r="T463" s="9"/>
    </row>
    <row r="464" spans="1:20" ht="20.25" customHeight="1" x14ac:dyDescent="0.2">
      <c r="A464" s="87"/>
      <c r="B464" s="87"/>
      <c r="C464" s="137"/>
      <c r="D464" s="80" t="s">
        <v>590</v>
      </c>
      <c r="E464" s="15"/>
      <c r="F464" s="15"/>
      <c r="G464" s="15">
        <f t="shared" ref="G464:T464" si="26">SUM(G340:G463)</f>
        <v>2708366</v>
      </c>
      <c r="H464" s="15">
        <f t="shared" si="26"/>
        <v>2959233</v>
      </c>
      <c r="I464" s="15">
        <f t="shared" si="26"/>
        <v>878478</v>
      </c>
      <c r="J464" s="15">
        <f t="shared" si="26"/>
        <v>1920.7795968094199</v>
      </c>
      <c r="K464" s="15">
        <f t="shared" si="26"/>
        <v>4312</v>
      </c>
      <c r="L464" s="15">
        <f t="shared" si="26"/>
        <v>677</v>
      </c>
      <c r="M464" s="15">
        <f t="shared" si="26"/>
        <v>646068</v>
      </c>
      <c r="N464" s="15">
        <f t="shared" si="26"/>
        <v>0</v>
      </c>
      <c r="O464" s="15">
        <f t="shared" si="26"/>
        <v>165645</v>
      </c>
      <c r="P464" s="15">
        <f t="shared" si="26"/>
        <v>39532</v>
      </c>
      <c r="Q464" s="15">
        <f t="shared" si="26"/>
        <v>22244</v>
      </c>
      <c r="R464" s="15">
        <f t="shared" si="26"/>
        <v>0</v>
      </c>
      <c r="S464" s="15">
        <f t="shared" si="26"/>
        <v>0</v>
      </c>
      <c r="T464" s="15">
        <f t="shared" si="26"/>
        <v>0</v>
      </c>
    </row>
    <row r="465" spans="1:20" ht="15" customHeight="1" x14ac:dyDescent="0.2">
      <c r="A465" s="97">
        <v>1</v>
      </c>
      <c r="B465" s="97">
        <v>16</v>
      </c>
      <c r="C465" s="131"/>
      <c r="D465" s="160" t="s">
        <v>591</v>
      </c>
      <c r="E465" s="142"/>
      <c r="F465" s="9"/>
      <c r="G465" s="9"/>
      <c r="H465" s="9"/>
      <c r="I465" s="38"/>
      <c r="J465" s="670"/>
      <c r="K465" s="9"/>
      <c r="L465" s="104"/>
      <c r="M465" s="104"/>
      <c r="N465" s="104"/>
      <c r="O465" s="104"/>
      <c r="P465" s="104"/>
      <c r="Q465" s="9"/>
      <c r="R465" s="9"/>
      <c r="S465" s="9"/>
      <c r="T465" s="9"/>
    </row>
    <row r="466" spans="1:20" ht="15" customHeight="1" x14ac:dyDescent="0.2">
      <c r="A466" s="212"/>
      <c r="B466" s="212"/>
      <c r="C466" s="213"/>
      <c r="D466" s="206" t="s">
        <v>179</v>
      </c>
      <c r="E466" s="142"/>
      <c r="F466" s="9"/>
      <c r="G466" s="9"/>
      <c r="H466" s="9"/>
      <c r="I466" s="38"/>
      <c r="J466" s="670"/>
      <c r="K466" s="9"/>
      <c r="L466" s="104"/>
      <c r="M466" s="104"/>
      <c r="N466" s="104"/>
      <c r="O466" s="104"/>
      <c r="P466" s="104"/>
      <c r="Q466" s="9"/>
      <c r="R466" s="9"/>
      <c r="S466" s="9"/>
      <c r="T466" s="9"/>
    </row>
    <row r="467" spans="1:20" ht="15" customHeight="1" x14ac:dyDescent="0.2">
      <c r="A467" s="97"/>
      <c r="B467" s="97"/>
      <c r="C467" s="131"/>
      <c r="D467" s="170" t="s">
        <v>808</v>
      </c>
      <c r="E467" s="9">
        <v>2</v>
      </c>
      <c r="F467" s="9">
        <v>161910</v>
      </c>
      <c r="G467" s="9">
        <v>3610</v>
      </c>
      <c r="H467" s="9">
        <v>3077</v>
      </c>
      <c r="I467" s="38">
        <f>SUM(K467:T467)</f>
        <v>1692</v>
      </c>
      <c r="J467" s="670">
        <f t="shared" si="25"/>
        <v>54.988625284367885</v>
      </c>
      <c r="K467" s="9"/>
      <c r="L467" s="9"/>
      <c r="M467" s="9">
        <v>1654</v>
      </c>
      <c r="N467" s="9"/>
      <c r="O467" s="9"/>
      <c r="P467" s="9">
        <v>38</v>
      </c>
      <c r="Q467" s="9"/>
      <c r="R467" s="9"/>
      <c r="S467" s="9"/>
      <c r="T467" s="9"/>
    </row>
    <row r="468" spans="1:20" ht="15" customHeight="1" x14ac:dyDescent="0.2">
      <c r="A468" s="97"/>
      <c r="B468" s="97"/>
      <c r="C468" s="131"/>
      <c r="D468" s="170" t="s">
        <v>592</v>
      </c>
      <c r="E468" s="9">
        <v>1</v>
      </c>
      <c r="F468" s="9">
        <v>161908</v>
      </c>
      <c r="G468" s="9">
        <v>8013</v>
      </c>
      <c r="H468" s="9">
        <v>7492</v>
      </c>
      <c r="I468" s="38">
        <f t="shared" ref="I468:I474" si="27">SUM(K468:T468)</f>
        <v>2802</v>
      </c>
      <c r="J468" s="670">
        <f t="shared" si="25"/>
        <v>37.399893219434063</v>
      </c>
      <c r="K468" s="9"/>
      <c r="L468" s="9"/>
      <c r="M468" s="9">
        <v>2281</v>
      </c>
      <c r="N468" s="9"/>
      <c r="O468" s="9"/>
      <c r="P468" s="9">
        <v>96</v>
      </c>
      <c r="Q468" s="9"/>
      <c r="R468" s="9">
        <v>425</v>
      </c>
      <c r="S468" s="9"/>
      <c r="T468" s="9"/>
    </row>
    <row r="469" spans="1:20" ht="29.25" customHeight="1" x14ac:dyDescent="0.2">
      <c r="A469" s="97"/>
      <c r="B469" s="97"/>
      <c r="C469" s="131"/>
      <c r="D469" s="85" t="s">
        <v>809</v>
      </c>
      <c r="E469" s="9">
        <v>2</v>
      </c>
      <c r="F469" s="9">
        <v>161911</v>
      </c>
      <c r="G469" s="9">
        <v>10150</v>
      </c>
      <c r="H469" s="9">
        <v>10150</v>
      </c>
      <c r="I469" s="38">
        <f t="shared" si="27"/>
        <v>335</v>
      </c>
      <c r="J469" s="670">
        <f t="shared" si="25"/>
        <v>3.3004926108374382</v>
      </c>
      <c r="K469" s="9"/>
      <c r="L469" s="9"/>
      <c r="M469" s="9">
        <v>335</v>
      </c>
      <c r="N469" s="9"/>
      <c r="O469" s="9"/>
      <c r="P469" s="9"/>
      <c r="Q469" s="9"/>
      <c r="R469" s="9"/>
      <c r="S469" s="9"/>
      <c r="T469" s="9"/>
    </row>
    <row r="470" spans="1:20" ht="24" customHeight="1" x14ac:dyDescent="0.2">
      <c r="A470" s="97"/>
      <c r="B470" s="97"/>
      <c r="C470" s="131"/>
      <c r="D470" s="89" t="s">
        <v>593</v>
      </c>
      <c r="E470" s="9">
        <v>2</v>
      </c>
      <c r="F470" s="9">
        <v>161904</v>
      </c>
      <c r="G470" s="9">
        <v>6010</v>
      </c>
      <c r="H470" s="9">
        <v>6010</v>
      </c>
      <c r="I470" s="38">
        <f t="shared" si="27"/>
        <v>847</v>
      </c>
      <c r="J470" s="670">
        <f t="shared" si="25"/>
        <v>14.093178036605657</v>
      </c>
      <c r="K470" s="9"/>
      <c r="L470" s="9"/>
      <c r="M470" s="9">
        <v>847</v>
      </c>
      <c r="N470" s="9"/>
      <c r="O470" s="9"/>
      <c r="P470" s="9"/>
      <c r="Q470" s="9"/>
      <c r="R470" s="9"/>
      <c r="S470" s="9"/>
      <c r="T470" s="9"/>
    </row>
    <row r="471" spans="1:20" ht="14.1" customHeight="1" x14ac:dyDescent="0.2">
      <c r="A471" s="97"/>
      <c r="B471" s="97"/>
      <c r="C471" s="131"/>
      <c r="D471" s="84" t="s">
        <v>195</v>
      </c>
      <c r="E471" s="216"/>
      <c r="F471" s="9"/>
      <c r="G471" s="9"/>
      <c r="H471" s="9"/>
      <c r="I471" s="38"/>
      <c r="J471" s="670"/>
      <c r="K471" s="9"/>
      <c r="L471" s="104"/>
      <c r="M471" s="104"/>
      <c r="N471" s="104"/>
      <c r="O471" s="104"/>
      <c r="P471" s="104"/>
      <c r="Q471" s="9"/>
      <c r="R471" s="9"/>
      <c r="S471" s="9"/>
      <c r="T471" s="9"/>
    </row>
    <row r="472" spans="1:20" ht="14.1" customHeight="1" x14ac:dyDescent="0.2">
      <c r="A472" s="97"/>
      <c r="B472" s="97"/>
      <c r="C472" s="131"/>
      <c r="D472" s="610" t="s">
        <v>479</v>
      </c>
      <c r="E472" s="9">
        <v>2</v>
      </c>
      <c r="F472" s="9">
        <v>151606</v>
      </c>
      <c r="G472" s="9">
        <v>900</v>
      </c>
      <c r="H472" s="9">
        <v>900</v>
      </c>
      <c r="I472" s="38">
        <f t="shared" si="27"/>
        <v>245</v>
      </c>
      <c r="J472" s="670">
        <f t="shared" si="25"/>
        <v>27.222222222222221</v>
      </c>
      <c r="K472" s="9"/>
      <c r="L472" s="9"/>
      <c r="M472" s="9"/>
      <c r="N472" s="9"/>
      <c r="O472" s="9">
        <v>245</v>
      </c>
      <c r="P472" s="9"/>
      <c r="Q472" s="9"/>
      <c r="R472" s="9"/>
      <c r="S472" s="9"/>
      <c r="T472" s="9"/>
    </row>
    <row r="473" spans="1:20" ht="16.5" customHeight="1" x14ac:dyDescent="0.2">
      <c r="A473" s="97"/>
      <c r="B473" s="97"/>
      <c r="C473" s="131"/>
      <c r="D473" s="84" t="s">
        <v>199</v>
      </c>
      <c r="E473" s="611"/>
      <c r="F473" s="9"/>
      <c r="G473" s="9"/>
      <c r="H473" s="9"/>
      <c r="I473" s="38"/>
      <c r="J473" s="670"/>
      <c r="K473" s="9"/>
      <c r="L473" s="104"/>
      <c r="M473" s="104"/>
      <c r="N473" s="104"/>
      <c r="O473" s="104"/>
      <c r="P473" s="104"/>
      <c r="Q473" s="9"/>
      <c r="R473" s="9"/>
      <c r="S473" s="9"/>
      <c r="T473" s="9"/>
    </row>
    <row r="474" spans="1:20" ht="14.25" customHeight="1" x14ac:dyDescent="0.2">
      <c r="A474" s="97"/>
      <c r="B474" s="97"/>
      <c r="C474" s="131"/>
      <c r="D474" s="84" t="s">
        <v>1193</v>
      </c>
      <c r="E474" s="9">
        <v>2</v>
      </c>
      <c r="F474" s="9">
        <v>151203</v>
      </c>
      <c r="G474" s="9">
        <v>10215</v>
      </c>
      <c r="H474" s="9">
        <v>10215</v>
      </c>
      <c r="I474" s="38">
        <f t="shared" si="27"/>
        <v>2214</v>
      </c>
      <c r="J474" s="670">
        <f t="shared" si="25"/>
        <v>21.674008810572687</v>
      </c>
      <c r="K474" s="9"/>
      <c r="L474" s="9"/>
      <c r="M474" s="9">
        <v>2214</v>
      </c>
      <c r="N474" s="9"/>
      <c r="O474" s="9"/>
      <c r="P474" s="9"/>
      <c r="Q474" s="9"/>
      <c r="R474" s="9"/>
      <c r="S474" s="9"/>
      <c r="T474" s="9"/>
    </row>
    <row r="475" spans="1:20" ht="14.1" customHeight="1" x14ac:dyDescent="0.2">
      <c r="A475" s="167"/>
      <c r="B475" s="167"/>
      <c r="C475" s="175"/>
      <c r="D475" s="266" t="s">
        <v>594</v>
      </c>
      <c r="E475" s="165"/>
      <c r="F475" s="166"/>
      <c r="G475" s="166">
        <f t="shared" ref="G475:I475" si="28">SUM(G467:G474)</f>
        <v>38898</v>
      </c>
      <c r="H475" s="166">
        <f t="shared" si="28"/>
        <v>37844</v>
      </c>
      <c r="I475" s="166">
        <f t="shared" si="28"/>
        <v>8135</v>
      </c>
      <c r="J475" s="671">
        <f t="shared" si="25"/>
        <v>21.496142056865025</v>
      </c>
      <c r="K475" s="166">
        <f t="shared" ref="K475:T475" si="29">SUM(K467:K474)</f>
        <v>0</v>
      </c>
      <c r="L475" s="166">
        <f t="shared" si="29"/>
        <v>0</v>
      </c>
      <c r="M475" s="166">
        <f t="shared" si="29"/>
        <v>7331</v>
      </c>
      <c r="N475" s="166">
        <f t="shared" si="29"/>
        <v>0</v>
      </c>
      <c r="O475" s="166">
        <f t="shared" si="29"/>
        <v>245</v>
      </c>
      <c r="P475" s="166">
        <f t="shared" si="29"/>
        <v>134</v>
      </c>
      <c r="Q475" s="166">
        <f t="shared" si="29"/>
        <v>0</v>
      </c>
      <c r="R475" s="166">
        <f t="shared" si="29"/>
        <v>425</v>
      </c>
      <c r="S475" s="166">
        <f t="shared" si="29"/>
        <v>0</v>
      </c>
      <c r="T475" s="166">
        <f t="shared" si="29"/>
        <v>0</v>
      </c>
    </row>
    <row r="476" spans="1:20" ht="14.1" customHeight="1" x14ac:dyDescent="0.2">
      <c r="A476" s="97"/>
      <c r="B476" s="97"/>
      <c r="C476" s="131"/>
      <c r="D476" s="236" t="s">
        <v>595</v>
      </c>
      <c r="E476" s="142"/>
      <c r="F476" s="9"/>
      <c r="G476" s="9"/>
      <c r="H476" s="9"/>
      <c r="I476" s="38"/>
      <c r="J476" s="670"/>
      <c r="K476" s="104"/>
      <c r="L476" s="104"/>
      <c r="M476" s="104"/>
      <c r="N476" s="9"/>
      <c r="O476" s="9"/>
      <c r="P476" s="9"/>
      <c r="Q476" s="9"/>
      <c r="R476" s="9"/>
      <c r="S476" s="9"/>
      <c r="T476" s="9"/>
    </row>
    <row r="477" spans="1:20" ht="17.25" customHeight="1" x14ac:dyDescent="0.2">
      <c r="A477" s="97"/>
      <c r="B477" s="97"/>
      <c r="C477" s="612" t="s">
        <v>397</v>
      </c>
      <c r="D477" s="613" t="s">
        <v>495</v>
      </c>
      <c r="E477" s="142"/>
      <c r="F477" s="9"/>
      <c r="G477" s="9"/>
      <c r="H477" s="9"/>
      <c r="I477" s="38"/>
      <c r="J477" s="670"/>
      <c r="K477" s="104"/>
      <c r="L477" s="104"/>
      <c r="M477" s="104"/>
      <c r="N477" s="9"/>
      <c r="O477" s="9"/>
      <c r="P477" s="9"/>
      <c r="Q477" s="9"/>
      <c r="R477" s="9"/>
      <c r="S477" s="9"/>
      <c r="T477" s="9"/>
    </row>
    <row r="478" spans="1:20" ht="17.25" customHeight="1" x14ac:dyDescent="0.2">
      <c r="A478" s="97"/>
      <c r="B478" s="97"/>
      <c r="C478" s="265" t="s">
        <v>304</v>
      </c>
      <c r="D478" s="676" t="s">
        <v>810</v>
      </c>
      <c r="E478" s="142"/>
      <c r="F478" s="142">
        <v>164106</v>
      </c>
      <c r="G478" s="142">
        <v>598323</v>
      </c>
      <c r="H478" s="142">
        <v>598323</v>
      </c>
      <c r="I478" s="38">
        <f>SUM(K478:T478)</f>
        <v>50221</v>
      </c>
      <c r="J478" s="670">
        <f t="shared" si="25"/>
        <v>8.3936268537228216</v>
      </c>
      <c r="K478" s="104"/>
      <c r="L478" s="104"/>
      <c r="M478" s="104"/>
      <c r="N478" s="104"/>
      <c r="O478" s="104"/>
      <c r="P478" s="104"/>
      <c r="Q478" s="104">
        <v>50221</v>
      </c>
      <c r="R478" s="104"/>
      <c r="S478" s="104"/>
      <c r="T478" s="104"/>
    </row>
    <row r="479" spans="1:20" ht="17.25" customHeight="1" x14ac:dyDescent="0.2">
      <c r="A479" s="97"/>
      <c r="B479" s="97"/>
      <c r="C479" s="265" t="s">
        <v>793</v>
      </c>
      <c r="D479" s="614" t="s">
        <v>947</v>
      </c>
      <c r="E479" s="142"/>
      <c r="F479" s="142">
        <v>161909</v>
      </c>
      <c r="G479" s="142">
        <v>30029</v>
      </c>
      <c r="H479" s="142">
        <v>26104</v>
      </c>
      <c r="I479" s="38">
        <f t="shared" ref="I479:I542" si="30">SUM(K479:T479)</f>
        <v>12673</v>
      </c>
      <c r="J479" s="670">
        <f t="shared" si="25"/>
        <v>48.54811523138217</v>
      </c>
      <c r="K479" s="104"/>
      <c r="L479" s="104"/>
      <c r="M479" s="104"/>
      <c r="N479" s="104"/>
      <c r="O479" s="104"/>
      <c r="P479" s="104"/>
      <c r="Q479" s="104">
        <v>12673</v>
      </c>
      <c r="R479" s="104"/>
      <c r="S479" s="104"/>
      <c r="T479" s="104"/>
    </row>
    <row r="480" spans="1:20" ht="14.1" customHeight="1" x14ac:dyDescent="0.2">
      <c r="A480" s="97"/>
      <c r="B480" s="97"/>
      <c r="C480" s="131"/>
      <c r="D480" s="86" t="s">
        <v>1102</v>
      </c>
      <c r="E480" s="142"/>
      <c r="F480" s="142"/>
      <c r="G480" s="142"/>
      <c r="H480" s="142"/>
      <c r="I480" s="38">
        <f t="shared" si="30"/>
        <v>0</v>
      </c>
      <c r="J480" s="670"/>
      <c r="K480" s="104"/>
      <c r="L480" s="104"/>
      <c r="M480" s="104"/>
      <c r="N480" s="104"/>
      <c r="O480" s="104"/>
      <c r="P480" s="104"/>
      <c r="Q480" s="104"/>
      <c r="R480" s="104"/>
      <c r="S480" s="104"/>
      <c r="T480" s="104"/>
    </row>
    <row r="481" spans="1:20" ht="14.1" customHeight="1" x14ac:dyDescent="0.2">
      <c r="A481" s="97"/>
      <c r="B481" s="97"/>
      <c r="C481" s="131" t="s">
        <v>307</v>
      </c>
      <c r="D481" s="557" t="s">
        <v>596</v>
      </c>
      <c r="E481" s="142"/>
      <c r="F481" s="142">
        <v>162107</v>
      </c>
      <c r="G481" s="142">
        <v>3179</v>
      </c>
      <c r="H481" s="142">
        <v>3179</v>
      </c>
      <c r="I481" s="38">
        <f t="shared" si="30"/>
        <v>0</v>
      </c>
      <c r="J481" s="670">
        <f t="shared" si="25"/>
        <v>0</v>
      </c>
      <c r="K481" s="104"/>
      <c r="L481" s="104"/>
      <c r="M481" s="104"/>
      <c r="N481" s="104"/>
      <c r="O481" s="104"/>
      <c r="P481" s="104"/>
      <c r="Q481" s="104"/>
      <c r="R481" s="104"/>
      <c r="S481" s="104"/>
      <c r="T481" s="104"/>
    </row>
    <row r="482" spans="1:20" ht="23.25" customHeight="1" x14ac:dyDescent="0.2">
      <c r="A482" s="97"/>
      <c r="B482" s="97"/>
      <c r="C482" s="131" t="s">
        <v>429</v>
      </c>
      <c r="D482" s="82" t="s">
        <v>597</v>
      </c>
      <c r="E482" s="142"/>
      <c r="F482" s="142">
        <v>162166</v>
      </c>
      <c r="G482" s="142">
        <v>75</v>
      </c>
      <c r="H482" s="142">
        <v>75</v>
      </c>
      <c r="I482" s="38">
        <f t="shared" si="30"/>
        <v>0</v>
      </c>
      <c r="J482" s="670">
        <f t="shared" si="25"/>
        <v>0</v>
      </c>
      <c r="K482" s="104"/>
      <c r="L482" s="104"/>
      <c r="M482" s="104"/>
      <c r="N482" s="104"/>
      <c r="O482" s="104"/>
      <c r="P482" s="104"/>
      <c r="Q482" s="104"/>
      <c r="R482" s="104"/>
      <c r="S482" s="104"/>
      <c r="T482" s="104"/>
    </row>
    <row r="483" spans="1:20" ht="17.25" customHeight="1" x14ac:dyDescent="0.2">
      <c r="A483" s="97"/>
      <c r="B483" s="97"/>
      <c r="C483" s="615" t="s">
        <v>413</v>
      </c>
      <c r="D483" s="230" t="s">
        <v>598</v>
      </c>
      <c r="E483" s="142"/>
      <c r="F483" s="142"/>
      <c r="G483" s="142"/>
      <c r="H483" s="142"/>
      <c r="I483" s="38"/>
      <c r="J483" s="670"/>
      <c r="K483" s="104"/>
      <c r="L483" s="104"/>
      <c r="M483" s="104"/>
      <c r="N483" s="104"/>
      <c r="O483" s="104"/>
      <c r="P483" s="104"/>
      <c r="Q483" s="104"/>
      <c r="R483" s="104"/>
      <c r="S483" s="104"/>
      <c r="T483" s="104"/>
    </row>
    <row r="484" spans="1:20" ht="16.5" customHeight="1" x14ac:dyDescent="0.2">
      <c r="A484" s="97"/>
      <c r="B484" s="97"/>
      <c r="C484" s="265" t="s">
        <v>599</v>
      </c>
      <c r="D484" s="616" t="s">
        <v>811</v>
      </c>
      <c r="E484" s="142"/>
      <c r="F484" s="142">
        <v>164204</v>
      </c>
      <c r="G484" s="142">
        <v>227588</v>
      </c>
      <c r="H484" s="142">
        <v>230607</v>
      </c>
      <c r="I484" s="38">
        <f t="shared" si="30"/>
        <v>40491</v>
      </c>
      <c r="J484" s="670">
        <f t="shared" si="25"/>
        <v>17.558443585840848</v>
      </c>
      <c r="K484" s="104"/>
      <c r="L484" s="104"/>
      <c r="M484" s="104"/>
      <c r="N484" s="104"/>
      <c r="O484" s="104"/>
      <c r="P484" s="104"/>
      <c r="Q484" s="104">
        <v>40491</v>
      </c>
      <c r="R484" s="104"/>
      <c r="S484" s="104"/>
      <c r="T484" s="104"/>
    </row>
    <row r="485" spans="1:20" ht="16.5" customHeight="1" x14ac:dyDescent="0.2">
      <c r="A485" s="97"/>
      <c r="B485" s="97"/>
      <c r="C485" s="265" t="s">
        <v>1194</v>
      </c>
      <c r="D485" s="617" t="s">
        <v>1195</v>
      </c>
      <c r="E485" s="142"/>
      <c r="F485" s="142">
        <v>162219</v>
      </c>
      <c r="G485" s="142">
        <v>13000</v>
      </c>
      <c r="H485" s="142">
        <v>9419</v>
      </c>
      <c r="I485" s="38">
        <f t="shared" si="30"/>
        <v>0</v>
      </c>
      <c r="J485" s="670">
        <f t="shared" si="25"/>
        <v>0</v>
      </c>
      <c r="K485" s="104"/>
      <c r="L485" s="104"/>
      <c r="M485" s="104"/>
      <c r="N485" s="104"/>
      <c r="O485" s="104"/>
      <c r="P485" s="104"/>
      <c r="Q485" s="104"/>
      <c r="R485" s="104"/>
      <c r="S485" s="104"/>
      <c r="T485" s="104"/>
    </row>
    <row r="486" spans="1:20" ht="18.75" customHeight="1" x14ac:dyDescent="0.2">
      <c r="A486" s="97"/>
      <c r="B486" s="97"/>
      <c r="C486" s="131"/>
      <c r="D486" s="86" t="s">
        <v>1102</v>
      </c>
      <c r="E486" s="142"/>
      <c r="F486" s="142"/>
      <c r="G486" s="142"/>
      <c r="H486" s="142"/>
      <c r="I486" s="38">
        <f t="shared" si="30"/>
        <v>0</v>
      </c>
      <c r="J486" s="670"/>
      <c r="K486" s="104"/>
      <c r="L486" s="104"/>
      <c r="M486" s="104"/>
      <c r="N486" s="104"/>
      <c r="O486" s="104"/>
      <c r="P486" s="104"/>
      <c r="Q486" s="104"/>
      <c r="R486" s="104"/>
      <c r="S486" s="104"/>
      <c r="T486" s="104"/>
    </row>
    <row r="487" spans="1:20" ht="25.5" customHeight="1" x14ac:dyDescent="0.2">
      <c r="A487" s="97"/>
      <c r="B487" s="97"/>
      <c r="C487" s="131" t="s">
        <v>600</v>
      </c>
      <c r="D487" s="548" t="s">
        <v>812</v>
      </c>
      <c r="E487" s="142"/>
      <c r="F487" s="142">
        <v>164205</v>
      </c>
      <c r="G487" s="142">
        <v>419020</v>
      </c>
      <c r="H487" s="142">
        <v>419020</v>
      </c>
      <c r="I487" s="38">
        <f t="shared" si="30"/>
        <v>60429</v>
      </c>
      <c r="J487" s="670">
        <f t="shared" si="25"/>
        <v>14.421507326619254</v>
      </c>
      <c r="K487" s="104"/>
      <c r="L487" s="104"/>
      <c r="M487" s="104">
        <v>60386</v>
      </c>
      <c r="N487" s="104"/>
      <c r="O487" s="104"/>
      <c r="P487" s="104">
        <v>43</v>
      </c>
      <c r="Q487" s="104"/>
      <c r="R487" s="104"/>
      <c r="S487" s="104"/>
      <c r="T487" s="104"/>
    </row>
    <row r="488" spans="1:20" ht="22.5" customHeight="1" x14ac:dyDescent="0.2">
      <c r="A488" s="97"/>
      <c r="B488" s="97"/>
      <c r="C488" s="131" t="s">
        <v>601</v>
      </c>
      <c r="D488" s="548" t="s">
        <v>813</v>
      </c>
      <c r="E488" s="142"/>
      <c r="F488" s="142">
        <v>164206</v>
      </c>
      <c r="G488" s="142">
        <v>195346</v>
      </c>
      <c r="H488" s="142">
        <v>195346</v>
      </c>
      <c r="I488" s="38">
        <f t="shared" si="30"/>
        <v>0</v>
      </c>
      <c r="J488" s="670">
        <f t="shared" si="25"/>
        <v>0</v>
      </c>
      <c r="K488" s="104"/>
      <c r="L488" s="104"/>
      <c r="M488" s="104"/>
      <c r="N488" s="104"/>
      <c r="O488" s="104"/>
      <c r="P488" s="104"/>
      <c r="Q488" s="104"/>
      <c r="R488" s="104"/>
      <c r="S488" s="104"/>
      <c r="T488" s="104"/>
    </row>
    <row r="489" spans="1:20" ht="17.100000000000001" customHeight="1" x14ac:dyDescent="0.2">
      <c r="A489" s="97"/>
      <c r="B489" s="97"/>
      <c r="C489" s="618" t="s">
        <v>415</v>
      </c>
      <c r="D489" s="230" t="s">
        <v>602</v>
      </c>
      <c r="E489" s="142"/>
      <c r="F489" s="142"/>
      <c r="G489" s="142"/>
      <c r="H489" s="142"/>
      <c r="I489" s="38"/>
      <c r="J489" s="670"/>
      <c r="K489" s="104"/>
      <c r="L489" s="104"/>
      <c r="M489" s="104"/>
      <c r="N489" s="104"/>
      <c r="O489" s="104"/>
      <c r="P489" s="104"/>
      <c r="Q489" s="104"/>
      <c r="R489" s="104"/>
      <c r="S489" s="104"/>
      <c r="T489" s="104"/>
    </row>
    <row r="490" spans="1:20" ht="23.25" customHeight="1" x14ac:dyDescent="0.2">
      <c r="A490" s="97"/>
      <c r="B490" s="619"/>
      <c r="C490" s="233" t="s">
        <v>503</v>
      </c>
      <c r="D490" s="620" t="s">
        <v>948</v>
      </c>
      <c r="E490" s="142"/>
      <c r="F490" s="142">
        <v>164301</v>
      </c>
      <c r="G490" s="142">
        <v>500</v>
      </c>
      <c r="H490" s="142">
        <v>500</v>
      </c>
      <c r="I490" s="38">
        <f t="shared" si="30"/>
        <v>0</v>
      </c>
      <c r="J490" s="670">
        <f t="shared" si="25"/>
        <v>0</v>
      </c>
      <c r="K490" s="104"/>
      <c r="L490" s="104"/>
      <c r="M490" s="104"/>
      <c r="N490" s="104"/>
      <c r="O490" s="104"/>
      <c r="P490" s="104"/>
      <c r="Q490" s="104"/>
      <c r="R490" s="104"/>
      <c r="S490" s="104"/>
      <c r="T490" s="104"/>
    </row>
    <row r="491" spans="1:20" ht="17.100000000000001" customHeight="1" x14ac:dyDescent="0.2">
      <c r="A491" s="97"/>
      <c r="B491" s="619"/>
      <c r="C491" s="233"/>
      <c r="D491" s="86" t="s">
        <v>1102</v>
      </c>
      <c r="E491" s="142"/>
      <c r="F491" s="142"/>
      <c r="G491" s="142"/>
      <c r="H491" s="142"/>
      <c r="I491" s="38">
        <f t="shared" si="30"/>
        <v>0</v>
      </c>
      <c r="J491" s="670"/>
      <c r="K491" s="104"/>
      <c r="L491" s="104"/>
      <c r="M491" s="104"/>
      <c r="N491" s="104"/>
      <c r="O491" s="104"/>
      <c r="P491" s="104"/>
      <c r="Q491" s="104"/>
      <c r="R491" s="104"/>
      <c r="S491" s="104"/>
      <c r="T491" s="104"/>
    </row>
    <row r="492" spans="1:20" ht="19.5" customHeight="1" x14ac:dyDescent="0.2">
      <c r="A492" s="97"/>
      <c r="B492" s="619"/>
      <c r="C492" s="233" t="s">
        <v>1196</v>
      </c>
      <c r="D492" s="620" t="s">
        <v>1197</v>
      </c>
      <c r="E492" s="142"/>
      <c r="F492" s="142">
        <v>162308</v>
      </c>
      <c r="G492" s="142">
        <v>1547</v>
      </c>
      <c r="H492" s="142">
        <v>1547</v>
      </c>
      <c r="I492" s="38">
        <f t="shared" si="30"/>
        <v>1546</v>
      </c>
      <c r="J492" s="670">
        <f t="shared" si="25"/>
        <v>99.935358758888171</v>
      </c>
      <c r="K492" s="104"/>
      <c r="L492" s="104"/>
      <c r="M492" s="104"/>
      <c r="N492" s="104"/>
      <c r="O492" s="104"/>
      <c r="P492" s="104">
        <v>1546</v>
      </c>
      <c r="Q492" s="104"/>
      <c r="R492" s="104"/>
      <c r="S492" s="104"/>
      <c r="T492" s="104"/>
    </row>
    <row r="493" spans="1:20" ht="17.100000000000001" customHeight="1" x14ac:dyDescent="0.2">
      <c r="A493" s="97"/>
      <c r="B493" s="619"/>
      <c r="C493" s="234" t="s">
        <v>509</v>
      </c>
      <c r="D493" s="230" t="s">
        <v>603</v>
      </c>
      <c r="E493" s="142"/>
      <c r="F493" s="142"/>
      <c r="G493" s="142"/>
      <c r="H493" s="142"/>
      <c r="I493" s="38"/>
      <c r="J493" s="670"/>
      <c r="K493" s="104"/>
      <c r="L493" s="104"/>
      <c r="M493" s="104"/>
      <c r="N493" s="104"/>
      <c r="O493" s="104"/>
      <c r="P493" s="104"/>
      <c r="Q493" s="104"/>
      <c r="R493" s="104"/>
      <c r="S493" s="104"/>
      <c r="T493" s="104"/>
    </row>
    <row r="494" spans="1:20" ht="17.100000000000001" customHeight="1" x14ac:dyDescent="0.2">
      <c r="A494" s="97"/>
      <c r="B494" s="619"/>
      <c r="C494" s="234" t="s">
        <v>511</v>
      </c>
      <c r="D494" s="92" t="s">
        <v>803</v>
      </c>
      <c r="E494" s="142"/>
      <c r="F494" s="142">
        <v>152415</v>
      </c>
      <c r="G494" s="142">
        <v>4000</v>
      </c>
      <c r="H494" s="142">
        <v>7129</v>
      </c>
      <c r="I494" s="38">
        <f t="shared" si="30"/>
        <v>0</v>
      </c>
      <c r="J494" s="670">
        <f t="shared" si="25"/>
        <v>0</v>
      </c>
      <c r="K494" s="104"/>
      <c r="L494" s="104"/>
      <c r="M494" s="104"/>
      <c r="N494" s="104"/>
      <c r="O494" s="104"/>
      <c r="P494" s="104"/>
      <c r="Q494" s="104"/>
      <c r="R494" s="104"/>
      <c r="S494" s="104"/>
      <c r="T494" s="104"/>
    </row>
    <row r="495" spans="1:20" ht="17.100000000000001" customHeight="1" x14ac:dyDescent="0.2">
      <c r="A495" s="97"/>
      <c r="B495" s="619"/>
      <c r="C495" s="234" t="s">
        <v>512</v>
      </c>
      <c r="D495" s="207" t="s">
        <v>1198</v>
      </c>
      <c r="E495" s="621"/>
      <c r="F495" s="9">
        <v>162432</v>
      </c>
      <c r="G495" s="9">
        <v>12000</v>
      </c>
      <c r="H495" s="9">
        <v>12000</v>
      </c>
      <c r="I495" s="38">
        <f t="shared" si="30"/>
        <v>0</v>
      </c>
      <c r="J495" s="670">
        <f t="shared" si="25"/>
        <v>0</v>
      </c>
      <c r="K495" s="104"/>
      <c r="L495" s="104"/>
      <c r="M495" s="104"/>
      <c r="N495" s="104"/>
      <c r="O495" s="104"/>
      <c r="P495" s="104"/>
      <c r="Q495" s="104"/>
      <c r="R495" s="104"/>
      <c r="S495" s="104"/>
      <c r="T495" s="104"/>
    </row>
    <row r="496" spans="1:20" ht="18" customHeight="1" x14ac:dyDescent="0.2">
      <c r="A496" s="97"/>
      <c r="B496" s="619"/>
      <c r="C496" s="234" t="s">
        <v>513</v>
      </c>
      <c r="D496" s="207" t="s">
        <v>1199</v>
      </c>
      <c r="E496" s="588"/>
      <c r="F496" s="9">
        <v>162434</v>
      </c>
      <c r="G496" s="9">
        <v>15000</v>
      </c>
      <c r="H496" s="9">
        <v>15000</v>
      </c>
      <c r="I496" s="38">
        <f t="shared" si="30"/>
        <v>0</v>
      </c>
      <c r="J496" s="670">
        <f t="shared" si="25"/>
        <v>0</v>
      </c>
      <c r="K496" s="104"/>
      <c r="L496" s="104"/>
      <c r="M496" s="104"/>
      <c r="N496" s="104"/>
      <c r="O496" s="104"/>
      <c r="P496" s="104"/>
      <c r="Q496" s="104"/>
      <c r="R496" s="104"/>
      <c r="S496" s="104"/>
      <c r="T496" s="104"/>
    </row>
    <row r="497" spans="1:20" ht="17.25" customHeight="1" x14ac:dyDescent="0.2">
      <c r="A497" s="97"/>
      <c r="B497" s="619"/>
      <c r="C497" s="234" t="s">
        <v>514</v>
      </c>
      <c r="D497" s="550" t="s">
        <v>1200</v>
      </c>
      <c r="E497" s="588"/>
      <c r="F497" s="9">
        <v>162435</v>
      </c>
      <c r="G497" s="9">
        <v>3000</v>
      </c>
      <c r="H497" s="9">
        <v>3000</v>
      </c>
      <c r="I497" s="38">
        <f t="shared" si="30"/>
        <v>0</v>
      </c>
      <c r="J497" s="670">
        <f t="shared" si="25"/>
        <v>0</v>
      </c>
      <c r="K497" s="104"/>
      <c r="L497" s="104"/>
      <c r="M497" s="104"/>
      <c r="N497" s="104"/>
      <c r="O497" s="104"/>
      <c r="P497" s="104"/>
      <c r="Q497" s="104"/>
      <c r="R497" s="104"/>
      <c r="S497" s="104"/>
      <c r="T497" s="104"/>
    </row>
    <row r="498" spans="1:20" ht="15.75" customHeight="1" x14ac:dyDescent="0.2">
      <c r="A498" s="97"/>
      <c r="B498" s="619"/>
      <c r="C498" s="234" t="s">
        <v>515</v>
      </c>
      <c r="D498" s="550" t="s">
        <v>1201</v>
      </c>
      <c r="E498" s="142"/>
      <c r="F498" s="9">
        <v>164418</v>
      </c>
      <c r="G498" s="9">
        <v>5400</v>
      </c>
      <c r="H498" s="9">
        <v>5400</v>
      </c>
      <c r="I498" s="38">
        <f t="shared" si="30"/>
        <v>997</v>
      </c>
      <c r="J498" s="670">
        <f t="shared" si="25"/>
        <v>18.462962962962962</v>
      </c>
      <c r="K498" s="104"/>
      <c r="L498" s="104"/>
      <c r="M498" s="104"/>
      <c r="N498" s="104"/>
      <c r="O498" s="104"/>
      <c r="P498" s="104"/>
      <c r="Q498" s="104">
        <v>997</v>
      </c>
      <c r="R498" s="104"/>
      <c r="S498" s="104"/>
      <c r="T498" s="104"/>
    </row>
    <row r="499" spans="1:20" ht="24.75" customHeight="1" x14ac:dyDescent="0.2">
      <c r="A499" s="97"/>
      <c r="B499" s="619"/>
      <c r="C499" s="234" t="s">
        <v>516</v>
      </c>
      <c r="D499" s="553" t="s">
        <v>1202</v>
      </c>
      <c r="E499" s="142"/>
      <c r="F499" s="142">
        <v>162436</v>
      </c>
      <c r="G499" s="142">
        <v>5000</v>
      </c>
      <c r="H499" s="142">
        <v>5000</v>
      </c>
      <c r="I499" s="38">
        <f t="shared" si="30"/>
        <v>0</v>
      </c>
      <c r="J499" s="670">
        <f t="shared" si="25"/>
        <v>0</v>
      </c>
      <c r="K499" s="104"/>
      <c r="L499" s="104"/>
      <c r="M499" s="104"/>
      <c r="N499" s="104"/>
      <c r="O499" s="104"/>
      <c r="P499" s="104"/>
      <c r="Q499" s="104"/>
      <c r="R499" s="104"/>
      <c r="S499" s="104"/>
      <c r="T499" s="104"/>
    </row>
    <row r="500" spans="1:20" ht="25.5" customHeight="1" x14ac:dyDescent="0.2">
      <c r="A500" s="97"/>
      <c r="B500" s="619"/>
      <c r="C500" s="234" t="s">
        <v>517</v>
      </c>
      <c r="D500" s="573" t="s">
        <v>1203</v>
      </c>
      <c r="E500" s="142"/>
      <c r="F500" s="142">
        <v>162427</v>
      </c>
      <c r="G500" s="142">
        <v>4000</v>
      </c>
      <c r="H500" s="142">
        <v>4953</v>
      </c>
      <c r="I500" s="38">
        <f t="shared" si="30"/>
        <v>4953</v>
      </c>
      <c r="J500" s="670">
        <f t="shared" si="25"/>
        <v>100</v>
      </c>
      <c r="K500" s="104"/>
      <c r="L500" s="104"/>
      <c r="M500" s="104"/>
      <c r="N500" s="104"/>
      <c r="O500" s="104"/>
      <c r="P500" s="104">
        <v>4953</v>
      </c>
      <c r="Q500" s="104"/>
      <c r="R500" s="104"/>
      <c r="S500" s="104"/>
      <c r="T500" s="104"/>
    </row>
    <row r="501" spans="1:20" ht="18.75" customHeight="1" x14ac:dyDescent="0.2">
      <c r="A501" s="97"/>
      <c r="B501" s="619"/>
      <c r="C501" s="234" t="s">
        <v>518</v>
      </c>
      <c r="D501" s="547" t="s">
        <v>917</v>
      </c>
      <c r="E501" s="142"/>
      <c r="F501" s="9">
        <v>155482</v>
      </c>
      <c r="G501" s="9">
        <v>2000</v>
      </c>
      <c r="H501" s="9">
        <v>2000</v>
      </c>
      <c r="I501" s="38">
        <f t="shared" si="30"/>
        <v>0</v>
      </c>
      <c r="J501" s="670">
        <f t="shared" si="25"/>
        <v>0</v>
      </c>
      <c r="K501" s="104"/>
      <c r="L501" s="104"/>
      <c r="M501" s="104"/>
      <c r="N501" s="104"/>
      <c r="O501" s="104"/>
      <c r="P501" s="104"/>
      <c r="Q501" s="104"/>
      <c r="R501" s="104"/>
      <c r="S501" s="104"/>
      <c r="T501" s="104"/>
    </row>
    <row r="502" spans="1:20" ht="16.5" customHeight="1" x14ac:dyDescent="0.2">
      <c r="A502" s="97"/>
      <c r="B502" s="619"/>
      <c r="C502" s="234" t="s">
        <v>519</v>
      </c>
      <c r="D502" s="551" t="s">
        <v>953</v>
      </c>
      <c r="E502" s="142"/>
      <c r="F502" s="142">
        <v>155488</v>
      </c>
      <c r="G502" s="142">
        <v>2000</v>
      </c>
      <c r="H502" s="142">
        <v>2000</v>
      </c>
      <c r="I502" s="38">
        <f t="shared" si="30"/>
        <v>0</v>
      </c>
      <c r="J502" s="670">
        <f t="shared" si="25"/>
        <v>0</v>
      </c>
      <c r="K502" s="104"/>
      <c r="L502" s="104"/>
      <c r="M502" s="104"/>
      <c r="N502" s="104"/>
      <c r="O502" s="104"/>
      <c r="P502" s="104"/>
      <c r="Q502" s="104"/>
      <c r="R502" s="104"/>
      <c r="S502" s="104"/>
      <c r="T502" s="104"/>
    </row>
    <row r="503" spans="1:20" ht="16.5" customHeight="1" x14ac:dyDescent="0.2">
      <c r="A503" s="97"/>
      <c r="B503" s="619"/>
      <c r="C503" s="234" t="s">
        <v>520</v>
      </c>
      <c r="D503" s="551" t="s">
        <v>1020</v>
      </c>
      <c r="E503" s="142"/>
      <c r="F503" s="142">
        <v>152491</v>
      </c>
      <c r="G503" s="142">
        <v>2000</v>
      </c>
      <c r="H503" s="142">
        <v>2000</v>
      </c>
      <c r="I503" s="38">
        <f t="shared" si="30"/>
        <v>0</v>
      </c>
      <c r="J503" s="670">
        <f t="shared" si="25"/>
        <v>0</v>
      </c>
      <c r="K503" s="104"/>
      <c r="L503" s="104"/>
      <c r="M503" s="104"/>
      <c r="N503" s="104"/>
      <c r="O503" s="104"/>
      <c r="P503" s="104"/>
      <c r="Q503" s="104"/>
      <c r="R503" s="104"/>
      <c r="S503" s="104"/>
      <c r="T503" s="104"/>
    </row>
    <row r="504" spans="1:20" ht="16.5" customHeight="1" x14ac:dyDescent="0.2">
      <c r="A504" s="97"/>
      <c r="B504" s="619"/>
      <c r="C504" s="234" t="s">
        <v>521</v>
      </c>
      <c r="D504" s="551" t="s">
        <v>954</v>
      </c>
      <c r="E504" s="142"/>
      <c r="F504" s="142">
        <v>152494</v>
      </c>
      <c r="G504" s="142">
        <v>2000</v>
      </c>
      <c r="H504" s="142">
        <v>3060</v>
      </c>
      <c r="I504" s="38">
        <f t="shared" si="30"/>
        <v>3060</v>
      </c>
      <c r="J504" s="670">
        <f t="shared" si="25"/>
        <v>100</v>
      </c>
      <c r="K504" s="104"/>
      <c r="L504" s="104"/>
      <c r="M504" s="104"/>
      <c r="N504" s="104"/>
      <c r="O504" s="104"/>
      <c r="P504" s="104">
        <v>3060</v>
      </c>
      <c r="Q504" s="104"/>
      <c r="R504" s="104"/>
      <c r="S504" s="104"/>
      <c r="T504" s="104"/>
    </row>
    <row r="505" spans="1:20" ht="16.5" customHeight="1" x14ac:dyDescent="0.2">
      <c r="A505" s="97"/>
      <c r="B505" s="619"/>
      <c r="C505" s="234" t="s">
        <v>522</v>
      </c>
      <c r="D505" s="551" t="s">
        <v>955</v>
      </c>
      <c r="E505" s="142"/>
      <c r="F505" s="142">
        <v>152497</v>
      </c>
      <c r="G505" s="142">
        <v>2000</v>
      </c>
      <c r="H505" s="142">
        <v>2000</v>
      </c>
      <c r="I505" s="38">
        <f t="shared" si="30"/>
        <v>1922</v>
      </c>
      <c r="J505" s="670">
        <f t="shared" si="25"/>
        <v>96.1</v>
      </c>
      <c r="K505" s="104"/>
      <c r="L505" s="104"/>
      <c r="M505" s="104"/>
      <c r="N505" s="104"/>
      <c r="O505" s="104"/>
      <c r="P505" s="104">
        <v>1922</v>
      </c>
      <c r="Q505" s="104"/>
      <c r="R505" s="104"/>
      <c r="S505" s="104"/>
      <c r="T505" s="104"/>
    </row>
    <row r="506" spans="1:20" ht="15.75" customHeight="1" x14ac:dyDescent="0.2">
      <c r="A506" s="97"/>
      <c r="B506" s="619"/>
      <c r="C506" s="234" t="s">
        <v>523</v>
      </c>
      <c r="D506" s="551" t="s">
        <v>956</v>
      </c>
      <c r="E506" s="142"/>
      <c r="F506" s="142">
        <v>152424</v>
      </c>
      <c r="G506" s="142">
        <v>4000</v>
      </c>
      <c r="H506" s="142">
        <v>4000</v>
      </c>
      <c r="I506" s="38">
        <f t="shared" si="30"/>
        <v>0</v>
      </c>
      <c r="J506" s="670">
        <f t="shared" si="25"/>
        <v>0</v>
      </c>
      <c r="K506" s="104"/>
      <c r="L506" s="104"/>
      <c r="M506" s="104"/>
      <c r="N506" s="104"/>
      <c r="O506" s="104"/>
      <c r="P506" s="104"/>
      <c r="Q506" s="104"/>
      <c r="R506" s="104"/>
      <c r="S506" s="104"/>
      <c r="T506" s="104"/>
    </row>
    <row r="507" spans="1:20" ht="15.75" customHeight="1" x14ac:dyDescent="0.2">
      <c r="A507" s="97"/>
      <c r="B507" s="619"/>
      <c r="C507" s="288" t="s">
        <v>1204</v>
      </c>
      <c r="D507" s="579" t="s">
        <v>1205</v>
      </c>
      <c r="E507" s="286"/>
      <c r="F507" s="286">
        <v>155457</v>
      </c>
      <c r="G507" s="286"/>
      <c r="H507" s="286">
        <v>7487</v>
      </c>
      <c r="I507" s="38">
        <f t="shared" si="30"/>
        <v>7487</v>
      </c>
      <c r="J507" s="670">
        <f t="shared" si="25"/>
        <v>100</v>
      </c>
      <c r="K507" s="104"/>
      <c r="L507" s="104"/>
      <c r="M507" s="104"/>
      <c r="N507" s="104"/>
      <c r="O507" s="104"/>
      <c r="P507" s="104"/>
      <c r="Q507" s="104">
        <v>7487</v>
      </c>
      <c r="R507" s="104"/>
      <c r="S507" s="104"/>
      <c r="T507" s="104"/>
    </row>
    <row r="508" spans="1:20" ht="16.5" customHeight="1" x14ac:dyDescent="0.2">
      <c r="A508" s="97"/>
      <c r="B508" s="619"/>
      <c r="C508" s="234"/>
      <c r="D508" s="86" t="s">
        <v>1102</v>
      </c>
      <c r="E508" s="142"/>
      <c r="F508" s="142"/>
      <c r="G508" s="142"/>
      <c r="H508" s="142"/>
      <c r="I508" s="38"/>
      <c r="J508" s="670"/>
      <c r="K508" s="104"/>
      <c r="L508" s="104"/>
      <c r="M508" s="104"/>
      <c r="N508" s="104"/>
      <c r="O508" s="104"/>
      <c r="P508" s="104"/>
      <c r="Q508" s="104"/>
      <c r="R508" s="104"/>
      <c r="S508" s="104"/>
      <c r="T508" s="104"/>
    </row>
    <row r="509" spans="1:20" ht="16.5" customHeight="1" x14ac:dyDescent="0.2">
      <c r="A509" s="97"/>
      <c r="B509" s="619"/>
      <c r="C509" s="234" t="s">
        <v>556</v>
      </c>
      <c r="D509" s="617" t="s">
        <v>957</v>
      </c>
      <c r="E509" s="142"/>
      <c r="F509" s="142">
        <v>162424</v>
      </c>
      <c r="G509" s="142">
        <v>252</v>
      </c>
      <c r="H509" s="142">
        <v>252</v>
      </c>
      <c r="I509" s="38">
        <f t="shared" si="30"/>
        <v>0</v>
      </c>
      <c r="J509" s="670">
        <f t="shared" si="25"/>
        <v>0</v>
      </c>
      <c r="K509" s="104"/>
      <c r="L509" s="104"/>
      <c r="M509" s="104"/>
      <c r="N509" s="104"/>
      <c r="O509" s="104"/>
      <c r="P509" s="104"/>
      <c r="Q509" s="104"/>
      <c r="R509" s="104"/>
      <c r="S509" s="104"/>
      <c r="T509" s="104"/>
    </row>
    <row r="510" spans="1:20" ht="16.5" customHeight="1" x14ac:dyDescent="0.2">
      <c r="A510" s="97"/>
      <c r="B510" s="619"/>
      <c r="C510" s="234" t="s">
        <v>558</v>
      </c>
      <c r="D510" s="86" t="s">
        <v>949</v>
      </c>
      <c r="E510" s="142"/>
      <c r="F510" s="142">
        <v>162428</v>
      </c>
      <c r="G510" s="142">
        <v>20643</v>
      </c>
      <c r="H510" s="142">
        <v>11184</v>
      </c>
      <c r="I510" s="38">
        <f t="shared" si="30"/>
        <v>3314</v>
      </c>
      <c r="J510" s="670">
        <f t="shared" si="25"/>
        <v>29.631616595135906</v>
      </c>
      <c r="K510" s="104"/>
      <c r="L510" s="104"/>
      <c r="M510" s="104"/>
      <c r="N510" s="104"/>
      <c r="O510" s="104"/>
      <c r="P510" s="104">
        <v>3314</v>
      </c>
      <c r="Q510" s="104"/>
      <c r="R510" s="104"/>
      <c r="S510" s="104"/>
      <c r="T510" s="104"/>
    </row>
    <row r="511" spans="1:20" ht="16.5" customHeight="1" x14ac:dyDescent="0.2">
      <c r="A511" s="97"/>
      <c r="B511" s="619"/>
      <c r="C511" s="234" t="s">
        <v>559</v>
      </c>
      <c r="D511" s="86" t="s">
        <v>950</v>
      </c>
      <c r="E511" s="142"/>
      <c r="F511" s="142">
        <v>162429</v>
      </c>
      <c r="G511" s="142">
        <v>2574</v>
      </c>
      <c r="H511" s="142">
        <v>300</v>
      </c>
      <c r="I511" s="38">
        <f t="shared" si="30"/>
        <v>300</v>
      </c>
      <c r="J511" s="670">
        <f t="shared" si="25"/>
        <v>100</v>
      </c>
      <c r="K511" s="104"/>
      <c r="L511" s="104"/>
      <c r="M511" s="104"/>
      <c r="N511" s="104"/>
      <c r="O511" s="104"/>
      <c r="P511" s="104">
        <v>300</v>
      </c>
      <c r="Q511" s="104"/>
      <c r="R511" s="104"/>
      <c r="S511" s="104"/>
      <c r="T511" s="104"/>
    </row>
    <row r="512" spans="1:20" ht="16.5" customHeight="1" x14ac:dyDescent="0.2">
      <c r="A512" s="97"/>
      <c r="B512" s="619"/>
      <c r="C512" s="234" t="s">
        <v>560</v>
      </c>
      <c r="D512" s="551" t="s">
        <v>951</v>
      </c>
      <c r="E512" s="142"/>
      <c r="F512" s="142">
        <v>162430</v>
      </c>
      <c r="G512" s="142">
        <v>1000</v>
      </c>
      <c r="H512" s="142">
        <v>0</v>
      </c>
      <c r="I512" s="38">
        <f t="shared" si="30"/>
        <v>0</v>
      </c>
      <c r="J512" s="670"/>
      <c r="K512" s="104"/>
      <c r="L512" s="104"/>
      <c r="M512" s="104"/>
      <c r="N512" s="104"/>
      <c r="O512" s="104"/>
      <c r="P512" s="104"/>
      <c r="Q512" s="104"/>
      <c r="R512" s="104"/>
      <c r="S512" s="104"/>
      <c r="T512" s="104"/>
    </row>
    <row r="513" spans="1:20" ht="16.5" customHeight="1" x14ac:dyDescent="0.2">
      <c r="A513" s="97"/>
      <c r="B513" s="619"/>
      <c r="C513" s="234" t="s">
        <v>561</v>
      </c>
      <c r="D513" s="551" t="s">
        <v>952</v>
      </c>
      <c r="E513" s="142"/>
      <c r="F513" s="142">
        <v>162431</v>
      </c>
      <c r="G513" s="142">
        <v>17322</v>
      </c>
      <c r="H513" s="142">
        <v>15670</v>
      </c>
      <c r="I513" s="38">
        <f t="shared" si="30"/>
        <v>1021</v>
      </c>
      <c r="J513" s="670">
        <f t="shared" si="25"/>
        <v>6.5156349712827062</v>
      </c>
      <c r="K513" s="104"/>
      <c r="L513" s="104"/>
      <c r="M513" s="104">
        <v>1021</v>
      </c>
      <c r="N513" s="104"/>
      <c r="O513" s="104"/>
      <c r="P513" s="104"/>
      <c r="Q513" s="104"/>
      <c r="R513" s="104"/>
      <c r="S513" s="104"/>
      <c r="T513" s="104"/>
    </row>
    <row r="514" spans="1:20" ht="17.100000000000001" customHeight="1" x14ac:dyDescent="0.2">
      <c r="A514" s="97"/>
      <c r="B514" s="97"/>
      <c r="C514" s="622" t="s">
        <v>417</v>
      </c>
      <c r="D514" s="159" t="s">
        <v>567</v>
      </c>
      <c r="E514" s="142"/>
      <c r="F514" s="142"/>
      <c r="G514" s="142"/>
      <c r="H514" s="142"/>
      <c r="I514" s="38"/>
      <c r="J514" s="670"/>
      <c r="K514" s="104"/>
      <c r="L514" s="104"/>
      <c r="M514" s="104"/>
      <c r="N514" s="104"/>
      <c r="O514" s="104"/>
      <c r="P514" s="104"/>
      <c r="Q514" s="104"/>
      <c r="R514" s="104"/>
      <c r="S514" s="104"/>
      <c r="T514" s="104"/>
    </row>
    <row r="515" spans="1:20" ht="17.100000000000001" customHeight="1" x14ac:dyDescent="0.2">
      <c r="A515" s="97"/>
      <c r="B515" s="97"/>
      <c r="C515" s="234" t="s">
        <v>805</v>
      </c>
      <c r="D515" s="207" t="s">
        <v>958</v>
      </c>
      <c r="E515" s="142"/>
      <c r="F515" s="142">
        <v>162505</v>
      </c>
      <c r="G515" s="142">
        <v>500</v>
      </c>
      <c r="H515" s="142">
        <v>500</v>
      </c>
      <c r="I515" s="38">
        <f t="shared" si="30"/>
        <v>0</v>
      </c>
      <c r="J515" s="670">
        <f t="shared" si="25"/>
        <v>0</v>
      </c>
      <c r="K515" s="104"/>
      <c r="L515" s="104"/>
      <c r="M515" s="104"/>
      <c r="N515" s="104"/>
      <c r="O515" s="104"/>
      <c r="P515" s="104"/>
      <c r="Q515" s="104"/>
      <c r="R515" s="104"/>
      <c r="S515" s="104"/>
      <c r="T515" s="104"/>
    </row>
    <row r="516" spans="1:20" ht="17.100000000000001" customHeight="1" x14ac:dyDescent="0.2">
      <c r="A516" s="97"/>
      <c r="B516" s="97"/>
      <c r="C516" s="285" t="s">
        <v>604</v>
      </c>
      <c r="D516" s="284" t="s">
        <v>605</v>
      </c>
      <c r="E516" s="142"/>
      <c r="F516" s="142"/>
      <c r="G516" s="142"/>
      <c r="H516" s="142"/>
      <c r="I516" s="38"/>
      <c r="J516" s="670"/>
      <c r="K516" s="104"/>
      <c r="L516" s="104"/>
      <c r="M516" s="104"/>
      <c r="N516" s="104"/>
      <c r="O516" s="104"/>
      <c r="P516" s="104"/>
      <c r="Q516" s="104"/>
      <c r="R516" s="104"/>
      <c r="S516" s="104"/>
      <c r="T516" s="104"/>
    </row>
    <row r="517" spans="1:20" ht="17.100000000000001" customHeight="1" x14ac:dyDescent="0.2">
      <c r="A517" s="97"/>
      <c r="B517" s="97"/>
      <c r="C517" s="235" t="s">
        <v>1206</v>
      </c>
      <c r="D517" s="617" t="s">
        <v>1207</v>
      </c>
      <c r="E517" s="142"/>
      <c r="F517" s="142">
        <v>162968</v>
      </c>
      <c r="G517" s="142">
        <v>7000</v>
      </c>
      <c r="H517" s="142">
        <v>7000</v>
      </c>
      <c r="I517" s="38">
        <f t="shared" si="30"/>
        <v>0</v>
      </c>
      <c r="J517" s="670">
        <f t="shared" si="25"/>
        <v>0</v>
      </c>
      <c r="K517" s="104"/>
      <c r="L517" s="104"/>
      <c r="M517" s="104"/>
      <c r="N517" s="104"/>
      <c r="O517" s="104"/>
      <c r="P517" s="104"/>
      <c r="Q517" s="104"/>
      <c r="R517" s="104"/>
      <c r="S517" s="104"/>
      <c r="T517" s="104"/>
    </row>
    <row r="518" spans="1:20" ht="17.100000000000001" customHeight="1" x14ac:dyDescent="0.2">
      <c r="A518" s="97"/>
      <c r="B518" s="97"/>
      <c r="C518" s="235" t="s">
        <v>1208</v>
      </c>
      <c r="D518" s="623" t="s">
        <v>1209</v>
      </c>
      <c r="E518" s="5"/>
      <c r="F518" s="142">
        <v>162969</v>
      </c>
      <c r="G518" s="142">
        <v>3000</v>
      </c>
      <c r="H518" s="142">
        <v>3000</v>
      </c>
      <c r="I518" s="38">
        <f t="shared" si="30"/>
        <v>0</v>
      </c>
      <c r="J518" s="670">
        <f t="shared" si="25"/>
        <v>0</v>
      </c>
      <c r="K518" s="104"/>
      <c r="L518" s="104"/>
      <c r="M518" s="104"/>
      <c r="N518" s="104"/>
      <c r="O518" s="104"/>
      <c r="P518" s="104"/>
      <c r="Q518" s="104"/>
      <c r="R518" s="104"/>
      <c r="S518" s="104"/>
      <c r="T518" s="104"/>
    </row>
    <row r="519" spans="1:20" ht="24.75" customHeight="1" x14ac:dyDescent="0.2">
      <c r="A519" s="97"/>
      <c r="B519" s="97"/>
      <c r="C519" s="234" t="s">
        <v>1210</v>
      </c>
      <c r="D519" s="624" t="s">
        <v>1211</v>
      </c>
      <c r="E519" s="5"/>
      <c r="F519" s="142">
        <v>162970</v>
      </c>
      <c r="G519" s="142">
        <v>1500</v>
      </c>
      <c r="H519" s="142">
        <v>1500</v>
      </c>
      <c r="I519" s="38">
        <f t="shared" si="30"/>
        <v>0</v>
      </c>
      <c r="J519" s="670">
        <f t="shared" si="25"/>
        <v>0</v>
      </c>
      <c r="K519" s="104"/>
      <c r="L519" s="104"/>
      <c r="M519" s="104"/>
      <c r="N519" s="104"/>
      <c r="O519" s="104"/>
      <c r="P519" s="104"/>
      <c r="Q519" s="104"/>
      <c r="R519" s="104"/>
      <c r="S519" s="104"/>
      <c r="T519" s="104"/>
    </row>
    <row r="520" spans="1:20" ht="17.100000000000001" customHeight="1" x14ac:dyDescent="0.2">
      <c r="A520" s="97"/>
      <c r="B520" s="97"/>
      <c r="C520" s="234" t="s">
        <v>1212</v>
      </c>
      <c r="D520" s="625" t="s">
        <v>1213</v>
      </c>
      <c r="E520" s="142"/>
      <c r="F520" s="142">
        <v>162971</v>
      </c>
      <c r="G520" s="142">
        <v>1200</v>
      </c>
      <c r="H520" s="142">
        <v>1200</v>
      </c>
      <c r="I520" s="38">
        <f t="shared" si="30"/>
        <v>0</v>
      </c>
      <c r="J520" s="670">
        <f t="shared" ref="J520:J583" si="31">I520/H520*100</f>
        <v>0</v>
      </c>
      <c r="K520" s="104"/>
      <c r="L520" s="104"/>
      <c r="M520" s="104"/>
      <c r="N520" s="104"/>
      <c r="O520" s="104"/>
      <c r="P520" s="104"/>
      <c r="Q520" s="104"/>
      <c r="R520" s="104"/>
      <c r="S520" s="104"/>
      <c r="T520" s="104"/>
    </row>
    <row r="521" spans="1:20" ht="17.100000000000001" customHeight="1" x14ac:dyDescent="0.2">
      <c r="A521" s="97"/>
      <c r="B521" s="97"/>
      <c r="C521" s="285"/>
      <c r="D521" s="86" t="s">
        <v>1102</v>
      </c>
      <c r="E521" s="142"/>
      <c r="F521" s="142"/>
      <c r="G521" s="142"/>
      <c r="H521" s="142"/>
      <c r="I521" s="38">
        <f t="shared" si="30"/>
        <v>0</v>
      </c>
      <c r="J521" s="670"/>
      <c r="K521" s="104"/>
      <c r="L521" s="104"/>
      <c r="M521" s="104"/>
      <c r="N521" s="104"/>
      <c r="O521" s="104"/>
      <c r="P521" s="104"/>
      <c r="Q521" s="104"/>
      <c r="R521" s="104"/>
      <c r="S521" s="104"/>
      <c r="T521" s="104"/>
    </row>
    <row r="522" spans="1:20" ht="17.100000000000001" customHeight="1" x14ac:dyDescent="0.2">
      <c r="A522" s="97"/>
      <c r="B522" s="97"/>
      <c r="C522" s="235" t="s">
        <v>419</v>
      </c>
      <c r="D522" s="617" t="s">
        <v>606</v>
      </c>
      <c r="E522" s="142"/>
      <c r="F522" s="142">
        <v>162601</v>
      </c>
      <c r="G522" s="142">
        <v>9791</v>
      </c>
      <c r="H522" s="142">
        <v>13491</v>
      </c>
      <c r="I522" s="38">
        <f t="shared" si="30"/>
        <v>1232</v>
      </c>
      <c r="J522" s="670">
        <f t="shared" si="31"/>
        <v>9.1320139352160705</v>
      </c>
      <c r="K522" s="104"/>
      <c r="L522" s="104"/>
      <c r="M522" s="104"/>
      <c r="N522" s="104"/>
      <c r="O522" s="104"/>
      <c r="P522" s="104">
        <v>1232</v>
      </c>
      <c r="Q522" s="104"/>
      <c r="R522" s="104"/>
      <c r="S522" s="104"/>
      <c r="T522" s="104"/>
    </row>
    <row r="523" spans="1:20" ht="17.100000000000001" customHeight="1" x14ac:dyDescent="0.2">
      <c r="A523" s="97"/>
      <c r="B523" s="97"/>
      <c r="C523" s="235" t="s">
        <v>420</v>
      </c>
      <c r="D523" s="617" t="s">
        <v>814</v>
      </c>
      <c r="E523" s="142"/>
      <c r="F523" s="142">
        <v>162636</v>
      </c>
      <c r="G523" s="142">
        <v>11415</v>
      </c>
      <c r="H523" s="142">
        <v>30256</v>
      </c>
      <c r="I523" s="38">
        <f t="shared" si="30"/>
        <v>3607</v>
      </c>
      <c r="J523" s="670">
        <f t="shared" si="31"/>
        <v>11.921602326811211</v>
      </c>
      <c r="K523" s="104"/>
      <c r="L523" s="104"/>
      <c r="M523" s="104"/>
      <c r="N523" s="104"/>
      <c r="O523" s="104"/>
      <c r="P523" s="104">
        <v>3607</v>
      </c>
      <c r="Q523" s="104"/>
      <c r="R523" s="104"/>
      <c r="S523" s="104"/>
      <c r="T523" s="104"/>
    </row>
    <row r="524" spans="1:20" ht="17.100000000000001" customHeight="1" x14ac:dyDescent="0.2">
      <c r="A524" s="97"/>
      <c r="B524" s="97"/>
      <c r="C524" s="235" t="s">
        <v>421</v>
      </c>
      <c r="D524" s="617" t="s">
        <v>815</v>
      </c>
      <c r="E524" s="142"/>
      <c r="F524" s="142">
        <v>162637</v>
      </c>
      <c r="G524" s="142">
        <v>5313</v>
      </c>
      <c r="H524" s="142">
        <v>5313</v>
      </c>
      <c r="I524" s="38">
        <f t="shared" si="30"/>
        <v>2350</v>
      </c>
      <c r="J524" s="670">
        <f t="shared" si="31"/>
        <v>44.231131187652927</v>
      </c>
      <c r="K524" s="104"/>
      <c r="L524" s="104"/>
      <c r="M524" s="104"/>
      <c r="N524" s="104"/>
      <c r="O524" s="104"/>
      <c r="P524" s="104">
        <v>2350</v>
      </c>
      <c r="Q524" s="104"/>
      <c r="R524" s="104"/>
      <c r="S524" s="104"/>
      <c r="T524" s="104"/>
    </row>
    <row r="525" spans="1:20" ht="17.100000000000001" customHeight="1" x14ac:dyDescent="0.2">
      <c r="A525" s="97"/>
      <c r="B525" s="97"/>
      <c r="C525" s="618" t="s">
        <v>580</v>
      </c>
      <c r="D525" s="215" t="s">
        <v>581</v>
      </c>
      <c r="E525" s="591"/>
      <c r="F525" s="142"/>
      <c r="G525" s="142"/>
      <c r="H525" s="142"/>
      <c r="I525" s="38"/>
      <c r="J525" s="670"/>
      <c r="K525" s="104"/>
      <c r="L525" s="104"/>
      <c r="M525" s="104"/>
      <c r="N525" s="104"/>
      <c r="O525" s="104"/>
      <c r="P525" s="104"/>
      <c r="Q525" s="104"/>
      <c r="R525" s="104"/>
      <c r="S525" s="104"/>
      <c r="T525" s="104"/>
    </row>
    <row r="526" spans="1:20" ht="17.100000000000001" customHeight="1" x14ac:dyDescent="0.2">
      <c r="A526" s="97"/>
      <c r="B526" s="97"/>
      <c r="C526" s="626"/>
      <c r="D526" s="170" t="s">
        <v>1102</v>
      </c>
      <c r="E526" s="591"/>
      <c r="F526" s="142"/>
      <c r="G526" s="142"/>
      <c r="H526" s="142"/>
      <c r="I526" s="38"/>
      <c r="J526" s="670"/>
      <c r="K526" s="104"/>
      <c r="L526" s="104"/>
      <c r="M526" s="104"/>
      <c r="N526" s="104"/>
      <c r="O526" s="104"/>
      <c r="P526" s="104"/>
      <c r="Q526" s="104"/>
      <c r="R526" s="104"/>
      <c r="S526" s="104"/>
      <c r="T526" s="104"/>
    </row>
    <row r="527" spans="1:20" ht="26.25" customHeight="1" x14ac:dyDescent="0.2">
      <c r="A527" s="97"/>
      <c r="B527" s="97"/>
      <c r="C527" s="626" t="s">
        <v>607</v>
      </c>
      <c r="D527" s="218" t="s">
        <v>608</v>
      </c>
      <c r="E527" s="591"/>
      <c r="F527" s="142">
        <v>162701</v>
      </c>
      <c r="G527" s="142">
        <v>1377</v>
      </c>
      <c r="H527" s="142">
        <v>1377</v>
      </c>
      <c r="I527" s="38">
        <f t="shared" si="30"/>
        <v>0</v>
      </c>
      <c r="J527" s="670">
        <f t="shared" si="31"/>
        <v>0</v>
      </c>
      <c r="K527" s="104"/>
      <c r="L527" s="104"/>
      <c r="M527" s="104"/>
      <c r="N527" s="104"/>
      <c r="O527" s="104"/>
      <c r="P527" s="104"/>
      <c r="Q527" s="104"/>
      <c r="R527" s="104"/>
      <c r="S527" s="104"/>
      <c r="T527" s="104"/>
    </row>
    <row r="528" spans="1:20" ht="16.5" customHeight="1" x14ac:dyDescent="0.2">
      <c r="A528" s="97"/>
      <c r="B528" s="97"/>
      <c r="C528" s="618" t="s">
        <v>582</v>
      </c>
      <c r="D528" s="217" t="s">
        <v>583</v>
      </c>
      <c r="E528" s="591"/>
      <c r="F528" s="142"/>
      <c r="G528" s="142"/>
      <c r="H528" s="142"/>
      <c r="I528" s="38"/>
      <c r="J528" s="670"/>
      <c r="K528" s="104"/>
      <c r="L528" s="104"/>
      <c r="M528" s="104"/>
      <c r="N528" s="104"/>
      <c r="O528" s="104"/>
      <c r="P528" s="104"/>
      <c r="Q528" s="104"/>
      <c r="R528" s="104"/>
      <c r="S528" s="104"/>
      <c r="T528" s="104"/>
    </row>
    <row r="529" spans="1:20" ht="15.75" customHeight="1" x14ac:dyDescent="0.2">
      <c r="A529" s="97"/>
      <c r="B529" s="97"/>
      <c r="C529" s="618" t="s">
        <v>585</v>
      </c>
      <c r="D529" s="217" t="s">
        <v>418</v>
      </c>
      <c r="E529" s="591"/>
      <c r="F529" s="142"/>
      <c r="G529" s="142"/>
      <c r="H529" s="142"/>
      <c r="I529" s="38"/>
      <c r="J529" s="670"/>
      <c r="K529" s="104"/>
      <c r="L529" s="104"/>
      <c r="M529" s="104"/>
      <c r="N529" s="104"/>
      <c r="O529" s="104"/>
      <c r="P529" s="104"/>
      <c r="Q529" s="104"/>
      <c r="R529" s="104"/>
      <c r="S529" s="104"/>
      <c r="T529" s="104"/>
    </row>
    <row r="530" spans="1:20" ht="15.75" customHeight="1" x14ac:dyDescent="0.2">
      <c r="A530" s="97"/>
      <c r="B530" s="97"/>
      <c r="C530" s="627" t="s">
        <v>586</v>
      </c>
      <c r="D530" s="617" t="s">
        <v>816</v>
      </c>
      <c r="E530" s="142"/>
      <c r="F530" s="9">
        <v>164921</v>
      </c>
      <c r="G530" s="9">
        <v>22000</v>
      </c>
      <c r="H530" s="9">
        <v>22000</v>
      </c>
      <c r="I530" s="38">
        <f t="shared" si="30"/>
        <v>0</v>
      </c>
      <c r="J530" s="670">
        <f t="shared" si="31"/>
        <v>0</v>
      </c>
      <c r="K530" s="104"/>
      <c r="L530" s="104"/>
      <c r="M530" s="104"/>
      <c r="N530" s="104"/>
      <c r="O530" s="104"/>
      <c r="P530" s="104"/>
      <c r="Q530" s="104"/>
      <c r="R530" s="104"/>
      <c r="S530" s="104"/>
      <c r="T530" s="104"/>
    </row>
    <row r="531" spans="1:20" ht="15.75" customHeight="1" x14ac:dyDescent="0.2">
      <c r="A531" s="97"/>
      <c r="B531" s="97"/>
      <c r="C531" s="627" t="s">
        <v>587</v>
      </c>
      <c r="D531" s="83" t="s">
        <v>1214</v>
      </c>
      <c r="E531" s="588"/>
      <c r="F531" s="9">
        <v>164934</v>
      </c>
      <c r="G531" s="9">
        <v>8000</v>
      </c>
      <c r="H531" s="9">
        <v>20000</v>
      </c>
      <c r="I531" s="38">
        <f t="shared" si="30"/>
        <v>0</v>
      </c>
      <c r="J531" s="670">
        <f t="shared" si="31"/>
        <v>0</v>
      </c>
      <c r="K531" s="104"/>
      <c r="L531" s="104"/>
      <c r="M531" s="104"/>
      <c r="N531" s="104"/>
      <c r="O531" s="104"/>
      <c r="P531" s="104"/>
      <c r="Q531" s="104"/>
      <c r="R531" s="104"/>
      <c r="S531" s="104"/>
      <c r="T531" s="104"/>
    </row>
    <row r="532" spans="1:20" ht="15.75" customHeight="1" x14ac:dyDescent="0.2">
      <c r="A532" s="97"/>
      <c r="B532" s="97"/>
      <c r="C532" s="627" t="s">
        <v>588</v>
      </c>
      <c r="D532" s="550" t="s">
        <v>1215</v>
      </c>
      <c r="E532" s="588"/>
      <c r="F532" s="9">
        <v>164935</v>
      </c>
      <c r="G532" s="9">
        <v>500</v>
      </c>
      <c r="H532" s="9">
        <v>500</v>
      </c>
      <c r="I532" s="38">
        <f t="shared" si="30"/>
        <v>0</v>
      </c>
      <c r="J532" s="670">
        <f t="shared" si="31"/>
        <v>0</v>
      </c>
      <c r="K532" s="104"/>
      <c r="L532" s="104"/>
      <c r="M532" s="104"/>
      <c r="N532" s="104"/>
      <c r="O532" s="104"/>
      <c r="P532" s="104"/>
      <c r="Q532" s="104"/>
      <c r="R532" s="104"/>
      <c r="S532" s="104"/>
      <c r="T532" s="104"/>
    </row>
    <row r="533" spans="1:20" ht="16.5" customHeight="1" x14ac:dyDescent="0.2">
      <c r="A533" s="97"/>
      <c r="B533" s="97"/>
      <c r="C533" s="627" t="s">
        <v>609</v>
      </c>
      <c r="D533" s="553" t="s">
        <v>1216</v>
      </c>
      <c r="E533" s="142"/>
      <c r="F533" s="286">
        <v>164936</v>
      </c>
      <c r="G533" s="286">
        <v>1500</v>
      </c>
      <c r="H533" s="286">
        <v>1068</v>
      </c>
      <c r="I533" s="38">
        <f t="shared" si="30"/>
        <v>0</v>
      </c>
      <c r="J533" s="670">
        <f t="shared" si="31"/>
        <v>0</v>
      </c>
      <c r="K533" s="104"/>
      <c r="L533" s="104"/>
      <c r="M533" s="104"/>
      <c r="N533" s="104"/>
      <c r="O533" s="104"/>
      <c r="P533" s="104"/>
      <c r="Q533" s="104"/>
      <c r="R533" s="104"/>
      <c r="S533" s="104"/>
      <c r="T533" s="104"/>
    </row>
    <row r="534" spans="1:20" ht="15" customHeight="1" x14ac:dyDescent="0.2">
      <c r="A534" s="97"/>
      <c r="B534" s="97"/>
      <c r="C534" s="627" t="s">
        <v>610</v>
      </c>
      <c r="D534" s="551" t="s">
        <v>1217</v>
      </c>
      <c r="E534" s="142"/>
      <c r="F534" s="142">
        <v>164928</v>
      </c>
      <c r="G534" s="142">
        <v>1000</v>
      </c>
      <c r="H534" s="142">
        <v>500</v>
      </c>
      <c r="I534" s="38">
        <f t="shared" si="30"/>
        <v>0</v>
      </c>
      <c r="J534" s="670">
        <f t="shared" si="31"/>
        <v>0</v>
      </c>
      <c r="K534" s="104"/>
      <c r="L534" s="104"/>
      <c r="M534" s="104"/>
      <c r="N534" s="104"/>
      <c r="O534" s="104"/>
      <c r="P534" s="104"/>
      <c r="Q534" s="104"/>
      <c r="R534" s="104"/>
      <c r="S534" s="104"/>
      <c r="T534" s="104"/>
    </row>
    <row r="535" spans="1:20" ht="22.5" customHeight="1" x14ac:dyDescent="0.2">
      <c r="A535" s="97"/>
      <c r="B535" s="97"/>
      <c r="C535" s="628" t="s">
        <v>611</v>
      </c>
      <c r="D535" s="579" t="s">
        <v>1218</v>
      </c>
      <c r="E535" s="286"/>
      <c r="F535" s="286">
        <v>164937</v>
      </c>
      <c r="G535" s="286"/>
      <c r="H535" s="286">
        <v>500</v>
      </c>
      <c r="I535" s="38">
        <f t="shared" si="30"/>
        <v>0</v>
      </c>
      <c r="J535" s="670">
        <f t="shared" si="31"/>
        <v>0</v>
      </c>
      <c r="K535" s="104"/>
      <c r="L535" s="104"/>
      <c r="M535" s="104"/>
      <c r="N535" s="104"/>
      <c r="O535" s="104"/>
      <c r="P535" s="104"/>
      <c r="Q535" s="104"/>
      <c r="R535" s="104"/>
      <c r="S535" s="104"/>
      <c r="T535" s="104"/>
    </row>
    <row r="536" spans="1:20" ht="15" customHeight="1" x14ac:dyDescent="0.2">
      <c r="A536" s="97"/>
      <c r="B536" s="97"/>
      <c r="C536" s="628" t="s">
        <v>1219</v>
      </c>
      <c r="D536" s="579" t="s">
        <v>1220</v>
      </c>
      <c r="E536" s="286"/>
      <c r="F536" s="286">
        <v>162976</v>
      </c>
      <c r="G536" s="286"/>
      <c r="H536" s="286">
        <v>9064</v>
      </c>
      <c r="I536" s="38">
        <f t="shared" si="30"/>
        <v>0</v>
      </c>
      <c r="J536" s="670">
        <f t="shared" si="31"/>
        <v>0</v>
      </c>
      <c r="K536" s="104"/>
      <c r="L536" s="104"/>
      <c r="M536" s="104"/>
      <c r="N536" s="104"/>
      <c r="O536" s="104"/>
      <c r="P536" s="104"/>
      <c r="Q536" s="104"/>
      <c r="R536" s="104"/>
      <c r="S536" s="104"/>
      <c r="T536" s="104"/>
    </row>
    <row r="537" spans="1:20" ht="17.25" customHeight="1" x14ac:dyDescent="0.2">
      <c r="A537" s="97"/>
      <c r="B537" s="97"/>
      <c r="C537" s="285"/>
      <c r="D537" s="86" t="s">
        <v>1102</v>
      </c>
      <c r="E537" s="142"/>
      <c r="F537" s="142"/>
      <c r="G537" s="142"/>
      <c r="H537" s="142"/>
      <c r="I537" s="38"/>
      <c r="J537" s="670"/>
      <c r="K537" s="104"/>
      <c r="L537" s="104"/>
      <c r="M537" s="104"/>
      <c r="N537" s="104"/>
      <c r="O537" s="104"/>
      <c r="P537" s="104"/>
      <c r="Q537" s="104"/>
      <c r="R537" s="104"/>
      <c r="S537" s="104"/>
      <c r="T537" s="104"/>
    </row>
    <row r="538" spans="1:20" ht="22.5" customHeight="1" x14ac:dyDescent="0.2">
      <c r="A538" s="97"/>
      <c r="B538" s="97"/>
      <c r="C538" s="131" t="s">
        <v>589</v>
      </c>
      <c r="D538" s="620" t="s">
        <v>1221</v>
      </c>
      <c r="E538" s="142"/>
      <c r="F538" s="142">
        <v>174902</v>
      </c>
      <c r="G538" s="142">
        <v>69000</v>
      </c>
      <c r="H538" s="142">
        <v>61000</v>
      </c>
      <c r="I538" s="38">
        <f t="shared" si="30"/>
        <v>20006</v>
      </c>
      <c r="J538" s="670">
        <f t="shared" si="31"/>
        <v>32.796721311475409</v>
      </c>
      <c r="K538" s="104"/>
      <c r="L538" s="104"/>
      <c r="M538" s="104"/>
      <c r="N538" s="104"/>
      <c r="O538" s="104"/>
      <c r="P538" s="104"/>
      <c r="Q538" s="104">
        <v>20006</v>
      </c>
      <c r="R538" s="104"/>
      <c r="S538" s="104"/>
      <c r="T538" s="104"/>
    </row>
    <row r="539" spans="1:20" ht="17.25" customHeight="1" x14ac:dyDescent="0.2">
      <c r="A539" s="97"/>
      <c r="B539" s="97"/>
      <c r="C539" s="131" t="s">
        <v>807</v>
      </c>
      <c r="D539" s="86" t="s">
        <v>819</v>
      </c>
      <c r="E539" s="142"/>
      <c r="F539" s="142">
        <v>162942</v>
      </c>
      <c r="G539" s="142">
        <v>608</v>
      </c>
      <c r="H539" s="142">
        <v>16858</v>
      </c>
      <c r="I539" s="38">
        <f t="shared" si="30"/>
        <v>0</v>
      </c>
      <c r="J539" s="670">
        <f t="shared" si="31"/>
        <v>0</v>
      </c>
      <c r="K539" s="104"/>
      <c r="L539" s="104"/>
      <c r="M539" s="104"/>
      <c r="N539" s="104"/>
      <c r="O539" s="104"/>
      <c r="P539" s="104"/>
      <c r="Q539" s="104"/>
      <c r="R539" s="104"/>
      <c r="S539" s="104"/>
      <c r="T539" s="104"/>
    </row>
    <row r="540" spans="1:20" ht="15.75" customHeight="1" x14ac:dyDescent="0.2">
      <c r="A540" s="97"/>
      <c r="B540" s="97"/>
      <c r="C540" s="131" t="s">
        <v>612</v>
      </c>
      <c r="D540" s="548" t="s">
        <v>817</v>
      </c>
      <c r="E540" s="142"/>
      <c r="F540" s="142">
        <v>162903</v>
      </c>
      <c r="G540" s="142">
        <v>20088</v>
      </c>
      <c r="H540" s="142">
        <v>21258</v>
      </c>
      <c r="I540" s="38">
        <f t="shared" si="30"/>
        <v>21253</v>
      </c>
      <c r="J540" s="670">
        <f t="shared" si="31"/>
        <v>99.976479443033213</v>
      </c>
      <c r="K540" s="104"/>
      <c r="L540" s="104"/>
      <c r="M540" s="104">
        <v>251</v>
      </c>
      <c r="N540" s="104"/>
      <c r="O540" s="104"/>
      <c r="P540" s="104">
        <v>2476</v>
      </c>
      <c r="Q540" s="104">
        <v>18526</v>
      </c>
      <c r="R540" s="104"/>
      <c r="S540" s="104"/>
      <c r="T540" s="104"/>
    </row>
    <row r="541" spans="1:20" ht="16.5" customHeight="1" x14ac:dyDescent="0.2">
      <c r="A541" s="97"/>
      <c r="B541" s="97"/>
      <c r="C541" s="131" t="s">
        <v>613</v>
      </c>
      <c r="D541" s="548" t="s">
        <v>818</v>
      </c>
      <c r="E541" s="142"/>
      <c r="F541" s="142">
        <v>162958</v>
      </c>
      <c r="G541" s="142">
        <v>1302</v>
      </c>
      <c r="H541" s="142">
        <v>1302</v>
      </c>
      <c r="I541" s="38">
        <f t="shared" si="30"/>
        <v>0</v>
      </c>
      <c r="J541" s="670">
        <f t="shared" si="31"/>
        <v>0</v>
      </c>
      <c r="K541" s="104"/>
      <c r="L541" s="104"/>
      <c r="M541" s="104"/>
      <c r="N541" s="104"/>
      <c r="O541" s="104"/>
      <c r="P541" s="104"/>
      <c r="Q541" s="104"/>
      <c r="R541" s="104"/>
      <c r="S541" s="104"/>
      <c r="T541" s="104"/>
    </row>
    <row r="542" spans="1:20" ht="16.5" customHeight="1" x14ac:dyDescent="0.2">
      <c r="A542" s="97"/>
      <c r="B542" s="97"/>
      <c r="C542" s="131" t="s">
        <v>614</v>
      </c>
      <c r="D542" s="548" t="s">
        <v>1222</v>
      </c>
      <c r="E542" s="142"/>
      <c r="F542" s="142">
        <v>162929</v>
      </c>
      <c r="G542" s="142">
        <v>1000</v>
      </c>
      <c r="H542" s="142">
        <v>1000</v>
      </c>
      <c r="I542" s="38">
        <f t="shared" si="30"/>
        <v>0</v>
      </c>
      <c r="J542" s="670">
        <f t="shared" si="31"/>
        <v>0</v>
      </c>
      <c r="K542" s="104"/>
      <c r="L542" s="104"/>
      <c r="M542" s="104"/>
      <c r="N542" s="104"/>
      <c r="O542" s="104"/>
      <c r="P542" s="104"/>
      <c r="Q542" s="104"/>
      <c r="R542" s="104"/>
      <c r="S542" s="104"/>
      <c r="T542" s="104"/>
    </row>
    <row r="543" spans="1:20" ht="18" customHeight="1" x14ac:dyDescent="0.2">
      <c r="A543" s="97"/>
      <c r="B543" s="97"/>
      <c r="C543" s="131" t="s">
        <v>615</v>
      </c>
      <c r="D543" s="551" t="s">
        <v>959</v>
      </c>
      <c r="E543" s="142"/>
      <c r="F543" s="142">
        <v>164929</v>
      </c>
      <c r="G543" s="142">
        <v>2500</v>
      </c>
      <c r="H543" s="142">
        <v>2500</v>
      </c>
      <c r="I543" s="38">
        <f t="shared" ref="I543:I601" si="32">SUM(K543:T543)</f>
        <v>2467</v>
      </c>
      <c r="J543" s="670">
        <f t="shared" si="31"/>
        <v>98.68</v>
      </c>
      <c r="K543" s="104"/>
      <c r="L543" s="104"/>
      <c r="M543" s="104"/>
      <c r="N543" s="104"/>
      <c r="O543" s="104"/>
      <c r="P543" s="104"/>
      <c r="Q543" s="104">
        <v>2467</v>
      </c>
      <c r="R543" s="104"/>
      <c r="S543" s="104"/>
      <c r="T543" s="104"/>
    </row>
    <row r="544" spans="1:20" ht="23.25" customHeight="1" x14ac:dyDescent="0.2">
      <c r="A544" s="97"/>
      <c r="B544" s="97"/>
      <c r="C544" s="131" t="s">
        <v>616</v>
      </c>
      <c r="D544" s="551" t="s">
        <v>1223</v>
      </c>
      <c r="E544" s="142"/>
      <c r="F544" s="142">
        <v>162967</v>
      </c>
      <c r="G544" s="142">
        <v>2646</v>
      </c>
      <c r="H544" s="142">
        <v>2646</v>
      </c>
      <c r="I544" s="38">
        <f t="shared" si="32"/>
        <v>0</v>
      </c>
      <c r="J544" s="670">
        <f t="shared" si="31"/>
        <v>0</v>
      </c>
      <c r="K544" s="104"/>
      <c r="L544" s="104"/>
      <c r="M544" s="104"/>
      <c r="N544" s="104"/>
      <c r="O544" s="104"/>
      <c r="P544" s="104"/>
      <c r="Q544" s="104"/>
      <c r="R544" s="104"/>
      <c r="S544" s="104"/>
      <c r="T544" s="104"/>
    </row>
    <row r="545" spans="1:20" ht="26.25" customHeight="1" x14ac:dyDescent="0.2">
      <c r="A545" s="97"/>
      <c r="B545" s="97"/>
      <c r="C545" s="131" t="s">
        <v>617</v>
      </c>
      <c r="D545" s="551" t="s">
        <v>1224</v>
      </c>
      <c r="E545" s="142"/>
      <c r="F545" s="142">
        <v>164933</v>
      </c>
      <c r="G545" s="142">
        <v>15000</v>
      </c>
      <c r="H545" s="142">
        <v>18925</v>
      </c>
      <c r="I545" s="38">
        <f t="shared" si="32"/>
        <v>0</v>
      </c>
      <c r="J545" s="670">
        <f t="shared" si="31"/>
        <v>0</v>
      </c>
      <c r="K545" s="104"/>
      <c r="L545" s="104"/>
      <c r="M545" s="104"/>
      <c r="N545" s="104"/>
      <c r="O545" s="104"/>
      <c r="P545" s="104"/>
      <c r="Q545" s="104"/>
      <c r="R545" s="104"/>
      <c r="S545" s="104"/>
      <c r="T545" s="104"/>
    </row>
    <row r="546" spans="1:20" ht="16.5" customHeight="1" x14ac:dyDescent="0.2">
      <c r="A546" s="97"/>
      <c r="B546" s="97"/>
      <c r="C546" s="131" t="s">
        <v>618</v>
      </c>
      <c r="D546" s="160" t="s">
        <v>619</v>
      </c>
      <c r="E546" s="591"/>
      <c r="F546" s="142"/>
      <c r="G546" s="142"/>
      <c r="H546" s="142"/>
      <c r="I546" s="38"/>
      <c r="J546" s="670"/>
      <c r="K546" s="104"/>
      <c r="L546" s="104"/>
      <c r="M546" s="104"/>
      <c r="N546" s="104"/>
      <c r="O546" s="104"/>
      <c r="P546" s="104"/>
      <c r="Q546" s="104"/>
      <c r="R546" s="104"/>
      <c r="S546" s="104"/>
      <c r="T546" s="104"/>
    </row>
    <row r="547" spans="1:20" ht="16.5" customHeight="1" x14ac:dyDescent="0.2">
      <c r="A547" s="97"/>
      <c r="B547" s="97"/>
      <c r="C547" s="97" t="s">
        <v>820</v>
      </c>
      <c r="D547" s="236" t="s">
        <v>621</v>
      </c>
      <c r="E547" s="591"/>
      <c r="F547" s="142"/>
      <c r="G547" s="142"/>
      <c r="H547" s="142"/>
      <c r="I547" s="38"/>
      <c r="J547" s="670"/>
      <c r="K547" s="104"/>
      <c r="L547" s="104"/>
      <c r="M547" s="104"/>
      <c r="N547" s="104"/>
      <c r="O547" s="104"/>
      <c r="P547" s="104"/>
      <c r="Q547" s="104"/>
      <c r="R547" s="104"/>
      <c r="S547" s="104"/>
      <c r="T547" s="104"/>
    </row>
    <row r="548" spans="1:20" ht="36.75" customHeight="1" x14ac:dyDescent="0.2">
      <c r="A548" s="97"/>
      <c r="B548" s="97"/>
      <c r="C548" s="97" t="s">
        <v>1225</v>
      </c>
      <c r="D548" s="629" t="s">
        <v>1226</v>
      </c>
      <c r="E548" s="142"/>
      <c r="F548" s="142">
        <v>163652</v>
      </c>
      <c r="G548" s="142">
        <v>269039</v>
      </c>
      <c r="H548" s="142">
        <v>269039</v>
      </c>
      <c r="I548" s="38">
        <f t="shared" si="32"/>
        <v>10528</v>
      </c>
      <c r="J548" s="670">
        <f t="shared" si="31"/>
        <v>3.913187307416397</v>
      </c>
      <c r="K548" s="104"/>
      <c r="L548" s="104"/>
      <c r="M548" s="104">
        <v>377</v>
      </c>
      <c r="N548" s="104"/>
      <c r="O548" s="104"/>
      <c r="P548" s="104">
        <v>10151</v>
      </c>
      <c r="Q548" s="104"/>
      <c r="R548" s="104"/>
      <c r="S548" s="104"/>
      <c r="T548" s="104"/>
    </row>
    <row r="549" spans="1:20" ht="36.75" customHeight="1" x14ac:dyDescent="0.2">
      <c r="A549" s="97"/>
      <c r="B549" s="97"/>
      <c r="C549" s="97" t="s">
        <v>1227</v>
      </c>
      <c r="D549" s="630" t="s">
        <v>1228</v>
      </c>
      <c r="E549" s="142"/>
      <c r="F549" s="142">
        <v>163653</v>
      </c>
      <c r="G549" s="142">
        <v>768289</v>
      </c>
      <c r="H549" s="142">
        <v>768289</v>
      </c>
      <c r="I549" s="38">
        <f t="shared" si="32"/>
        <v>0</v>
      </c>
      <c r="J549" s="670">
        <f t="shared" si="31"/>
        <v>0</v>
      </c>
      <c r="K549" s="104"/>
      <c r="L549" s="104"/>
      <c r="M549" s="104"/>
      <c r="N549" s="104"/>
      <c r="O549" s="104"/>
      <c r="P549" s="104"/>
      <c r="Q549" s="104"/>
      <c r="R549" s="104"/>
      <c r="S549" s="104"/>
      <c r="T549" s="104"/>
    </row>
    <row r="550" spans="1:20" ht="16.5" customHeight="1" x14ac:dyDescent="0.2">
      <c r="A550" s="97"/>
      <c r="B550" s="97"/>
      <c r="C550" s="97"/>
      <c r="D550" s="561" t="s">
        <v>1102</v>
      </c>
      <c r="E550" s="142"/>
      <c r="F550" s="142"/>
      <c r="G550" s="142"/>
      <c r="H550" s="142"/>
      <c r="I550" s="38"/>
      <c r="J550" s="670"/>
      <c r="K550" s="104"/>
      <c r="L550" s="104"/>
      <c r="M550" s="104"/>
      <c r="N550" s="104"/>
      <c r="O550" s="104"/>
      <c r="P550" s="104"/>
      <c r="Q550" s="104"/>
      <c r="R550" s="104"/>
      <c r="S550" s="104"/>
      <c r="T550" s="104"/>
    </row>
    <row r="551" spans="1:20" ht="27.75" customHeight="1" x14ac:dyDescent="0.2">
      <c r="A551" s="97"/>
      <c r="B551" s="97"/>
      <c r="C551" s="211" t="s">
        <v>960</v>
      </c>
      <c r="D551" s="631" t="s">
        <v>628</v>
      </c>
      <c r="E551" s="142"/>
      <c r="F551" s="142">
        <v>163603</v>
      </c>
      <c r="G551" s="142">
        <v>10113</v>
      </c>
      <c r="H551" s="142">
        <v>0</v>
      </c>
      <c r="I551" s="38">
        <f t="shared" si="32"/>
        <v>0</v>
      </c>
      <c r="J551" s="670"/>
      <c r="K551" s="104"/>
      <c r="L551" s="104"/>
      <c r="M551" s="104"/>
      <c r="N551" s="104"/>
      <c r="O551" s="104"/>
      <c r="P551" s="104"/>
      <c r="Q551" s="104"/>
      <c r="R551" s="104"/>
      <c r="S551" s="104"/>
      <c r="T551" s="104"/>
    </row>
    <row r="552" spans="1:20" ht="26.25" customHeight="1" x14ac:dyDescent="0.2">
      <c r="A552" s="97"/>
      <c r="B552" s="97"/>
      <c r="C552" s="555" t="s">
        <v>961</v>
      </c>
      <c r="D552" s="632" t="s">
        <v>629</v>
      </c>
      <c r="E552" s="142"/>
      <c r="F552" s="142">
        <v>163604</v>
      </c>
      <c r="G552" s="142">
        <v>4106</v>
      </c>
      <c r="H552" s="142">
        <v>0</v>
      </c>
      <c r="I552" s="38">
        <f t="shared" si="32"/>
        <v>0</v>
      </c>
      <c r="J552" s="670"/>
      <c r="K552" s="104"/>
      <c r="L552" s="104"/>
      <c r="M552" s="104"/>
      <c r="N552" s="104"/>
      <c r="O552" s="104"/>
      <c r="P552" s="104"/>
      <c r="Q552" s="104"/>
      <c r="R552" s="104"/>
      <c r="S552" s="104"/>
      <c r="T552" s="104"/>
    </row>
    <row r="553" spans="1:20" ht="27.75" customHeight="1" x14ac:dyDescent="0.2">
      <c r="A553" s="97"/>
      <c r="B553" s="97"/>
      <c r="C553" s="555" t="s">
        <v>962</v>
      </c>
      <c r="D553" s="632" t="s">
        <v>630</v>
      </c>
      <c r="E553" s="142"/>
      <c r="F553" s="142">
        <v>163606</v>
      </c>
      <c r="G553" s="142">
        <v>10778</v>
      </c>
      <c r="H553" s="142">
        <v>61564</v>
      </c>
      <c r="I553" s="38">
        <f t="shared" si="32"/>
        <v>0</v>
      </c>
      <c r="J553" s="670">
        <f t="shared" si="31"/>
        <v>0</v>
      </c>
      <c r="K553" s="104"/>
      <c r="L553" s="104"/>
      <c r="M553" s="104"/>
      <c r="N553" s="104"/>
      <c r="O553" s="104"/>
      <c r="P553" s="104"/>
      <c r="Q553" s="104"/>
      <c r="R553" s="104"/>
      <c r="S553" s="104"/>
      <c r="T553" s="104"/>
    </row>
    <row r="554" spans="1:20" ht="46.5" customHeight="1" x14ac:dyDescent="0.2">
      <c r="A554" s="97"/>
      <c r="B554" s="97"/>
      <c r="C554" s="555" t="s">
        <v>963</v>
      </c>
      <c r="D554" s="631" t="s">
        <v>631</v>
      </c>
      <c r="E554" s="142"/>
      <c r="F554" s="142">
        <v>163607</v>
      </c>
      <c r="G554" s="142">
        <v>944966</v>
      </c>
      <c r="H554" s="142">
        <v>944966</v>
      </c>
      <c r="I554" s="38">
        <f t="shared" si="32"/>
        <v>87590</v>
      </c>
      <c r="J554" s="670">
        <f t="shared" si="31"/>
        <v>9.269116560807479</v>
      </c>
      <c r="K554" s="104"/>
      <c r="L554" s="104"/>
      <c r="M554" s="104">
        <v>123</v>
      </c>
      <c r="N554" s="104"/>
      <c r="O554" s="104"/>
      <c r="P554" s="104">
        <v>87467</v>
      </c>
      <c r="Q554" s="104"/>
      <c r="R554" s="104"/>
      <c r="S554" s="104"/>
      <c r="T554" s="104"/>
    </row>
    <row r="555" spans="1:20" ht="35.25" customHeight="1" x14ac:dyDescent="0.2">
      <c r="A555" s="97"/>
      <c r="B555" s="97"/>
      <c r="C555" s="555" t="s">
        <v>964</v>
      </c>
      <c r="D555" s="631" t="s">
        <v>632</v>
      </c>
      <c r="E555" s="142"/>
      <c r="F555" s="142">
        <v>163608</v>
      </c>
      <c r="G555" s="142">
        <v>471834</v>
      </c>
      <c r="H555" s="142">
        <v>471834</v>
      </c>
      <c r="I555" s="38">
        <f t="shared" si="32"/>
        <v>5395</v>
      </c>
      <c r="J555" s="670">
        <f t="shared" si="31"/>
        <v>1.1434106062725449</v>
      </c>
      <c r="K555" s="104">
        <v>800</v>
      </c>
      <c r="L555" s="104">
        <v>112</v>
      </c>
      <c r="M555" s="104">
        <v>1825</v>
      </c>
      <c r="N555" s="104"/>
      <c r="O555" s="104"/>
      <c r="P555" s="104">
        <v>2658</v>
      </c>
      <c r="Q555" s="104"/>
      <c r="R555" s="104"/>
      <c r="S555" s="104"/>
      <c r="T555" s="104"/>
    </row>
    <row r="556" spans="1:20" ht="26.25" customHeight="1" x14ac:dyDescent="0.2">
      <c r="A556" s="97"/>
      <c r="B556" s="97"/>
      <c r="C556" s="555" t="s">
        <v>965</v>
      </c>
      <c r="D556" s="631" t="s">
        <v>633</v>
      </c>
      <c r="E556" s="142"/>
      <c r="F556" s="142">
        <v>163609</v>
      </c>
      <c r="G556" s="142">
        <v>159568</v>
      </c>
      <c r="H556" s="142">
        <v>159568</v>
      </c>
      <c r="I556" s="38">
        <f t="shared" si="32"/>
        <v>524</v>
      </c>
      <c r="J556" s="670">
        <f t="shared" si="31"/>
        <v>0.32838664393863432</v>
      </c>
      <c r="K556" s="104"/>
      <c r="L556" s="104"/>
      <c r="M556" s="104">
        <v>524</v>
      </c>
      <c r="N556" s="104"/>
      <c r="O556" s="104"/>
      <c r="P556" s="104"/>
      <c r="Q556" s="104"/>
      <c r="R556" s="104"/>
      <c r="S556" s="104"/>
      <c r="T556" s="104"/>
    </row>
    <row r="557" spans="1:20" ht="36.75" customHeight="1" x14ac:dyDescent="0.2">
      <c r="A557" s="97"/>
      <c r="B557" s="97"/>
      <c r="C557" s="555" t="s">
        <v>966</v>
      </c>
      <c r="D557" s="633" t="s">
        <v>634</v>
      </c>
      <c r="E557" s="142"/>
      <c r="F557" s="142">
        <v>163611</v>
      </c>
      <c r="G557" s="142">
        <v>159938</v>
      </c>
      <c r="H557" s="142">
        <v>161452</v>
      </c>
      <c r="I557" s="38">
        <f t="shared" si="32"/>
        <v>29319</v>
      </c>
      <c r="J557" s="670">
        <f t="shared" si="31"/>
        <v>18.159576840175408</v>
      </c>
      <c r="K557" s="104"/>
      <c r="L557" s="104"/>
      <c r="M557" s="104"/>
      <c r="N557" s="104"/>
      <c r="O557" s="104"/>
      <c r="P557" s="104">
        <v>29319</v>
      </c>
      <c r="Q557" s="104"/>
      <c r="R557" s="104"/>
      <c r="S557" s="104"/>
      <c r="T557" s="104"/>
    </row>
    <row r="558" spans="1:20" ht="24" customHeight="1" x14ac:dyDescent="0.2">
      <c r="A558" s="97"/>
      <c r="B558" s="97"/>
      <c r="C558" s="555" t="s">
        <v>967</v>
      </c>
      <c r="D558" s="634" t="s">
        <v>635</v>
      </c>
      <c r="E558" s="142"/>
      <c r="F558" s="142">
        <v>163612</v>
      </c>
      <c r="G558" s="142">
        <v>57989</v>
      </c>
      <c r="H558" s="142">
        <v>89993</v>
      </c>
      <c r="I558" s="38">
        <f t="shared" si="32"/>
        <v>18259</v>
      </c>
      <c r="J558" s="670">
        <f t="shared" si="31"/>
        <v>20.289355838787461</v>
      </c>
      <c r="K558" s="104"/>
      <c r="L558" s="104"/>
      <c r="M558" s="104">
        <v>174</v>
      </c>
      <c r="N558" s="104"/>
      <c r="O558" s="104"/>
      <c r="P558" s="104">
        <v>6350</v>
      </c>
      <c r="Q558" s="104"/>
      <c r="R558" s="104">
        <v>11735</v>
      </c>
      <c r="S558" s="104"/>
      <c r="T558" s="104"/>
    </row>
    <row r="559" spans="1:20" ht="24" customHeight="1" x14ac:dyDescent="0.2">
      <c r="A559" s="97"/>
      <c r="B559" s="97"/>
      <c r="C559" s="555" t="s">
        <v>968</v>
      </c>
      <c r="D559" s="634" t="s">
        <v>1229</v>
      </c>
      <c r="E559" s="142"/>
      <c r="F559" s="142">
        <v>163613</v>
      </c>
      <c r="G559" s="142">
        <v>275718</v>
      </c>
      <c r="H559" s="142">
        <v>277807</v>
      </c>
      <c r="I559" s="38">
        <f t="shared" si="32"/>
        <v>149810</v>
      </c>
      <c r="J559" s="670">
        <f t="shared" si="31"/>
        <v>53.925926992480392</v>
      </c>
      <c r="K559" s="104"/>
      <c r="L559" s="104"/>
      <c r="M559" s="104">
        <v>34828</v>
      </c>
      <c r="N559" s="104"/>
      <c r="O559" s="104"/>
      <c r="P559" s="104">
        <v>114982</v>
      </c>
      <c r="Q559" s="104"/>
      <c r="R559" s="104"/>
      <c r="S559" s="104"/>
      <c r="T559" s="104"/>
    </row>
    <row r="560" spans="1:20" ht="36" customHeight="1" x14ac:dyDescent="0.2">
      <c r="A560" s="212"/>
      <c r="B560" s="212"/>
      <c r="C560" s="555" t="s">
        <v>969</v>
      </c>
      <c r="D560" s="634" t="s">
        <v>636</v>
      </c>
      <c r="E560" s="142"/>
      <c r="F560" s="142">
        <v>163614</v>
      </c>
      <c r="G560" s="142">
        <v>88448</v>
      </c>
      <c r="H560" s="142">
        <v>88448</v>
      </c>
      <c r="I560" s="38">
        <f t="shared" si="32"/>
        <v>254</v>
      </c>
      <c r="J560" s="670">
        <f t="shared" si="31"/>
        <v>0.28717438494934877</v>
      </c>
      <c r="K560" s="104"/>
      <c r="L560" s="104"/>
      <c r="M560" s="104">
        <v>254</v>
      </c>
      <c r="N560" s="104"/>
      <c r="O560" s="104"/>
      <c r="P560" s="104"/>
      <c r="Q560" s="104"/>
      <c r="R560" s="104"/>
      <c r="S560" s="104"/>
      <c r="T560" s="104"/>
    </row>
    <row r="561" spans="1:20" ht="49.5" customHeight="1" x14ac:dyDescent="0.2">
      <c r="A561" s="97"/>
      <c r="B561" s="97"/>
      <c r="C561" s="555" t="s">
        <v>970</v>
      </c>
      <c r="D561" s="634" t="s">
        <v>637</v>
      </c>
      <c r="E561" s="142"/>
      <c r="F561" s="142">
        <v>163615</v>
      </c>
      <c r="G561" s="142">
        <v>8687</v>
      </c>
      <c r="H561" s="142">
        <v>8687</v>
      </c>
      <c r="I561" s="38">
        <f t="shared" si="32"/>
        <v>8687</v>
      </c>
      <c r="J561" s="670">
        <f t="shared" si="31"/>
        <v>100</v>
      </c>
      <c r="K561" s="104"/>
      <c r="L561" s="104"/>
      <c r="M561" s="104">
        <v>8687</v>
      </c>
      <c r="N561" s="104"/>
      <c r="O561" s="104"/>
      <c r="P561" s="104"/>
      <c r="Q561" s="104"/>
      <c r="R561" s="104"/>
      <c r="S561" s="104"/>
      <c r="T561" s="104"/>
    </row>
    <row r="562" spans="1:20" ht="28.5" customHeight="1" x14ac:dyDescent="0.2">
      <c r="A562" s="97"/>
      <c r="B562" s="97"/>
      <c r="C562" s="555" t="s">
        <v>971</v>
      </c>
      <c r="D562" s="634" t="s">
        <v>638</v>
      </c>
      <c r="E562" s="142"/>
      <c r="F562" s="142">
        <v>163616</v>
      </c>
      <c r="G562" s="142">
        <v>31299</v>
      </c>
      <c r="H562" s="142">
        <v>31299</v>
      </c>
      <c r="I562" s="38">
        <f t="shared" si="32"/>
        <v>0</v>
      </c>
      <c r="J562" s="670">
        <f t="shared" si="31"/>
        <v>0</v>
      </c>
      <c r="K562" s="104"/>
      <c r="L562" s="104"/>
      <c r="M562" s="104"/>
      <c r="N562" s="104"/>
      <c r="O562" s="104"/>
      <c r="P562" s="104"/>
      <c r="Q562" s="104"/>
      <c r="R562" s="104"/>
      <c r="S562" s="104"/>
      <c r="T562" s="104"/>
    </row>
    <row r="563" spans="1:20" ht="36" customHeight="1" x14ac:dyDescent="0.2">
      <c r="A563" s="97"/>
      <c r="B563" s="97"/>
      <c r="C563" s="555" t="s">
        <v>972</v>
      </c>
      <c r="D563" s="634" t="s">
        <v>639</v>
      </c>
      <c r="E563" s="142"/>
      <c r="F563" s="142">
        <v>163617</v>
      </c>
      <c r="G563" s="142">
        <v>1099</v>
      </c>
      <c r="H563" s="142">
        <v>0</v>
      </c>
      <c r="I563" s="38">
        <f t="shared" si="32"/>
        <v>0</v>
      </c>
      <c r="J563" s="670"/>
      <c r="K563" s="104"/>
      <c r="L563" s="104"/>
      <c r="M563" s="104"/>
      <c r="N563" s="104"/>
      <c r="O563" s="104"/>
      <c r="P563" s="104"/>
      <c r="Q563" s="104"/>
      <c r="R563" s="104"/>
      <c r="S563" s="104"/>
      <c r="T563" s="104"/>
    </row>
    <row r="564" spans="1:20" ht="25.5" customHeight="1" x14ac:dyDescent="0.2">
      <c r="A564" s="97"/>
      <c r="B564" s="97"/>
      <c r="C564" s="555" t="s">
        <v>973</v>
      </c>
      <c r="D564" s="634" t="s">
        <v>640</v>
      </c>
      <c r="E564" s="142"/>
      <c r="F564" s="142">
        <v>163623</v>
      </c>
      <c r="G564" s="142">
        <v>2908</v>
      </c>
      <c r="H564" s="142">
        <v>2908</v>
      </c>
      <c r="I564" s="38">
        <f t="shared" si="32"/>
        <v>0</v>
      </c>
      <c r="J564" s="670">
        <f t="shared" si="31"/>
        <v>0</v>
      </c>
      <c r="K564" s="104"/>
      <c r="L564" s="104"/>
      <c r="M564" s="104"/>
      <c r="N564" s="104"/>
      <c r="O564" s="104"/>
      <c r="P564" s="104"/>
      <c r="Q564" s="104"/>
      <c r="R564" s="104"/>
      <c r="S564" s="104"/>
      <c r="T564" s="104"/>
    </row>
    <row r="565" spans="1:20" ht="24" customHeight="1" x14ac:dyDescent="0.2">
      <c r="A565" s="97"/>
      <c r="B565" s="97"/>
      <c r="C565" s="555" t="s">
        <v>974</v>
      </c>
      <c r="D565" s="83" t="s">
        <v>641</v>
      </c>
      <c r="E565" s="142"/>
      <c r="F565" s="142">
        <v>163625</v>
      </c>
      <c r="G565" s="142">
        <v>1088000</v>
      </c>
      <c r="H565" s="142">
        <v>1088000</v>
      </c>
      <c r="I565" s="38">
        <f t="shared" si="32"/>
        <v>4053</v>
      </c>
      <c r="J565" s="670">
        <f t="shared" si="31"/>
        <v>0.37251838235294116</v>
      </c>
      <c r="K565" s="104"/>
      <c r="L565" s="104"/>
      <c r="M565" s="104">
        <v>4053</v>
      </c>
      <c r="N565" s="104"/>
      <c r="O565" s="104"/>
      <c r="P565" s="104"/>
      <c r="Q565" s="104"/>
      <c r="R565" s="104"/>
      <c r="S565" s="104"/>
      <c r="T565" s="104"/>
    </row>
    <row r="566" spans="1:20" ht="24" customHeight="1" x14ac:dyDescent="0.2">
      <c r="A566" s="97"/>
      <c r="B566" s="97"/>
      <c r="C566" s="555" t="s">
        <v>975</v>
      </c>
      <c r="D566" s="635" t="s">
        <v>642</v>
      </c>
      <c r="E566" s="142"/>
      <c r="F566" s="142">
        <v>163626</v>
      </c>
      <c r="G566" s="142">
        <v>16514</v>
      </c>
      <c r="H566" s="142">
        <v>16514</v>
      </c>
      <c r="I566" s="38">
        <f t="shared" si="32"/>
        <v>0</v>
      </c>
      <c r="J566" s="670">
        <f t="shared" si="31"/>
        <v>0</v>
      </c>
      <c r="K566" s="104"/>
      <c r="L566" s="104"/>
      <c r="M566" s="104"/>
      <c r="N566" s="104"/>
      <c r="O566" s="104"/>
      <c r="P566" s="104"/>
      <c r="Q566" s="104"/>
      <c r="R566" s="104"/>
      <c r="S566" s="104"/>
      <c r="T566" s="104"/>
    </row>
    <row r="567" spans="1:20" ht="24.75" customHeight="1" x14ac:dyDescent="0.2">
      <c r="A567" s="97"/>
      <c r="B567" s="97"/>
      <c r="C567" s="555" t="s">
        <v>976</v>
      </c>
      <c r="D567" s="636" t="s">
        <v>622</v>
      </c>
      <c r="E567" s="142"/>
      <c r="F567" s="142">
        <v>163627</v>
      </c>
      <c r="G567" s="142">
        <v>785975</v>
      </c>
      <c r="H567" s="142">
        <v>785975</v>
      </c>
      <c r="I567" s="38">
        <f t="shared" si="32"/>
        <v>309563</v>
      </c>
      <c r="J567" s="670">
        <f t="shared" si="31"/>
        <v>39.385858328827247</v>
      </c>
      <c r="K567" s="104"/>
      <c r="L567" s="104"/>
      <c r="M567" s="104">
        <v>72698</v>
      </c>
      <c r="N567" s="104"/>
      <c r="O567" s="104"/>
      <c r="P567" s="104">
        <v>42</v>
      </c>
      <c r="Q567" s="104">
        <v>236823</v>
      </c>
      <c r="R567" s="104"/>
      <c r="S567" s="104"/>
      <c r="T567" s="104"/>
    </row>
    <row r="568" spans="1:20" ht="24.75" customHeight="1" x14ac:dyDescent="0.2">
      <c r="A568" s="97"/>
      <c r="B568" s="97"/>
      <c r="C568" s="555" t="s">
        <v>977</v>
      </c>
      <c r="D568" s="636" t="s">
        <v>623</v>
      </c>
      <c r="E568" s="142"/>
      <c r="F568" s="142">
        <v>163629</v>
      </c>
      <c r="G568" s="142">
        <v>1132578</v>
      </c>
      <c r="H568" s="142">
        <v>1132578</v>
      </c>
      <c r="I568" s="38">
        <f t="shared" si="32"/>
        <v>586871</v>
      </c>
      <c r="J568" s="670">
        <f t="shared" si="31"/>
        <v>51.817269980522319</v>
      </c>
      <c r="K568" s="104">
        <v>268</v>
      </c>
      <c r="L568" s="104">
        <v>37</v>
      </c>
      <c r="M568" s="104">
        <v>40456</v>
      </c>
      <c r="N568" s="104"/>
      <c r="O568" s="104"/>
      <c r="P568" s="104">
        <v>546110</v>
      </c>
      <c r="Q568" s="104"/>
      <c r="R568" s="104"/>
      <c r="S568" s="104"/>
      <c r="T568" s="104"/>
    </row>
    <row r="569" spans="1:20" ht="24" customHeight="1" x14ac:dyDescent="0.2">
      <c r="A569" s="97"/>
      <c r="B569" s="97"/>
      <c r="C569" s="555" t="s">
        <v>978</v>
      </c>
      <c r="D569" s="635" t="s">
        <v>624</v>
      </c>
      <c r="E569" s="142"/>
      <c r="F569" s="142">
        <v>163628</v>
      </c>
      <c r="G569" s="142">
        <v>33166</v>
      </c>
      <c r="H569" s="142">
        <v>33166</v>
      </c>
      <c r="I569" s="38">
        <f t="shared" si="32"/>
        <v>2490</v>
      </c>
      <c r="J569" s="670">
        <f t="shared" si="31"/>
        <v>7.5076885967557141</v>
      </c>
      <c r="K569" s="104"/>
      <c r="L569" s="104"/>
      <c r="M569" s="104">
        <v>2452</v>
      </c>
      <c r="N569" s="104"/>
      <c r="O569" s="104"/>
      <c r="P569" s="104">
        <v>38</v>
      </c>
      <c r="Q569" s="104"/>
      <c r="R569" s="104"/>
      <c r="S569" s="104"/>
      <c r="T569" s="104"/>
    </row>
    <row r="570" spans="1:20" ht="27" customHeight="1" x14ac:dyDescent="0.2">
      <c r="A570" s="97"/>
      <c r="B570" s="97"/>
      <c r="C570" s="555" t="s">
        <v>979</v>
      </c>
      <c r="D570" s="82" t="s">
        <v>625</v>
      </c>
      <c r="E570" s="142"/>
      <c r="F570" s="142">
        <v>163633</v>
      </c>
      <c r="G570" s="142">
        <v>128636</v>
      </c>
      <c r="H570" s="142">
        <v>128636</v>
      </c>
      <c r="I570" s="38">
        <f t="shared" si="32"/>
        <v>3977</v>
      </c>
      <c r="J570" s="670">
        <f t="shared" si="31"/>
        <v>3.0916695170869741</v>
      </c>
      <c r="K570" s="104"/>
      <c r="L570" s="104"/>
      <c r="M570" s="104">
        <v>3777</v>
      </c>
      <c r="N570" s="104"/>
      <c r="O570" s="104"/>
      <c r="P570" s="104">
        <v>200</v>
      </c>
      <c r="Q570" s="104"/>
      <c r="R570" s="104"/>
      <c r="S570" s="104"/>
      <c r="T570" s="104"/>
    </row>
    <row r="571" spans="1:20" ht="36.75" customHeight="1" x14ac:dyDescent="0.2">
      <c r="A571" s="212"/>
      <c r="B571" s="212"/>
      <c r="C571" s="555" t="s">
        <v>980</v>
      </c>
      <c r="D571" s="635" t="s">
        <v>1230</v>
      </c>
      <c r="E571" s="142"/>
      <c r="F571" s="142">
        <v>163637</v>
      </c>
      <c r="G571" s="142">
        <v>433436</v>
      </c>
      <c r="H571" s="142">
        <v>435532</v>
      </c>
      <c r="I571" s="38">
        <f t="shared" si="32"/>
        <v>198586</v>
      </c>
      <c r="J571" s="670">
        <f t="shared" si="31"/>
        <v>45.596190406215847</v>
      </c>
      <c r="K571" s="104"/>
      <c r="L571" s="104"/>
      <c r="M571" s="104">
        <v>46168</v>
      </c>
      <c r="N571" s="104"/>
      <c r="O571" s="104"/>
      <c r="P571" s="104">
        <v>152418</v>
      </c>
      <c r="Q571" s="104"/>
      <c r="R571" s="104"/>
      <c r="S571" s="104"/>
      <c r="T571" s="104"/>
    </row>
    <row r="572" spans="1:20" ht="24" customHeight="1" x14ac:dyDescent="0.2">
      <c r="A572" s="97"/>
      <c r="B572" s="97"/>
      <c r="C572" s="555" t="s">
        <v>981</v>
      </c>
      <c r="D572" s="82" t="s">
        <v>626</v>
      </c>
      <c r="E572" s="142"/>
      <c r="F572" s="142">
        <v>163638</v>
      </c>
      <c r="G572" s="142">
        <v>4493</v>
      </c>
      <c r="H572" s="142">
        <v>4493</v>
      </c>
      <c r="I572" s="38">
        <f t="shared" si="32"/>
        <v>0</v>
      </c>
      <c r="J572" s="670">
        <f t="shared" si="31"/>
        <v>0</v>
      </c>
      <c r="K572" s="104"/>
      <c r="L572" s="104"/>
      <c r="M572" s="104"/>
      <c r="N572" s="104"/>
      <c r="O572" s="104"/>
      <c r="P572" s="104"/>
      <c r="Q572" s="104"/>
      <c r="R572" s="104"/>
      <c r="S572" s="104"/>
      <c r="T572" s="104"/>
    </row>
    <row r="573" spans="1:20" ht="30" customHeight="1" x14ac:dyDescent="0.2">
      <c r="A573" s="97"/>
      <c r="B573" s="97"/>
      <c r="C573" s="555" t="s">
        <v>982</v>
      </c>
      <c r="D573" s="82" t="s">
        <v>627</v>
      </c>
      <c r="E573" s="142" t="s">
        <v>108</v>
      </c>
      <c r="F573" s="142">
        <v>163639</v>
      </c>
      <c r="G573" s="142">
        <v>87506</v>
      </c>
      <c r="H573" s="142">
        <v>87506</v>
      </c>
      <c r="I573" s="38">
        <f t="shared" si="32"/>
        <v>83787</v>
      </c>
      <c r="J573" s="670">
        <f t="shared" si="31"/>
        <v>95.750005713893898</v>
      </c>
      <c r="K573" s="104"/>
      <c r="L573" s="104"/>
      <c r="M573" s="104">
        <v>800</v>
      </c>
      <c r="N573" s="104"/>
      <c r="O573" s="104"/>
      <c r="P573" s="104"/>
      <c r="Q573" s="104">
        <v>82987</v>
      </c>
      <c r="R573" s="104"/>
      <c r="S573" s="104"/>
      <c r="T573" s="104"/>
    </row>
    <row r="574" spans="1:20" ht="28.5" customHeight="1" x14ac:dyDescent="0.2">
      <c r="A574" s="97"/>
      <c r="B574" s="97"/>
      <c r="C574" s="555" t="s">
        <v>983</v>
      </c>
      <c r="D574" s="82" t="s">
        <v>821</v>
      </c>
      <c r="E574" s="142"/>
      <c r="F574" s="142">
        <v>163640</v>
      </c>
      <c r="G574" s="142">
        <v>1661</v>
      </c>
      <c r="H574" s="142">
        <v>1661</v>
      </c>
      <c r="I574" s="38">
        <f t="shared" si="32"/>
        <v>0</v>
      </c>
      <c r="J574" s="670">
        <f t="shared" si="31"/>
        <v>0</v>
      </c>
      <c r="K574" s="104"/>
      <c r="L574" s="104"/>
      <c r="M574" s="104"/>
      <c r="N574" s="104"/>
      <c r="O574" s="104"/>
      <c r="P574" s="104"/>
      <c r="Q574" s="104"/>
      <c r="R574" s="104"/>
      <c r="S574" s="104"/>
      <c r="T574" s="104"/>
    </row>
    <row r="575" spans="1:20" ht="27.75" customHeight="1" x14ac:dyDescent="0.2">
      <c r="A575" s="97"/>
      <c r="B575" s="97"/>
      <c r="C575" s="555" t="s">
        <v>984</v>
      </c>
      <c r="D575" s="82" t="s">
        <v>986</v>
      </c>
      <c r="E575" s="142"/>
      <c r="F575" s="142">
        <v>163646</v>
      </c>
      <c r="G575" s="142">
        <v>13</v>
      </c>
      <c r="H575" s="142">
        <v>13</v>
      </c>
      <c r="I575" s="38">
        <f t="shared" si="32"/>
        <v>13</v>
      </c>
      <c r="J575" s="670">
        <f t="shared" si="31"/>
        <v>100</v>
      </c>
      <c r="K575" s="104"/>
      <c r="L575" s="104"/>
      <c r="M575" s="104"/>
      <c r="N575" s="104"/>
      <c r="O575" s="104"/>
      <c r="P575" s="104"/>
      <c r="Q575" s="104"/>
      <c r="R575" s="104">
        <v>13</v>
      </c>
      <c r="S575" s="104"/>
      <c r="T575" s="104"/>
    </row>
    <row r="576" spans="1:20" ht="27.75" customHeight="1" x14ac:dyDescent="0.2">
      <c r="A576" s="97"/>
      <c r="B576" s="97"/>
      <c r="C576" s="555" t="s">
        <v>985</v>
      </c>
      <c r="D576" s="83" t="s">
        <v>1231</v>
      </c>
      <c r="E576" s="142"/>
      <c r="F576" s="142">
        <v>163648</v>
      </c>
      <c r="G576" s="142">
        <v>5000</v>
      </c>
      <c r="H576" s="142">
        <v>5000</v>
      </c>
      <c r="I576" s="38">
        <f t="shared" si="32"/>
        <v>4811</v>
      </c>
      <c r="J576" s="670">
        <f t="shared" si="31"/>
        <v>96.22</v>
      </c>
      <c r="K576" s="104"/>
      <c r="L576" s="104"/>
      <c r="M576" s="104">
        <v>6</v>
      </c>
      <c r="N576" s="104"/>
      <c r="O576" s="104"/>
      <c r="P576" s="104">
        <v>4800</v>
      </c>
      <c r="Q576" s="104"/>
      <c r="R576" s="104">
        <v>5</v>
      </c>
      <c r="S576" s="104"/>
      <c r="T576" s="104"/>
    </row>
    <row r="577" spans="1:20" ht="21" customHeight="1" x14ac:dyDescent="0.2">
      <c r="A577" s="97"/>
      <c r="B577" s="97"/>
      <c r="C577" s="637" t="s">
        <v>822</v>
      </c>
      <c r="D577" s="638" t="s">
        <v>643</v>
      </c>
      <c r="E577" s="142"/>
      <c r="F577" s="142">
        <v>162630</v>
      </c>
      <c r="G577" s="142">
        <v>79115</v>
      </c>
      <c r="H577" s="142">
        <v>79115</v>
      </c>
      <c r="I577" s="38">
        <f t="shared" si="32"/>
        <v>15844</v>
      </c>
      <c r="J577" s="670">
        <f t="shared" si="31"/>
        <v>20.026543639006508</v>
      </c>
      <c r="K577" s="104"/>
      <c r="L577" s="104"/>
      <c r="M577" s="104"/>
      <c r="N577" s="104"/>
      <c r="O577" s="104"/>
      <c r="P577" s="104"/>
      <c r="Q577" s="104">
        <v>15844</v>
      </c>
      <c r="R577" s="104"/>
      <c r="S577" s="104"/>
      <c r="T577" s="104"/>
    </row>
    <row r="578" spans="1:20" ht="15" customHeight="1" x14ac:dyDescent="0.2">
      <c r="A578" s="97"/>
      <c r="B578" s="97"/>
      <c r="C578" s="565"/>
      <c r="D578" s="639" t="s">
        <v>1232</v>
      </c>
      <c r="E578" s="142"/>
      <c r="F578" s="142"/>
      <c r="G578" s="142"/>
      <c r="H578" s="142"/>
      <c r="I578" s="38"/>
      <c r="J578" s="670"/>
      <c r="K578" s="104"/>
      <c r="L578" s="104"/>
      <c r="M578" s="104"/>
      <c r="N578" s="104"/>
      <c r="O578" s="104"/>
      <c r="P578" s="104"/>
      <c r="Q578" s="104"/>
      <c r="R578" s="104"/>
      <c r="S578" s="104"/>
      <c r="T578" s="104"/>
    </row>
    <row r="579" spans="1:20" ht="16.5" customHeight="1" x14ac:dyDescent="0.2">
      <c r="A579" s="97"/>
      <c r="B579" s="97"/>
      <c r="C579" s="637" t="s">
        <v>823</v>
      </c>
      <c r="D579" s="238" t="s">
        <v>644</v>
      </c>
      <c r="E579" s="591"/>
      <c r="F579" s="142"/>
      <c r="G579" s="142"/>
      <c r="H579" s="142"/>
      <c r="I579" s="38"/>
      <c r="J579" s="670"/>
      <c r="K579" s="104"/>
      <c r="L579" s="104"/>
      <c r="M579" s="104"/>
      <c r="N579" s="104"/>
      <c r="O579" s="104"/>
      <c r="P579" s="104"/>
      <c r="Q579" s="104"/>
      <c r="R579" s="104"/>
      <c r="S579" s="104"/>
      <c r="T579" s="104"/>
    </row>
    <row r="580" spans="1:20" ht="36" customHeight="1" x14ac:dyDescent="0.2">
      <c r="A580" s="97"/>
      <c r="B580" s="97"/>
      <c r="C580" s="565" t="s">
        <v>987</v>
      </c>
      <c r="D580" s="91" t="s">
        <v>645</v>
      </c>
      <c r="E580" s="591"/>
      <c r="F580" s="142">
        <v>163621</v>
      </c>
      <c r="G580" s="142">
        <v>10082598</v>
      </c>
      <c r="H580" s="142">
        <v>10147043</v>
      </c>
      <c r="I580" s="38">
        <f t="shared" si="32"/>
        <v>2144470</v>
      </c>
      <c r="J580" s="670">
        <f t="shared" si="31"/>
        <v>21.133940203071969</v>
      </c>
      <c r="K580" s="104"/>
      <c r="L580" s="104"/>
      <c r="M580" s="104">
        <v>448953</v>
      </c>
      <c r="N580" s="104"/>
      <c r="O580" s="104"/>
      <c r="P580" s="104">
        <v>1523210</v>
      </c>
      <c r="Q580" s="104">
        <v>172307</v>
      </c>
      <c r="R580" s="104"/>
      <c r="S580" s="104"/>
      <c r="T580" s="104"/>
    </row>
    <row r="581" spans="1:20" ht="16.5" customHeight="1" x14ac:dyDescent="0.2">
      <c r="A581" s="97"/>
      <c r="B581" s="97"/>
      <c r="C581" s="565" t="s">
        <v>988</v>
      </c>
      <c r="D581" s="84" t="s">
        <v>646</v>
      </c>
      <c r="E581" s="591"/>
      <c r="F581" s="142">
        <v>162687</v>
      </c>
      <c r="G581" s="142">
        <v>6564942</v>
      </c>
      <c r="H581" s="142">
        <v>6590745</v>
      </c>
      <c r="I581" s="38">
        <f t="shared" si="32"/>
        <v>2097958</v>
      </c>
      <c r="J581" s="670">
        <f t="shared" si="31"/>
        <v>31.831879400583695</v>
      </c>
      <c r="K581" s="104"/>
      <c r="L581" s="104"/>
      <c r="M581" s="104">
        <v>561091</v>
      </c>
      <c r="N581" s="104"/>
      <c r="O581" s="104"/>
      <c r="P581" s="104">
        <v>1520827</v>
      </c>
      <c r="Q581" s="104">
        <v>16040</v>
      </c>
      <c r="R581" s="104"/>
      <c r="S581" s="104"/>
      <c r="T581" s="104"/>
    </row>
    <row r="582" spans="1:20" ht="27.75" customHeight="1" x14ac:dyDescent="0.2">
      <c r="A582" s="97"/>
      <c r="B582" s="97"/>
      <c r="C582" s="565" t="s">
        <v>989</v>
      </c>
      <c r="D582" s="91" t="s">
        <v>647</v>
      </c>
      <c r="E582" s="591"/>
      <c r="F582" s="142">
        <v>163702</v>
      </c>
      <c r="G582" s="142">
        <v>2774292</v>
      </c>
      <c r="H582" s="142">
        <v>2779488</v>
      </c>
      <c r="I582" s="38">
        <f t="shared" si="32"/>
        <v>715319</v>
      </c>
      <c r="J582" s="670">
        <f t="shared" si="31"/>
        <v>25.735639081730159</v>
      </c>
      <c r="K582" s="104"/>
      <c r="L582" s="104"/>
      <c r="M582" s="104">
        <v>124859</v>
      </c>
      <c r="N582" s="104"/>
      <c r="O582" s="104"/>
      <c r="P582" s="104">
        <v>590460</v>
      </c>
      <c r="Q582" s="104"/>
      <c r="R582" s="104"/>
      <c r="S582" s="104"/>
      <c r="T582" s="104"/>
    </row>
    <row r="583" spans="1:20" ht="27.75" customHeight="1" x14ac:dyDescent="0.2">
      <c r="A583" s="97"/>
      <c r="B583" s="97"/>
      <c r="C583" s="565" t="s">
        <v>990</v>
      </c>
      <c r="D583" s="91" t="s">
        <v>824</v>
      </c>
      <c r="E583" s="171"/>
      <c r="F583" s="142">
        <v>163641</v>
      </c>
      <c r="G583" s="142">
        <v>165700</v>
      </c>
      <c r="H583" s="142">
        <v>165700</v>
      </c>
      <c r="I583" s="38">
        <f t="shared" si="32"/>
        <v>12700</v>
      </c>
      <c r="J583" s="670">
        <f t="shared" si="31"/>
        <v>7.6644538322269167</v>
      </c>
      <c r="K583" s="104"/>
      <c r="L583" s="104"/>
      <c r="M583" s="104"/>
      <c r="N583" s="104"/>
      <c r="O583" s="104"/>
      <c r="P583" s="104"/>
      <c r="Q583" s="104">
        <v>12700</v>
      </c>
      <c r="R583" s="104"/>
      <c r="S583" s="104"/>
      <c r="T583" s="104"/>
    </row>
    <row r="584" spans="1:20" ht="27.75" customHeight="1" x14ac:dyDescent="0.2">
      <c r="A584" s="97"/>
      <c r="B584" s="97"/>
      <c r="C584" s="565" t="s">
        <v>991</v>
      </c>
      <c r="D584" s="237" t="s">
        <v>993</v>
      </c>
      <c r="E584" s="171"/>
      <c r="F584" s="142">
        <v>163644</v>
      </c>
      <c r="G584" s="142">
        <v>665184</v>
      </c>
      <c r="H584" s="142">
        <v>665184</v>
      </c>
      <c r="I584" s="38">
        <f t="shared" si="32"/>
        <v>206</v>
      </c>
      <c r="J584" s="670">
        <f t="shared" ref="J584:J647" si="33">I584/H584*100</f>
        <v>3.0968874777505168E-2</v>
      </c>
      <c r="K584" s="104"/>
      <c r="L584" s="104"/>
      <c r="M584" s="104">
        <v>100</v>
      </c>
      <c r="N584" s="104"/>
      <c r="O584" s="104"/>
      <c r="P584" s="104">
        <v>106</v>
      </c>
      <c r="Q584" s="104"/>
      <c r="R584" s="104"/>
      <c r="S584" s="104"/>
      <c r="T584" s="104"/>
    </row>
    <row r="585" spans="1:20" ht="27.75" customHeight="1" x14ac:dyDescent="0.2">
      <c r="A585" s="97"/>
      <c r="B585" s="97"/>
      <c r="C585" s="555" t="s">
        <v>992</v>
      </c>
      <c r="D585" s="82" t="s">
        <v>1233</v>
      </c>
      <c r="E585" s="142"/>
      <c r="F585" s="142">
        <v>163650</v>
      </c>
      <c r="G585" s="142">
        <v>6925000</v>
      </c>
      <c r="H585" s="142">
        <v>6939031</v>
      </c>
      <c r="I585" s="38">
        <f t="shared" si="32"/>
        <v>75056</v>
      </c>
      <c r="J585" s="670">
        <f t="shared" si="33"/>
        <v>1.0816495847907293</v>
      </c>
      <c r="K585" s="104"/>
      <c r="L585" s="104"/>
      <c r="M585" s="104">
        <v>11146</v>
      </c>
      <c r="N585" s="104"/>
      <c r="O585" s="104"/>
      <c r="P585" s="104">
        <v>61370</v>
      </c>
      <c r="Q585" s="104">
        <v>2540</v>
      </c>
      <c r="R585" s="104"/>
      <c r="S585" s="104"/>
      <c r="T585" s="104"/>
    </row>
    <row r="586" spans="1:20" ht="14.25" customHeight="1" x14ac:dyDescent="0.2">
      <c r="A586" s="97"/>
      <c r="B586" s="97"/>
      <c r="C586" s="637" t="s">
        <v>825</v>
      </c>
      <c r="D586" s="219" t="s">
        <v>826</v>
      </c>
      <c r="E586" s="591"/>
      <c r="F586" s="142"/>
      <c r="G586" s="142"/>
      <c r="H586" s="142"/>
      <c r="I586" s="38"/>
      <c r="J586" s="670"/>
      <c r="K586" s="104"/>
      <c r="L586" s="104"/>
      <c r="M586" s="104"/>
      <c r="N586" s="104"/>
      <c r="O586" s="104"/>
      <c r="P586" s="104"/>
      <c r="Q586" s="104"/>
      <c r="R586" s="104"/>
      <c r="S586" s="104"/>
      <c r="T586" s="104"/>
    </row>
    <row r="587" spans="1:20" ht="18.75" customHeight="1" x14ac:dyDescent="0.2">
      <c r="A587" s="97"/>
      <c r="B587" s="97"/>
      <c r="C587" s="637"/>
      <c r="D587" s="170" t="s">
        <v>1102</v>
      </c>
      <c r="E587" s="591"/>
      <c r="F587" s="142"/>
      <c r="G587" s="142"/>
      <c r="H587" s="142"/>
      <c r="I587" s="38"/>
      <c r="J587" s="670"/>
      <c r="K587" s="104"/>
      <c r="L587" s="104"/>
      <c r="M587" s="104"/>
      <c r="N587" s="104"/>
      <c r="O587" s="104"/>
      <c r="P587" s="104"/>
      <c r="Q587" s="104"/>
      <c r="R587" s="104"/>
      <c r="S587" s="104"/>
      <c r="T587" s="104"/>
    </row>
    <row r="588" spans="1:20" ht="27.75" customHeight="1" x14ac:dyDescent="0.2">
      <c r="A588" s="97"/>
      <c r="B588" s="97"/>
      <c r="C588" s="555" t="s">
        <v>828</v>
      </c>
      <c r="D588" s="635" t="s">
        <v>827</v>
      </c>
      <c r="E588" s="142"/>
      <c r="F588" s="142">
        <v>163643</v>
      </c>
      <c r="G588" s="142">
        <v>4471</v>
      </c>
      <c r="H588" s="142">
        <v>4471</v>
      </c>
      <c r="I588" s="38">
        <f t="shared" si="32"/>
        <v>0</v>
      </c>
      <c r="J588" s="670">
        <f t="shared" si="33"/>
        <v>0</v>
      </c>
      <c r="K588" s="104"/>
      <c r="L588" s="104"/>
      <c r="M588" s="104"/>
      <c r="N588" s="104"/>
      <c r="O588" s="104"/>
      <c r="P588" s="104"/>
      <c r="Q588" s="104"/>
      <c r="R588" s="104"/>
      <c r="S588" s="104"/>
      <c r="T588" s="104"/>
    </row>
    <row r="589" spans="1:20" ht="37.5" customHeight="1" x14ac:dyDescent="0.2">
      <c r="A589" s="97"/>
      <c r="B589" s="97"/>
      <c r="C589" s="555" t="s">
        <v>829</v>
      </c>
      <c r="D589" s="635" t="s">
        <v>994</v>
      </c>
      <c r="E589" s="142"/>
      <c r="F589" s="142">
        <v>163645</v>
      </c>
      <c r="G589" s="142">
        <v>17047</v>
      </c>
      <c r="H589" s="142">
        <v>17047</v>
      </c>
      <c r="I589" s="38">
        <f t="shared" si="32"/>
        <v>0</v>
      </c>
      <c r="J589" s="670">
        <f t="shared" si="33"/>
        <v>0</v>
      </c>
      <c r="K589" s="104"/>
      <c r="L589" s="104"/>
      <c r="M589" s="104"/>
      <c r="N589" s="104"/>
      <c r="O589" s="104"/>
      <c r="P589" s="104"/>
      <c r="Q589" s="104"/>
      <c r="R589" s="104"/>
      <c r="S589" s="104"/>
      <c r="T589" s="104"/>
    </row>
    <row r="590" spans="1:20" ht="17.25" customHeight="1" x14ac:dyDescent="0.2">
      <c r="A590" s="97"/>
      <c r="B590" s="97"/>
      <c r="C590" s="555" t="s">
        <v>830</v>
      </c>
      <c r="D590" s="635" t="s">
        <v>620</v>
      </c>
      <c r="E590" s="142"/>
      <c r="F590" s="142">
        <v>162607</v>
      </c>
      <c r="G590" s="142">
        <v>5058</v>
      </c>
      <c r="H590" s="142">
        <v>5058</v>
      </c>
      <c r="I590" s="38">
        <f t="shared" si="32"/>
        <v>0</v>
      </c>
      <c r="J590" s="670">
        <f t="shared" si="33"/>
        <v>0</v>
      </c>
      <c r="K590" s="104"/>
      <c r="L590" s="104"/>
      <c r="M590" s="104"/>
      <c r="N590" s="104"/>
      <c r="O590" s="104"/>
      <c r="P590" s="104"/>
      <c r="Q590" s="104"/>
      <c r="R590" s="104"/>
      <c r="S590" s="104"/>
      <c r="T590" s="104"/>
    </row>
    <row r="591" spans="1:20" ht="25.5" customHeight="1" x14ac:dyDescent="0.2">
      <c r="A591" s="97"/>
      <c r="B591" s="97"/>
      <c r="C591" s="555" t="s">
        <v>831</v>
      </c>
      <c r="D591" s="83" t="s">
        <v>837</v>
      </c>
      <c r="E591" s="5"/>
      <c r="F591" s="142">
        <v>182906</v>
      </c>
      <c r="G591" s="142">
        <v>837</v>
      </c>
      <c r="H591" s="142">
        <v>837</v>
      </c>
      <c r="I591" s="38">
        <f t="shared" si="32"/>
        <v>837</v>
      </c>
      <c r="J591" s="670">
        <f t="shared" si="33"/>
        <v>100</v>
      </c>
      <c r="K591" s="104"/>
      <c r="L591" s="104"/>
      <c r="M591" s="104"/>
      <c r="N591" s="104"/>
      <c r="O591" s="104"/>
      <c r="P591" s="104"/>
      <c r="Q591" s="104"/>
      <c r="R591" s="104">
        <v>837</v>
      </c>
      <c r="S591" s="104"/>
      <c r="T591" s="104"/>
    </row>
    <row r="592" spans="1:20" ht="25.5" customHeight="1" x14ac:dyDescent="0.2">
      <c r="A592" s="97"/>
      <c r="B592" s="97"/>
      <c r="C592" s="555" t="s">
        <v>1234</v>
      </c>
      <c r="D592" s="635" t="s">
        <v>834</v>
      </c>
      <c r="E592" s="142"/>
      <c r="F592" s="142">
        <v>162640</v>
      </c>
      <c r="G592" s="142">
        <v>137601</v>
      </c>
      <c r="H592" s="142">
        <v>137601</v>
      </c>
      <c r="I592" s="38">
        <f t="shared" si="32"/>
        <v>0</v>
      </c>
      <c r="J592" s="670">
        <f t="shared" si="33"/>
        <v>0</v>
      </c>
      <c r="K592" s="104"/>
      <c r="L592" s="104"/>
      <c r="M592" s="104"/>
      <c r="N592" s="104"/>
      <c r="O592" s="104"/>
      <c r="P592" s="104"/>
      <c r="Q592" s="104"/>
      <c r="R592" s="104"/>
      <c r="S592" s="104"/>
      <c r="T592" s="104"/>
    </row>
    <row r="593" spans="1:20" ht="14.25" customHeight="1" x14ac:dyDescent="0.2">
      <c r="A593" s="97"/>
      <c r="B593" s="97"/>
      <c r="C593" s="555" t="s">
        <v>1235</v>
      </c>
      <c r="D593" s="83" t="s">
        <v>1236</v>
      </c>
      <c r="E593" s="142"/>
      <c r="F593" s="142">
        <v>163651</v>
      </c>
      <c r="G593" s="142">
        <v>56000</v>
      </c>
      <c r="H593" s="142">
        <v>56000</v>
      </c>
      <c r="I593" s="38">
        <f t="shared" si="32"/>
        <v>20999</v>
      </c>
      <c r="J593" s="670">
        <f t="shared" si="33"/>
        <v>37.49821428571429</v>
      </c>
      <c r="K593" s="104"/>
      <c r="L593" s="104"/>
      <c r="M593" s="104">
        <v>20999</v>
      </c>
      <c r="N593" s="104"/>
      <c r="O593" s="104"/>
      <c r="P593" s="104"/>
      <c r="Q593" s="104"/>
      <c r="R593" s="104"/>
      <c r="S593" s="104"/>
      <c r="T593" s="104"/>
    </row>
    <row r="594" spans="1:20" ht="18.75" customHeight="1" x14ac:dyDescent="0.2">
      <c r="A594" s="97"/>
      <c r="B594" s="97"/>
      <c r="C594" s="239" t="s">
        <v>832</v>
      </c>
      <c r="D594" s="219" t="s">
        <v>833</v>
      </c>
      <c r="E594" s="591"/>
      <c r="F594" s="142"/>
      <c r="G594" s="142"/>
      <c r="H594" s="142"/>
      <c r="I594" s="38"/>
      <c r="J594" s="670"/>
      <c r="K594" s="104"/>
      <c r="L594" s="104"/>
      <c r="M594" s="104"/>
      <c r="N594" s="104"/>
      <c r="O594" s="104"/>
      <c r="P594" s="104"/>
      <c r="Q594" s="104"/>
      <c r="R594" s="104"/>
      <c r="S594" s="104"/>
      <c r="T594" s="104"/>
    </row>
    <row r="595" spans="1:20" ht="18.75" customHeight="1" x14ac:dyDescent="0.2">
      <c r="A595" s="97"/>
      <c r="B595" s="97"/>
      <c r="C595" s="131" t="s">
        <v>995</v>
      </c>
      <c r="D595" s="617" t="s">
        <v>1237</v>
      </c>
      <c r="E595" s="142"/>
      <c r="F595" s="9">
        <v>162612</v>
      </c>
      <c r="G595" s="9">
        <v>10000</v>
      </c>
      <c r="H595" s="9">
        <v>9043</v>
      </c>
      <c r="I595" s="38">
        <f t="shared" si="32"/>
        <v>0</v>
      </c>
      <c r="J595" s="670">
        <f t="shared" si="33"/>
        <v>0</v>
      </c>
      <c r="K595" s="104"/>
      <c r="L595" s="104"/>
      <c r="M595" s="104"/>
      <c r="N595" s="104"/>
      <c r="O595" s="104"/>
      <c r="P595" s="104"/>
      <c r="Q595" s="104"/>
      <c r="R595" s="104"/>
      <c r="S595" s="104"/>
      <c r="T595" s="104"/>
    </row>
    <row r="596" spans="1:20" ht="15.75" customHeight="1" x14ac:dyDescent="0.2">
      <c r="A596" s="97"/>
      <c r="B596" s="97"/>
      <c r="C596" s="131" t="s">
        <v>996</v>
      </c>
      <c r="D596" s="617" t="s">
        <v>1238</v>
      </c>
      <c r="E596" s="142"/>
      <c r="F596" s="9">
        <v>162613</v>
      </c>
      <c r="G596" s="9">
        <v>3000</v>
      </c>
      <c r="H596" s="9">
        <v>3000</v>
      </c>
      <c r="I596" s="38">
        <f t="shared" si="32"/>
        <v>0</v>
      </c>
      <c r="J596" s="670">
        <f t="shared" si="33"/>
        <v>0</v>
      </c>
      <c r="K596" s="104"/>
      <c r="L596" s="104"/>
      <c r="M596" s="104"/>
      <c r="N596" s="104"/>
      <c r="O596" s="104"/>
      <c r="P596" s="104"/>
      <c r="Q596" s="104"/>
      <c r="R596" s="104"/>
      <c r="S596" s="104"/>
      <c r="T596" s="104"/>
    </row>
    <row r="597" spans="1:20" ht="22.5" customHeight="1" x14ac:dyDescent="0.2">
      <c r="A597" s="97"/>
      <c r="B597" s="97"/>
      <c r="C597" s="131" t="s">
        <v>997</v>
      </c>
      <c r="D597" s="83" t="s">
        <v>648</v>
      </c>
      <c r="E597" s="142"/>
      <c r="F597" s="142">
        <v>162633</v>
      </c>
      <c r="G597" s="142">
        <v>38655</v>
      </c>
      <c r="H597" s="142">
        <v>38729</v>
      </c>
      <c r="I597" s="38">
        <f t="shared" si="32"/>
        <v>335</v>
      </c>
      <c r="J597" s="670">
        <f t="shared" si="33"/>
        <v>0.86498489503989262</v>
      </c>
      <c r="K597" s="104"/>
      <c r="L597" s="104"/>
      <c r="M597" s="104">
        <v>335</v>
      </c>
      <c r="N597" s="104"/>
      <c r="O597" s="104"/>
      <c r="P597" s="104"/>
      <c r="Q597" s="104"/>
      <c r="R597" s="104"/>
      <c r="S597" s="104"/>
      <c r="T597" s="104"/>
    </row>
    <row r="598" spans="1:20" ht="24.75" customHeight="1" x14ac:dyDescent="0.2">
      <c r="A598" s="97"/>
      <c r="B598" s="97"/>
      <c r="C598" s="131" t="s">
        <v>1239</v>
      </c>
      <c r="D598" s="83" t="s">
        <v>998</v>
      </c>
      <c r="E598" s="142"/>
      <c r="F598" s="142">
        <v>163631</v>
      </c>
      <c r="G598" s="142">
        <v>47777</v>
      </c>
      <c r="H598" s="142">
        <v>46527</v>
      </c>
      <c r="I598" s="38">
        <f t="shared" si="32"/>
        <v>686</v>
      </c>
      <c r="J598" s="670">
        <f t="shared" si="33"/>
        <v>1.4744127066004686</v>
      </c>
      <c r="K598" s="104"/>
      <c r="L598" s="104"/>
      <c r="M598" s="104"/>
      <c r="N598" s="104"/>
      <c r="O598" s="104"/>
      <c r="P598" s="104">
        <v>686</v>
      </c>
      <c r="Q598" s="104"/>
      <c r="R598" s="104"/>
      <c r="S598" s="104"/>
      <c r="T598" s="104"/>
    </row>
    <row r="599" spans="1:20" ht="15" customHeight="1" x14ac:dyDescent="0.2">
      <c r="A599" s="97"/>
      <c r="B599" s="97"/>
      <c r="C599" s="131" t="s">
        <v>1240</v>
      </c>
      <c r="D599" s="83" t="s">
        <v>835</v>
      </c>
      <c r="E599" s="142"/>
      <c r="F599" s="142">
        <v>162638</v>
      </c>
      <c r="G599" s="142">
        <v>8184</v>
      </c>
      <c r="H599" s="142">
        <v>8184</v>
      </c>
      <c r="I599" s="38">
        <f t="shared" si="32"/>
        <v>200</v>
      </c>
      <c r="J599" s="670">
        <f t="shared" si="33"/>
        <v>2.4437927663734116</v>
      </c>
      <c r="K599" s="104"/>
      <c r="L599" s="104"/>
      <c r="M599" s="104">
        <v>200</v>
      </c>
      <c r="N599" s="104"/>
      <c r="O599" s="104"/>
      <c r="P599" s="104"/>
      <c r="Q599" s="104"/>
      <c r="R599" s="104"/>
      <c r="S599" s="104"/>
      <c r="T599" s="104"/>
    </row>
    <row r="600" spans="1:20" ht="29.25" customHeight="1" x14ac:dyDescent="0.2">
      <c r="A600" s="97"/>
      <c r="B600" s="97"/>
      <c r="C600" s="131" t="s">
        <v>1241</v>
      </c>
      <c r="D600" s="83" t="s">
        <v>1242</v>
      </c>
      <c r="E600" s="142"/>
      <c r="F600" s="142">
        <v>163647</v>
      </c>
      <c r="G600" s="142">
        <v>289248</v>
      </c>
      <c r="H600" s="142">
        <v>289248</v>
      </c>
      <c r="I600" s="38">
        <f t="shared" si="32"/>
        <v>211520</v>
      </c>
      <c r="J600" s="670">
        <f t="shared" si="33"/>
        <v>73.127558358225457</v>
      </c>
      <c r="K600" s="104"/>
      <c r="L600" s="104"/>
      <c r="M600" s="104"/>
      <c r="N600" s="104"/>
      <c r="O600" s="104"/>
      <c r="P600" s="104">
        <v>211520</v>
      </c>
      <c r="Q600" s="104"/>
      <c r="R600" s="104"/>
      <c r="S600" s="104"/>
      <c r="T600" s="104"/>
    </row>
    <row r="601" spans="1:20" ht="16.5" customHeight="1" x14ac:dyDescent="0.2">
      <c r="A601" s="97"/>
      <c r="B601" s="97"/>
      <c r="C601" s="131" t="s">
        <v>1243</v>
      </c>
      <c r="D601" s="640" t="s">
        <v>999</v>
      </c>
      <c r="E601" s="173"/>
      <c r="F601" s="142">
        <v>162695</v>
      </c>
      <c r="G601" s="142">
        <v>4800</v>
      </c>
      <c r="H601" s="142">
        <v>4804</v>
      </c>
      <c r="I601" s="38">
        <f t="shared" si="32"/>
        <v>4804</v>
      </c>
      <c r="J601" s="670">
        <f t="shared" si="33"/>
        <v>100</v>
      </c>
      <c r="K601" s="104"/>
      <c r="L601" s="104"/>
      <c r="M601" s="104"/>
      <c r="N601" s="104"/>
      <c r="O601" s="104">
        <v>4804</v>
      </c>
      <c r="P601" s="104"/>
      <c r="Q601" s="104"/>
      <c r="R601" s="104"/>
      <c r="S601" s="104"/>
      <c r="T601" s="104"/>
    </row>
    <row r="602" spans="1:20" ht="14.1" customHeight="1" x14ac:dyDescent="0.2">
      <c r="A602" s="167"/>
      <c r="B602" s="167"/>
      <c r="C602" s="175"/>
      <c r="D602" s="641" t="s">
        <v>649</v>
      </c>
      <c r="E602" s="642"/>
      <c r="F602" s="562"/>
      <c r="G602" s="114">
        <f t="shared" ref="G602:T602" si="34">SUM(G475:G601)</f>
        <v>36679202</v>
      </c>
      <c r="H602" s="114">
        <f t="shared" si="34"/>
        <v>36908940</v>
      </c>
      <c r="I602" s="114">
        <f t="shared" si="34"/>
        <v>7052915</v>
      </c>
      <c r="J602" s="671">
        <f t="shared" si="33"/>
        <v>19.108961135161291</v>
      </c>
      <c r="K602" s="114">
        <f t="shared" si="34"/>
        <v>1068</v>
      </c>
      <c r="L602" s="114">
        <f t="shared" si="34"/>
        <v>149</v>
      </c>
      <c r="M602" s="114">
        <f t="shared" si="34"/>
        <v>1453874</v>
      </c>
      <c r="N602" s="114">
        <f t="shared" si="34"/>
        <v>0</v>
      </c>
      <c r="O602" s="114">
        <f t="shared" si="34"/>
        <v>5049</v>
      </c>
      <c r="P602" s="114">
        <f t="shared" si="34"/>
        <v>4887651</v>
      </c>
      <c r="Q602" s="114">
        <f t="shared" si="34"/>
        <v>692109</v>
      </c>
      <c r="R602" s="114">
        <f t="shared" si="34"/>
        <v>13015</v>
      </c>
      <c r="S602" s="114">
        <f t="shared" si="34"/>
        <v>0</v>
      </c>
      <c r="T602" s="114">
        <f t="shared" si="34"/>
        <v>0</v>
      </c>
    </row>
    <row r="603" spans="1:20" ht="15" customHeight="1" x14ac:dyDescent="0.2">
      <c r="A603" s="97">
        <v>1</v>
      </c>
      <c r="B603" s="97">
        <v>17</v>
      </c>
      <c r="C603" s="131"/>
      <c r="D603" s="160" t="s">
        <v>650</v>
      </c>
      <c r="E603" s="142"/>
      <c r="F603" s="9"/>
      <c r="G603" s="9"/>
      <c r="H603" s="9"/>
      <c r="I603" s="38"/>
      <c r="J603" s="670"/>
      <c r="K603" s="9"/>
      <c r="L603" s="104"/>
      <c r="M603" s="104"/>
      <c r="N603" s="104"/>
      <c r="O603" s="104"/>
      <c r="P603" s="104"/>
      <c r="Q603" s="9"/>
      <c r="R603" s="9"/>
      <c r="S603" s="9"/>
      <c r="T603" s="9"/>
    </row>
    <row r="604" spans="1:20" ht="15" customHeight="1" x14ac:dyDescent="0.2">
      <c r="A604" s="97"/>
      <c r="B604" s="97"/>
      <c r="C604" s="131"/>
      <c r="D604" s="206" t="s">
        <v>179</v>
      </c>
      <c r="E604" s="156"/>
      <c r="F604" s="129"/>
      <c r="G604" s="129"/>
      <c r="H604" s="129"/>
      <c r="I604" s="38"/>
      <c r="J604" s="670"/>
      <c r="K604" s="9"/>
      <c r="L604" s="104"/>
      <c r="M604" s="104"/>
      <c r="N604" s="104"/>
      <c r="O604" s="104"/>
      <c r="P604" s="104"/>
      <c r="Q604" s="9"/>
      <c r="R604" s="9"/>
      <c r="S604" s="9"/>
      <c r="T604" s="9"/>
    </row>
    <row r="605" spans="1:20" ht="15" customHeight="1" x14ac:dyDescent="0.2">
      <c r="A605" s="97"/>
      <c r="B605" s="97"/>
      <c r="C605" s="131"/>
      <c r="D605" s="170" t="s">
        <v>651</v>
      </c>
      <c r="E605" s="9">
        <v>1</v>
      </c>
      <c r="F605" s="9">
        <v>171905</v>
      </c>
      <c r="G605" s="9">
        <v>9255</v>
      </c>
      <c r="H605" s="9">
        <v>9255</v>
      </c>
      <c r="I605" s="38">
        <f>SUM(K605:T605)</f>
        <v>2947</v>
      </c>
      <c r="J605" s="670">
        <f t="shared" si="33"/>
        <v>31.842247433819558</v>
      </c>
      <c r="K605" s="9"/>
      <c r="L605" s="9"/>
      <c r="M605" s="9">
        <v>2947</v>
      </c>
      <c r="N605" s="9"/>
      <c r="O605" s="9"/>
      <c r="P605" s="9"/>
      <c r="Q605" s="9"/>
      <c r="R605" s="9"/>
      <c r="S605" s="9"/>
      <c r="T605" s="9"/>
    </row>
    <row r="606" spans="1:20" ht="15" customHeight="1" x14ac:dyDescent="0.2">
      <c r="A606" s="97"/>
      <c r="B606" s="97"/>
      <c r="C606" s="131"/>
      <c r="D606" s="170" t="s">
        <v>652</v>
      </c>
      <c r="E606" s="9">
        <v>1</v>
      </c>
      <c r="F606" s="9">
        <v>171903</v>
      </c>
      <c r="G606" s="9">
        <v>500</v>
      </c>
      <c r="H606" s="9">
        <v>500</v>
      </c>
      <c r="I606" s="38">
        <f t="shared" ref="I606:I615" si="35">SUM(K606:T606)</f>
        <v>0</v>
      </c>
      <c r="J606" s="670">
        <f t="shared" si="33"/>
        <v>0</v>
      </c>
      <c r="K606" s="9"/>
      <c r="L606" s="9"/>
      <c r="M606" s="9"/>
      <c r="N606" s="9"/>
      <c r="O606" s="9"/>
      <c r="P606" s="9"/>
      <c r="Q606" s="9"/>
      <c r="R606" s="9"/>
      <c r="S606" s="9"/>
      <c r="T606" s="9"/>
    </row>
    <row r="607" spans="1:20" ht="15" customHeight="1" x14ac:dyDescent="0.2">
      <c r="A607" s="97"/>
      <c r="B607" s="97"/>
      <c r="C607" s="131"/>
      <c r="D607" s="170" t="s">
        <v>653</v>
      </c>
      <c r="E607" s="129">
        <v>1</v>
      </c>
      <c r="F607" s="9">
        <v>171920</v>
      </c>
      <c r="G607" s="9">
        <v>5899</v>
      </c>
      <c r="H607" s="9">
        <v>5899</v>
      </c>
      <c r="I607" s="38">
        <f t="shared" si="35"/>
        <v>2393</v>
      </c>
      <c r="J607" s="670">
        <f t="shared" si="33"/>
        <v>40.566197660620446</v>
      </c>
      <c r="K607" s="9"/>
      <c r="L607" s="9"/>
      <c r="M607" s="9">
        <v>2393</v>
      </c>
      <c r="N607" s="9"/>
      <c r="O607" s="9"/>
      <c r="P607" s="9"/>
      <c r="Q607" s="9"/>
      <c r="R607" s="9"/>
      <c r="S607" s="9"/>
      <c r="T607" s="9"/>
    </row>
    <row r="608" spans="1:20" ht="15" customHeight="1" x14ac:dyDescent="0.2">
      <c r="A608" s="97"/>
      <c r="B608" s="97"/>
      <c r="C608" s="131"/>
      <c r="D608" s="85" t="s">
        <v>654</v>
      </c>
      <c r="E608" s="81">
        <v>1</v>
      </c>
      <c r="F608" s="9">
        <v>171956</v>
      </c>
      <c r="G608" s="9">
        <v>2841</v>
      </c>
      <c r="H608" s="9">
        <v>2841</v>
      </c>
      <c r="I608" s="38">
        <f t="shared" si="35"/>
        <v>1401</v>
      </c>
      <c r="J608" s="670">
        <f t="shared" si="33"/>
        <v>49.313621964097152</v>
      </c>
      <c r="K608" s="9"/>
      <c r="L608" s="9"/>
      <c r="M608" s="9">
        <v>1401</v>
      </c>
      <c r="N608" s="9"/>
      <c r="O608" s="9"/>
      <c r="P608" s="9"/>
      <c r="Q608" s="9"/>
      <c r="R608" s="9"/>
      <c r="S608" s="9"/>
      <c r="T608" s="9"/>
    </row>
    <row r="609" spans="1:20" ht="15" customHeight="1" x14ac:dyDescent="0.2">
      <c r="A609" s="97"/>
      <c r="B609" s="97"/>
      <c r="C609" s="131"/>
      <c r="D609" s="85" t="s">
        <v>655</v>
      </c>
      <c r="E609" s="81">
        <v>1</v>
      </c>
      <c r="F609" s="9">
        <v>171958</v>
      </c>
      <c r="G609" s="9">
        <v>660</v>
      </c>
      <c r="H609" s="9">
        <v>660</v>
      </c>
      <c r="I609" s="38">
        <f t="shared" si="35"/>
        <v>189</v>
      </c>
      <c r="J609" s="670">
        <f t="shared" si="33"/>
        <v>28.636363636363637</v>
      </c>
      <c r="K609" s="9"/>
      <c r="L609" s="9"/>
      <c r="M609" s="9">
        <v>189</v>
      </c>
      <c r="N609" s="9"/>
      <c r="O609" s="9"/>
      <c r="P609" s="9"/>
      <c r="Q609" s="9"/>
      <c r="R609" s="9"/>
      <c r="S609" s="9"/>
      <c r="T609" s="9"/>
    </row>
    <row r="610" spans="1:20" ht="15" customHeight="1" x14ac:dyDescent="0.2">
      <c r="A610" s="97"/>
      <c r="B610" s="97"/>
      <c r="C610" s="131"/>
      <c r="D610" s="85" t="s">
        <v>656</v>
      </c>
      <c r="E610" s="81">
        <v>1</v>
      </c>
      <c r="F610" s="9">
        <v>171904</v>
      </c>
      <c r="G610" s="9">
        <v>2000</v>
      </c>
      <c r="H610" s="9">
        <v>2000</v>
      </c>
      <c r="I610" s="38">
        <f t="shared" si="35"/>
        <v>1982</v>
      </c>
      <c r="J610" s="670">
        <f t="shared" si="33"/>
        <v>99.1</v>
      </c>
      <c r="K610" s="9"/>
      <c r="L610" s="9"/>
      <c r="M610" s="9">
        <v>1982</v>
      </c>
      <c r="N610" s="9"/>
      <c r="O610" s="9"/>
      <c r="P610" s="9"/>
      <c r="Q610" s="9"/>
      <c r="R610" s="9"/>
      <c r="S610" s="9"/>
      <c r="T610" s="9"/>
    </row>
    <row r="611" spans="1:20" ht="15" customHeight="1" x14ac:dyDescent="0.2">
      <c r="A611" s="97"/>
      <c r="B611" s="97"/>
      <c r="C611" s="131"/>
      <c r="D611" s="170" t="s">
        <v>657</v>
      </c>
      <c r="E611" s="9">
        <v>1</v>
      </c>
      <c r="F611" s="9">
        <v>171902</v>
      </c>
      <c r="G611" s="9">
        <v>14268</v>
      </c>
      <c r="H611" s="9">
        <v>15022</v>
      </c>
      <c r="I611" s="38">
        <f t="shared" si="35"/>
        <v>5863</v>
      </c>
      <c r="J611" s="670">
        <f t="shared" si="33"/>
        <v>39.029423512182134</v>
      </c>
      <c r="K611" s="9"/>
      <c r="L611" s="9"/>
      <c r="M611" s="9">
        <v>5863</v>
      </c>
      <c r="N611" s="9"/>
      <c r="O611" s="9"/>
      <c r="P611" s="9"/>
      <c r="Q611" s="9"/>
      <c r="R611" s="9"/>
      <c r="S611" s="9"/>
      <c r="T611" s="9"/>
    </row>
    <row r="612" spans="1:20" ht="15" customHeight="1" x14ac:dyDescent="0.2">
      <c r="A612" s="97"/>
      <c r="B612" s="97"/>
      <c r="C612" s="131"/>
      <c r="D612" s="170" t="s">
        <v>658</v>
      </c>
      <c r="E612" s="9">
        <v>1</v>
      </c>
      <c r="F612" s="9">
        <v>171925</v>
      </c>
      <c r="G612" s="9">
        <v>500</v>
      </c>
      <c r="H612" s="9">
        <v>500</v>
      </c>
      <c r="I612" s="38">
        <f t="shared" si="35"/>
        <v>0</v>
      </c>
      <c r="J612" s="670">
        <f t="shared" si="33"/>
        <v>0</v>
      </c>
      <c r="K612" s="9"/>
      <c r="L612" s="9"/>
      <c r="M612" s="9"/>
      <c r="N612" s="9"/>
      <c r="O612" s="9"/>
      <c r="P612" s="9"/>
      <c r="Q612" s="9"/>
      <c r="R612" s="9"/>
      <c r="S612" s="9"/>
      <c r="T612" s="9"/>
    </row>
    <row r="613" spans="1:20" ht="23.25" customHeight="1" x14ac:dyDescent="0.2">
      <c r="A613" s="97"/>
      <c r="B613" s="97"/>
      <c r="C613" s="131"/>
      <c r="D613" s="278" t="s">
        <v>1244</v>
      </c>
      <c r="E613" s="643">
        <v>1</v>
      </c>
      <c r="F613" s="9">
        <v>171911</v>
      </c>
      <c r="G613" s="9">
        <v>25900</v>
      </c>
      <c r="H613" s="9">
        <v>25900</v>
      </c>
      <c r="I613" s="38">
        <f t="shared" si="35"/>
        <v>0</v>
      </c>
      <c r="J613" s="670">
        <f t="shared" si="33"/>
        <v>0</v>
      </c>
      <c r="K613" s="9"/>
      <c r="L613" s="9"/>
      <c r="M613" s="9"/>
      <c r="N613" s="9"/>
      <c r="O613" s="9"/>
      <c r="P613" s="9"/>
      <c r="Q613" s="9"/>
      <c r="R613" s="9"/>
      <c r="S613" s="9"/>
      <c r="T613" s="9"/>
    </row>
    <row r="614" spans="1:20" ht="15" customHeight="1" x14ac:dyDescent="0.2">
      <c r="A614" s="97"/>
      <c r="B614" s="97"/>
      <c r="C614" s="97"/>
      <c r="D614" s="93" t="s">
        <v>659</v>
      </c>
      <c r="E614" s="142"/>
      <c r="F614" s="9"/>
      <c r="G614" s="9"/>
      <c r="H614" s="9"/>
      <c r="I614" s="38"/>
      <c r="J614" s="670"/>
      <c r="K614" s="9"/>
      <c r="L614" s="104"/>
      <c r="M614" s="9"/>
      <c r="N614" s="104"/>
      <c r="O614" s="104"/>
      <c r="P614" s="104"/>
      <c r="Q614" s="9"/>
      <c r="R614" s="9"/>
      <c r="S614" s="9"/>
      <c r="T614" s="9"/>
    </row>
    <row r="615" spans="1:20" ht="15" customHeight="1" x14ac:dyDescent="0.2">
      <c r="A615" s="97"/>
      <c r="B615" s="97"/>
      <c r="C615" s="97"/>
      <c r="D615" s="644" t="s">
        <v>660</v>
      </c>
      <c r="E615" s="142">
        <v>1</v>
      </c>
      <c r="F615" s="9">
        <v>171954</v>
      </c>
      <c r="G615" s="9">
        <v>500</v>
      </c>
      <c r="H615" s="9">
        <v>500</v>
      </c>
      <c r="I615" s="38">
        <f t="shared" si="35"/>
        <v>46</v>
      </c>
      <c r="J615" s="670">
        <f t="shared" si="33"/>
        <v>9.1999999999999993</v>
      </c>
      <c r="K615" s="9"/>
      <c r="L615" s="9"/>
      <c r="M615" s="9">
        <v>46</v>
      </c>
      <c r="N615" s="9"/>
      <c r="O615" s="9"/>
      <c r="P615" s="9"/>
      <c r="Q615" s="9"/>
      <c r="R615" s="9"/>
      <c r="S615" s="9"/>
      <c r="T615" s="9"/>
    </row>
    <row r="616" spans="1:20" ht="15" customHeight="1" x14ac:dyDescent="0.2">
      <c r="A616" s="87"/>
      <c r="B616" s="87"/>
      <c r="C616" s="137"/>
      <c r="D616" s="80" t="s">
        <v>661</v>
      </c>
      <c r="E616" s="139"/>
      <c r="F616" s="15"/>
      <c r="G616" s="15">
        <f t="shared" ref="G616:T616" si="36">SUM(G604:G615)</f>
        <v>62323</v>
      </c>
      <c r="H616" s="15">
        <f t="shared" si="36"/>
        <v>63077</v>
      </c>
      <c r="I616" s="677">
        <f t="shared" si="36"/>
        <v>14821</v>
      </c>
      <c r="J616" s="671">
        <f t="shared" si="33"/>
        <v>23.496678662586998</v>
      </c>
      <c r="K616" s="15">
        <f t="shared" si="36"/>
        <v>0</v>
      </c>
      <c r="L616" s="15">
        <f t="shared" si="36"/>
        <v>0</v>
      </c>
      <c r="M616" s="15">
        <f t="shared" si="36"/>
        <v>14821</v>
      </c>
      <c r="N616" s="15">
        <f t="shared" si="36"/>
        <v>0</v>
      </c>
      <c r="O616" s="15">
        <f t="shared" si="36"/>
        <v>0</v>
      </c>
      <c r="P616" s="15">
        <f t="shared" si="36"/>
        <v>0</v>
      </c>
      <c r="Q616" s="15">
        <f t="shared" si="36"/>
        <v>0</v>
      </c>
      <c r="R616" s="15">
        <f t="shared" si="36"/>
        <v>0</v>
      </c>
      <c r="S616" s="15">
        <f t="shared" si="36"/>
        <v>0</v>
      </c>
      <c r="T616" s="15">
        <f t="shared" si="36"/>
        <v>0</v>
      </c>
    </row>
    <row r="617" spans="1:20" ht="14.1" customHeight="1" x14ac:dyDescent="0.2">
      <c r="A617" s="141"/>
      <c r="B617" s="141"/>
      <c r="C617" s="158"/>
      <c r="D617" s="236" t="s">
        <v>662</v>
      </c>
      <c r="E617" s="5"/>
      <c r="F617" s="6"/>
      <c r="G617" s="6"/>
      <c r="H617" s="6"/>
      <c r="I617" s="38"/>
      <c r="J617" s="670"/>
      <c r="K617" s="6"/>
      <c r="L617" s="6"/>
      <c r="M617" s="6"/>
      <c r="N617" s="6"/>
      <c r="O617" s="6"/>
      <c r="P617" s="6"/>
      <c r="Q617" s="6"/>
      <c r="R617" s="6"/>
      <c r="S617" s="6"/>
      <c r="T617" s="6"/>
    </row>
    <row r="618" spans="1:20" ht="27.75" customHeight="1" x14ac:dyDescent="0.2">
      <c r="A618" s="141"/>
      <c r="B618" s="141"/>
      <c r="C618" s="131" t="s">
        <v>397</v>
      </c>
      <c r="D618" s="645" t="s">
        <v>663</v>
      </c>
      <c r="E618" s="176"/>
      <c r="F618" s="177">
        <v>171980</v>
      </c>
      <c r="G618" s="177">
        <v>35000</v>
      </c>
      <c r="H618" s="177">
        <v>35000</v>
      </c>
      <c r="I618" s="38">
        <f>SUM(K618:T618)</f>
        <v>0</v>
      </c>
      <c r="J618" s="670">
        <f t="shared" si="33"/>
        <v>0</v>
      </c>
      <c r="K618" s="9"/>
      <c r="L618" s="9"/>
      <c r="M618" s="9"/>
      <c r="N618" s="9"/>
      <c r="O618" s="9"/>
      <c r="P618" s="9"/>
      <c r="Q618" s="9"/>
      <c r="R618" s="9"/>
      <c r="S618" s="9"/>
      <c r="T618" s="9"/>
    </row>
    <row r="619" spans="1:20" ht="15.75" customHeight="1" x14ac:dyDescent="0.2">
      <c r="A619" s="141"/>
      <c r="B619" s="141"/>
      <c r="C619" s="131" t="s">
        <v>413</v>
      </c>
      <c r="D619" s="83" t="s">
        <v>1000</v>
      </c>
      <c r="E619" s="178"/>
      <c r="F619" s="9">
        <v>172901</v>
      </c>
      <c r="G619" s="9">
        <v>2500</v>
      </c>
      <c r="H619" s="9">
        <v>7380</v>
      </c>
      <c r="I619" s="38">
        <f t="shared" ref="I619:I624" si="37">SUM(K619:T619)</f>
        <v>6380</v>
      </c>
      <c r="J619" s="670">
        <f t="shared" si="33"/>
        <v>86.449864498644985</v>
      </c>
      <c r="K619" s="9"/>
      <c r="L619" s="9"/>
      <c r="M619" s="9">
        <v>617</v>
      </c>
      <c r="N619" s="9"/>
      <c r="O619" s="9"/>
      <c r="P619" s="9">
        <v>5763</v>
      </c>
      <c r="Q619" s="9"/>
      <c r="R619" s="9"/>
      <c r="S619" s="9"/>
      <c r="T619" s="9"/>
    </row>
    <row r="620" spans="1:20" ht="26.25" customHeight="1" x14ac:dyDescent="0.2">
      <c r="A620" s="141"/>
      <c r="B620" s="141"/>
      <c r="C620" s="131" t="s">
        <v>415</v>
      </c>
      <c r="D620" s="83" t="s">
        <v>1245</v>
      </c>
      <c r="E620" s="178"/>
      <c r="F620" s="9">
        <v>172926</v>
      </c>
      <c r="G620" s="9">
        <v>7006</v>
      </c>
      <c r="H620" s="9">
        <v>7006</v>
      </c>
      <c r="I620" s="38">
        <f t="shared" si="37"/>
        <v>7006</v>
      </c>
      <c r="J620" s="670">
        <f t="shared" si="33"/>
        <v>100</v>
      </c>
      <c r="K620" s="9"/>
      <c r="L620" s="9"/>
      <c r="M620" s="9"/>
      <c r="N620" s="9"/>
      <c r="O620" s="9"/>
      <c r="P620" s="9"/>
      <c r="Q620" s="9"/>
      <c r="R620" s="9">
        <v>7006</v>
      </c>
      <c r="S620" s="9"/>
      <c r="T620" s="9"/>
    </row>
    <row r="621" spans="1:20" ht="15.95" customHeight="1" x14ac:dyDescent="0.2">
      <c r="A621" s="141"/>
      <c r="B621" s="141"/>
      <c r="C621" s="131"/>
      <c r="D621" s="86" t="s">
        <v>1102</v>
      </c>
      <c r="E621" s="176"/>
      <c r="F621" s="177"/>
      <c r="G621" s="177"/>
      <c r="H621" s="177"/>
      <c r="I621" s="38"/>
      <c r="J621" s="670"/>
      <c r="K621" s="9"/>
      <c r="L621" s="6"/>
      <c r="M621" s="6"/>
      <c r="N621" s="6"/>
      <c r="O621" s="6"/>
      <c r="P621" s="9"/>
      <c r="Q621" s="9"/>
      <c r="R621" s="9"/>
      <c r="S621" s="9"/>
      <c r="T621" s="9"/>
    </row>
    <row r="622" spans="1:20" ht="14.25" customHeight="1" x14ac:dyDescent="0.2">
      <c r="A622" s="141"/>
      <c r="B622" s="141"/>
      <c r="C622" s="131" t="s">
        <v>307</v>
      </c>
      <c r="D622" s="646" t="s">
        <v>664</v>
      </c>
      <c r="E622" s="647"/>
      <c r="F622" s="9">
        <v>162603</v>
      </c>
      <c r="G622" s="9">
        <v>31654</v>
      </c>
      <c r="H622" s="9">
        <v>40448</v>
      </c>
      <c r="I622" s="38">
        <f t="shared" si="37"/>
        <v>14750</v>
      </c>
      <c r="J622" s="670">
        <f t="shared" si="33"/>
        <v>36.466574367088604</v>
      </c>
      <c r="K622" s="9"/>
      <c r="L622" s="9"/>
      <c r="M622" s="9"/>
      <c r="N622" s="9"/>
      <c r="O622" s="9"/>
      <c r="P622" s="9">
        <v>14750</v>
      </c>
      <c r="Q622" s="9"/>
      <c r="R622" s="9"/>
      <c r="S622" s="9"/>
      <c r="T622" s="9"/>
    </row>
    <row r="623" spans="1:20" ht="15.95" customHeight="1" x14ac:dyDescent="0.2">
      <c r="A623" s="141"/>
      <c r="B623" s="141"/>
      <c r="C623" s="131" t="s">
        <v>429</v>
      </c>
      <c r="D623" s="648" t="s">
        <v>665</v>
      </c>
      <c r="E623" s="5"/>
      <c r="F623" s="9">
        <v>172920</v>
      </c>
      <c r="G623" s="9">
        <v>25000</v>
      </c>
      <c r="H623" s="9">
        <v>357535</v>
      </c>
      <c r="I623" s="38">
        <f t="shared" si="37"/>
        <v>3767</v>
      </c>
      <c r="J623" s="670">
        <f t="shared" si="33"/>
        <v>1.0536031437481646</v>
      </c>
      <c r="K623" s="9"/>
      <c r="L623" s="9"/>
      <c r="M623" s="9">
        <v>3767</v>
      </c>
      <c r="N623" s="9"/>
      <c r="O623" s="9"/>
      <c r="P623" s="9"/>
      <c r="Q623" s="9"/>
      <c r="R623" s="9"/>
      <c r="S623" s="9"/>
      <c r="T623" s="9"/>
    </row>
    <row r="624" spans="1:20" ht="15.95" customHeight="1" x14ac:dyDescent="0.2">
      <c r="A624" s="141"/>
      <c r="B624" s="141"/>
      <c r="C624" s="131" t="s">
        <v>499</v>
      </c>
      <c r="D624" s="82" t="s">
        <v>1001</v>
      </c>
      <c r="E624" s="178"/>
      <c r="F624" s="142">
        <v>172923</v>
      </c>
      <c r="G624" s="142">
        <v>85</v>
      </c>
      <c r="H624" s="142">
        <v>3085</v>
      </c>
      <c r="I624" s="38">
        <f t="shared" si="37"/>
        <v>1378</v>
      </c>
      <c r="J624" s="670">
        <f t="shared" si="33"/>
        <v>44.667747163695296</v>
      </c>
      <c r="K624" s="9"/>
      <c r="L624" s="9"/>
      <c r="M624" s="9">
        <v>1329</v>
      </c>
      <c r="N624" s="9"/>
      <c r="O624" s="9"/>
      <c r="P624" s="9">
        <v>49</v>
      </c>
      <c r="Q624" s="9"/>
      <c r="R624" s="9"/>
      <c r="S624" s="9"/>
      <c r="T624" s="9"/>
    </row>
    <row r="625" spans="1:20" ht="15.95" customHeight="1" x14ac:dyDescent="0.2">
      <c r="A625" s="87"/>
      <c r="B625" s="87"/>
      <c r="C625" s="137"/>
      <c r="D625" s="80" t="s">
        <v>234</v>
      </c>
      <c r="E625" s="139"/>
      <c r="F625" s="15"/>
      <c r="G625" s="15">
        <f t="shared" ref="G625:T625" si="38">SUM(G616:G624)</f>
        <v>163568</v>
      </c>
      <c r="H625" s="15">
        <f t="shared" si="38"/>
        <v>513531</v>
      </c>
      <c r="I625" s="15">
        <f t="shared" si="38"/>
        <v>48102</v>
      </c>
      <c r="J625" s="671">
        <f t="shared" si="33"/>
        <v>9.3669126109231957</v>
      </c>
      <c r="K625" s="15">
        <f t="shared" si="38"/>
        <v>0</v>
      </c>
      <c r="L625" s="15">
        <f t="shared" si="38"/>
        <v>0</v>
      </c>
      <c r="M625" s="15">
        <f t="shared" si="38"/>
        <v>20534</v>
      </c>
      <c r="N625" s="15">
        <f t="shared" si="38"/>
        <v>0</v>
      </c>
      <c r="O625" s="15">
        <f t="shared" si="38"/>
        <v>0</v>
      </c>
      <c r="P625" s="15">
        <f t="shared" si="38"/>
        <v>20562</v>
      </c>
      <c r="Q625" s="15">
        <f t="shared" si="38"/>
        <v>0</v>
      </c>
      <c r="R625" s="15">
        <f t="shared" si="38"/>
        <v>7006</v>
      </c>
      <c r="S625" s="15">
        <f t="shared" si="38"/>
        <v>0</v>
      </c>
      <c r="T625" s="15">
        <f t="shared" si="38"/>
        <v>0</v>
      </c>
    </row>
    <row r="626" spans="1:20" ht="14.1" customHeight="1" x14ac:dyDescent="0.2">
      <c r="A626" s="97">
        <v>1</v>
      </c>
      <c r="B626" s="97">
        <v>18</v>
      </c>
      <c r="C626" s="131"/>
      <c r="D626" s="160" t="s">
        <v>666</v>
      </c>
      <c r="E626" s="5"/>
      <c r="F626" s="5"/>
      <c r="G626" s="5"/>
      <c r="H626" s="5"/>
      <c r="I626" s="38"/>
      <c r="J626" s="670"/>
      <c r="K626" s="9"/>
      <c r="L626" s="104"/>
      <c r="M626" s="104"/>
      <c r="N626" s="104"/>
      <c r="O626" s="104"/>
      <c r="P626" s="104"/>
      <c r="Q626" s="9"/>
      <c r="R626" s="9"/>
      <c r="S626" s="9"/>
      <c r="T626" s="9"/>
    </row>
    <row r="627" spans="1:20" ht="14.1" customHeight="1" x14ac:dyDescent="0.2">
      <c r="A627" s="97"/>
      <c r="B627" s="97"/>
      <c r="C627" s="131"/>
      <c r="D627" s="170" t="s">
        <v>179</v>
      </c>
      <c r="E627" s="156"/>
      <c r="F627" s="156"/>
      <c r="G627" s="156"/>
      <c r="H627" s="156"/>
      <c r="I627" s="38"/>
      <c r="J627" s="670"/>
      <c r="K627" s="9"/>
      <c r="L627" s="104"/>
      <c r="M627" s="104"/>
      <c r="N627" s="104"/>
      <c r="O627" s="104"/>
      <c r="P627" s="104"/>
      <c r="Q627" s="9"/>
      <c r="R627" s="9"/>
      <c r="S627" s="9"/>
      <c r="T627" s="9"/>
    </row>
    <row r="628" spans="1:20" ht="14.1" customHeight="1" x14ac:dyDescent="0.2">
      <c r="A628" s="97"/>
      <c r="B628" s="97"/>
      <c r="C628" s="131"/>
      <c r="D628" s="170" t="s">
        <v>667</v>
      </c>
      <c r="E628" s="9">
        <v>2</v>
      </c>
      <c r="F628" s="9">
        <v>181905</v>
      </c>
      <c r="G628" s="9">
        <v>18039</v>
      </c>
      <c r="H628" s="9">
        <v>18039</v>
      </c>
      <c r="I628" s="38">
        <f>SUM(K628:T628)</f>
        <v>4047</v>
      </c>
      <c r="J628" s="670">
        <f t="shared" si="33"/>
        <v>22.434724763013474</v>
      </c>
      <c r="K628" s="9"/>
      <c r="L628" s="9"/>
      <c r="M628" s="9">
        <v>4047</v>
      </c>
      <c r="N628" s="9"/>
      <c r="O628" s="9"/>
      <c r="P628" s="9"/>
      <c r="Q628" s="9"/>
      <c r="R628" s="9"/>
      <c r="S628" s="9"/>
      <c r="T628" s="9"/>
    </row>
    <row r="629" spans="1:20" ht="27.75" customHeight="1" x14ac:dyDescent="0.2">
      <c r="A629" s="97"/>
      <c r="B629" s="97"/>
      <c r="C629" s="131"/>
      <c r="D629" s="85" t="s">
        <v>668</v>
      </c>
      <c r="E629" s="9">
        <v>1</v>
      </c>
      <c r="F629" s="9" t="s">
        <v>237</v>
      </c>
      <c r="G629" s="9">
        <v>30800</v>
      </c>
      <c r="H629" s="9">
        <v>31600</v>
      </c>
      <c r="I629" s="38">
        <f t="shared" ref="I629:I641" si="39">SUM(K629:T629)</f>
        <v>17595</v>
      </c>
      <c r="J629" s="670">
        <f t="shared" si="33"/>
        <v>55.680379746835442</v>
      </c>
      <c r="K629" s="9"/>
      <c r="L629" s="9"/>
      <c r="M629" s="9">
        <v>17595</v>
      </c>
      <c r="N629" s="9"/>
      <c r="O629" s="251"/>
      <c r="P629" s="9"/>
      <c r="Q629" s="9"/>
      <c r="R629" s="9"/>
      <c r="S629" s="9"/>
      <c r="T629" s="9"/>
    </row>
    <row r="630" spans="1:20" ht="14.1" customHeight="1" x14ac:dyDescent="0.2">
      <c r="A630" s="97"/>
      <c r="B630" s="97"/>
      <c r="C630" s="131"/>
      <c r="D630" s="170" t="s">
        <v>669</v>
      </c>
      <c r="E630" s="9">
        <v>1</v>
      </c>
      <c r="F630" s="9">
        <v>181906</v>
      </c>
      <c r="G630" s="9">
        <v>8300</v>
      </c>
      <c r="H630" s="9">
        <v>7500</v>
      </c>
      <c r="I630" s="38">
        <f t="shared" si="39"/>
        <v>7075</v>
      </c>
      <c r="J630" s="670">
        <f t="shared" si="33"/>
        <v>94.333333333333343</v>
      </c>
      <c r="K630" s="9"/>
      <c r="L630" s="9"/>
      <c r="M630" s="9">
        <v>7075</v>
      </c>
      <c r="N630" s="9"/>
      <c r="O630" s="9"/>
      <c r="P630" s="9"/>
      <c r="Q630" s="9"/>
      <c r="R630" s="9"/>
      <c r="S630" s="9"/>
      <c r="T630" s="9"/>
    </row>
    <row r="631" spans="1:20" ht="15" customHeight="1" x14ac:dyDescent="0.2">
      <c r="A631" s="97"/>
      <c r="B631" s="97"/>
      <c r="C631" s="131"/>
      <c r="D631" s="206" t="s">
        <v>162</v>
      </c>
      <c r="E631" s="148"/>
      <c r="F631" s="148"/>
      <c r="G631" s="148"/>
      <c r="H631" s="148"/>
      <c r="I631" s="38"/>
      <c r="J631" s="670"/>
      <c r="K631" s="9"/>
      <c r="L631" s="9"/>
      <c r="M631" s="9"/>
      <c r="N631" s="9"/>
      <c r="O631" s="9"/>
      <c r="P631" s="9"/>
      <c r="Q631" s="9"/>
      <c r="R631" s="9"/>
      <c r="S631" s="9"/>
      <c r="T631" s="9"/>
    </row>
    <row r="632" spans="1:20" ht="15" customHeight="1" x14ac:dyDescent="0.2">
      <c r="A632" s="97"/>
      <c r="B632" s="97"/>
      <c r="C632" s="131"/>
      <c r="D632" s="170" t="s">
        <v>670</v>
      </c>
      <c r="E632" s="11">
        <v>1</v>
      </c>
      <c r="F632" s="9">
        <v>221950</v>
      </c>
      <c r="G632" s="9">
        <v>173148</v>
      </c>
      <c r="H632" s="9">
        <v>173148</v>
      </c>
      <c r="I632" s="38">
        <f t="shared" si="39"/>
        <v>82652</v>
      </c>
      <c r="J632" s="670">
        <f t="shared" si="33"/>
        <v>47.734885762469105</v>
      </c>
      <c r="K632" s="9">
        <v>73200</v>
      </c>
      <c r="L632" s="9">
        <v>9407</v>
      </c>
      <c r="M632" s="9">
        <v>45</v>
      </c>
      <c r="N632" s="9"/>
      <c r="O632" s="9"/>
      <c r="P632" s="9"/>
      <c r="Q632" s="9"/>
      <c r="R632" s="9"/>
      <c r="S632" s="9"/>
      <c r="T632" s="9"/>
    </row>
    <row r="633" spans="1:20" ht="24.95" customHeight="1" x14ac:dyDescent="0.2">
      <c r="A633" s="97"/>
      <c r="B633" s="97"/>
      <c r="C633" s="131"/>
      <c r="D633" s="85" t="s">
        <v>671</v>
      </c>
      <c r="E633" s="129">
        <v>1</v>
      </c>
      <c r="F633" s="9">
        <v>181907</v>
      </c>
      <c r="G633" s="9">
        <v>15840</v>
      </c>
      <c r="H633" s="9">
        <v>15840</v>
      </c>
      <c r="I633" s="38">
        <f t="shared" si="39"/>
        <v>3599</v>
      </c>
      <c r="J633" s="670">
        <f t="shared" si="33"/>
        <v>22.720959595959599</v>
      </c>
      <c r="K633" s="9"/>
      <c r="L633" s="9"/>
      <c r="M633" s="9">
        <v>3599</v>
      </c>
      <c r="N633" s="9"/>
      <c r="O633" s="9"/>
      <c r="P633" s="9"/>
      <c r="Q633" s="9"/>
      <c r="R633" s="9"/>
      <c r="S633" s="9"/>
      <c r="T633" s="9"/>
    </row>
    <row r="634" spans="1:20" ht="15.75" customHeight="1" x14ac:dyDescent="0.2">
      <c r="A634" s="97"/>
      <c r="B634" s="97"/>
      <c r="C634" s="131"/>
      <c r="D634" s="170" t="s">
        <v>672</v>
      </c>
      <c r="E634" s="129"/>
      <c r="F634" s="129"/>
      <c r="G634" s="129"/>
      <c r="H634" s="129"/>
      <c r="I634" s="38"/>
      <c r="J634" s="670"/>
      <c r="K634" s="9"/>
      <c r="L634" s="9"/>
      <c r="M634" s="9"/>
      <c r="N634" s="9"/>
      <c r="O634" s="9"/>
      <c r="P634" s="9"/>
      <c r="Q634" s="9"/>
      <c r="R634" s="9"/>
      <c r="S634" s="9"/>
      <c r="T634" s="9"/>
    </row>
    <row r="635" spans="1:20" ht="12.75" customHeight="1" x14ac:dyDescent="0.2">
      <c r="A635" s="97"/>
      <c r="B635" s="97"/>
      <c r="C635" s="131"/>
      <c r="D635" s="85" t="s">
        <v>673</v>
      </c>
      <c r="E635" s="129">
        <v>1</v>
      </c>
      <c r="F635" s="9">
        <v>181909</v>
      </c>
      <c r="G635" s="9">
        <v>4633</v>
      </c>
      <c r="H635" s="9">
        <v>4633</v>
      </c>
      <c r="I635" s="38">
        <f t="shared" si="39"/>
        <v>1480</v>
      </c>
      <c r="J635" s="670">
        <f t="shared" si="33"/>
        <v>31.944744226203326</v>
      </c>
      <c r="K635" s="9"/>
      <c r="L635" s="9"/>
      <c r="M635" s="9">
        <v>180</v>
      </c>
      <c r="N635" s="9"/>
      <c r="O635" s="9">
        <v>1300</v>
      </c>
      <c r="P635" s="9"/>
      <c r="Q635" s="9"/>
      <c r="R635" s="9"/>
      <c r="S635" s="9"/>
      <c r="T635" s="9"/>
    </row>
    <row r="636" spans="1:20" ht="26.25" customHeight="1" x14ac:dyDescent="0.2">
      <c r="A636" s="97"/>
      <c r="B636" s="97"/>
      <c r="C636" s="131"/>
      <c r="D636" s="85" t="s">
        <v>674</v>
      </c>
      <c r="E636" s="148">
        <v>2</v>
      </c>
      <c r="F636" s="8">
        <v>191142</v>
      </c>
      <c r="G636" s="8">
        <v>1000</v>
      </c>
      <c r="H636" s="8">
        <v>1000</v>
      </c>
      <c r="I636" s="38">
        <f t="shared" si="39"/>
        <v>1000</v>
      </c>
      <c r="J636" s="670">
        <f t="shared" si="33"/>
        <v>100</v>
      </c>
      <c r="K636" s="9"/>
      <c r="L636" s="9"/>
      <c r="M636" s="9"/>
      <c r="N636" s="9"/>
      <c r="O636" s="9">
        <v>1000</v>
      </c>
      <c r="P636" s="9"/>
      <c r="Q636" s="9"/>
      <c r="R636" s="9"/>
      <c r="S636" s="9"/>
      <c r="T636" s="9"/>
    </row>
    <row r="637" spans="1:20" ht="29.25" customHeight="1" x14ac:dyDescent="0.2">
      <c r="A637" s="97"/>
      <c r="B637" s="97"/>
      <c r="C637" s="131"/>
      <c r="D637" s="85" t="s">
        <v>675</v>
      </c>
      <c r="E637" s="148">
        <v>2</v>
      </c>
      <c r="F637" s="8">
        <v>191154</v>
      </c>
      <c r="G637" s="8">
        <v>3500</v>
      </c>
      <c r="H637" s="8">
        <v>3500</v>
      </c>
      <c r="I637" s="38">
        <f t="shared" si="39"/>
        <v>3500</v>
      </c>
      <c r="J637" s="670">
        <f t="shared" si="33"/>
        <v>100</v>
      </c>
      <c r="K637" s="9"/>
      <c r="L637" s="9"/>
      <c r="M637" s="9"/>
      <c r="N637" s="9"/>
      <c r="O637" s="9">
        <v>3500</v>
      </c>
      <c r="P637" s="9"/>
      <c r="Q637" s="9"/>
      <c r="R637" s="9"/>
      <c r="S637" s="9"/>
      <c r="T637" s="9"/>
    </row>
    <row r="638" spans="1:20" ht="15" customHeight="1" x14ac:dyDescent="0.2">
      <c r="A638" s="97"/>
      <c r="B638" s="97"/>
      <c r="C638" s="131"/>
      <c r="D638" s="85" t="s">
        <v>676</v>
      </c>
      <c r="E638" s="129"/>
      <c r="F638" s="129"/>
      <c r="G638" s="129"/>
      <c r="H638" s="129"/>
      <c r="I638" s="38"/>
      <c r="J638" s="670"/>
      <c r="K638" s="9"/>
      <c r="L638" s="9"/>
      <c r="M638" s="9"/>
      <c r="N638" s="9"/>
      <c r="O638" s="9"/>
      <c r="P638" s="9"/>
      <c r="Q638" s="9"/>
      <c r="R638" s="9"/>
      <c r="S638" s="9"/>
      <c r="T638" s="9"/>
    </row>
    <row r="639" spans="1:20" ht="15" customHeight="1" x14ac:dyDescent="0.2">
      <c r="A639" s="97"/>
      <c r="B639" s="97"/>
      <c r="C639" s="131"/>
      <c r="D639" s="85" t="s">
        <v>677</v>
      </c>
      <c r="E639" s="129">
        <v>1</v>
      </c>
      <c r="F639" s="9">
        <v>181902</v>
      </c>
      <c r="G639" s="9">
        <v>300</v>
      </c>
      <c r="H639" s="9">
        <v>300</v>
      </c>
      <c r="I639" s="38">
        <f t="shared" si="39"/>
        <v>102</v>
      </c>
      <c r="J639" s="670">
        <f t="shared" si="33"/>
        <v>34</v>
      </c>
      <c r="K639" s="9"/>
      <c r="L639" s="9"/>
      <c r="M639" s="9">
        <v>102</v>
      </c>
      <c r="N639" s="9"/>
      <c r="O639" s="9"/>
      <c r="P639" s="9"/>
      <c r="Q639" s="9"/>
      <c r="R639" s="9"/>
      <c r="S639" s="9"/>
      <c r="T639" s="9"/>
    </row>
    <row r="640" spans="1:20" ht="15" customHeight="1" x14ac:dyDescent="0.2">
      <c r="A640" s="97"/>
      <c r="B640" s="97"/>
      <c r="C640" s="131"/>
      <c r="D640" s="85" t="s">
        <v>1002</v>
      </c>
      <c r="E640" s="129">
        <v>1</v>
      </c>
      <c r="F640" s="9">
        <v>181903</v>
      </c>
      <c r="G640" s="9">
        <v>100</v>
      </c>
      <c r="H640" s="9">
        <v>100</v>
      </c>
      <c r="I640" s="38">
        <f t="shared" si="39"/>
        <v>0</v>
      </c>
      <c r="J640" s="670">
        <f t="shared" si="33"/>
        <v>0</v>
      </c>
      <c r="K640" s="9"/>
      <c r="L640" s="9"/>
      <c r="M640" s="9"/>
      <c r="N640" s="9"/>
      <c r="O640" s="9"/>
      <c r="P640" s="9"/>
      <c r="Q640" s="9"/>
      <c r="R640" s="9"/>
      <c r="S640" s="9"/>
      <c r="T640" s="9"/>
    </row>
    <row r="641" spans="1:20" ht="14.1" customHeight="1" x14ac:dyDescent="0.2">
      <c r="A641" s="649"/>
      <c r="B641" s="649"/>
      <c r="C641" s="649"/>
      <c r="D641" s="170" t="s">
        <v>678</v>
      </c>
      <c r="E641" s="9">
        <v>1</v>
      </c>
      <c r="F641" s="9">
        <v>181904</v>
      </c>
      <c r="G641" s="9">
        <v>300</v>
      </c>
      <c r="H641" s="9">
        <v>300</v>
      </c>
      <c r="I641" s="38">
        <f t="shared" si="39"/>
        <v>271</v>
      </c>
      <c r="J641" s="670">
        <f t="shared" si="33"/>
        <v>90.333333333333329</v>
      </c>
      <c r="K641" s="9"/>
      <c r="L641" s="9"/>
      <c r="M641" s="9">
        <v>271</v>
      </c>
      <c r="N641" s="9"/>
      <c r="O641" s="9"/>
      <c r="P641" s="9"/>
      <c r="Q641" s="9"/>
      <c r="R641" s="9"/>
      <c r="S641" s="9"/>
      <c r="T641" s="9"/>
    </row>
    <row r="642" spans="1:20" ht="15" customHeight="1" x14ac:dyDescent="0.2">
      <c r="A642" s="15"/>
      <c r="B642" s="15"/>
      <c r="C642" s="138"/>
      <c r="D642" s="80" t="s">
        <v>679</v>
      </c>
      <c r="E642" s="139"/>
      <c r="F642" s="139"/>
      <c r="G642" s="166">
        <f t="shared" ref="G642:T642" si="40">SUM(G628:G641)</f>
        <v>255960</v>
      </c>
      <c r="H642" s="166">
        <f t="shared" si="40"/>
        <v>255960</v>
      </c>
      <c r="I642" s="166">
        <f t="shared" si="40"/>
        <v>121321</v>
      </c>
      <c r="J642" s="671">
        <f t="shared" si="33"/>
        <v>47.398421628379431</v>
      </c>
      <c r="K642" s="166">
        <f t="shared" si="40"/>
        <v>73200</v>
      </c>
      <c r="L642" s="166">
        <f t="shared" si="40"/>
        <v>9407</v>
      </c>
      <c r="M642" s="166">
        <f t="shared" si="40"/>
        <v>32914</v>
      </c>
      <c r="N642" s="166">
        <f t="shared" si="40"/>
        <v>0</v>
      </c>
      <c r="O642" s="166">
        <f t="shared" si="40"/>
        <v>5800</v>
      </c>
      <c r="P642" s="166">
        <f t="shared" si="40"/>
        <v>0</v>
      </c>
      <c r="Q642" s="166">
        <f t="shared" si="40"/>
        <v>0</v>
      </c>
      <c r="R642" s="166">
        <f t="shared" si="40"/>
        <v>0</v>
      </c>
      <c r="S642" s="166">
        <f t="shared" si="40"/>
        <v>0</v>
      </c>
      <c r="T642" s="166">
        <f t="shared" si="40"/>
        <v>0</v>
      </c>
    </row>
    <row r="643" spans="1:20" ht="15" customHeight="1" x14ac:dyDescent="0.2">
      <c r="A643" s="6"/>
      <c r="B643" s="6"/>
      <c r="C643" s="164"/>
      <c r="D643" s="236" t="s">
        <v>680</v>
      </c>
      <c r="E643" s="5"/>
      <c r="F643" s="5"/>
      <c r="G643" s="5"/>
      <c r="H643" s="5"/>
      <c r="I643" s="38"/>
      <c r="J643" s="670"/>
      <c r="K643" s="104"/>
      <c r="L643" s="104"/>
      <c r="M643" s="104"/>
      <c r="N643" s="104"/>
      <c r="O643" s="104"/>
      <c r="P643" s="104"/>
      <c r="Q643" s="104"/>
      <c r="R643" s="104"/>
      <c r="S643" s="104"/>
      <c r="T643" s="104"/>
    </row>
    <row r="644" spans="1:20" ht="15" customHeight="1" x14ac:dyDescent="0.2">
      <c r="A644" s="6"/>
      <c r="B644" s="6"/>
      <c r="C644" s="174" t="s">
        <v>397</v>
      </c>
      <c r="D644" s="650" t="s">
        <v>1003</v>
      </c>
      <c r="E644" s="168"/>
      <c r="F644" s="173">
        <v>182911</v>
      </c>
      <c r="G644" s="173">
        <v>1700</v>
      </c>
      <c r="H644" s="173">
        <v>1700</v>
      </c>
      <c r="I644" s="38">
        <f t="shared" ref="I644:I646" si="41">SUM(K644:T644)</f>
        <v>0</v>
      </c>
      <c r="J644" s="670">
        <f t="shared" si="33"/>
        <v>0</v>
      </c>
      <c r="K644" s="651"/>
      <c r="L644" s="651"/>
      <c r="M644" s="651"/>
      <c r="N644" s="651"/>
      <c r="O644" s="651"/>
      <c r="P644" s="651"/>
      <c r="Q644" s="651"/>
      <c r="R644" s="651"/>
      <c r="S644" s="651"/>
      <c r="T644" s="651"/>
    </row>
    <row r="645" spans="1:20" ht="15" customHeight="1" x14ac:dyDescent="0.2">
      <c r="A645" s="6"/>
      <c r="B645" s="6"/>
      <c r="C645" s="179"/>
      <c r="D645" s="170" t="s">
        <v>1102</v>
      </c>
      <c r="E645" s="168"/>
      <c r="F645" s="173"/>
      <c r="G645" s="173"/>
      <c r="H645" s="173"/>
      <c r="I645" s="38"/>
      <c r="J645" s="670"/>
      <c r="K645" s="651"/>
      <c r="L645" s="651"/>
      <c r="M645" s="651"/>
      <c r="N645" s="651"/>
      <c r="O645" s="651"/>
      <c r="P645" s="651"/>
      <c r="Q645" s="651"/>
      <c r="R645" s="651"/>
      <c r="S645" s="104"/>
      <c r="T645" s="104"/>
    </row>
    <row r="646" spans="1:20" ht="15" customHeight="1" x14ac:dyDescent="0.2">
      <c r="A646" s="6"/>
      <c r="B646" s="6"/>
      <c r="C646" s="131" t="s">
        <v>307</v>
      </c>
      <c r="D646" s="566" t="s">
        <v>836</v>
      </c>
      <c r="E646" s="652"/>
      <c r="F646" s="653">
        <v>182905</v>
      </c>
      <c r="G646" s="668">
        <v>5000</v>
      </c>
      <c r="H646" s="668">
        <v>5000</v>
      </c>
      <c r="I646" s="38">
        <f t="shared" si="41"/>
        <v>0</v>
      </c>
      <c r="J646" s="670">
        <f t="shared" si="33"/>
        <v>0</v>
      </c>
      <c r="K646" s="651"/>
      <c r="L646" s="651"/>
      <c r="M646" s="651"/>
      <c r="N646" s="651"/>
      <c r="O646" s="651"/>
      <c r="P646" s="651"/>
      <c r="Q646" s="651"/>
      <c r="R646" s="651"/>
      <c r="S646" s="651"/>
      <c r="T646" s="651"/>
    </row>
    <row r="647" spans="1:20" ht="15" customHeight="1" x14ac:dyDescent="0.2">
      <c r="A647" s="15"/>
      <c r="B647" s="15"/>
      <c r="C647" s="138"/>
      <c r="D647" s="80" t="s">
        <v>681</v>
      </c>
      <c r="E647" s="139"/>
      <c r="F647" s="139"/>
      <c r="G647" s="114">
        <f t="shared" ref="G647:I647" si="42">SUM(G642:G646)</f>
        <v>262660</v>
      </c>
      <c r="H647" s="114">
        <f t="shared" si="42"/>
        <v>262660</v>
      </c>
      <c r="I647" s="114">
        <f t="shared" si="42"/>
        <v>121321</v>
      </c>
      <c r="J647" s="671">
        <f t="shared" si="33"/>
        <v>46.189370288586005</v>
      </c>
      <c r="K647" s="114">
        <f t="shared" ref="K647:T647" si="43">SUM(K642:K646)</f>
        <v>73200</v>
      </c>
      <c r="L647" s="114">
        <f t="shared" si="43"/>
        <v>9407</v>
      </c>
      <c r="M647" s="114">
        <f t="shared" si="43"/>
        <v>32914</v>
      </c>
      <c r="N647" s="114">
        <f t="shared" si="43"/>
        <v>0</v>
      </c>
      <c r="O647" s="114">
        <f t="shared" si="43"/>
        <v>5800</v>
      </c>
      <c r="P647" s="114">
        <f t="shared" si="43"/>
        <v>0</v>
      </c>
      <c r="Q647" s="114">
        <f t="shared" si="43"/>
        <v>0</v>
      </c>
      <c r="R647" s="114">
        <f t="shared" si="43"/>
        <v>0</v>
      </c>
      <c r="S647" s="114">
        <f t="shared" si="43"/>
        <v>0</v>
      </c>
      <c r="T647" s="114">
        <f t="shared" si="43"/>
        <v>0</v>
      </c>
    </row>
    <row r="648" spans="1:20" ht="15" customHeight="1" x14ac:dyDescent="0.2">
      <c r="A648" s="97">
        <v>1</v>
      </c>
      <c r="B648" s="97">
        <v>19</v>
      </c>
      <c r="C648" s="131"/>
      <c r="D648" s="160" t="s">
        <v>682</v>
      </c>
      <c r="E648" s="142"/>
      <c r="F648" s="142"/>
      <c r="G648" s="142"/>
      <c r="H648" s="142"/>
      <c r="I648" s="38"/>
      <c r="J648" s="670"/>
      <c r="K648" s="9"/>
      <c r="L648" s="104"/>
      <c r="M648" s="104"/>
      <c r="N648" s="104"/>
      <c r="O648" s="104"/>
      <c r="P648" s="104"/>
      <c r="Q648" s="9"/>
      <c r="R648" s="9"/>
      <c r="S648" s="9"/>
      <c r="T648" s="9"/>
    </row>
    <row r="649" spans="1:20" ht="15" customHeight="1" x14ac:dyDescent="0.2">
      <c r="A649" s="97"/>
      <c r="B649" s="97"/>
      <c r="C649" s="131"/>
      <c r="D649" s="84" t="s">
        <v>683</v>
      </c>
      <c r="E649" s="156"/>
      <c r="F649" s="156"/>
      <c r="G649" s="156"/>
      <c r="H649" s="156"/>
      <c r="I649" s="38"/>
      <c r="J649" s="670"/>
      <c r="K649" s="9"/>
      <c r="L649" s="104"/>
      <c r="M649" s="104"/>
      <c r="N649" s="104"/>
      <c r="O649" s="104"/>
      <c r="P649" s="104"/>
      <c r="Q649" s="9"/>
      <c r="R649" s="9"/>
      <c r="S649" s="9"/>
      <c r="T649" s="9"/>
    </row>
    <row r="650" spans="1:20" ht="15" customHeight="1" x14ac:dyDescent="0.2">
      <c r="A650" s="97"/>
      <c r="B650" s="97"/>
      <c r="C650" s="131"/>
      <c r="D650" s="170" t="s">
        <v>1246</v>
      </c>
      <c r="E650" s="129">
        <v>1</v>
      </c>
      <c r="F650" s="9">
        <v>191101</v>
      </c>
      <c r="G650" s="9">
        <v>10000</v>
      </c>
      <c r="H650" s="9">
        <v>10000</v>
      </c>
      <c r="I650" s="38">
        <f>SUM(K650:T650)</f>
        <v>3406</v>
      </c>
      <c r="J650" s="670">
        <f t="shared" ref="J650:J706" si="44">I650/H650*100</f>
        <v>34.06</v>
      </c>
      <c r="K650" s="9"/>
      <c r="L650" s="9"/>
      <c r="M650" s="9"/>
      <c r="N650" s="9"/>
      <c r="O650" s="9">
        <v>3406</v>
      </c>
      <c r="P650" s="9"/>
      <c r="Q650" s="9"/>
      <c r="R650" s="9"/>
      <c r="S650" s="9"/>
      <c r="T650" s="9"/>
    </row>
    <row r="651" spans="1:20" ht="15" customHeight="1" x14ac:dyDescent="0.2">
      <c r="A651" s="97"/>
      <c r="B651" s="97"/>
      <c r="C651" s="131"/>
      <c r="D651" s="170" t="s">
        <v>1247</v>
      </c>
      <c r="E651" s="129">
        <v>1</v>
      </c>
      <c r="F651" s="9">
        <v>191901</v>
      </c>
      <c r="G651" s="9">
        <v>169029</v>
      </c>
      <c r="H651" s="9">
        <v>169029</v>
      </c>
      <c r="I651" s="38">
        <f t="shared" ref="I651:I675" si="45">SUM(K651:T651)</f>
        <v>169029</v>
      </c>
      <c r="J651" s="670">
        <f t="shared" si="44"/>
        <v>100</v>
      </c>
      <c r="K651" s="9"/>
      <c r="L651" s="9"/>
      <c r="M651" s="9"/>
      <c r="N651" s="9"/>
      <c r="O651" s="9"/>
      <c r="P651" s="9"/>
      <c r="Q651" s="9"/>
      <c r="R651" s="9"/>
      <c r="S651" s="9"/>
      <c r="T651" s="9">
        <v>169029</v>
      </c>
    </row>
    <row r="652" spans="1:20" ht="15" customHeight="1" x14ac:dyDescent="0.2">
      <c r="A652" s="97"/>
      <c r="B652" s="97"/>
      <c r="C652" s="131"/>
      <c r="D652" s="170" t="s">
        <v>1004</v>
      </c>
      <c r="E652" s="129">
        <v>1</v>
      </c>
      <c r="F652" s="9">
        <v>191901</v>
      </c>
      <c r="G652" s="9">
        <v>952748</v>
      </c>
      <c r="H652" s="9">
        <v>952748</v>
      </c>
      <c r="I652" s="38">
        <f t="shared" si="45"/>
        <v>495429</v>
      </c>
      <c r="J652" s="670">
        <f t="shared" si="44"/>
        <v>52.000004198381944</v>
      </c>
      <c r="K652" s="9"/>
      <c r="L652" s="9"/>
      <c r="M652" s="9"/>
      <c r="N652" s="9"/>
      <c r="O652" s="9">
        <v>495429</v>
      </c>
      <c r="P652" s="9"/>
      <c r="Q652" s="9"/>
      <c r="R652" s="9"/>
      <c r="S652" s="9"/>
      <c r="T652" s="9"/>
    </row>
    <row r="653" spans="1:20" ht="15" customHeight="1" x14ac:dyDescent="0.2">
      <c r="A653" s="97"/>
      <c r="B653" s="97"/>
      <c r="C653" s="131"/>
      <c r="D653" s="206" t="s">
        <v>162</v>
      </c>
      <c r="E653" s="148"/>
      <c r="F653" s="148"/>
      <c r="G653" s="148"/>
      <c r="H653" s="148"/>
      <c r="I653" s="38"/>
      <c r="J653" s="670"/>
      <c r="K653" s="9"/>
      <c r="L653" s="9"/>
      <c r="M653" s="9"/>
      <c r="N653" s="9"/>
      <c r="O653" s="9"/>
      <c r="P653" s="9"/>
      <c r="Q653" s="9"/>
      <c r="R653" s="9"/>
      <c r="S653" s="9"/>
      <c r="T653" s="9"/>
    </row>
    <row r="654" spans="1:20" ht="15" customHeight="1" x14ac:dyDescent="0.2">
      <c r="A654" s="97"/>
      <c r="B654" s="97"/>
      <c r="C654" s="131"/>
      <c r="D654" s="170" t="s">
        <v>684</v>
      </c>
      <c r="E654" s="129">
        <v>1</v>
      </c>
      <c r="F654" s="9">
        <v>191102</v>
      </c>
      <c r="G654" s="9">
        <v>25000</v>
      </c>
      <c r="H654" s="9">
        <v>25000</v>
      </c>
      <c r="I654" s="38">
        <f t="shared" si="45"/>
        <v>9314</v>
      </c>
      <c r="J654" s="670">
        <f t="shared" si="44"/>
        <v>37.256</v>
      </c>
      <c r="K654" s="9"/>
      <c r="L654" s="9"/>
      <c r="M654" s="9">
        <v>9314</v>
      </c>
      <c r="N654" s="9"/>
      <c r="O654" s="9"/>
      <c r="P654" s="9"/>
      <c r="Q654" s="9"/>
      <c r="R654" s="9"/>
      <c r="S654" s="9"/>
      <c r="T654" s="9"/>
    </row>
    <row r="655" spans="1:20" ht="15" customHeight="1" x14ac:dyDescent="0.2">
      <c r="A655" s="97"/>
      <c r="B655" s="97"/>
      <c r="C655" s="131"/>
      <c r="D655" s="170" t="s">
        <v>685</v>
      </c>
      <c r="E655" s="9">
        <v>1</v>
      </c>
      <c r="F655" s="9">
        <v>191103</v>
      </c>
      <c r="G655" s="9">
        <v>239827</v>
      </c>
      <c r="H655" s="9">
        <v>268595</v>
      </c>
      <c r="I655" s="38">
        <f t="shared" si="45"/>
        <v>152375</v>
      </c>
      <c r="J655" s="670">
        <f t="shared" si="44"/>
        <v>56.730393343137443</v>
      </c>
      <c r="K655" s="9"/>
      <c r="L655" s="9"/>
      <c r="M655" s="9">
        <v>152375</v>
      </c>
      <c r="N655" s="9"/>
      <c r="O655" s="9"/>
      <c r="P655" s="9"/>
      <c r="Q655" s="9"/>
      <c r="R655" s="9"/>
      <c r="S655" s="9"/>
      <c r="T655" s="9"/>
    </row>
    <row r="656" spans="1:20" ht="15" customHeight="1" x14ac:dyDescent="0.2">
      <c r="A656" s="97"/>
      <c r="B656" s="97"/>
      <c r="C656" s="131"/>
      <c r="D656" s="170" t="s">
        <v>686</v>
      </c>
      <c r="E656" s="9">
        <v>1</v>
      </c>
      <c r="F656" s="9">
        <v>191105</v>
      </c>
      <c r="G656" s="9">
        <v>3900</v>
      </c>
      <c r="H656" s="9">
        <v>3900</v>
      </c>
      <c r="I656" s="38">
        <f t="shared" si="45"/>
        <v>1800</v>
      </c>
      <c r="J656" s="670">
        <f t="shared" si="44"/>
        <v>46.153846153846153</v>
      </c>
      <c r="K656" s="9"/>
      <c r="L656" s="9"/>
      <c r="M656" s="9">
        <v>1800</v>
      </c>
      <c r="N656" s="9"/>
      <c r="O656" s="9"/>
      <c r="P656" s="9"/>
      <c r="Q656" s="9"/>
      <c r="R656" s="9"/>
      <c r="S656" s="9"/>
      <c r="T656" s="9"/>
    </row>
    <row r="657" spans="1:20" ht="15" customHeight="1" x14ac:dyDescent="0.2">
      <c r="A657" s="97"/>
      <c r="B657" s="97"/>
      <c r="C657" s="131"/>
      <c r="D657" s="170" t="s">
        <v>687</v>
      </c>
      <c r="E657" s="9">
        <v>1</v>
      </c>
      <c r="F657" s="9">
        <v>196901</v>
      </c>
      <c r="G657" s="9">
        <v>5765</v>
      </c>
      <c r="H657" s="9">
        <v>5765</v>
      </c>
      <c r="I657" s="38">
        <f t="shared" si="45"/>
        <v>1433</v>
      </c>
      <c r="J657" s="670">
        <f t="shared" si="44"/>
        <v>24.856895056374675</v>
      </c>
      <c r="K657" s="9"/>
      <c r="L657" s="9"/>
      <c r="M657" s="9">
        <v>133</v>
      </c>
      <c r="N657" s="9"/>
      <c r="O657" s="9"/>
      <c r="P657" s="9"/>
      <c r="Q657" s="9"/>
      <c r="R657" s="9">
        <v>1300</v>
      </c>
      <c r="S657" s="9"/>
      <c r="T657" s="9"/>
    </row>
    <row r="658" spans="1:20" ht="15" customHeight="1" x14ac:dyDescent="0.2">
      <c r="A658" s="97"/>
      <c r="B658" s="97"/>
      <c r="C658" s="131"/>
      <c r="D658" s="170" t="s">
        <v>179</v>
      </c>
      <c r="E658" s="9"/>
      <c r="F658" s="9"/>
      <c r="G658" s="9"/>
      <c r="H658" s="9"/>
      <c r="I658" s="38"/>
      <c r="J658" s="670"/>
      <c r="K658" s="9"/>
      <c r="L658" s="9"/>
      <c r="M658" s="9"/>
      <c r="N658" s="9"/>
      <c r="O658" s="9"/>
      <c r="P658" s="9"/>
      <c r="Q658" s="9"/>
      <c r="R658" s="9"/>
      <c r="S658" s="9"/>
      <c r="T658" s="9"/>
    </row>
    <row r="659" spans="1:20" ht="15" customHeight="1" x14ac:dyDescent="0.2">
      <c r="A659" s="97"/>
      <c r="B659" s="97"/>
      <c r="C659" s="131"/>
      <c r="D659" s="170" t="s">
        <v>688</v>
      </c>
      <c r="E659" s="9">
        <v>1</v>
      </c>
      <c r="F659" s="9">
        <v>191104</v>
      </c>
      <c r="G659" s="9">
        <v>4400</v>
      </c>
      <c r="H659" s="9">
        <v>4400</v>
      </c>
      <c r="I659" s="38">
        <f t="shared" si="45"/>
        <v>2124</v>
      </c>
      <c r="J659" s="670">
        <f t="shared" si="44"/>
        <v>48.272727272727273</v>
      </c>
      <c r="K659" s="9"/>
      <c r="L659" s="9"/>
      <c r="M659" s="9">
        <v>2124</v>
      </c>
      <c r="N659" s="9"/>
      <c r="O659" s="9"/>
      <c r="P659" s="9"/>
      <c r="Q659" s="9"/>
      <c r="R659" s="9"/>
      <c r="S659" s="9"/>
      <c r="T659" s="9"/>
    </row>
    <row r="660" spans="1:20" ht="14.1" customHeight="1" x14ac:dyDescent="0.2">
      <c r="A660" s="97"/>
      <c r="B660" s="97"/>
      <c r="C660" s="131"/>
      <c r="D660" s="241" t="s">
        <v>689</v>
      </c>
      <c r="E660" s="9"/>
      <c r="F660" s="9"/>
      <c r="G660" s="9"/>
      <c r="H660" s="9"/>
      <c r="I660" s="38"/>
      <c r="J660" s="670"/>
      <c r="K660" s="9"/>
      <c r="L660" s="9"/>
      <c r="M660" s="9"/>
      <c r="N660" s="9"/>
      <c r="O660" s="9"/>
      <c r="P660" s="9"/>
      <c r="Q660" s="9"/>
      <c r="R660" s="9"/>
      <c r="S660" s="9"/>
      <c r="T660" s="9"/>
    </row>
    <row r="661" spans="1:20" ht="14.1" customHeight="1" x14ac:dyDescent="0.2">
      <c r="A661" s="97"/>
      <c r="B661" s="97"/>
      <c r="C661" s="131"/>
      <c r="D661" s="170" t="s">
        <v>690</v>
      </c>
      <c r="E661" s="9">
        <v>2</v>
      </c>
      <c r="F661" s="9">
        <v>191109</v>
      </c>
      <c r="G661" s="9">
        <v>5000</v>
      </c>
      <c r="H661" s="9">
        <v>5000</v>
      </c>
      <c r="I661" s="38">
        <f t="shared" si="45"/>
        <v>2500</v>
      </c>
      <c r="J661" s="670">
        <f t="shared" si="44"/>
        <v>50</v>
      </c>
      <c r="K661" s="9"/>
      <c r="L661" s="9"/>
      <c r="M661" s="9"/>
      <c r="N661" s="9"/>
      <c r="O661" s="9">
        <v>2500</v>
      </c>
      <c r="P661" s="9"/>
      <c r="Q661" s="9"/>
      <c r="R661" s="9"/>
      <c r="S661" s="9"/>
      <c r="T661" s="9"/>
    </row>
    <row r="662" spans="1:20" ht="14.1" customHeight="1" x14ac:dyDescent="0.2">
      <c r="A662" s="97"/>
      <c r="B662" s="97"/>
      <c r="C662" s="131"/>
      <c r="D662" s="170" t="s">
        <v>1005</v>
      </c>
      <c r="E662" s="9">
        <v>2</v>
      </c>
      <c r="F662" s="9">
        <v>191159</v>
      </c>
      <c r="G662" s="9">
        <v>500</v>
      </c>
      <c r="H662" s="9">
        <v>500</v>
      </c>
      <c r="I662" s="38">
        <f t="shared" si="45"/>
        <v>0</v>
      </c>
      <c r="J662" s="670">
        <f t="shared" si="44"/>
        <v>0</v>
      </c>
      <c r="K662" s="9"/>
      <c r="L662" s="9"/>
      <c r="M662" s="9"/>
      <c r="N662" s="9"/>
      <c r="O662" s="9"/>
      <c r="P662" s="9"/>
      <c r="Q662" s="9"/>
      <c r="R662" s="9"/>
      <c r="S662" s="9"/>
      <c r="T662" s="9"/>
    </row>
    <row r="663" spans="1:20" ht="14.1" customHeight="1" x14ac:dyDescent="0.2">
      <c r="A663" s="97"/>
      <c r="B663" s="97"/>
      <c r="C663" s="131"/>
      <c r="D663" s="170" t="s">
        <v>691</v>
      </c>
      <c r="E663" s="9"/>
      <c r="F663" s="9"/>
      <c r="G663" s="9"/>
      <c r="H663" s="9"/>
      <c r="I663" s="38"/>
      <c r="J663" s="670"/>
      <c r="K663" s="9"/>
      <c r="L663" s="9"/>
      <c r="M663" s="9"/>
      <c r="N663" s="9"/>
      <c r="O663" s="9"/>
      <c r="P663" s="9"/>
      <c r="Q663" s="9"/>
      <c r="R663" s="9"/>
      <c r="S663" s="9"/>
      <c r="T663" s="9"/>
    </row>
    <row r="664" spans="1:20" ht="14.1" customHeight="1" x14ac:dyDescent="0.2">
      <c r="A664" s="97"/>
      <c r="B664" s="97"/>
      <c r="C664" s="131"/>
      <c r="D664" s="170" t="s">
        <v>692</v>
      </c>
      <c r="E664" s="9">
        <v>2</v>
      </c>
      <c r="F664" s="9">
        <v>191401</v>
      </c>
      <c r="G664" s="9">
        <v>1500</v>
      </c>
      <c r="H664" s="9">
        <v>1500</v>
      </c>
      <c r="I664" s="38">
        <f t="shared" si="45"/>
        <v>750</v>
      </c>
      <c r="J664" s="670">
        <f t="shared" si="44"/>
        <v>50</v>
      </c>
      <c r="K664" s="9"/>
      <c r="L664" s="9"/>
      <c r="M664" s="9"/>
      <c r="N664" s="9"/>
      <c r="O664" s="9">
        <v>750</v>
      </c>
      <c r="P664" s="9"/>
      <c r="Q664" s="9"/>
      <c r="R664" s="9"/>
      <c r="S664" s="9"/>
      <c r="T664" s="9"/>
    </row>
    <row r="665" spans="1:20" ht="15" customHeight="1" x14ac:dyDescent="0.2">
      <c r="A665" s="97"/>
      <c r="B665" s="97"/>
      <c r="C665" s="131"/>
      <c r="D665" s="206" t="s">
        <v>162</v>
      </c>
      <c r="E665" s="148"/>
      <c r="F665" s="148"/>
      <c r="G665" s="148"/>
      <c r="H665" s="148"/>
      <c r="I665" s="38"/>
      <c r="J665" s="670"/>
      <c r="K665" s="9"/>
      <c r="L665" s="9"/>
      <c r="M665" s="9"/>
      <c r="N665" s="9"/>
      <c r="O665" s="9"/>
      <c r="P665" s="9"/>
      <c r="Q665" s="9"/>
      <c r="R665" s="9"/>
      <c r="S665" s="9"/>
      <c r="T665" s="9"/>
    </row>
    <row r="666" spans="1:20" ht="24" customHeight="1" x14ac:dyDescent="0.2">
      <c r="A666" s="97"/>
      <c r="B666" s="97"/>
      <c r="C666" s="131"/>
      <c r="D666" s="89" t="s">
        <v>693</v>
      </c>
      <c r="E666" s="129">
        <v>1</v>
      </c>
      <c r="F666" s="9">
        <v>191905</v>
      </c>
      <c r="G666" s="9">
        <v>394902</v>
      </c>
      <c r="H666" s="9">
        <v>451491</v>
      </c>
      <c r="I666" s="38">
        <f t="shared" si="45"/>
        <v>239444</v>
      </c>
      <c r="J666" s="670">
        <f t="shared" si="44"/>
        <v>53.034058264727314</v>
      </c>
      <c r="K666" s="9"/>
      <c r="L666" s="9"/>
      <c r="M666" s="9"/>
      <c r="N666" s="9"/>
      <c r="O666" s="9">
        <v>239444</v>
      </c>
      <c r="P666" s="9"/>
      <c r="Q666" s="9"/>
      <c r="R666" s="9"/>
      <c r="S666" s="9"/>
      <c r="T666" s="9"/>
    </row>
    <row r="667" spans="1:20" ht="15" customHeight="1" x14ac:dyDescent="0.2">
      <c r="A667" s="97"/>
      <c r="B667" s="97"/>
      <c r="C667" s="131"/>
      <c r="D667" s="206" t="s">
        <v>162</v>
      </c>
      <c r="E667" s="148"/>
      <c r="F667" s="148"/>
      <c r="G667" s="148"/>
      <c r="H667" s="148"/>
      <c r="I667" s="38"/>
      <c r="J667" s="670"/>
      <c r="K667" s="9"/>
      <c r="L667" s="9"/>
      <c r="M667" s="9"/>
      <c r="N667" s="9"/>
      <c r="O667" s="9"/>
      <c r="P667" s="9"/>
      <c r="Q667" s="9"/>
      <c r="R667" s="9"/>
      <c r="S667" s="9"/>
      <c r="T667" s="9"/>
    </row>
    <row r="668" spans="1:20" ht="14.1" customHeight="1" x14ac:dyDescent="0.2">
      <c r="A668" s="97"/>
      <c r="B668" s="97"/>
      <c r="C668" s="131"/>
      <c r="D668" s="170" t="s">
        <v>694</v>
      </c>
      <c r="E668" s="9">
        <v>1</v>
      </c>
      <c r="F668" s="9">
        <v>191121</v>
      </c>
      <c r="G668" s="9">
        <v>13000</v>
      </c>
      <c r="H668" s="9">
        <v>10000</v>
      </c>
      <c r="I668" s="38">
        <f t="shared" si="45"/>
        <v>1416</v>
      </c>
      <c r="J668" s="670">
        <f t="shared" si="44"/>
        <v>14.16</v>
      </c>
      <c r="K668" s="9"/>
      <c r="L668" s="9"/>
      <c r="M668" s="9">
        <v>1416</v>
      </c>
      <c r="N668" s="9"/>
      <c r="O668" s="9"/>
      <c r="P668" s="9"/>
      <c r="Q668" s="9"/>
      <c r="R668" s="9"/>
      <c r="S668" s="9"/>
      <c r="T668" s="9"/>
    </row>
    <row r="669" spans="1:20" ht="24.75" customHeight="1" x14ac:dyDescent="0.2">
      <c r="A669" s="97"/>
      <c r="B669" s="97"/>
      <c r="C669" s="131"/>
      <c r="D669" s="85" t="s">
        <v>244</v>
      </c>
      <c r="E669" s="148"/>
      <c r="F669" s="148"/>
      <c r="G669" s="148"/>
      <c r="H669" s="148"/>
      <c r="I669" s="38"/>
      <c r="J669" s="670"/>
      <c r="K669" s="9"/>
      <c r="L669" s="9"/>
      <c r="M669" s="9"/>
      <c r="N669" s="9"/>
      <c r="O669" s="9"/>
      <c r="P669" s="9"/>
      <c r="Q669" s="9"/>
      <c r="R669" s="9"/>
      <c r="S669" s="9"/>
      <c r="T669" s="9"/>
    </row>
    <row r="670" spans="1:20" ht="30.75" customHeight="1" x14ac:dyDescent="0.2">
      <c r="A670" s="97"/>
      <c r="B670" s="97"/>
      <c r="C670" s="131"/>
      <c r="D670" s="85" t="s">
        <v>695</v>
      </c>
      <c r="E670" s="148">
        <v>1</v>
      </c>
      <c r="F670" s="8">
        <v>191152</v>
      </c>
      <c r="G670" s="8">
        <v>146676</v>
      </c>
      <c r="H670" s="8">
        <v>146676</v>
      </c>
      <c r="I670" s="38">
        <f t="shared" si="45"/>
        <v>67884</v>
      </c>
      <c r="J670" s="670">
        <f t="shared" si="44"/>
        <v>46.281600261801522</v>
      </c>
      <c r="K670" s="9"/>
      <c r="L670" s="9"/>
      <c r="M670" s="9">
        <v>15858</v>
      </c>
      <c r="N670" s="9"/>
      <c r="O670" s="9"/>
      <c r="P670" s="9"/>
      <c r="Q670" s="9"/>
      <c r="R670" s="9"/>
      <c r="S670" s="9">
        <v>52026</v>
      </c>
      <c r="T670" s="9"/>
    </row>
    <row r="671" spans="1:20" ht="27.75" customHeight="1" x14ac:dyDescent="0.2">
      <c r="A671" s="97"/>
      <c r="B671" s="97"/>
      <c r="C671" s="131"/>
      <c r="D671" s="18" t="s">
        <v>1006</v>
      </c>
      <c r="E671" s="148">
        <v>2</v>
      </c>
      <c r="F671" s="8">
        <v>196919</v>
      </c>
      <c r="G671" s="8">
        <v>10000000</v>
      </c>
      <c r="H671" s="8">
        <v>11500000</v>
      </c>
      <c r="I671" s="38">
        <f t="shared" si="45"/>
        <v>10000000</v>
      </c>
      <c r="J671" s="670">
        <f t="shared" si="44"/>
        <v>86.956521739130437</v>
      </c>
      <c r="K671" s="9"/>
      <c r="L671" s="9"/>
      <c r="M671" s="9"/>
      <c r="N671" s="9"/>
      <c r="O671" s="9"/>
      <c r="P671" s="9"/>
      <c r="Q671" s="9"/>
      <c r="R671" s="9"/>
      <c r="S671" s="9"/>
      <c r="T671" s="9">
        <v>10000000</v>
      </c>
    </row>
    <row r="672" spans="1:20" ht="15" customHeight="1" x14ac:dyDescent="0.2">
      <c r="A672" s="97"/>
      <c r="B672" s="97"/>
      <c r="C672" s="131"/>
      <c r="D672" s="170" t="s">
        <v>177</v>
      </c>
      <c r="E672" s="9"/>
      <c r="F672" s="242"/>
      <c r="G672" s="242"/>
      <c r="H672" s="242"/>
      <c r="I672" s="38"/>
      <c r="J672" s="670"/>
      <c r="K672" s="9"/>
      <c r="L672" s="9"/>
      <c r="M672" s="9"/>
      <c r="N672" s="9"/>
      <c r="O672" s="9"/>
      <c r="P672" s="9"/>
      <c r="Q672" s="9"/>
      <c r="R672" s="9"/>
      <c r="S672" s="9"/>
      <c r="T672" s="9"/>
    </row>
    <row r="673" spans="1:20" ht="14.25" customHeight="1" x14ac:dyDescent="0.2">
      <c r="A673" s="97"/>
      <c r="B673" s="97"/>
      <c r="C673" s="131"/>
      <c r="D673" s="170" t="s">
        <v>696</v>
      </c>
      <c r="E673" s="9">
        <v>2</v>
      </c>
      <c r="F673" s="243" t="s">
        <v>697</v>
      </c>
      <c r="G673" s="11">
        <v>2000</v>
      </c>
      <c r="H673" s="243">
        <v>2150</v>
      </c>
      <c r="I673" s="38">
        <f t="shared" si="45"/>
        <v>271</v>
      </c>
      <c r="J673" s="670">
        <f t="shared" si="44"/>
        <v>12.604651162790697</v>
      </c>
      <c r="K673" s="9"/>
      <c r="L673" s="9"/>
      <c r="M673" s="9"/>
      <c r="N673" s="9"/>
      <c r="O673" s="9">
        <v>271</v>
      </c>
      <c r="P673" s="9"/>
      <c r="Q673" s="9"/>
      <c r="R673" s="9"/>
      <c r="S673" s="9"/>
      <c r="T673" s="9"/>
    </row>
    <row r="674" spans="1:20" ht="14.1" customHeight="1" x14ac:dyDescent="0.2">
      <c r="A674" s="97"/>
      <c r="B674" s="97"/>
      <c r="C674" s="131"/>
      <c r="D674" s="84" t="s">
        <v>183</v>
      </c>
      <c r="E674" s="129"/>
      <c r="F674" s="129"/>
      <c r="G674" s="129"/>
      <c r="H674" s="129"/>
      <c r="I674" s="38"/>
      <c r="J674" s="670"/>
      <c r="K674" s="9"/>
      <c r="L674" s="9"/>
      <c r="M674" s="9"/>
      <c r="N674" s="9"/>
      <c r="O674" s="9"/>
      <c r="P674" s="9"/>
      <c r="Q674" s="9"/>
      <c r="R674" s="9"/>
      <c r="S674" s="9"/>
      <c r="T674" s="9"/>
    </row>
    <row r="675" spans="1:20" ht="14.1" customHeight="1" x14ac:dyDescent="0.2">
      <c r="A675" s="97"/>
      <c r="B675" s="97"/>
      <c r="C675" s="131"/>
      <c r="D675" s="170" t="s">
        <v>698</v>
      </c>
      <c r="E675" s="9">
        <v>2</v>
      </c>
      <c r="F675" s="9">
        <v>191801</v>
      </c>
      <c r="G675" s="9">
        <v>40000</v>
      </c>
      <c r="H675" s="9">
        <v>30000</v>
      </c>
      <c r="I675" s="38">
        <f t="shared" si="45"/>
        <v>20000</v>
      </c>
      <c r="J675" s="670">
        <f t="shared" si="44"/>
        <v>66.666666666666657</v>
      </c>
      <c r="K675" s="9"/>
      <c r="L675" s="9"/>
      <c r="M675" s="9"/>
      <c r="N675" s="9"/>
      <c r="O675" s="9">
        <v>20000</v>
      </c>
      <c r="P675" s="9"/>
      <c r="Q675" s="9"/>
      <c r="R675" s="9"/>
      <c r="S675" s="9"/>
      <c r="T675" s="9"/>
    </row>
    <row r="676" spans="1:20" ht="14.1" customHeight="1" x14ac:dyDescent="0.2">
      <c r="A676" s="87"/>
      <c r="B676" s="87"/>
      <c r="C676" s="137"/>
      <c r="D676" s="80" t="s">
        <v>699</v>
      </c>
      <c r="E676" s="139"/>
      <c r="F676" s="139"/>
      <c r="G676" s="15">
        <f>SUM(G648:G675)</f>
        <v>12014247</v>
      </c>
      <c r="H676" s="15">
        <f>SUM(H648:H675)</f>
        <v>13586754</v>
      </c>
      <c r="I676" s="15">
        <f>SUM(I648:I675)</f>
        <v>11167175</v>
      </c>
      <c r="J676" s="671">
        <f t="shared" si="44"/>
        <v>82.191633115606564</v>
      </c>
      <c r="K676" s="15">
        <f t="shared" ref="K676:T676" si="46">SUM(K648:K675)</f>
        <v>0</v>
      </c>
      <c r="L676" s="15">
        <f t="shared" si="46"/>
        <v>0</v>
      </c>
      <c r="M676" s="15">
        <f t="shared" si="46"/>
        <v>183020</v>
      </c>
      <c r="N676" s="15">
        <f t="shared" si="46"/>
        <v>0</v>
      </c>
      <c r="O676" s="15">
        <f t="shared" si="46"/>
        <v>761800</v>
      </c>
      <c r="P676" s="15">
        <f t="shared" si="46"/>
        <v>0</v>
      </c>
      <c r="Q676" s="15">
        <f t="shared" si="46"/>
        <v>0</v>
      </c>
      <c r="R676" s="15">
        <f t="shared" si="46"/>
        <v>1300</v>
      </c>
      <c r="S676" s="15">
        <f t="shared" si="46"/>
        <v>52026</v>
      </c>
      <c r="T676" s="15">
        <f t="shared" si="46"/>
        <v>10169029</v>
      </c>
    </row>
    <row r="677" spans="1:20" ht="14.1" customHeight="1" x14ac:dyDescent="0.2">
      <c r="A677" s="141"/>
      <c r="B677" s="141"/>
      <c r="C677" s="158"/>
      <c r="D677" s="236" t="s">
        <v>680</v>
      </c>
      <c r="E677" s="5"/>
      <c r="F677" s="5"/>
      <c r="G677" s="5"/>
      <c r="H677" s="5"/>
      <c r="I677" s="38"/>
      <c r="J677" s="673"/>
      <c r="K677" s="6"/>
      <c r="L677" s="6"/>
      <c r="M677" s="6"/>
      <c r="N677" s="6"/>
      <c r="O677" s="6"/>
      <c r="P677" s="6"/>
      <c r="Q677" s="6"/>
      <c r="R677" s="6"/>
      <c r="S677" s="6"/>
      <c r="T677" s="6"/>
    </row>
    <row r="678" spans="1:20" ht="14.1" customHeight="1" x14ac:dyDescent="0.2">
      <c r="A678" s="87"/>
      <c r="B678" s="87"/>
      <c r="C678" s="137"/>
      <c r="D678" s="80" t="s">
        <v>259</v>
      </c>
      <c r="E678" s="139"/>
      <c r="F678" s="139"/>
      <c r="G678" s="15">
        <f t="shared" ref="G678:T678" si="47">SUM(G676:G677)</f>
        <v>12014247</v>
      </c>
      <c r="H678" s="15">
        <f t="shared" si="47"/>
        <v>13586754</v>
      </c>
      <c r="I678" s="15">
        <f t="shared" si="47"/>
        <v>11167175</v>
      </c>
      <c r="J678" s="671">
        <f t="shared" si="44"/>
        <v>82.191633115606564</v>
      </c>
      <c r="K678" s="15">
        <f t="shared" si="47"/>
        <v>0</v>
      </c>
      <c r="L678" s="15">
        <f t="shared" si="47"/>
        <v>0</v>
      </c>
      <c r="M678" s="15">
        <f t="shared" si="47"/>
        <v>183020</v>
      </c>
      <c r="N678" s="15">
        <f t="shared" si="47"/>
        <v>0</v>
      </c>
      <c r="O678" s="15">
        <f t="shared" si="47"/>
        <v>761800</v>
      </c>
      <c r="P678" s="15">
        <f t="shared" si="47"/>
        <v>0</v>
      </c>
      <c r="Q678" s="15">
        <f t="shared" si="47"/>
        <v>0</v>
      </c>
      <c r="R678" s="15">
        <f t="shared" si="47"/>
        <v>1300</v>
      </c>
      <c r="S678" s="15">
        <f t="shared" si="47"/>
        <v>52026</v>
      </c>
      <c r="T678" s="15">
        <f t="shared" si="47"/>
        <v>10169029</v>
      </c>
    </row>
    <row r="679" spans="1:20" ht="14.1" customHeight="1" x14ac:dyDescent="0.2">
      <c r="A679" s="180">
        <v>1</v>
      </c>
      <c r="B679" s="180" t="s">
        <v>700</v>
      </c>
      <c r="C679" s="181"/>
      <c r="D679" s="269" t="s">
        <v>701</v>
      </c>
      <c r="E679" s="182"/>
      <c r="F679" s="182"/>
      <c r="G679" s="182"/>
      <c r="H679" s="182"/>
      <c r="I679" s="38"/>
      <c r="J679" s="670"/>
      <c r="K679" s="654"/>
      <c r="L679" s="104"/>
      <c r="M679" s="104"/>
      <c r="N679" s="104"/>
      <c r="O679" s="104"/>
      <c r="P679" s="104"/>
      <c r="Q679" s="9"/>
      <c r="R679" s="9"/>
      <c r="S679" s="654"/>
      <c r="T679" s="654"/>
    </row>
    <row r="680" spans="1:20" ht="14.1" customHeight="1" x14ac:dyDescent="0.2">
      <c r="A680" s="180"/>
      <c r="B680" s="180"/>
      <c r="C680" s="181"/>
      <c r="D680" s="206" t="s">
        <v>162</v>
      </c>
      <c r="E680" s="156"/>
      <c r="F680" s="156"/>
      <c r="G680" s="156"/>
      <c r="H680" s="156"/>
      <c r="I680" s="38"/>
      <c r="J680" s="670"/>
      <c r="K680" s="654"/>
      <c r="L680" s="104"/>
      <c r="M680" s="104"/>
      <c r="N680" s="104"/>
      <c r="O680" s="104"/>
      <c r="P680" s="104"/>
      <c r="Q680" s="9"/>
      <c r="R680" s="9"/>
      <c r="S680" s="654"/>
      <c r="T680" s="654"/>
    </row>
    <row r="681" spans="1:20" ht="14.1" customHeight="1" x14ac:dyDescent="0.2">
      <c r="A681" s="180"/>
      <c r="B681" s="180"/>
      <c r="C681" s="181"/>
      <c r="D681" s="241" t="s">
        <v>702</v>
      </c>
      <c r="E681" s="184">
        <v>2</v>
      </c>
      <c r="F681" s="184">
        <v>221901</v>
      </c>
      <c r="G681" s="184">
        <v>57035</v>
      </c>
      <c r="H681" s="184">
        <v>58325</v>
      </c>
      <c r="I681" s="38">
        <f>SUM(K681:T681)</f>
        <v>23059</v>
      </c>
      <c r="J681" s="670">
        <f t="shared" si="44"/>
        <v>39.53536219459923</v>
      </c>
      <c r="K681" s="185">
        <v>2629</v>
      </c>
      <c r="L681" s="185">
        <v>1711</v>
      </c>
      <c r="M681" s="185">
        <v>18519</v>
      </c>
      <c r="N681" s="185"/>
      <c r="O681" s="185">
        <v>200</v>
      </c>
      <c r="P681" s="185"/>
      <c r="Q681" s="185"/>
      <c r="R681" s="185"/>
      <c r="S681" s="185"/>
      <c r="T681" s="185"/>
    </row>
    <row r="682" spans="1:20" ht="14.1" customHeight="1" x14ac:dyDescent="0.2">
      <c r="A682" s="180"/>
      <c r="B682" s="180"/>
      <c r="C682" s="181"/>
      <c r="D682" s="84" t="s">
        <v>261</v>
      </c>
      <c r="E682" s="11">
        <v>1</v>
      </c>
      <c r="F682" s="9">
        <v>221912</v>
      </c>
      <c r="G682" s="9">
        <v>7200</v>
      </c>
      <c r="H682" s="9">
        <v>7200</v>
      </c>
      <c r="I682" s="38">
        <f t="shared" ref="I682:I713" si="48">SUM(K682:T682)</f>
        <v>2341</v>
      </c>
      <c r="J682" s="670">
        <f t="shared" si="44"/>
        <v>32.513888888888886</v>
      </c>
      <c r="K682" s="185"/>
      <c r="L682" s="185"/>
      <c r="M682" s="185">
        <v>341</v>
      </c>
      <c r="N682" s="185"/>
      <c r="O682" s="185">
        <v>2000</v>
      </c>
      <c r="P682" s="185"/>
      <c r="Q682" s="185"/>
      <c r="R682" s="185"/>
      <c r="S682" s="185"/>
      <c r="T682" s="185"/>
    </row>
    <row r="683" spans="1:20" ht="14.1" customHeight="1" x14ac:dyDescent="0.2">
      <c r="A683" s="180"/>
      <c r="B683" s="180"/>
      <c r="C683" s="181"/>
      <c r="D683" s="655" t="s">
        <v>864</v>
      </c>
      <c r="E683" s="214">
        <v>2</v>
      </c>
      <c r="F683" s="251">
        <v>221956</v>
      </c>
      <c r="G683" s="251">
        <v>7000</v>
      </c>
      <c r="H683" s="251">
        <v>7000</v>
      </c>
      <c r="I683" s="38">
        <f t="shared" si="48"/>
        <v>0</v>
      </c>
      <c r="J683" s="670">
        <f t="shared" si="44"/>
        <v>0</v>
      </c>
      <c r="K683" s="185"/>
      <c r="L683" s="185"/>
      <c r="M683" s="185"/>
      <c r="N683" s="185"/>
      <c r="O683" s="185"/>
      <c r="P683" s="185"/>
      <c r="Q683" s="185"/>
      <c r="R683" s="185"/>
      <c r="S683" s="185"/>
      <c r="T683" s="185"/>
    </row>
    <row r="684" spans="1:20" ht="14.1" customHeight="1" x14ac:dyDescent="0.2">
      <c r="A684" s="180"/>
      <c r="B684" s="180"/>
      <c r="C684" s="181"/>
      <c r="D684" s="84" t="s">
        <v>703</v>
      </c>
      <c r="E684" s="11">
        <v>2</v>
      </c>
      <c r="F684" s="9">
        <v>221916</v>
      </c>
      <c r="G684" s="9">
        <v>35000</v>
      </c>
      <c r="H684" s="9">
        <v>35000</v>
      </c>
      <c r="I684" s="38">
        <f t="shared" si="48"/>
        <v>17500</v>
      </c>
      <c r="J684" s="670">
        <f t="shared" si="44"/>
        <v>50</v>
      </c>
      <c r="K684" s="185"/>
      <c r="L684" s="185"/>
      <c r="M684" s="185"/>
      <c r="N684" s="185"/>
      <c r="O684" s="185">
        <v>17500</v>
      </c>
      <c r="P684" s="185"/>
      <c r="Q684" s="185"/>
      <c r="R684" s="185"/>
      <c r="S684" s="185"/>
      <c r="T684" s="185"/>
    </row>
    <row r="685" spans="1:20" ht="14.1" customHeight="1" x14ac:dyDescent="0.2">
      <c r="A685" s="180"/>
      <c r="B685" s="180"/>
      <c r="C685" s="181"/>
      <c r="D685" s="170" t="s">
        <v>704</v>
      </c>
      <c r="E685" s="11">
        <v>2</v>
      </c>
      <c r="F685" s="9">
        <v>221904</v>
      </c>
      <c r="G685" s="9">
        <v>2000</v>
      </c>
      <c r="H685" s="9">
        <v>2000</v>
      </c>
      <c r="I685" s="38">
        <f t="shared" si="48"/>
        <v>1841</v>
      </c>
      <c r="J685" s="670">
        <f t="shared" si="44"/>
        <v>92.05</v>
      </c>
      <c r="K685" s="185"/>
      <c r="L685" s="185"/>
      <c r="M685" s="185">
        <v>1841</v>
      </c>
      <c r="N685" s="185"/>
      <c r="O685" s="185"/>
      <c r="P685" s="185"/>
      <c r="Q685" s="185"/>
      <c r="R685" s="185"/>
      <c r="S685" s="185"/>
      <c r="T685" s="185"/>
    </row>
    <row r="686" spans="1:20" ht="14.1" customHeight="1" x14ac:dyDescent="0.2">
      <c r="A686" s="180"/>
      <c r="B686" s="180"/>
      <c r="C686" s="181"/>
      <c r="D686" s="170" t="s">
        <v>705</v>
      </c>
      <c r="E686" s="9">
        <v>2</v>
      </c>
      <c r="F686" s="9">
        <v>221922</v>
      </c>
      <c r="G686" s="9">
        <v>7000</v>
      </c>
      <c r="H686" s="9">
        <v>7000</v>
      </c>
      <c r="I686" s="38">
        <f t="shared" si="48"/>
        <v>2889</v>
      </c>
      <c r="J686" s="670">
        <f t="shared" si="44"/>
        <v>41.271428571428572</v>
      </c>
      <c r="K686" s="185"/>
      <c r="L686" s="185"/>
      <c r="M686" s="185">
        <v>2889</v>
      </c>
      <c r="N686" s="185"/>
      <c r="O686" s="185"/>
      <c r="P686" s="185"/>
      <c r="Q686" s="185"/>
      <c r="R686" s="185"/>
      <c r="S686" s="185"/>
      <c r="T686" s="185"/>
    </row>
    <row r="687" spans="1:20" ht="14.1" customHeight="1" x14ac:dyDescent="0.2">
      <c r="A687" s="180"/>
      <c r="B687" s="180"/>
      <c r="C687" s="181"/>
      <c r="D687" s="170" t="s">
        <v>706</v>
      </c>
      <c r="E687" s="129">
        <v>2</v>
      </c>
      <c r="F687" s="9">
        <v>221939</v>
      </c>
      <c r="G687" s="9">
        <v>1000</v>
      </c>
      <c r="H687" s="9">
        <v>1040</v>
      </c>
      <c r="I687" s="38">
        <f t="shared" si="48"/>
        <v>391</v>
      </c>
      <c r="J687" s="670">
        <f t="shared" si="44"/>
        <v>37.596153846153847</v>
      </c>
      <c r="K687" s="185"/>
      <c r="L687" s="185"/>
      <c r="M687" s="185">
        <v>241</v>
      </c>
      <c r="N687" s="185"/>
      <c r="O687" s="185">
        <v>150</v>
      </c>
      <c r="P687" s="185"/>
      <c r="Q687" s="185"/>
      <c r="R687" s="185"/>
      <c r="S687" s="185"/>
      <c r="T687" s="185"/>
    </row>
    <row r="688" spans="1:20" ht="14.1" customHeight="1" x14ac:dyDescent="0.2">
      <c r="A688" s="180"/>
      <c r="B688" s="180"/>
      <c r="C688" s="181"/>
      <c r="D688" s="170" t="s">
        <v>707</v>
      </c>
      <c r="E688" s="129">
        <v>2</v>
      </c>
      <c r="F688" s="9">
        <v>221927</v>
      </c>
      <c r="G688" s="9">
        <v>2800</v>
      </c>
      <c r="H688" s="9">
        <v>2800</v>
      </c>
      <c r="I688" s="38">
        <f t="shared" si="48"/>
        <v>2778</v>
      </c>
      <c r="J688" s="670">
        <f t="shared" si="44"/>
        <v>99.214285714285708</v>
      </c>
      <c r="K688" s="185"/>
      <c r="L688" s="185"/>
      <c r="M688" s="185"/>
      <c r="N688" s="185"/>
      <c r="O688" s="185">
        <v>2778</v>
      </c>
      <c r="P688" s="185"/>
      <c r="Q688" s="185"/>
      <c r="R688" s="185"/>
      <c r="S688" s="185"/>
      <c r="T688" s="185"/>
    </row>
    <row r="689" spans="1:20" ht="26.25" customHeight="1" x14ac:dyDescent="0.2">
      <c r="A689" s="180"/>
      <c r="B689" s="180"/>
      <c r="C689" s="181"/>
      <c r="D689" s="656" t="s">
        <v>1007</v>
      </c>
      <c r="E689" s="129">
        <v>2</v>
      </c>
      <c r="F689" s="9">
        <v>221935</v>
      </c>
      <c r="G689" s="9">
        <v>30000</v>
      </c>
      <c r="H689" s="9">
        <v>40000</v>
      </c>
      <c r="I689" s="38">
        <f t="shared" si="48"/>
        <v>14300</v>
      </c>
      <c r="J689" s="670">
        <f t="shared" si="44"/>
        <v>35.75</v>
      </c>
      <c r="K689" s="185"/>
      <c r="L689" s="185"/>
      <c r="M689" s="185"/>
      <c r="N689" s="185"/>
      <c r="O689" s="185">
        <v>14300</v>
      </c>
      <c r="P689" s="185"/>
      <c r="Q689" s="185"/>
      <c r="R689" s="185"/>
      <c r="S689" s="185"/>
      <c r="T689" s="185"/>
    </row>
    <row r="690" spans="1:20" ht="14.1" customHeight="1" x14ac:dyDescent="0.2">
      <c r="A690" s="180"/>
      <c r="B690" s="180"/>
      <c r="C690" s="181"/>
      <c r="D690" s="170" t="s">
        <v>260</v>
      </c>
      <c r="E690" s="9">
        <v>2</v>
      </c>
      <c r="F690" s="9">
        <v>191110</v>
      </c>
      <c r="G690" s="9">
        <v>10000</v>
      </c>
      <c r="H690" s="9">
        <v>10000</v>
      </c>
      <c r="I690" s="38">
        <f t="shared" si="48"/>
        <v>2517</v>
      </c>
      <c r="J690" s="670">
        <f t="shared" si="44"/>
        <v>25.169999999999998</v>
      </c>
      <c r="K690" s="185">
        <v>2077</v>
      </c>
      <c r="L690" s="185"/>
      <c r="M690" s="185">
        <v>440</v>
      </c>
      <c r="N690" s="185"/>
      <c r="O690" s="185"/>
      <c r="P690" s="185"/>
      <c r="Q690" s="185"/>
      <c r="R690" s="185"/>
      <c r="S690" s="185"/>
      <c r="T690" s="185"/>
    </row>
    <row r="691" spans="1:20" ht="14.1" customHeight="1" x14ac:dyDescent="0.2">
      <c r="A691" s="180"/>
      <c r="B691" s="180"/>
      <c r="C691" s="181"/>
      <c r="D691" s="170" t="s">
        <v>708</v>
      </c>
      <c r="E691" s="129"/>
      <c r="F691" s="129"/>
      <c r="G691" s="129"/>
      <c r="H691" s="129"/>
      <c r="I691" s="38"/>
      <c r="J691" s="670"/>
      <c r="K691" s="185"/>
      <c r="L691" s="185"/>
      <c r="M691" s="185"/>
      <c r="N691" s="185"/>
      <c r="O691" s="185"/>
      <c r="P691" s="185"/>
      <c r="Q691" s="185"/>
      <c r="R691" s="185"/>
      <c r="S691" s="185"/>
      <c r="T691" s="185"/>
    </row>
    <row r="692" spans="1:20" ht="14.1" customHeight="1" x14ac:dyDescent="0.2">
      <c r="A692" s="180"/>
      <c r="B692" s="180"/>
      <c r="C692" s="181"/>
      <c r="D692" s="170" t="s">
        <v>709</v>
      </c>
      <c r="E692" s="9">
        <v>2</v>
      </c>
      <c r="F692" s="9">
        <v>191301</v>
      </c>
      <c r="G692" s="9">
        <v>42000</v>
      </c>
      <c r="H692" s="9">
        <v>42000</v>
      </c>
      <c r="I692" s="38">
        <f t="shared" si="48"/>
        <v>21012</v>
      </c>
      <c r="J692" s="670">
        <f t="shared" si="44"/>
        <v>50.028571428571432</v>
      </c>
      <c r="K692" s="185"/>
      <c r="L692" s="185"/>
      <c r="M692" s="185"/>
      <c r="N692" s="185"/>
      <c r="O692" s="185">
        <v>21012</v>
      </c>
      <c r="P692" s="185"/>
      <c r="Q692" s="185"/>
      <c r="R692" s="185"/>
      <c r="S692" s="185"/>
      <c r="T692" s="185"/>
    </row>
    <row r="693" spans="1:20" ht="14.1" customHeight="1" x14ac:dyDescent="0.2">
      <c r="A693" s="180"/>
      <c r="B693" s="180"/>
      <c r="C693" s="181"/>
      <c r="D693" s="170" t="s">
        <v>710</v>
      </c>
      <c r="E693" s="9">
        <v>2</v>
      </c>
      <c r="F693" s="9">
        <v>191302</v>
      </c>
      <c r="G693" s="9">
        <v>10000</v>
      </c>
      <c r="H693" s="9">
        <v>10000</v>
      </c>
      <c r="I693" s="38">
        <f t="shared" si="48"/>
        <v>4101</v>
      </c>
      <c r="J693" s="670">
        <f t="shared" si="44"/>
        <v>41.010000000000005</v>
      </c>
      <c r="K693" s="185"/>
      <c r="L693" s="185"/>
      <c r="M693" s="185">
        <v>4101</v>
      </c>
      <c r="N693" s="185"/>
      <c r="O693" s="185"/>
      <c r="P693" s="185"/>
      <c r="Q693" s="185"/>
      <c r="R693" s="185"/>
      <c r="S693" s="185"/>
      <c r="T693" s="185"/>
    </row>
    <row r="694" spans="1:20" ht="14.1" customHeight="1" x14ac:dyDescent="0.2">
      <c r="A694" s="180"/>
      <c r="B694" s="180"/>
      <c r="C694" s="181"/>
      <c r="D694" s="244" t="s">
        <v>195</v>
      </c>
      <c r="E694" s="11"/>
      <c r="F694" s="9"/>
      <c r="G694" s="9"/>
      <c r="H694" s="9"/>
      <c r="I694" s="38"/>
      <c r="J694" s="670"/>
      <c r="K694" s="185"/>
      <c r="L694" s="185"/>
      <c r="M694" s="185"/>
      <c r="N694" s="185"/>
      <c r="O694" s="185"/>
      <c r="P694" s="185"/>
      <c r="Q694" s="185"/>
      <c r="R694" s="185"/>
      <c r="S694" s="185"/>
      <c r="T694" s="185"/>
    </row>
    <row r="695" spans="1:20" ht="14.1" customHeight="1" x14ac:dyDescent="0.2">
      <c r="A695" s="180"/>
      <c r="B695" s="180"/>
      <c r="C695" s="181"/>
      <c r="D695" s="85" t="s">
        <v>262</v>
      </c>
      <c r="E695" s="154">
        <v>2</v>
      </c>
      <c r="F695" s="8">
        <v>221951</v>
      </c>
      <c r="G695" s="8">
        <v>24700</v>
      </c>
      <c r="H695" s="8">
        <v>24750</v>
      </c>
      <c r="I695" s="38">
        <f t="shared" si="48"/>
        <v>2925</v>
      </c>
      <c r="J695" s="670">
        <f t="shared" si="44"/>
        <v>11.818181818181818</v>
      </c>
      <c r="K695" s="185"/>
      <c r="L695" s="185"/>
      <c r="M695" s="185"/>
      <c r="N695" s="185"/>
      <c r="O695" s="185">
        <v>2725</v>
      </c>
      <c r="P695" s="185"/>
      <c r="Q695" s="185"/>
      <c r="R695" s="185">
        <v>200</v>
      </c>
      <c r="S695" s="185"/>
      <c r="T695" s="185"/>
    </row>
    <row r="696" spans="1:20" ht="14.1" customHeight="1" x14ac:dyDescent="0.2">
      <c r="A696" s="180"/>
      <c r="B696" s="180"/>
      <c r="C696" s="183"/>
      <c r="D696" s="245" t="s">
        <v>711</v>
      </c>
      <c r="E696" s="11">
        <v>2</v>
      </c>
      <c r="F696" s="9" t="s">
        <v>712</v>
      </c>
      <c r="G696" s="9">
        <v>62270</v>
      </c>
      <c r="H696" s="9">
        <v>62475</v>
      </c>
      <c r="I696" s="38">
        <f t="shared" si="48"/>
        <v>1876</v>
      </c>
      <c r="J696" s="670">
        <f t="shared" si="44"/>
        <v>3.0028011204481793</v>
      </c>
      <c r="K696" s="185"/>
      <c r="L696" s="185">
        <v>56</v>
      </c>
      <c r="M696" s="185">
        <v>310</v>
      </c>
      <c r="N696" s="185"/>
      <c r="O696" s="185">
        <v>860</v>
      </c>
      <c r="P696" s="185"/>
      <c r="Q696" s="185"/>
      <c r="R696" s="185">
        <v>650</v>
      </c>
      <c r="S696" s="185"/>
      <c r="T696" s="185"/>
    </row>
    <row r="697" spans="1:20" ht="14.1" customHeight="1" x14ac:dyDescent="0.2">
      <c r="A697" s="180"/>
      <c r="B697" s="180"/>
      <c r="C697" s="181"/>
      <c r="D697" s="84" t="s">
        <v>713</v>
      </c>
      <c r="E697" s="11"/>
      <c r="F697" s="9"/>
      <c r="G697" s="9"/>
      <c r="H697" s="9"/>
      <c r="I697" s="38"/>
      <c r="J697" s="670"/>
      <c r="K697" s="185"/>
      <c r="L697" s="185"/>
      <c r="M697" s="185"/>
      <c r="N697" s="185"/>
      <c r="O697" s="185"/>
      <c r="P697" s="185"/>
      <c r="Q697" s="185"/>
      <c r="R697" s="185"/>
      <c r="S697" s="185"/>
      <c r="T697" s="185"/>
    </row>
    <row r="698" spans="1:20" ht="14.1" customHeight="1" x14ac:dyDescent="0.2">
      <c r="A698" s="180"/>
      <c r="B698" s="180"/>
      <c r="C698" s="181"/>
      <c r="D698" s="84" t="s">
        <v>714</v>
      </c>
      <c r="E698" s="11">
        <v>2</v>
      </c>
      <c r="F698" s="9">
        <v>221929</v>
      </c>
      <c r="G698" s="9">
        <v>16501</v>
      </c>
      <c r="H698" s="9">
        <v>12843</v>
      </c>
      <c r="I698" s="38">
        <f t="shared" si="48"/>
        <v>5329</v>
      </c>
      <c r="J698" s="670">
        <f t="shared" si="44"/>
        <v>41.493420540372192</v>
      </c>
      <c r="K698" s="185"/>
      <c r="L698" s="185"/>
      <c r="M698" s="185"/>
      <c r="N698" s="185"/>
      <c r="O698" s="185">
        <v>5329</v>
      </c>
      <c r="P698" s="185"/>
      <c r="Q698" s="185"/>
      <c r="R698" s="185"/>
      <c r="S698" s="185"/>
      <c r="T698" s="185"/>
    </row>
    <row r="699" spans="1:20" ht="14.1" customHeight="1" x14ac:dyDescent="0.2">
      <c r="A699" s="180"/>
      <c r="B699" s="180"/>
      <c r="C699" s="657"/>
      <c r="D699" s="84" t="s">
        <v>715</v>
      </c>
      <c r="E699" s="11">
        <v>2</v>
      </c>
      <c r="F699" s="9">
        <v>191402</v>
      </c>
      <c r="G699" s="9">
        <v>7000</v>
      </c>
      <c r="H699" s="9">
        <v>7000</v>
      </c>
      <c r="I699" s="38">
        <f t="shared" si="48"/>
        <v>3500</v>
      </c>
      <c r="J699" s="670">
        <f t="shared" si="44"/>
        <v>50</v>
      </c>
      <c r="K699" s="185"/>
      <c r="L699" s="185"/>
      <c r="M699" s="185"/>
      <c r="N699" s="185"/>
      <c r="O699" s="185">
        <v>3500</v>
      </c>
      <c r="P699" s="185"/>
      <c r="Q699" s="185"/>
      <c r="R699" s="185"/>
      <c r="S699" s="185"/>
      <c r="T699" s="185"/>
    </row>
    <row r="700" spans="1:20" ht="14.1" customHeight="1" x14ac:dyDescent="0.2">
      <c r="A700" s="180"/>
      <c r="B700" s="180"/>
      <c r="C700" s="657"/>
      <c r="D700" s="84" t="s">
        <v>716</v>
      </c>
      <c r="E700" s="11"/>
      <c r="F700" s="9"/>
      <c r="G700" s="9"/>
      <c r="H700" s="9"/>
      <c r="I700" s="38"/>
      <c r="J700" s="670"/>
      <c r="K700" s="185"/>
      <c r="L700" s="185"/>
      <c r="M700" s="185"/>
      <c r="N700" s="185"/>
      <c r="O700" s="185"/>
      <c r="P700" s="185"/>
      <c r="Q700" s="185"/>
      <c r="R700" s="185"/>
      <c r="S700" s="185"/>
      <c r="T700" s="185"/>
    </row>
    <row r="701" spans="1:20" ht="14.1" customHeight="1" x14ac:dyDescent="0.2">
      <c r="A701" s="180"/>
      <c r="B701" s="180"/>
      <c r="C701" s="657"/>
      <c r="D701" s="84" t="s">
        <v>717</v>
      </c>
      <c r="E701" s="11">
        <v>1</v>
      </c>
      <c r="F701" s="9">
        <v>221909</v>
      </c>
      <c r="G701" s="9">
        <v>18770</v>
      </c>
      <c r="H701" s="9">
        <v>18467</v>
      </c>
      <c r="I701" s="38">
        <f t="shared" si="48"/>
        <v>10665</v>
      </c>
      <c r="J701" s="670">
        <f t="shared" si="44"/>
        <v>57.75166513239833</v>
      </c>
      <c r="K701" s="185"/>
      <c r="L701" s="185"/>
      <c r="M701" s="185"/>
      <c r="N701" s="185"/>
      <c r="O701" s="185">
        <v>10665</v>
      </c>
      <c r="P701" s="185"/>
      <c r="Q701" s="185"/>
      <c r="R701" s="185"/>
      <c r="S701" s="185"/>
      <c r="T701" s="185"/>
    </row>
    <row r="702" spans="1:20" ht="14.1" customHeight="1" x14ac:dyDescent="0.2">
      <c r="A702" s="180"/>
      <c r="B702" s="180"/>
      <c r="C702" s="181"/>
      <c r="D702" s="84" t="s">
        <v>718</v>
      </c>
      <c r="E702" s="11">
        <v>1</v>
      </c>
      <c r="F702" s="9">
        <v>221913</v>
      </c>
      <c r="G702" s="9">
        <v>17707</v>
      </c>
      <c r="H702" s="9">
        <v>17707</v>
      </c>
      <c r="I702" s="38">
        <f t="shared" si="48"/>
        <v>5453</v>
      </c>
      <c r="J702" s="670">
        <f t="shared" si="44"/>
        <v>30.795730502061332</v>
      </c>
      <c r="K702" s="185"/>
      <c r="L702" s="185"/>
      <c r="M702" s="185">
        <v>5453</v>
      </c>
      <c r="N702" s="185"/>
      <c r="O702" s="185"/>
      <c r="P702" s="185"/>
      <c r="Q702" s="185"/>
      <c r="R702" s="185"/>
      <c r="S702" s="185"/>
      <c r="T702" s="185"/>
    </row>
    <row r="703" spans="1:20" ht="14.1" customHeight="1" x14ac:dyDescent="0.2">
      <c r="A703" s="180"/>
      <c r="B703" s="180"/>
      <c r="C703" s="181"/>
      <c r="D703" s="84" t="s">
        <v>1008</v>
      </c>
      <c r="E703" s="11">
        <v>1</v>
      </c>
      <c r="F703" s="9">
        <v>221962</v>
      </c>
      <c r="G703" s="9">
        <v>44379</v>
      </c>
      <c r="H703" s="9">
        <v>47379</v>
      </c>
      <c r="I703" s="38">
        <f t="shared" si="48"/>
        <v>22000</v>
      </c>
      <c r="J703" s="670">
        <f t="shared" si="44"/>
        <v>46.434074167880283</v>
      </c>
      <c r="K703" s="185"/>
      <c r="L703" s="185"/>
      <c r="M703" s="185"/>
      <c r="N703" s="185"/>
      <c r="O703" s="185">
        <v>22000</v>
      </c>
      <c r="P703" s="185"/>
      <c r="Q703" s="185"/>
      <c r="R703" s="185"/>
      <c r="S703" s="185"/>
      <c r="T703" s="185"/>
    </row>
    <row r="704" spans="1:20" ht="24.95" customHeight="1" x14ac:dyDescent="0.2">
      <c r="A704" s="180"/>
      <c r="B704" s="180"/>
      <c r="C704" s="181"/>
      <c r="D704" s="89" t="s">
        <v>838</v>
      </c>
      <c r="E704" s="11">
        <v>2</v>
      </c>
      <c r="F704" s="142">
        <v>221955</v>
      </c>
      <c r="G704" s="142">
        <v>3785</v>
      </c>
      <c r="H704" s="142">
        <v>3785</v>
      </c>
      <c r="I704" s="38">
        <f t="shared" si="48"/>
        <v>0</v>
      </c>
      <c r="J704" s="670">
        <f t="shared" si="44"/>
        <v>0</v>
      </c>
      <c r="K704" s="185"/>
      <c r="L704" s="185"/>
      <c r="M704" s="185"/>
      <c r="N704" s="185"/>
      <c r="O704" s="185"/>
      <c r="P704" s="185"/>
      <c r="Q704" s="185"/>
      <c r="R704" s="185"/>
      <c r="S704" s="185"/>
      <c r="T704" s="185"/>
    </row>
    <row r="705" spans="1:20" ht="16.5" customHeight="1" x14ac:dyDescent="0.2">
      <c r="A705" s="180"/>
      <c r="B705" s="180"/>
      <c r="C705" s="181"/>
      <c r="D705" s="170" t="s">
        <v>719</v>
      </c>
      <c r="E705" s="129"/>
      <c r="F705" s="129"/>
      <c r="G705" s="129"/>
      <c r="H705" s="129"/>
      <c r="I705" s="38"/>
      <c r="J705" s="670"/>
      <c r="K705" s="185"/>
      <c r="L705" s="185"/>
      <c r="M705" s="185"/>
      <c r="N705" s="185"/>
      <c r="O705" s="185"/>
      <c r="P705" s="185"/>
      <c r="Q705" s="185"/>
      <c r="R705" s="185"/>
      <c r="S705" s="185"/>
      <c r="T705" s="185"/>
    </row>
    <row r="706" spans="1:20" ht="14.25" customHeight="1" x14ac:dyDescent="0.2">
      <c r="A706" s="180"/>
      <c r="B706" s="180"/>
      <c r="C706" s="181"/>
      <c r="D706" s="170" t="s">
        <v>720</v>
      </c>
      <c r="E706" s="9">
        <v>2</v>
      </c>
      <c r="F706" s="9">
        <v>191151</v>
      </c>
      <c r="G706" s="9">
        <v>70000</v>
      </c>
      <c r="H706" s="9">
        <v>70000</v>
      </c>
      <c r="I706" s="38">
        <f t="shared" si="48"/>
        <v>34000</v>
      </c>
      <c r="J706" s="670">
        <f t="shared" si="44"/>
        <v>48.571428571428569</v>
      </c>
      <c r="K706" s="185"/>
      <c r="L706" s="185"/>
      <c r="M706" s="185"/>
      <c r="N706" s="185"/>
      <c r="O706" s="185">
        <v>34000</v>
      </c>
      <c r="P706" s="185"/>
      <c r="Q706" s="185"/>
      <c r="R706" s="185"/>
      <c r="S706" s="185"/>
      <c r="T706" s="185"/>
    </row>
    <row r="707" spans="1:20" ht="15.95" customHeight="1" x14ac:dyDescent="0.2">
      <c r="A707" s="180"/>
      <c r="B707" s="180"/>
      <c r="C707" s="181"/>
      <c r="D707" s="170" t="s">
        <v>326</v>
      </c>
      <c r="E707" s="11"/>
      <c r="F707" s="142"/>
      <c r="G707" s="142"/>
      <c r="H707" s="142"/>
      <c r="I707" s="38"/>
      <c r="J707" s="670"/>
      <c r="K707" s="185"/>
      <c r="L707" s="185"/>
      <c r="M707" s="185"/>
      <c r="N707" s="185"/>
      <c r="O707" s="185"/>
      <c r="P707" s="185"/>
      <c r="Q707" s="185"/>
      <c r="R707" s="185"/>
      <c r="S707" s="185"/>
      <c r="T707" s="185"/>
    </row>
    <row r="708" spans="1:20" ht="24" customHeight="1" x14ac:dyDescent="0.2">
      <c r="A708" s="180"/>
      <c r="B708" s="180"/>
      <c r="C708" s="181"/>
      <c r="D708" s="85" t="s">
        <v>865</v>
      </c>
      <c r="E708" s="11">
        <v>2</v>
      </c>
      <c r="F708" s="142">
        <v>221942</v>
      </c>
      <c r="G708" s="142">
        <v>10000</v>
      </c>
      <c r="H708" s="142">
        <v>0</v>
      </c>
      <c r="I708" s="38">
        <f t="shared" si="48"/>
        <v>0</v>
      </c>
      <c r="J708" s="670"/>
      <c r="K708" s="185"/>
      <c r="L708" s="185"/>
      <c r="M708" s="185"/>
      <c r="N708" s="185"/>
      <c r="O708" s="185"/>
      <c r="P708" s="185"/>
      <c r="Q708" s="185"/>
      <c r="R708" s="185"/>
      <c r="S708" s="185"/>
      <c r="T708" s="185"/>
    </row>
    <row r="709" spans="1:20" ht="18.75" customHeight="1" x14ac:dyDescent="0.2">
      <c r="A709" s="180"/>
      <c r="B709" s="180"/>
      <c r="C709" s="181"/>
      <c r="D709" s="85" t="s">
        <v>1009</v>
      </c>
      <c r="E709" s="11">
        <v>2</v>
      </c>
      <c r="F709" s="286">
        <v>221961</v>
      </c>
      <c r="G709" s="286">
        <v>4000</v>
      </c>
      <c r="H709" s="286">
        <v>4000</v>
      </c>
      <c r="I709" s="38">
        <f t="shared" si="48"/>
        <v>0</v>
      </c>
      <c r="J709" s="670">
        <f t="shared" ref="J709:J747" si="49">I709/H709*100</f>
        <v>0</v>
      </c>
      <c r="K709" s="185"/>
      <c r="L709" s="185"/>
      <c r="M709" s="185"/>
      <c r="N709" s="185"/>
      <c r="O709" s="185"/>
      <c r="P709" s="185"/>
      <c r="Q709" s="185"/>
      <c r="R709" s="185"/>
      <c r="S709" s="185"/>
      <c r="T709" s="185"/>
    </row>
    <row r="710" spans="1:20" ht="24" customHeight="1" x14ac:dyDescent="0.2">
      <c r="A710" s="180"/>
      <c r="B710" s="180"/>
      <c r="C710" s="181"/>
      <c r="D710" s="85" t="s">
        <v>839</v>
      </c>
      <c r="E710" s="11">
        <v>2</v>
      </c>
      <c r="F710" s="142">
        <v>221910</v>
      </c>
      <c r="G710" s="142">
        <v>10000</v>
      </c>
      <c r="H710" s="142">
        <v>0</v>
      </c>
      <c r="I710" s="38">
        <f t="shared" si="48"/>
        <v>0</v>
      </c>
      <c r="J710" s="670"/>
      <c r="K710" s="185"/>
      <c r="L710" s="185"/>
      <c r="M710" s="185"/>
      <c r="N710" s="185"/>
      <c r="O710" s="185"/>
      <c r="P710" s="185"/>
      <c r="Q710" s="185"/>
      <c r="R710" s="185"/>
      <c r="S710" s="185"/>
      <c r="T710" s="185"/>
    </row>
    <row r="711" spans="1:20" ht="15" customHeight="1" x14ac:dyDescent="0.2">
      <c r="A711" s="180"/>
      <c r="B711" s="180"/>
      <c r="C711" s="181"/>
      <c r="D711" s="537" t="s">
        <v>1010</v>
      </c>
      <c r="E711" s="129">
        <v>2</v>
      </c>
      <c r="F711" s="9">
        <v>121518</v>
      </c>
      <c r="G711" s="9">
        <v>1500</v>
      </c>
      <c r="H711" s="9">
        <v>1500</v>
      </c>
      <c r="I711" s="38">
        <f t="shared" si="48"/>
        <v>1500</v>
      </c>
      <c r="J711" s="670">
        <f t="shared" si="49"/>
        <v>100</v>
      </c>
      <c r="K711" s="185"/>
      <c r="L711" s="185"/>
      <c r="M711" s="185"/>
      <c r="N711" s="185"/>
      <c r="O711" s="185">
        <v>1500</v>
      </c>
      <c r="P711" s="185"/>
      <c r="Q711" s="185"/>
      <c r="R711" s="185"/>
      <c r="S711" s="185"/>
      <c r="T711" s="185"/>
    </row>
    <row r="712" spans="1:20" ht="17.25" customHeight="1" x14ac:dyDescent="0.2">
      <c r="A712" s="180"/>
      <c r="B712" s="180"/>
      <c r="C712" s="181"/>
      <c r="D712" s="635" t="s">
        <v>721</v>
      </c>
      <c r="E712" s="11">
        <v>2</v>
      </c>
      <c r="F712" s="142">
        <v>221931</v>
      </c>
      <c r="G712" s="142">
        <v>500</v>
      </c>
      <c r="H712" s="142">
        <v>500</v>
      </c>
      <c r="I712" s="38">
        <f t="shared" si="48"/>
        <v>0</v>
      </c>
      <c r="J712" s="670">
        <f t="shared" si="49"/>
        <v>0</v>
      </c>
      <c r="K712" s="185"/>
      <c r="L712" s="185"/>
      <c r="M712" s="185"/>
      <c r="N712" s="185"/>
      <c r="O712" s="185"/>
      <c r="P712" s="185"/>
      <c r="Q712" s="185"/>
      <c r="R712" s="185"/>
      <c r="S712" s="185"/>
      <c r="T712" s="185"/>
    </row>
    <row r="713" spans="1:20" ht="17.25" customHeight="1" x14ac:dyDescent="0.2">
      <c r="A713" s="180"/>
      <c r="B713" s="180"/>
      <c r="C713" s="181"/>
      <c r="D713" s="522" t="s">
        <v>1248</v>
      </c>
      <c r="E713" s="250">
        <v>2</v>
      </c>
      <c r="F713" s="251">
        <v>221963</v>
      </c>
      <c r="G713" s="251"/>
      <c r="H713" s="251">
        <v>2500</v>
      </c>
      <c r="I713" s="38">
        <f t="shared" si="48"/>
        <v>0</v>
      </c>
      <c r="J713" s="670">
        <f t="shared" si="49"/>
        <v>0</v>
      </c>
      <c r="K713" s="185"/>
      <c r="L713" s="185"/>
      <c r="M713" s="185"/>
      <c r="N713" s="185"/>
      <c r="O713" s="185"/>
      <c r="P713" s="185"/>
      <c r="Q713" s="185"/>
      <c r="R713" s="185"/>
      <c r="S713" s="185"/>
      <c r="T713" s="185"/>
    </row>
    <row r="714" spans="1:20" ht="14.1" customHeight="1" x14ac:dyDescent="0.2">
      <c r="A714" s="87"/>
      <c r="B714" s="87"/>
      <c r="C714" s="137"/>
      <c r="D714" s="266" t="s">
        <v>722</v>
      </c>
      <c r="E714" s="186"/>
      <c r="F714" s="139"/>
      <c r="G714" s="88">
        <f t="shared" ref="G714:I714" si="50">SUM(G681:G713)</f>
        <v>502147</v>
      </c>
      <c r="H714" s="88">
        <f t="shared" si="50"/>
        <v>495271</v>
      </c>
      <c r="I714" s="88">
        <f t="shared" si="50"/>
        <v>179977</v>
      </c>
      <c r="J714" s="671">
        <f t="shared" si="49"/>
        <v>36.339095162042604</v>
      </c>
      <c r="K714" s="88">
        <f>SUM(K681:K713)</f>
        <v>4706</v>
      </c>
      <c r="L714" s="88">
        <f t="shared" ref="L714:T714" si="51">SUM(L681:L713)</f>
        <v>1767</v>
      </c>
      <c r="M714" s="88">
        <f t="shared" si="51"/>
        <v>34135</v>
      </c>
      <c r="N714" s="88">
        <f t="shared" si="51"/>
        <v>0</v>
      </c>
      <c r="O714" s="88">
        <f t="shared" si="51"/>
        <v>138519</v>
      </c>
      <c r="P714" s="88">
        <f t="shared" si="51"/>
        <v>0</v>
      </c>
      <c r="Q714" s="88">
        <f t="shared" si="51"/>
        <v>0</v>
      </c>
      <c r="R714" s="88">
        <f t="shared" si="51"/>
        <v>850</v>
      </c>
      <c r="S714" s="88">
        <f t="shared" si="51"/>
        <v>0</v>
      </c>
      <c r="T714" s="88">
        <f t="shared" si="51"/>
        <v>0</v>
      </c>
    </row>
    <row r="715" spans="1:20" ht="14.1" customHeight="1" x14ac:dyDescent="0.2">
      <c r="A715" s="141"/>
      <c r="B715" s="141"/>
      <c r="C715" s="141"/>
      <c r="D715" s="658" t="s">
        <v>723</v>
      </c>
      <c r="E715" s="178"/>
      <c r="F715" s="5"/>
      <c r="G715" s="5"/>
      <c r="H715" s="5"/>
      <c r="I715" s="38"/>
      <c r="J715" s="670"/>
      <c r="K715" s="143"/>
      <c r="L715" s="143"/>
      <c r="M715" s="143"/>
      <c r="N715" s="143"/>
      <c r="O715" s="143"/>
      <c r="P715" s="143"/>
      <c r="Q715" s="143"/>
      <c r="R715" s="143"/>
      <c r="S715" s="143"/>
      <c r="T715" s="143"/>
    </row>
    <row r="716" spans="1:20" ht="18.75" customHeight="1" x14ac:dyDescent="0.2">
      <c r="A716" s="141"/>
      <c r="B716" s="141"/>
      <c r="C716" s="131" t="s">
        <v>397</v>
      </c>
      <c r="D716" s="162" t="s">
        <v>1249</v>
      </c>
      <c r="E716" s="134"/>
      <c r="F716" s="142">
        <v>222925</v>
      </c>
      <c r="G716" s="142">
        <v>3500</v>
      </c>
      <c r="H716" s="142">
        <v>6610</v>
      </c>
      <c r="I716" s="38">
        <f>SUM(K716:T716)</f>
        <v>0</v>
      </c>
      <c r="J716" s="670">
        <f t="shared" si="49"/>
        <v>0</v>
      </c>
      <c r="K716" s="11"/>
      <c r="L716" s="11"/>
      <c r="M716" s="11"/>
      <c r="N716" s="11"/>
      <c r="O716" s="11"/>
      <c r="P716" s="11"/>
      <c r="Q716" s="11"/>
      <c r="R716" s="11"/>
      <c r="S716" s="11"/>
      <c r="T716" s="11"/>
    </row>
    <row r="717" spans="1:20" ht="18.75" customHeight="1" x14ac:dyDescent="0.2">
      <c r="A717" s="141"/>
      <c r="B717" s="141"/>
      <c r="C717" s="131" t="s">
        <v>413</v>
      </c>
      <c r="D717" s="548" t="s">
        <v>1250</v>
      </c>
      <c r="E717" s="134"/>
      <c r="F717" s="142">
        <v>222926</v>
      </c>
      <c r="G717" s="142">
        <v>228649</v>
      </c>
      <c r="H717" s="142">
        <v>228649</v>
      </c>
      <c r="I717" s="38">
        <f t="shared" ref="I717:I723" si="52">SUM(K717:T717)</f>
        <v>228649</v>
      </c>
      <c r="J717" s="670">
        <f t="shared" si="49"/>
        <v>100</v>
      </c>
      <c r="K717" s="11"/>
      <c r="L717" s="11"/>
      <c r="M717" s="11"/>
      <c r="N717" s="11"/>
      <c r="O717" s="11"/>
      <c r="P717" s="11">
        <v>228649</v>
      </c>
      <c r="Q717" s="11"/>
      <c r="R717" s="11"/>
      <c r="S717" s="11"/>
      <c r="T717" s="11"/>
    </row>
    <row r="718" spans="1:20" ht="15.75" customHeight="1" x14ac:dyDescent="0.2">
      <c r="A718" s="141"/>
      <c r="B718" s="141"/>
      <c r="C718" s="131" t="s">
        <v>415</v>
      </c>
      <c r="D718" s="548" t="s">
        <v>1251</v>
      </c>
      <c r="E718" s="134"/>
      <c r="F718" s="142">
        <v>222927</v>
      </c>
      <c r="G718" s="142">
        <v>40000</v>
      </c>
      <c r="H718" s="142">
        <v>40000</v>
      </c>
      <c r="I718" s="38">
        <f t="shared" si="52"/>
        <v>0</v>
      </c>
      <c r="J718" s="670">
        <f t="shared" si="49"/>
        <v>0</v>
      </c>
      <c r="K718" s="11"/>
      <c r="L718" s="11"/>
      <c r="M718" s="11"/>
      <c r="N718" s="11"/>
      <c r="O718" s="11"/>
      <c r="P718" s="11"/>
      <c r="Q718" s="11"/>
      <c r="R718" s="11"/>
      <c r="S718" s="11"/>
      <c r="T718" s="11"/>
    </row>
    <row r="719" spans="1:20" ht="15.75" customHeight="1" x14ac:dyDescent="0.2">
      <c r="A719" s="141"/>
      <c r="B719" s="141"/>
      <c r="C719" s="131" t="s">
        <v>509</v>
      </c>
      <c r="D719" s="548" t="s">
        <v>1252</v>
      </c>
      <c r="E719" s="134"/>
      <c r="F719" s="286">
        <v>222919</v>
      </c>
      <c r="G719" s="286"/>
      <c r="H719" s="286">
        <v>646</v>
      </c>
      <c r="I719" s="38">
        <f t="shared" si="52"/>
        <v>646</v>
      </c>
      <c r="J719" s="670">
        <f t="shared" si="49"/>
        <v>100</v>
      </c>
      <c r="K719" s="11"/>
      <c r="L719" s="11"/>
      <c r="M719" s="11"/>
      <c r="N719" s="11"/>
      <c r="O719" s="11"/>
      <c r="P719" s="11"/>
      <c r="Q719" s="11"/>
      <c r="R719" s="11">
        <v>646</v>
      </c>
      <c r="S719" s="11"/>
      <c r="T719" s="11"/>
    </row>
    <row r="720" spans="1:20" ht="15.75" customHeight="1" x14ac:dyDescent="0.2">
      <c r="A720" s="141"/>
      <c r="B720" s="141"/>
      <c r="C720" s="131" t="s">
        <v>417</v>
      </c>
      <c r="D720" s="9" t="s">
        <v>1253</v>
      </c>
      <c r="E720" s="134"/>
      <c r="F720" s="286">
        <v>221964</v>
      </c>
      <c r="G720" s="286"/>
      <c r="H720" s="286">
        <v>82500</v>
      </c>
      <c r="I720" s="38">
        <f t="shared" si="52"/>
        <v>0</v>
      </c>
      <c r="J720" s="670">
        <f t="shared" si="49"/>
        <v>0</v>
      </c>
      <c r="K720" s="11"/>
      <c r="L720" s="11"/>
      <c r="M720" s="11"/>
      <c r="N720" s="11"/>
      <c r="O720" s="11"/>
      <c r="P720" s="11"/>
      <c r="Q720" s="11"/>
      <c r="R720" s="11"/>
      <c r="S720" s="11"/>
      <c r="T720" s="11"/>
    </row>
    <row r="721" spans="1:20" ht="18.75" customHeight="1" x14ac:dyDescent="0.2">
      <c r="A721" s="141"/>
      <c r="B721" s="141"/>
      <c r="C721" s="141"/>
      <c r="D721" s="86" t="s">
        <v>1102</v>
      </c>
      <c r="E721" s="178"/>
      <c r="F721" s="5"/>
      <c r="G721" s="5"/>
      <c r="H721" s="5"/>
      <c r="I721" s="38"/>
      <c r="J721" s="670"/>
      <c r="K721" s="11"/>
      <c r="L721" s="11"/>
      <c r="M721" s="11"/>
      <c r="N721" s="11"/>
      <c r="O721" s="11"/>
      <c r="P721" s="11"/>
      <c r="Q721" s="11"/>
      <c r="R721" s="11"/>
      <c r="S721" s="11"/>
      <c r="T721" s="11"/>
    </row>
    <row r="722" spans="1:20" ht="18" customHeight="1" x14ac:dyDescent="0.2">
      <c r="A722" s="141"/>
      <c r="B722" s="141"/>
      <c r="C722" s="174" t="s">
        <v>1012</v>
      </c>
      <c r="D722" s="548" t="s">
        <v>1011</v>
      </c>
      <c r="E722" s="134"/>
      <c r="F722" s="142">
        <v>222923</v>
      </c>
      <c r="G722" s="142">
        <v>3250</v>
      </c>
      <c r="H722" s="142">
        <v>3250</v>
      </c>
      <c r="I722" s="38">
        <f t="shared" si="52"/>
        <v>3250</v>
      </c>
      <c r="J722" s="670">
        <f t="shared" si="49"/>
        <v>100</v>
      </c>
      <c r="K722" s="11"/>
      <c r="L722" s="11"/>
      <c r="M722" s="11">
        <v>3250</v>
      </c>
      <c r="N722" s="11"/>
      <c r="O722" s="11"/>
      <c r="P722" s="11"/>
      <c r="Q722" s="11"/>
      <c r="R722" s="11"/>
      <c r="S722" s="11"/>
      <c r="T722" s="11"/>
    </row>
    <row r="723" spans="1:20" ht="23.25" customHeight="1" x14ac:dyDescent="0.2">
      <c r="A723" s="141"/>
      <c r="B723" s="141"/>
      <c r="C723" s="174" t="s">
        <v>1254</v>
      </c>
      <c r="D723" s="82" t="s">
        <v>1013</v>
      </c>
      <c r="E723" s="178"/>
      <c r="F723" s="86">
        <v>222902</v>
      </c>
      <c r="G723" s="86">
        <v>1480</v>
      </c>
      <c r="H723" s="86">
        <v>1480</v>
      </c>
      <c r="I723" s="38">
        <f t="shared" si="52"/>
        <v>600</v>
      </c>
      <c r="J723" s="670">
        <f t="shared" si="49"/>
        <v>40.54054054054054</v>
      </c>
      <c r="K723" s="11"/>
      <c r="L723" s="11"/>
      <c r="M723" s="11">
        <v>600</v>
      </c>
      <c r="N723" s="11"/>
      <c r="O723" s="11"/>
      <c r="P723" s="11"/>
      <c r="Q723" s="11"/>
      <c r="R723" s="11"/>
      <c r="S723" s="11"/>
      <c r="T723" s="11"/>
    </row>
    <row r="724" spans="1:20" ht="18" customHeight="1" x14ac:dyDescent="0.2">
      <c r="A724" s="87"/>
      <c r="B724" s="87"/>
      <c r="C724" s="137"/>
      <c r="D724" s="80" t="s">
        <v>724</v>
      </c>
      <c r="E724" s="186"/>
      <c r="F724" s="139"/>
      <c r="G724" s="88">
        <f t="shared" ref="G724:I724" si="53">SUM(G714:G723)</f>
        <v>779026</v>
      </c>
      <c r="H724" s="88">
        <f t="shared" si="53"/>
        <v>858406</v>
      </c>
      <c r="I724" s="88">
        <f t="shared" si="53"/>
        <v>413122</v>
      </c>
      <c r="J724" s="671">
        <f t="shared" si="49"/>
        <v>48.126644035572916</v>
      </c>
      <c r="K724" s="88">
        <f t="shared" ref="K724:T724" si="54">SUM(K714:K723)</f>
        <v>4706</v>
      </c>
      <c r="L724" s="88">
        <f t="shared" si="54"/>
        <v>1767</v>
      </c>
      <c r="M724" s="88">
        <f t="shared" si="54"/>
        <v>37985</v>
      </c>
      <c r="N724" s="88">
        <f t="shared" si="54"/>
        <v>0</v>
      </c>
      <c r="O724" s="88">
        <f t="shared" si="54"/>
        <v>138519</v>
      </c>
      <c r="P724" s="88">
        <f t="shared" si="54"/>
        <v>228649</v>
      </c>
      <c r="Q724" s="88">
        <f t="shared" si="54"/>
        <v>0</v>
      </c>
      <c r="R724" s="88">
        <f t="shared" si="54"/>
        <v>1496</v>
      </c>
      <c r="S724" s="88">
        <f t="shared" si="54"/>
        <v>0</v>
      </c>
      <c r="T724" s="88">
        <f t="shared" si="54"/>
        <v>0</v>
      </c>
    </row>
    <row r="725" spans="1:20" ht="15" customHeight="1" x14ac:dyDescent="0.2">
      <c r="A725" s="141">
        <v>1</v>
      </c>
      <c r="B725" s="141">
        <v>30</v>
      </c>
      <c r="C725" s="158"/>
      <c r="D725" s="160" t="s">
        <v>725</v>
      </c>
      <c r="E725" s="142"/>
      <c r="F725" s="142"/>
      <c r="G725" s="142"/>
      <c r="H725" s="142"/>
      <c r="I725" s="38"/>
      <c r="J725" s="670"/>
      <c r="K725" s="9"/>
      <c r="L725" s="104"/>
      <c r="M725" s="104"/>
      <c r="N725" s="104"/>
      <c r="O725" s="104"/>
      <c r="P725" s="104"/>
      <c r="Q725" s="9"/>
      <c r="R725" s="9"/>
      <c r="S725" s="9"/>
      <c r="T725" s="9"/>
    </row>
    <row r="726" spans="1:20" ht="13.5" customHeight="1" x14ac:dyDescent="0.2">
      <c r="A726" s="141"/>
      <c r="B726" s="141">
        <v>31</v>
      </c>
      <c r="C726" s="158"/>
      <c r="D726" s="160" t="s">
        <v>726</v>
      </c>
      <c r="E726" s="9">
        <v>1</v>
      </c>
      <c r="F726" s="142">
        <v>311901</v>
      </c>
      <c r="G726" s="142">
        <v>10000</v>
      </c>
      <c r="H726" s="142">
        <v>10000</v>
      </c>
      <c r="I726" s="38">
        <f t="shared" ref="I726:I746" si="55">SUM(K726:T726)</f>
        <v>0</v>
      </c>
      <c r="J726" s="670">
        <f t="shared" si="49"/>
        <v>0</v>
      </c>
      <c r="K726" s="11"/>
      <c r="L726" s="11"/>
      <c r="M726" s="11"/>
      <c r="N726" s="11"/>
      <c r="O726" s="11"/>
      <c r="P726" s="11"/>
      <c r="Q726" s="11"/>
      <c r="R726" s="11"/>
      <c r="S726" s="11"/>
      <c r="T726" s="11"/>
    </row>
    <row r="727" spans="1:20" ht="15" customHeight="1" x14ac:dyDescent="0.2">
      <c r="A727" s="97"/>
      <c r="B727" s="97">
        <v>32</v>
      </c>
      <c r="C727" s="131"/>
      <c r="D727" s="160" t="s">
        <v>727</v>
      </c>
      <c r="E727" s="9"/>
      <c r="F727" s="142"/>
      <c r="G727" s="142"/>
      <c r="H727" s="142"/>
      <c r="I727" s="38"/>
      <c r="J727" s="670"/>
      <c r="K727" s="11"/>
      <c r="L727" s="104"/>
      <c r="M727" s="104"/>
      <c r="N727" s="104"/>
      <c r="O727" s="104"/>
      <c r="P727" s="104"/>
      <c r="Q727" s="11"/>
      <c r="R727" s="11"/>
      <c r="S727" s="9"/>
      <c r="T727" s="9"/>
    </row>
    <row r="728" spans="1:20" ht="18" customHeight="1" x14ac:dyDescent="0.2">
      <c r="A728" s="97"/>
      <c r="B728" s="97"/>
      <c r="C728" s="131"/>
      <c r="D728" s="170" t="s">
        <v>1014</v>
      </c>
      <c r="E728" s="9">
        <v>1</v>
      </c>
      <c r="F728" s="9">
        <v>321907</v>
      </c>
      <c r="G728" s="9">
        <v>27300</v>
      </c>
      <c r="H728" s="9">
        <v>27300</v>
      </c>
      <c r="I728" s="38">
        <f t="shared" si="55"/>
        <v>0</v>
      </c>
      <c r="J728" s="670">
        <f t="shared" si="49"/>
        <v>0</v>
      </c>
      <c r="K728" s="11"/>
      <c r="L728" s="11"/>
      <c r="M728" s="11"/>
      <c r="N728" s="11"/>
      <c r="O728" s="11"/>
      <c r="P728" s="11"/>
      <c r="Q728" s="11"/>
      <c r="R728" s="11"/>
      <c r="S728" s="11"/>
      <c r="T728" s="11"/>
    </row>
    <row r="729" spans="1:20" ht="15.75" customHeight="1" x14ac:dyDescent="0.2">
      <c r="A729" s="188"/>
      <c r="B729" s="188"/>
      <c r="C729" s="188"/>
      <c r="D729" s="246" t="s">
        <v>728</v>
      </c>
      <c r="E729" s="189">
        <v>1</v>
      </c>
      <c r="F729" s="247">
        <v>321903</v>
      </c>
      <c r="G729" s="247">
        <v>50000</v>
      </c>
      <c r="H729" s="247">
        <v>194168</v>
      </c>
      <c r="I729" s="38">
        <f t="shared" si="55"/>
        <v>0</v>
      </c>
      <c r="J729" s="670">
        <f t="shared" si="49"/>
        <v>0</v>
      </c>
      <c r="K729" s="11"/>
      <c r="L729" s="11"/>
      <c r="M729" s="11"/>
      <c r="N729" s="11"/>
      <c r="O729" s="11"/>
      <c r="P729" s="11"/>
      <c r="Q729" s="11"/>
      <c r="R729" s="11"/>
      <c r="S729" s="11"/>
      <c r="T729" s="11"/>
    </row>
    <row r="730" spans="1:20" ht="18" customHeight="1" x14ac:dyDescent="0.2">
      <c r="A730" s="97"/>
      <c r="B730" s="97"/>
      <c r="C730" s="131"/>
      <c r="D730" s="170" t="s">
        <v>729</v>
      </c>
      <c r="E730" s="129">
        <v>1</v>
      </c>
      <c r="F730" s="9">
        <v>321908</v>
      </c>
      <c r="G730" s="9">
        <v>168747</v>
      </c>
      <c r="H730" s="9">
        <v>18881</v>
      </c>
      <c r="I730" s="38">
        <f t="shared" si="55"/>
        <v>0</v>
      </c>
      <c r="J730" s="670">
        <f t="shared" si="49"/>
        <v>0</v>
      </c>
      <c r="K730" s="11"/>
      <c r="L730" s="11"/>
      <c r="M730" s="11"/>
      <c r="N730" s="11"/>
      <c r="O730" s="11"/>
      <c r="P730" s="11"/>
      <c r="Q730" s="11"/>
      <c r="R730" s="11"/>
      <c r="S730" s="11"/>
      <c r="T730" s="11"/>
    </row>
    <row r="731" spans="1:20" ht="27" customHeight="1" x14ac:dyDescent="0.2">
      <c r="A731" s="97"/>
      <c r="B731" s="97"/>
      <c r="C731" s="131"/>
      <c r="D731" s="656" t="s">
        <v>730</v>
      </c>
      <c r="E731" s="148">
        <v>1</v>
      </c>
      <c r="F731" s="8">
        <v>321933</v>
      </c>
      <c r="G731" s="8">
        <v>279416</v>
      </c>
      <c r="H731" s="8">
        <v>276521</v>
      </c>
      <c r="I731" s="38">
        <f t="shared" si="55"/>
        <v>0</v>
      </c>
      <c r="J731" s="670">
        <f t="shared" si="49"/>
        <v>0</v>
      </c>
      <c r="K731" s="11"/>
      <c r="L731" s="11"/>
      <c r="M731" s="11"/>
      <c r="N731" s="11"/>
      <c r="O731" s="11"/>
      <c r="P731" s="11"/>
      <c r="Q731" s="11"/>
      <c r="R731" s="11"/>
      <c r="S731" s="11"/>
      <c r="T731" s="11"/>
    </row>
    <row r="732" spans="1:20" ht="18" customHeight="1" x14ac:dyDescent="0.2">
      <c r="A732" s="97"/>
      <c r="B732" s="97"/>
      <c r="C732" s="131"/>
      <c r="D732" s="659" t="s">
        <v>731</v>
      </c>
      <c r="E732" s="148">
        <v>1</v>
      </c>
      <c r="F732" s="8">
        <v>321934</v>
      </c>
      <c r="G732" s="8">
        <v>1800</v>
      </c>
      <c r="H732" s="8">
        <v>1721</v>
      </c>
      <c r="I732" s="38">
        <f t="shared" si="55"/>
        <v>0</v>
      </c>
      <c r="J732" s="670">
        <f t="shared" si="49"/>
        <v>0</v>
      </c>
      <c r="K732" s="11"/>
      <c r="L732" s="11"/>
      <c r="M732" s="11"/>
      <c r="N732" s="11"/>
      <c r="O732" s="11"/>
      <c r="P732" s="11"/>
      <c r="Q732" s="11"/>
      <c r="R732" s="11"/>
      <c r="S732" s="11"/>
      <c r="T732" s="11"/>
    </row>
    <row r="733" spans="1:20" ht="18" customHeight="1" x14ac:dyDescent="0.2">
      <c r="A733" s="97"/>
      <c r="B733" s="97"/>
      <c r="C733" s="131"/>
      <c r="D733" s="89" t="s">
        <v>732</v>
      </c>
      <c r="E733" s="148">
        <v>1</v>
      </c>
      <c r="F733" s="8">
        <v>321911</v>
      </c>
      <c r="G733" s="8">
        <v>50000</v>
      </c>
      <c r="H733" s="8">
        <v>86514</v>
      </c>
      <c r="I733" s="38">
        <f t="shared" si="55"/>
        <v>0</v>
      </c>
      <c r="J733" s="670">
        <f t="shared" si="49"/>
        <v>0</v>
      </c>
      <c r="K733" s="11"/>
      <c r="L733" s="11"/>
      <c r="M733" s="11"/>
      <c r="N733" s="11"/>
      <c r="O733" s="11"/>
      <c r="P733" s="11"/>
      <c r="Q733" s="11"/>
      <c r="R733" s="11"/>
      <c r="S733" s="11"/>
      <c r="T733" s="11"/>
    </row>
    <row r="734" spans="1:20" ht="15" customHeight="1" x14ac:dyDescent="0.2">
      <c r="A734" s="97"/>
      <c r="B734" s="97"/>
      <c r="C734" s="131"/>
      <c r="D734" s="660" t="s">
        <v>1255</v>
      </c>
      <c r="E734" s="661">
        <v>1</v>
      </c>
      <c r="F734" s="289">
        <v>321922</v>
      </c>
      <c r="G734" s="289"/>
      <c r="H734" s="289"/>
      <c r="I734" s="38"/>
      <c r="J734" s="670"/>
      <c r="K734" s="11"/>
      <c r="L734" s="11"/>
      <c r="M734" s="11"/>
      <c r="N734" s="11"/>
      <c r="O734" s="11"/>
      <c r="P734" s="11"/>
      <c r="Q734" s="11"/>
      <c r="R734" s="11"/>
      <c r="S734" s="11"/>
      <c r="T734" s="11"/>
    </row>
    <row r="735" spans="1:20" ht="18" customHeight="1" x14ac:dyDescent="0.2">
      <c r="A735" s="97"/>
      <c r="B735" s="97"/>
      <c r="C735" s="131"/>
      <c r="D735" s="660" t="s">
        <v>1256</v>
      </c>
      <c r="E735" s="661"/>
      <c r="F735" s="289"/>
      <c r="G735" s="289"/>
      <c r="H735" s="289">
        <v>44000</v>
      </c>
      <c r="I735" s="38">
        <f t="shared" si="55"/>
        <v>0</v>
      </c>
      <c r="J735" s="670">
        <f t="shared" si="49"/>
        <v>0</v>
      </c>
      <c r="K735" s="11"/>
      <c r="L735" s="11"/>
      <c r="M735" s="11"/>
      <c r="N735" s="11"/>
      <c r="O735" s="11"/>
      <c r="P735" s="11"/>
      <c r="Q735" s="11"/>
      <c r="R735" s="11"/>
      <c r="S735" s="11"/>
      <c r="T735" s="11"/>
    </row>
    <row r="736" spans="1:20" ht="18" customHeight="1" x14ac:dyDescent="0.2">
      <c r="A736" s="97"/>
      <c r="B736" s="97"/>
      <c r="C736" s="131"/>
      <c r="D736" s="660" t="s">
        <v>1257</v>
      </c>
      <c r="E736" s="661"/>
      <c r="F736" s="289"/>
      <c r="G736" s="289"/>
      <c r="H736" s="289">
        <v>15000</v>
      </c>
      <c r="I736" s="38">
        <f t="shared" si="55"/>
        <v>0</v>
      </c>
      <c r="J736" s="670">
        <f t="shared" si="49"/>
        <v>0</v>
      </c>
      <c r="K736" s="11"/>
      <c r="L736" s="11"/>
      <c r="M736" s="11"/>
      <c r="N736" s="11"/>
      <c r="O736" s="11"/>
      <c r="P736" s="11"/>
      <c r="Q736" s="11"/>
      <c r="R736" s="11"/>
      <c r="S736" s="11"/>
      <c r="T736" s="11"/>
    </row>
    <row r="737" spans="1:20" ht="18" customHeight="1" x14ac:dyDescent="0.2">
      <c r="A737" s="97"/>
      <c r="B737" s="97"/>
      <c r="C737" s="131"/>
      <c r="D737" s="660" t="s">
        <v>1258</v>
      </c>
      <c r="E737" s="661"/>
      <c r="F737" s="289"/>
      <c r="G737" s="289"/>
      <c r="H737" s="289">
        <v>3000</v>
      </c>
      <c r="I737" s="38">
        <f t="shared" si="55"/>
        <v>0</v>
      </c>
      <c r="J737" s="670">
        <f t="shared" si="49"/>
        <v>0</v>
      </c>
      <c r="K737" s="11"/>
      <c r="L737" s="11"/>
      <c r="M737" s="11"/>
      <c r="N737" s="11"/>
      <c r="O737" s="11"/>
      <c r="P737" s="11"/>
      <c r="Q737" s="11"/>
      <c r="R737" s="11"/>
      <c r="S737" s="11"/>
      <c r="T737" s="11"/>
    </row>
    <row r="738" spans="1:20" ht="18" customHeight="1" x14ac:dyDescent="0.2">
      <c r="A738" s="97"/>
      <c r="B738" s="97"/>
      <c r="C738" s="131"/>
      <c r="D738" s="660" t="s">
        <v>1259</v>
      </c>
      <c r="E738" s="661"/>
      <c r="F738" s="289"/>
      <c r="G738" s="289"/>
      <c r="H738" s="289">
        <v>10000</v>
      </c>
      <c r="I738" s="38">
        <f t="shared" si="55"/>
        <v>0</v>
      </c>
      <c r="J738" s="670">
        <f t="shared" si="49"/>
        <v>0</v>
      </c>
      <c r="K738" s="11"/>
      <c r="L738" s="11"/>
      <c r="M738" s="11"/>
      <c r="N738" s="11"/>
      <c r="O738" s="11"/>
      <c r="P738" s="11"/>
      <c r="Q738" s="11"/>
      <c r="R738" s="11"/>
      <c r="S738" s="11"/>
      <c r="T738" s="11"/>
    </row>
    <row r="739" spans="1:20" ht="18" customHeight="1" x14ac:dyDescent="0.2">
      <c r="A739" s="97"/>
      <c r="B739" s="97"/>
      <c r="C739" s="131"/>
      <c r="D739" s="660" t="s">
        <v>1260</v>
      </c>
      <c r="E739" s="661"/>
      <c r="F739" s="289"/>
      <c r="G739" s="289"/>
      <c r="H739" s="289">
        <v>13000</v>
      </c>
      <c r="I739" s="38">
        <f t="shared" si="55"/>
        <v>0</v>
      </c>
      <c r="J739" s="670">
        <f t="shared" si="49"/>
        <v>0</v>
      </c>
      <c r="K739" s="11"/>
      <c r="L739" s="11"/>
      <c r="M739" s="11"/>
      <c r="N739" s="11"/>
      <c r="O739" s="11"/>
      <c r="P739" s="11"/>
      <c r="Q739" s="11"/>
      <c r="R739" s="11"/>
      <c r="S739" s="11"/>
      <c r="T739" s="11"/>
    </row>
    <row r="740" spans="1:20" ht="18" customHeight="1" x14ac:dyDescent="0.2">
      <c r="A740" s="97"/>
      <c r="B740" s="97"/>
      <c r="C740" s="131"/>
      <c r="D740" s="85" t="s">
        <v>733</v>
      </c>
      <c r="E740" s="148">
        <v>1</v>
      </c>
      <c r="F740" s="8">
        <v>321909</v>
      </c>
      <c r="G740" s="8">
        <v>45000</v>
      </c>
      <c r="H740" s="8">
        <v>45000</v>
      </c>
      <c r="I740" s="38">
        <f t="shared" si="55"/>
        <v>0</v>
      </c>
      <c r="J740" s="670">
        <f t="shared" si="49"/>
        <v>0</v>
      </c>
      <c r="K740" s="11"/>
      <c r="L740" s="11"/>
      <c r="M740" s="11"/>
      <c r="N740" s="11"/>
      <c r="O740" s="11"/>
      <c r="P740" s="11"/>
      <c r="Q740" s="11"/>
      <c r="R740" s="11"/>
      <c r="S740" s="11"/>
      <c r="T740" s="11"/>
    </row>
    <row r="741" spans="1:20" ht="15" customHeight="1" x14ac:dyDescent="0.2">
      <c r="A741" s="97"/>
      <c r="B741" s="97"/>
      <c r="C741" s="131"/>
      <c r="D741" s="236" t="s">
        <v>734</v>
      </c>
      <c r="E741" s="9"/>
      <c r="F741" s="9"/>
      <c r="G741" s="9"/>
      <c r="H741" s="9"/>
      <c r="I741" s="38"/>
      <c r="J741" s="670"/>
      <c r="K741" s="11"/>
      <c r="L741" s="104"/>
      <c r="M741" s="104"/>
      <c r="N741" s="104"/>
      <c r="O741" s="104"/>
      <c r="P741" s="104"/>
      <c r="Q741" s="9"/>
      <c r="R741" s="9"/>
      <c r="S741" s="9"/>
      <c r="T741" s="9"/>
    </row>
    <row r="742" spans="1:20" ht="18" customHeight="1" x14ac:dyDescent="0.2">
      <c r="A742" s="97"/>
      <c r="B742" s="97"/>
      <c r="C742" s="131" t="s">
        <v>397</v>
      </c>
      <c r="D742" s="662" t="s">
        <v>735</v>
      </c>
      <c r="E742" s="9">
        <v>1</v>
      </c>
      <c r="F742" s="9">
        <v>324902</v>
      </c>
      <c r="G742" s="9">
        <v>19385</v>
      </c>
      <c r="H742" s="9">
        <v>15678</v>
      </c>
      <c r="I742" s="38">
        <f t="shared" si="55"/>
        <v>0</v>
      </c>
      <c r="J742" s="670">
        <f t="shared" si="49"/>
        <v>0</v>
      </c>
      <c r="K742" s="11"/>
      <c r="L742" s="11"/>
      <c r="M742" s="11"/>
      <c r="N742" s="11"/>
      <c r="O742" s="11"/>
      <c r="P742" s="11"/>
      <c r="Q742" s="11"/>
      <c r="R742" s="11"/>
      <c r="S742" s="11"/>
      <c r="T742" s="11"/>
    </row>
    <row r="743" spans="1:20" ht="24" customHeight="1" x14ac:dyDescent="0.2">
      <c r="A743" s="97"/>
      <c r="B743" s="97"/>
      <c r="C743" s="131" t="s">
        <v>413</v>
      </c>
      <c r="D743" s="663" t="s">
        <v>736</v>
      </c>
      <c r="E743" s="9">
        <v>1</v>
      </c>
      <c r="F743" s="142">
        <v>322904</v>
      </c>
      <c r="G743" s="142">
        <v>10000</v>
      </c>
      <c r="H743" s="142">
        <v>10000</v>
      </c>
      <c r="I743" s="38">
        <f t="shared" si="55"/>
        <v>0</v>
      </c>
      <c r="J743" s="670">
        <f t="shared" si="49"/>
        <v>0</v>
      </c>
      <c r="K743" s="11"/>
      <c r="L743" s="11"/>
      <c r="M743" s="11"/>
      <c r="N743" s="11"/>
      <c r="O743" s="11"/>
      <c r="P743" s="11"/>
      <c r="Q743" s="11"/>
      <c r="R743" s="11"/>
      <c r="S743" s="11"/>
      <c r="T743" s="11"/>
    </row>
    <row r="744" spans="1:20" ht="15.95" customHeight="1" x14ac:dyDescent="0.2">
      <c r="A744" s="87"/>
      <c r="B744" s="87"/>
      <c r="C744" s="137"/>
      <c r="D744" s="80" t="s">
        <v>737</v>
      </c>
      <c r="E744" s="139"/>
      <c r="F744" s="140"/>
      <c r="G744" s="114">
        <f t="shared" ref="G744:I744" si="56">SUM(G726:G743)</f>
        <v>661648</v>
      </c>
      <c r="H744" s="114">
        <f t="shared" si="56"/>
        <v>770783</v>
      </c>
      <c r="I744" s="114">
        <f t="shared" si="56"/>
        <v>0</v>
      </c>
      <c r="J744" s="671">
        <f t="shared" si="49"/>
        <v>0</v>
      </c>
      <c r="K744" s="114">
        <f t="shared" ref="K744:T744" si="57">SUM(K726:K743)</f>
        <v>0</v>
      </c>
      <c r="L744" s="114">
        <f t="shared" si="57"/>
        <v>0</v>
      </c>
      <c r="M744" s="114">
        <f t="shared" si="57"/>
        <v>0</v>
      </c>
      <c r="N744" s="114">
        <f t="shared" si="57"/>
        <v>0</v>
      </c>
      <c r="O744" s="114">
        <f t="shared" si="57"/>
        <v>0</v>
      </c>
      <c r="P744" s="114">
        <f t="shared" si="57"/>
        <v>0</v>
      </c>
      <c r="Q744" s="114">
        <f t="shared" si="57"/>
        <v>0</v>
      </c>
      <c r="R744" s="114">
        <f t="shared" si="57"/>
        <v>0</v>
      </c>
      <c r="S744" s="114">
        <f t="shared" si="57"/>
        <v>0</v>
      </c>
      <c r="T744" s="114">
        <f t="shared" si="57"/>
        <v>0</v>
      </c>
    </row>
    <row r="745" spans="1:20" ht="15.75" customHeight="1" x14ac:dyDescent="0.2">
      <c r="A745" s="87"/>
      <c r="B745" s="87"/>
      <c r="C745" s="137"/>
      <c r="D745" s="267" t="s">
        <v>264</v>
      </c>
      <c r="E745" s="664"/>
      <c r="F745" s="665"/>
      <c r="G745" s="666">
        <f>SUM(G46+G214+G226+G464+G602+G625+G647+G678+G724+G744)</f>
        <v>54577315</v>
      </c>
      <c r="H745" s="666">
        <f>SUM(H46+H214+H226+H464+H602+H625+H647+H678+H724+H744)</f>
        <v>57273369</v>
      </c>
      <c r="I745" s="666">
        <f>SUM(I46+I214+I226+I464+I602+I625+I647+I678+I724+I744)</f>
        <v>20422432</v>
      </c>
      <c r="J745" s="671">
        <f t="shared" si="49"/>
        <v>35.657815065846748</v>
      </c>
      <c r="K745" s="666">
        <f t="shared" ref="K745:T745" si="58">SUM(K46+K214+K226+K464+K602+K625+K647+K678+K724+K744)</f>
        <v>83555</v>
      </c>
      <c r="L745" s="666">
        <f t="shared" si="58"/>
        <v>13839</v>
      </c>
      <c r="M745" s="666">
        <f t="shared" si="58"/>
        <v>2388840</v>
      </c>
      <c r="N745" s="666">
        <f t="shared" si="58"/>
        <v>33871</v>
      </c>
      <c r="O745" s="666">
        <f t="shared" si="58"/>
        <v>1713941</v>
      </c>
      <c r="P745" s="666">
        <f t="shared" si="58"/>
        <v>5196439</v>
      </c>
      <c r="Q745" s="666">
        <f t="shared" si="58"/>
        <v>730381</v>
      </c>
      <c r="R745" s="666">
        <f t="shared" si="58"/>
        <v>40511</v>
      </c>
      <c r="S745" s="666">
        <f t="shared" si="58"/>
        <v>52026</v>
      </c>
      <c r="T745" s="666">
        <f t="shared" si="58"/>
        <v>10169029</v>
      </c>
    </row>
    <row r="746" spans="1:20" ht="15.95" customHeight="1" x14ac:dyDescent="0.2">
      <c r="A746" s="97"/>
      <c r="B746" s="97"/>
      <c r="C746" s="97"/>
      <c r="D746" s="268" t="s">
        <v>158</v>
      </c>
      <c r="E746" s="142"/>
      <c r="F746" s="136"/>
      <c r="G746" s="136">
        <v>8449462</v>
      </c>
      <c r="H746" s="136">
        <v>8917652</v>
      </c>
      <c r="I746" s="38">
        <f t="shared" si="55"/>
        <v>3661131</v>
      </c>
      <c r="J746" s="670">
        <f t="shared" si="49"/>
        <v>41.054876328432641</v>
      </c>
      <c r="K746" s="196">
        <f>'10'!G21</f>
        <v>2157507</v>
      </c>
      <c r="L746" s="196">
        <f>'10'!H21</f>
        <v>356878</v>
      </c>
      <c r="M746" s="196">
        <f>'10'!I21</f>
        <v>938640</v>
      </c>
      <c r="N746" s="196">
        <f>'10'!J21</f>
        <v>575</v>
      </c>
      <c r="O746" s="196">
        <f>'10'!K21</f>
        <v>132258</v>
      </c>
      <c r="P746" s="196">
        <f>'10'!L21</f>
        <v>70470</v>
      </c>
      <c r="Q746" s="196">
        <f>'10'!M21</f>
        <v>4803</v>
      </c>
      <c r="R746" s="196">
        <f>'10'!N21</f>
        <v>0</v>
      </c>
      <c r="S746" s="196"/>
      <c r="T746" s="196">
        <f>'10'!O21</f>
        <v>0</v>
      </c>
    </row>
    <row r="747" spans="1:20" ht="15.95" customHeight="1" x14ac:dyDescent="0.2">
      <c r="A747" s="87"/>
      <c r="B747" s="87"/>
      <c r="C747" s="137"/>
      <c r="D747" s="80" t="s">
        <v>159</v>
      </c>
      <c r="E747" s="190"/>
      <c r="F747" s="187"/>
      <c r="G747" s="14">
        <f t="shared" ref="G747:I747" si="59">SUM(G745:G746)</f>
        <v>63026777</v>
      </c>
      <c r="H747" s="14">
        <f t="shared" si="59"/>
        <v>66191021</v>
      </c>
      <c r="I747" s="14">
        <f t="shared" si="59"/>
        <v>24083563</v>
      </c>
      <c r="J747" s="671">
        <f t="shared" si="49"/>
        <v>36.384939582666355</v>
      </c>
      <c r="K747" s="14">
        <f t="shared" ref="K747:T747" si="60">SUM(K745:K746)</f>
        <v>2241062</v>
      </c>
      <c r="L747" s="14">
        <f t="shared" si="60"/>
        <v>370717</v>
      </c>
      <c r="M747" s="14">
        <f t="shared" si="60"/>
        <v>3327480</v>
      </c>
      <c r="N747" s="14">
        <f t="shared" si="60"/>
        <v>34446</v>
      </c>
      <c r="O747" s="14">
        <f t="shared" si="60"/>
        <v>1846199</v>
      </c>
      <c r="P747" s="14">
        <f t="shared" si="60"/>
        <v>5266909</v>
      </c>
      <c r="Q747" s="14">
        <f t="shared" si="60"/>
        <v>735184</v>
      </c>
      <c r="R747" s="14">
        <f t="shared" si="60"/>
        <v>40511</v>
      </c>
      <c r="S747" s="14">
        <f t="shared" si="60"/>
        <v>52026</v>
      </c>
      <c r="T747" s="14">
        <f t="shared" si="60"/>
        <v>10169029</v>
      </c>
    </row>
    <row r="748" spans="1:20" x14ac:dyDescent="0.2">
      <c r="Q748" s="291"/>
      <c r="R748" s="291"/>
    </row>
    <row r="750" spans="1:20" ht="12.75" customHeight="1" x14ac:dyDescent="0.2">
      <c r="Q750" s="291"/>
      <c r="R750" s="291"/>
    </row>
    <row r="752" spans="1:20" x14ac:dyDescent="0.2">
      <c r="Q752" s="291"/>
      <c r="R752" s="291"/>
    </row>
    <row r="754" spans="4:18" x14ac:dyDescent="0.2">
      <c r="Q754" s="291"/>
      <c r="R754" s="291"/>
    </row>
    <row r="758" spans="4:18" x14ac:dyDescent="0.2">
      <c r="D758" s="790"/>
    </row>
    <row r="764" spans="4:18" x14ac:dyDescent="0.2">
      <c r="D764" s="790"/>
    </row>
  </sheetData>
  <sheetProtection selectLockedCells="1" selectUnlockedCells="1"/>
  <mergeCells count="10">
    <mergeCell ref="A1:A2"/>
    <mergeCell ref="B1:B2"/>
    <mergeCell ref="C1:C2"/>
    <mergeCell ref="D1:D2"/>
    <mergeCell ref="E1:E2"/>
    <mergeCell ref="K1:R1"/>
    <mergeCell ref="S1:T1"/>
    <mergeCell ref="G1:H1"/>
    <mergeCell ref="I1:J1"/>
    <mergeCell ref="F1:F2"/>
  </mergeCells>
  <printOptions horizontalCentered="1" verticalCentered="1"/>
  <pageMargins left="3.937007874015748E-2" right="3.937007874015748E-2" top="0.6692913385826772" bottom="0.70866141732283472" header="0.23622047244094491" footer="0.11811023622047245"/>
  <pageSetup paperSize="9" scale="69" orientation="landscape" r:id="rId1"/>
  <headerFooter alignWithMargins="0">
    <oddHeader>&amp;C&amp;"Times New Roman CE,Félkövér dőlt"ZALAEGERSZEG MEGYEI JOGÚ VÁROS ÖNKORMÁNYZATA
KIADÁSI ELŐIRÁNYZATAINAK TELJESÍTÉSE
2021. I. FÉLÉVBEN
&amp;R&amp;"Times New Roman CE,Félkövér dőlt"8. melléklet
Adatok ezer Ft-ban</oddHeader>
    <oddFooter>&amp;LFeladat jellege:
1=kötelező
2=önként vállalt
&amp;C&amp;P. oldal&amp;Ra *-gal jelzett célok  hitel felvételével valósíthatók meg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P21"/>
  <sheetViews>
    <sheetView workbookViewId="0">
      <selection activeCell="G21" sqref="G21:N21"/>
    </sheetView>
  </sheetViews>
  <sheetFormatPr defaultRowHeight="12.75" x14ac:dyDescent="0.2"/>
  <cols>
    <col min="1" max="1" width="4.6640625" customWidth="1"/>
    <col min="2" max="2" width="34.33203125" customWidth="1"/>
    <col min="3" max="3" width="11.33203125" customWidth="1"/>
    <col min="4" max="4" width="12" customWidth="1"/>
    <col min="5" max="5" width="11.6640625" customWidth="1"/>
    <col min="6" max="6" width="6.33203125" customWidth="1"/>
    <col min="8" max="8" width="8.1640625" customWidth="1"/>
    <col min="9" max="9" width="6.6640625" customWidth="1"/>
    <col min="11" max="11" width="7.6640625" customWidth="1"/>
    <col min="12" max="12" width="8.33203125" customWidth="1"/>
    <col min="13" max="13" width="7.5" customWidth="1"/>
    <col min="14" max="14" width="9.6640625" customWidth="1"/>
    <col min="15" max="15" width="11.1640625" customWidth="1"/>
    <col min="16" max="16" width="7.1640625" customWidth="1"/>
    <col min="256" max="256" width="4.6640625" customWidth="1"/>
    <col min="257" max="257" width="34.33203125" customWidth="1"/>
    <col min="258" max="258" width="11.33203125" customWidth="1"/>
    <col min="259" max="259" width="12" customWidth="1"/>
    <col min="260" max="260" width="11.6640625" customWidth="1"/>
    <col min="261" max="261" width="6.33203125" customWidth="1"/>
    <col min="263" max="263" width="8.1640625" customWidth="1"/>
    <col min="264" max="264" width="6.6640625" customWidth="1"/>
    <col min="266" max="266" width="7.6640625" customWidth="1"/>
    <col min="267" max="267" width="8.33203125" customWidth="1"/>
    <col min="268" max="268" width="7.5" customWidth="1"/>
    <col min="269" max="269" width="9.6640625" customWidth="1"/>
    <col min="270" max="270" width="11.1640625" customWidth="1"/>
    <col min="271" max="271" width="7.1640625" customWidth="1"/>
    <col min="272" max="272" width="15.5" customWidth="1"/>
    <col min="512" max="512" width="4.6640625" customWidth="1"/>
    <col min="513" max="513" width="34.33203125" customWidth="1"/>
    <col min="514" max="514" width="11.33203125" customWidth="1"/>
    <col min="515" max="515" width="12" customWidth="1"/>
    <col min="516" max="516" width="11.6640625" customWidth="1"/>
    <col min="517" max="517" width="6.33203125" customWidth="1"/>
    <col min="519" max="519" width="8.1640625" customWidth="1"/>
    <col min="520" max="520" width="6.6640625" customWidth="1"/>
    <col min="522" max="522" width="7.6640625" customWidth="1"/>
    <col min="523" max="523" width="8.33203125" customWidth="1"/>
    <col min="524" max="524" width="7.5" customWidth="1"/>
    <col min="525" max="525" width="9.6640625" customWidth="1"/>
    <col min="526" max="526" width="11.1640625" customWidth="1"/>
    <col min="527" max="527" width="7.1640625" customWidth="1"/>
    <col min="528" max="528" width="15.5" customWidth="1"/>
    <col min="768" max="768" width="4.6640625" customWidth="1"/>
    <col min="769" max="769" width="34.33203125" customWidth="1"/>
    <col min="770" max="770" width="11.33203125" customWidth="1"/>
    <col min="771" max="771" width="12" customWidth="1"/>
    <col min="772" max="772" width="11.6640625" customWidth="1"/>
    <col min="773" max="773" width="6.33203125" customWidth="1"/>
    <col min="775" max="775" width="8.1640625" customWidth="1"/>
    <col min="776" max="776" width="6.6640625" customWidth="1"/>
    <col min="778" max="778" width="7.6640625" customWidth="1"/>
    <col min="779" max="779" width="8.33203125" customWidth="1"/>
    <col min="780" max="780" width="7.5" customWidth="1"/>
    <col min="781" max="781" width="9.6640625" customWidth="1"/>
    <col min="782" max="782" width="11.1640625" customWidth="1"/>
    <col min="783" max="783" width="7.1640625" customWidth="1"/>
    <col min="784" max="784" width="15.5" customWidth="1"/>
    <col min="1024" max="1024" width="4.6640625" customWidth="1"/>
    <col min="1025" max="1025" width="34.33203125" customWidth="1"/>
    <col min="1026" max="1026" width="11.33203125" customWidth="1"/>
    <col min="1027" max="1027" width="12" customWidth="1"/>
    <col min="1028" max="1028" width="11.6640625" customWidth="1"/>
    <col min="1029" max="1029" width="6.33203125" customWidth="1"/>
    <col min="1031" max="1031" width="8.1640625" customWidth="1"/>
    <col min="1032" max="1032" width="6.6640625" customWidth="1"/>
    <col min="1034" max="1034" width="7.6640625" customWidth="1"/>
    <col min="1035" max="1035" width="8.33203125" customWidth="1"/>
    <col min="1036" max="1036" width="7.5" customWidth="1"/>
    <col min="1037" max="1037" width="9.6640625" customWidth="1"/>
    <col min="1038" max="1038" width="11.1640625" customWidth="1"/>
    <col min="1039" max="1039" width="7.1640625" customWidth="1"/>
    <col min="1040" max="1040" width="15.5" customWidth="1"/>
    <col min="1280" max="1280" width="4.6640625" customWidth="1"/>
    <col min="1281" max="1281" width="34.33203125" customWidth="1"/>
    <col min="1282" max="1282" width="11.33203125" customWidth="1"/>
    <col min="1283" max="1283" width="12" customWidth="1"/>
    <col min="1284" max="1284" width="11.6640625" customWidth="1"/>
    <col min="1285" max="1285" width="6.33203125" customWidth="1"/>
    <col min="1287" max="1287" width="8.1640625" customWidth="1"/>
    <col min="1288" max="1288" width="6.6640625" customWidth="1"/>
    <col min="1290" max="1290" width="7.6640625" customWidth="1"/>
    <col min="1291" max="1291" width="8.33203125" customWidth="1"/>
    <col min="1292" max="1292" width="7.5" customWidth="1"/>
    <col min="1293" max="1293" width="9.6640625" customWidth="1"/>
    <col min="1294" max="1294" width="11.1640625" customWidth="1"/>
    <col min="1295" max="1295" width="7.1640625" customWidth="1"/>
    <col min="1296" max="1296" width="15.5" customWidth="1"/>
    <col min="1536" max="1536" width="4.6640625" customWidth="1"/>
    <col min="1537" max="1537" width="34.33203125" customWidth="1"/>
    <col min="1538" max="1538" width="11.33203125" customWidth="1"/>
    <col min="1539" max="1539" width="12" customWidth="1"/>
    <col min="1540" max="1540" width="11.6640625" customWidth="1"/>
    <col min="1541" max="1541" width="6.33203125" customWidth="1"/>
    <col min="1543" max="1543" width="8.1640625" customWidth="1"/>
    <col min="1544" max="1544" width="6.6640625" customWidth="1"/>
    <col min="1546" max="1546" width="7.6640625" customWidth="1"/>
    <col min="1547" max="1547" width="8.33203125" customWidth="1"/>
    <col min="1548" max="1548" width="7.5" customWidth="1"/>
    <col min="1549" max="1549" width="9.6640625" customWidth="1"/>
    <col min="1550" max="1550" width="11.1640625" customWidth="1"/>
    <col min="1551" max="1551" width="7.1640625" customWidth="1"/>
    <col min="1552" max="1552" width="15.5" customWidth="1"/>
    <col min="1792" max="1792" width="4.6640625" customWidth="1"/>
    <col min="1793" max="1793" width="34.33203125" customWidth="1"/>
    <col min="1794" max="1794" width="11.33203125" customWidth="1"/>
    <col min="1795" max="1795" width="12" customWidth="1"/>
    <col min="1796" max="1796" width="11.6640625" customWidth="1"/>
    <col min="1797" max="1797" width="6.33203125" customWidth="1"/>
    <col min="1799" max="1799" width="8.1640625" customWidth="1"/>
    <col min="1800" max="1800" width="6.6640625" customWidth="1"/>
    <col min="1802" max="1802" width="7.6640625" customWidth="1"/>
    <col min="1803" max="1803" width="8.33203125" customWidth="1"/>
    <col min="1804" max="1804" width="7.5" customWidth="1"/>
    <col min="1805" max="1805" width="9.6640625" customWidth="1"/>
    <col min="1806" max="1806" width="11.1640625" customWidth="1"/>
    <col min="1807" max="1807" width="7.1640625" customWidth="1"/>
    <col min="1808" max="1808" width="15.5" customWidth="1"/>
    <col min="2048" max="2048" width="4.6640625" customWidth="1"/>
    <col min="2049" max="2049" width="34.33203125" customWidth="1"/>
    <col min="2050" max="2050" width="11.33203125" customWidth="1"/>
    <col min="2051" max="2051" width="12" customWidth="1"/>
    <col min="2052" max="2052" width="11.6640625" customWidth="1"/>
    <col min="2053" max="2053" width="6.33203125" customWidth="1"/>
    <col min="2055" max="2055" width="8.1640625" customWidth="1"/>
    <col min="2056" max="2056" width="6.6640625" customWidth="1"/>
    <col min="2058" max="2058" width="7.6640625" customWidth="1"/>
    <col min="2059" max="2059" width="8.33203125" customWidth="1"/>
    <col min="2060" max="2060" width="7.5" customWidth="1"/>
    <col min="2061" max="2061" width="9.6640625" customWidth="1"/>
    <col min="2062" max="2062" width="11.1640625" customWidth="1"/>
    <col min="2063" max="2063" width="7.1640625" customWidth="1"/>
    <col min="2064" max="2064" width="15.5" customWidth="1"/>
    <col min="2304" max="2304" width="4.6640625" customWidth="1"/>
    <col min="2305" max="2305" width="34.33203125" customWidth="1"/>
    <col min="2306" max="2306" width="11.33203125" customWidth="1"/>
    <col min="2307" max="2307" width="12" customWidth="1"/>
    <col min="2308" max="2308" width="11.6640625" customWidth="1"/>
    <col min="2309" max="2309" width="6.33203125" customWidth="1"/>
    <col min="2311" max="2311" width="8.1640625" customWidth="1"/>
    <col min="2312" max="2312" width="6.6640625" customWidth="1"/>
    <col min="2314" max="2314" width="7.6640625" customWidth="1"/>
    <col min="2315" max="2315" width="8.33203125" customWidth="1"/>
    <col min="2316" max="2316" width="7.5" customWidth="1"/>
    <col min="2317" max="2317" width="9.6640625" customWidth="1"/>
    <col min="2318" max="2318" width="11.1640625" customWidth="1"/>
    <col min="2319" max="2319" width="7.1640625" customWidth="1"/>
    <col min="2320" max="2320" width="15.5" customWidth="1"/>
    <col min="2560" max="2560" width="4.6640625" customWidth="1"/>
    <col min="2561" max="2561" width="34.33203125" customWidth="1"/>
    <col min="2562" max="2562" width="11.33203125" customWidth="1"/>
    <col min="2563" max="2563" width="12" customWidth="1"/>
    <col min="2564" max="2564" width="11.6640625" customWidth="1"/>
    <col min="2565" max="2565" width="6.33203125" customWidth="1"/>
    <col min="2567" max="2567" width="8.1640625" customWidth="1"/>
    <col min="2568" max="2568" width="6.6640625" customWidth="1"/>
    <col min="2570" max="2570" width="7.6640625" customWidth="1"/>
    <col min="2571" max="2571" width="8.33203125" customWidth="1"/>
    <col min="2572" max="2572" width="7.5" customWidth="1"/>
    <col min="2573" max="2573" width="9.6640625" customWidth="1"/>
    <col min="2574" max="2574" width="11.1640625" customWidth="1"/>
    <col min="2575" max="2575" width="7.1640625" customWidth="1"/>
    <col min="2576" max="2576" width="15.5" customWidth="1"/>
    <col min="2816" max="2816" width="4.6640625" customWidth="1"/>
    <col min="2817" max="2817" width="34.33203125" customWidth="1"/>
    <col min="2818" max="2818" width="11.33203125" customWidth="1"/>
    <col min="2819" max="2819" width="12" customWidth="1"/>
    <col min="2820" max="2820" width="11.6640625" customWidth="1"/>
    <col min="2821" max="2821" width="6.33203125" customWidth="1"/>
    <col min="2823" max="2823" width="8.1640625" customWidth="1"/>
    <col min="2824" max="2824" width="6.6640625" customWidth="1"/>
    <col min="2826" max="2826" width="7.6640625" customWidth="1"/>
    <col min="2827" max="2827" width="8.33203125" customWidth="1"/>
    <col min="2828" max="2828" width="7.5" customWidth="1"/>
    <col min="2829" max="2829" width="9.6640625" customWidth="1"/>
    <col min="2830" max="2830" width="11.1640625" customWidth="1"/>
    <col min="2831" max="2831" width="7.1640625" customWidth="1"/>
    <col min="2832" max="2832" width="15.5" customWidth="1"/>
    <col min="3072" max="3072" width="4.6640625" customWidth="1"/>
    <col min="3073" max="3073" width="34.33203125" customWidth="1"/>
    <col min="3074" max="3074" width="11.33203125" customWidth="1"/>
    <col min="3075" max="3075" width="12" customWidth="1"/>
    <col min="3076" max="3076" width="11.6640625" customWidth="1"/>
    <col min="3077" max="3077" width="6.33203125" customWidth="1"/>
    <col min="3079" max="3079" width="8.1640625" customWidth="1"/>
    <col min="3080" max="3080" width="6.6640625" customWidth="1"/>
    <col min="3082" max="3082" width="7.6640625" customWidth="1"/>
    <col min="3083" max="3083" width="8.33203125" customWidth="1"/>
    <col min="3084" max="3084" width="7.5" customWidth="1"/>
    <col min="3085" max="3085" width="9.6640625" customWidth="1"/>
    <col min="3086" max="3086" width="11.1640625" customWidth="1"/>
    <col min="3087" max="3087" width="7.1640625" customWidth="1"/>
    <col min="3088" max="3088" width="15.5" customWidth="1"/>
    <col min="3328" max="3328" width="4.6640625" customWidth="1"/>
    <col min="3329" max="3329" width="34.33203125" customWidth="1"/>
    <col min="3330" max="3330" width="11.33203125" customWidth="1"/>
    <col min="3331" max="3331" width="12" customWidth="1"/>
    <col min="3332" max="3332" width="11.6640625" customWidth="1"/>
    <col min="3333" max="3333" width="6.33203125" customWidth="1"/>
    <col min="3335" max="3335" width="8.1640625" customWidth="1"/>
    <col min="3336" max="3336" width="6.6640625" customWidth="1"/>
    <col min="3338" max="3338" width="7.6640625" customWidth="1"/>
    <col min="3339" max="3339" width="8.33203125" customWidth="1"/>
    <col min="3340" max="3340" width="7.5" customWidth="1"/>
    <col min="3341" max="3341" width="9.6640625" customWidth="1"/>
    <col min="3342" max="3342" width="11.1640625" customWidth="1"/>
    <col min="3343" max="3343" width="7.1640625" customWidth="1"/>
    <col min="3344" max="3344" width="15.5" customWidth="1"/>
    <col min="3584" max="3584" width="4.6640625" customWidth="1"/>
    <col min="3585" max="3585" width="34.33203125" customWidth="1"/>
    <col min="3586" max="3586" width="11.33203125" customWidth="1"/>
    <col min="3587" max="3587" width="12" customWidth="1"/>
    <col min="3588" max="3588" width="11.6640625" customWidth="1"/>
    <col min="3589" max="3589" width="6.33203125" customWidth="1"/>
    <col min="3591" max="3591" width="8.1640625" customWidth="1"/>
    <col min="3592" max="3592" width="6.6640625" customWidth="1"/>
    <col min="3594" max="3594" width="7.6640625" customWidth="1"/>
    <col min="3595" max="3595" width="8.33203125" customWidth="1"/>
    <col min="3596" max="3596" width="7.5" customWidth="1"/>
    <col min="3597" max="3597" width="9.6640625" customWidth="1"/>
    <col min="3598" max="3598" width="11.1640625" customWidth="1"/>
    <col min="3599" max="3599" width="7.1640625" customWidth="1"/>
    <col min="3600" max="3600" width="15.5" customWidth="1"/>
    <col min="3840" max="3840" width="4.6640625" customWidth="1"/>
    <col min="3841" max="3841" width="34.33203125" customWidth="1"/>
    <col min="3842" max="3842" width="11.33203125" customWidth="1"/>
    <col min="3843" max="3843" width="12" customWidth="1"/>
    <col min="3844" max="3844" width="11.6640625" customWidth="1"/>
    <col min="3845" max="3845" width="6.33203125" customWidth="1"/>
    <col min="3847" max="3847" width="8.1640625" customWidth="1"/>
    <col min="3848" max="3848" width="6.6640625" customWidth="1"/>
    <col min="3850" max="3850" width="7.6640625" customWidth="1"/>
    <col min="3851" max="3851" width="8.33203125" customWidth="1"/>
    <col min="3852" max="3852" width="7.5" customWidth="1"/>
    <col min="3853" max="3853" width="9.6640625" customWidth="1"/>
    <col min="3854" max="3854" width="11.1640625" customWidth="1"/>
    <col min="3855" max="3855" width="7.1640625" customWidth="1"/>
    <col min="3856" max="3856" width="15.5" customWidth="1"/>
    <col min="4096" max="4096" width="4.6640625" customWidth="1"/>
    <col min="4097" max="4097" width="34.33203125" customWidth="1"/>
    <col min="4098" max="4098" width="11.33203125" customWidth="1"/>
    <col min="4099" max="4099" width="12" customWidth="1"/>
    <col min="4100" max="4100" width="11.6640625" customWidth="1"/>
    <col min="4101" max="4101" width="6.33203125" customWidth="1"/>
    <col min="4103" max="4103" width="8.1640625" customWidth="1"/>
    <col min="4104" max="4104" width="6.6640625" customWidth="1"/>
    <col min="4106" max="4106" width="7.6640625" customWidth="1"/>
    <col min="4107" max="4107" width="8.33203125" customWidth="1"/>
    <col min="4108" max="4108" width="7.5" customWidth="1"/>
    <col min="4109" max="4109" width="9.6640625" customWidth="1"/>
    <col min="4110" max="4110" width="11.1640625" customWidth="1"/>
    <col min="4111" max="4111" width="7.1640625" customWidth="1"/>
    <col min="4112" max="4112" width="15.5" customWidth="1"/>
    <col min="4352" max="4352" width="4.6640625" customWidth="1"/>
    <col min="4353" max="4353" width="34.33203125" customWidth="1"/>
    <col min="4354" max="4354" width="11.33203125" customWidth="1"/>
    <col min="4355" max="4355" width="12" customWidth="1"/>
    <col min="4356" max="4356" width="11.6640625" customWidth="1"/>
    <col min="4357" max="4357" width="6.33203125" customWidth="1"/>
    <col min="4359" max="4359" width="8.1640625" customWidth="1"/>
    <col min="4360" max="4360" width="6.6640625" customWidth="1"/>
    <col min="4362" max="4362" width="7.6640625" customWidth="1"/>
    <col min="4363" max="4363" width="8.33203125" customWidth="1"/>
    <col min="4364" max="4364" width="7.5" customWidth="1"/>
    <col min="4365" max="4365" width="9.6640625" customWidth="1"/>
    <col min="4366" max="4366" width="11.1640625" customWidth="1"/>
    <col min="4367" max="4367" width="7.1640625" customWidth="1"/>
    <col min="4368" max="4368" width="15.5" customWidth="1"/>
    <col min="4608" max="4608" width="4.6640625" customWidth="1"/>
    <col min="4609" max="4609" width="34.33203125" customWidth="1"/>
    <col min="4610" max="4610" width="11.33203125" customWidth="1"/>
    <col min="4611" max="4611" width="12" customWidth="1"/>
    <col min="4612" max="4612" width="11.6640625" customWidth="1"/>
    <col min="4613" max="4613" width="6.33203125" customWidth="1"/>
    <col min="4615" max="4615" width="8.1640625" customWidth="1"/>
    <col min="4616" max="4616" width="6.6640625" customWidth="1"/>
    <col min="4618" max="4618" width="7.6640625" customWidth="1"/>
    <col min="4619" max="4619" width="8.33203125" customWidth="1"/>
    <col min="4620" max="4620" width="7.5" customWidth="1"/>
    <col min="4621" max="4621" width="9.6640625" customWidth="1"/>
    <col min="4622" max="4622" width="11.1640625" customWidth="1"/>
    <col min="4623" max="4623" width="7.1640625" customWidth="1"/>
    <col min="4624" max="4624" width="15.5" customWidth="1"/>
    <col min="4864" max="4864" width="4.6640625" customWidth="1"/>
    <col min="4865" max="4865" width="34.33203125" customWidth="1"/>
    <col min="4866" max="4866" width="11.33203125" customWidth="1"/>
    <col min="4867" max="4867" width="12" customWidth="1"/>
    <col min="4868" max="4868" width="11.6640625" customWidth="1"/>
    <col min="4869" max="4869" width="6.33203125" customWidth="1"/>
    <col min="4871" max="4871" width="8.1640625" customWidth="1"/>
    <col min="4872" max="4872" width="6.6640625" customWidth="1"/>
    <col min="4874" max="4874" width="7.6640625" customWidth="1"/>
    <col min="4875" max="4875" width="8.33203125" customWidth="1"/>
    <col min="4876" max="4876" width="7.5" customWidth="1"/>
    <col min="4877" max="4877" width="9.6640625" customWidth="1"/>
    <col min="4878" max="4878" width="11.1640625" customWidth="1"/>
    <col min="4879" max="4879" width="7.1640625" customWidth="1"/>
    <col min="4880" max="4880" width="15.5" customWidth="1"/>
    <col min="5120" max="5120" width="4.6640625" customWidth="1"/>
    <col min="5121" max="5121" width="34.33203125" customWidth="1"/>
    <col min="5122" max="5122" width="11.33203125" customWidth="1"/>
    <col min="5123" max="5123" width="12" customWidth="1"/>
    <col min="5124" max="5124" width="11.6640625" customWidth="1"/>
    <col min="5125" max="5125" width="6.33203125" customWidth="1"/>
    <col min="5127" max="5127" width="8.1640625" customWidth="1"/>
    <col min="5128" max="5128" width="6.6640625" customWidth="1"/>
    <col min="5130" max="5130" width="7.6640625" customWidth="1"/>
    <col min="5131" max="5131" width="8.33203125" customWidth="1"/>
    <col min="5132" max="5132" width="7.5" customWidth="1"/>
    <col min="5133" max="5133" width="9.6640625" customWidth="1"/>
    <col min="5134" max="5134" width="11.1640625" customWidth="1"/>
    <col min="5135" max="5135" width="7.1640625" customWidth="1"/>
    <col min="5136" max="5136" width="15.5" customWidth="1"/>
    <col min="5376" max="5376" width="4.6640625" customWidth="1"/>
    <col min="5377" max="5377" width="34.33203125" customWidth="1"/>
    <col min="5378" max="5378" width="11.33203125" customWidth="1"/>
    <col min="5379" max="5379" width="12" customWidth="1"/>
    <col min="5380" max="5380" width="11.6640625" customWidth="1"/>
    <col min="5381" max="5381" width="6.33203125" customWidth="1"/>
    <col min="5383" max="5383" width="8.1640625" customWidth="1"/>
    <col min="5384" max="5384" width="6.6640625" customWidth="1"/>
    <col min="5386" max="5386" width="7.6640625" customWidth="1"/>
    <col min="5387" max="5387" width="8.33203125" customWidth="1"/>
    <col min="5388" max="5388" width="7.5" customWidth="1"/>
    <col min="5389" max="5389" width="9.6640625" customWidth="1"/>
    <col min="5390" max="5390" width="11.1640625" customWidth="1"/>
    <col min="5391" max="5391" width="7.1640625" customWidth="1"/>
    <col min="5392" max="5392" width="15.5" customWidth="1"/>
    <col min="5632" max="5632" width="4.6640625" customWidth="1"/>
    <col min="5633" max="5633" width="34.33203125" customWidth="1"/>
    <col min="5634" max="5634" width="11.33203125" customWidth="1"/>
    <col min="5635" max="5635" width="12" customWidth="1"/>
    <col min="5636" max="5636" width="11.6640625" customWidth="1"/>
    <col min="5637" max="5637" width="6.33203125" customWidth="1"/>
    <col min="5639" max="5639" width="8.1640625" customWidth="1"/>
    <col min="5640" max="5640" width="6.6640625" customWidth="1"/>
    <col min="5642" max="5642" width="7.6640625" customWidth="1"/>
    <col min="5643" max="5643" width="8.33203125" customWidth="1"/>
    <col min="5644" max="5644" width="7.5" customWidth="1"/>
    <col min="5645" max="5645" width="9.6640625" customWidth="1"/>
    <col min="5646" max="5646" width="11.1640625" customWidth="1"/>
    <col min="5647" max="5647" width="7.1640625" customWidth="1"/>
    <col min="5648" max="5648" width="15.5" customWidth="1"/>
    <col min="5888" max="5888" width="4.6640625" customWidth="1"/>
    <col min="5889" max="5889" width="34.33203125" customWidth="1"/>
    <col min="5890" max="5890" width="11.33203125" customWidth="1"/>
    <col min="5891" max="5891" width="12" customWidth="1"/>
    <col min="5892" max="5892" width="11.6640625" customWidth="1"/>
    <col min="5893" max="5893" width="6.33203125" customWidth="1"/>
    <col min="5895" max="5895" width="8.1640625" customWidth="1"/>
    <col min="5896" max="5896" width="6.6640625" customWidth="1"/>
    <col min="5898" max="5898" width="7.6640625" customWidth="1"/>
    <col min="5899" max="5899" width="8.33203125" customWidth="1"/>
    <col min="5900" max="5900" width="7.5" customWidth="1"/>
    <col min="5901" max="5901" width="9.6640625" customWidth="1"/>
    <col min="5902" max="5902" width="11.1640625" customWidth="1"/>
    <col min="5903" max="5903" width="7.1640625" customWidth="1"/>
    <col min="5904" max="5904" width="15.5" customWidth="1"/>
    <col min="6144" max="6144" width="4.6640625" customWidth="1"/>
    <col min="6145" max="6145" width="34.33203125" customWidth="1"/>
    <col min="6146" max="6146" width="11.33203125" customWidth="1"/>
    <col min="6147" max="6147" width="12" customWidth="1"/>
    <col min="6148" max="6148" width="11.6640625" customWidth="1"/>
    <col min="6149" max="6149" width="6.33203125" customWidth="1"/>
    <col min="6151" max="6151" width="8.1640625" customWidth="1"/>
    <col min="6152" max="6152" width="6.6640625" customWidth="1"/>
    <col min="6154" max="6154" width="7.6640625" customWidth="1"/>
    <col min="6155" max="6155" width="8.33203125" customWidth="1"/>
    <col min="6156" max="6156" width="7.5" customWidth="1"/>
    <col min="6157" max="6157" width="9.6640625" customWidth="1"/>
    <col min="6158" max="6158" width="11.1640625" customWidth="1"/>
    <col min="6159" max="6159" width="7.1640625" customWidth="1"/>
    <col min="6160" max="6160" width="15.5" customWidth="1"/>
    <col min="6400" max="6400" width="4.6640625" customWidth="1"/>
    <col min="6401" max="6401" width="34.33203125" customWidth="1"/>
    <col min="6402" max="6402" width="11.33203125" customWidth="1"/>
    <col min="6403" max="6403" width="12" customWidth="1"/>
    <col min="6404" max="6404" width="11.6640625" customWidth="1"/>
    <col min="6405" max="6405" width="6.33203125" customWidth="1"/>
    <col min="6407" max="6407" width="8.1640625" customWidth="1"/>
    <col min="6408" max="6408" width="6.6640625" customWidth="1"/>
    <col min="6410" max="6410" width="7.6640625" customWidth="1"/>
    <col min="6411" max="6411" width="8.33203125" customWidth="1"/>
    <col min="6412" max="6412" width="7.5" customWidth="1"/>
    <col min="6413" max="6413" width="9.6640625" customWidth="1"/>
    <col min="6414" max="6414" width="11.1640625" customWidth="1"/>
    <col min="6415" max="6415" width="7.1640625" customWidth="1"/>
    <col min="6416" max="6416" width="15.5" customWidth="1"/>
    <col min="6656" max="6656" width="4.6640625" customWidth="1"/>
    <col min="6657" max="6657" width="34.33203125" customWidth="1"/>
    <col min="6658" max="6658" width="11.33203125" customWidth="1"/>
    <col min="6659" max="6659" width="12" customWidth="1"/>
    <col min="6660" max="6660" width="11.6640625" customWidth="1"/>
    <col min="6661" max="6661" width="6.33203125" customWidth="1"/>
    <col min="6663" max="6663" width="8.1640625" customWidth="1"/>
    <col min="6664" max="6664" width="6.6640625" customWidth="1"/>
    <col min="6666" max="6666" width="7.6640625" customWidth="1"/>
    <col min="6667" max="6667" width="8.33203125" customWidth="1"/>
    <col min="6668" max="6668" width="7.5" customWidth="1"/>
    <col min="6669" max="6669" width="9.6640625" customWidth="1"/>
    <col min="6670" max="6670" width="11.1640625" customWidth="1"/>
    <col min="6671" max="6671" width="7.1640625" customWidth="1"/>
    <col min="6672" max="6672" width="15.5" customWidth="1"/>
    <col min="6912" max="6912" width="4.6640625" customWidth="1"/>
    <col min="6913" max="6913" width="34.33203125" customWidth="1"/>
    <col min="6914" max="6914" width="11.33203125" customWidth="1"/>
    <col min="6915" max="6915" width="12" customWidth="1"/>
    <col min="6916" max="6916" width="11.6640625" customWidth="1"/>
    <col min="6917" max="6917" width="6.33203125" customWidth="1"/>
    <col min="6919" max="6919" width="8.1640625" customWidth="1"/>
    <col min="6920" max="6920" width="6.6640625" customWidth="1"/>
    <col min="6922" max="6922" width="7.6640625" customWidth="1"/>
    <col min="6923" max="6923" width="8.33203125" customWidth="1"/>
    <col min="6924" max="6924" width="7.5" customWidth="1"/>
    <col min="6925" max="6925" width="9.6640625" customWidth="1"/>
    <col min="6926" max="6926" width="11.1640625" customWidth="1"/>
    <col min="6927" max="6927" width="7.1640625" customWidth="1"/>
    <col min="6928" max="6928" width="15.5" customWidth="1"/>
    <col min="7168" max="7168" width="4.6640625" customWidth="1"/>
    <col min="7169" max="7169" width="34.33203125" customWidth="1"/>
    <col min="7170" max="7170" width="11.33203125" customWidth="1"/>
    <col min="7171" max="7171" width="12" customWidth="1"/>
    <col min="7172" max="7172" width="11.6640625" customWidth="1"/>
    <col min="7173" max="7173" width="6.33203125" customWidth="1"/>
    <col min="7175" max="7175" width="8.1640625" customWidth="1"/>
    <col min="7176" max="7176" width="6.6640625" customWidth="1"/>
    <col min="7178" max="7178" width="7.6640625" customWidth="1"/>
    <col min="7179" max="7179" width="8.33203125" customWidth="1"/>
    <col min="7180" max="7180" width="7.5" customWidth="1"/>
    <col min="7181" max="7181" width="9.6640625" customWidth="1"/>
    <col min="7182" max="7182" width="11.1640625" customWidth="1"/>
    <col min="7183" max="7183" width="7.1640625" customWidth="1"/>
    <col min="7184" max="7184" width="15.5" customWidth="1"/>
    <col min="7424" max="7424" width="4.6640625" customWidth="1"/>
    <col min="7425" max="7425" width="34.33203125" customWidth="1"/>
    <col min="7426" max="7426" width="11.33203125" customWidth="1"/>
    <col min="7427" max="7427" width="12" customWidth="1"/>
    <col min="7428" max="7428" width="11.6640625" customWidth="1"/>
    <col min="7429" max="7429" width="6.33203125" customWidth="1"/>
    <col min="7431" max="7431" width="8.1640625" customWidth="1"/>
    <col min="7432" max="7432" width="6.6640625" customWidth="1"/>
    <col min="7434" max="7434" width="7.6640625" customWidth="1"/>
    <col min="7435" max="7435" width="8.33203125" customWidth="1"/>
    <col min="7436" max="7436" width="7.5" customWidth="1"/>
    <col min="7437" max="7437" width="9.6640625" customWidth="1"/>
    <col min="7438" max="7438" width="11.1640625" customWidth="1"/>
    <col min="7439" max="7439" width="7.1640625" customWidth="1"/>
    <col min="7440" max="7440" width="15.5" customWidth="1"/>
    <col min="7680" max="7680" width="4.6640625" customWidth="1"/>
    <col min="7681" max="7681" width="34.33203125" customWidth="1"/>
    <col min="7682" max="7682" width="11.33203125" customWidth="1"/>
    <col min="7683" max="7683" width="12" customWidth="1"/>
    <col min="7684" max="7684" width="11.6640625" customWidth="1"/>
    <col min="7685" max="7685" width="6.33203125" customWidth="1"/>
    <col min="7687" max="7687" width="8.1640625" customWidth="1"/>
    <col min="7688" max="7688" width="6.6640625" customWidth="1"/>
    <col min="7690" max="7690" width="7.6640625" customWidth="1"/>
    <col min="7691" max="7691" width="8.33203125" customWidth="1"/>
    <col min="7692" max="7692" width="7.5" customWidth="1"/>
    <col min="7693" max="7693" width="9.6640625" customWidth="1"/>
    <col min="7694" max="7694" width="11.1640625" customWidth="1"/>
    <col min="7695" max="7695" width="7.1640625" customWidth="1"/>
    <col min="7696" max="7696" width="15.5" customWidth="1"/>
    <col min="7936" max="7936" width="4.6640625" customWidth="1"/>
    <col min="7937" max="7937" width="34.33203125" customWidth="1"/>
    <col min="7938" max="7938" width="11.33203125" customWidth="1"/>
    <col min="7939" max="7939" width="12" customWidth="1"/>
    <col min="7940" max="7940" width="11.6640625" customWidth="1"/>
    <col min="7941" max="7941" width="6.33203125" customWidth="1"/>
    <col min="7943" max="7943" width="8.1640625" customWidth="1"/>
    <col min="7944" max="7944" width="6.6640625" customWidth="1"/>
    <col min="7946" max="7946" width="7.6640625" customWidth="1"/>
    <col min="7947" max="7947" width="8.33203125" customWidth="1"/>
    <col min="7948" max="7948" width="7.5" customWidth="1"/>
    <col min="7949" max="7949" width="9.6640625" customWidth="1"/>
    <col min="7950" max="7950" width="11.1640625" customWidth="1"/>
    <col min="7951" max="7951" width="7.1640625" customWidth="1"/>
    <col min="7952" max="7952" width="15.5" customWidth="1"/>
    <col min="8192" max="8192" width="4.6640625" customWidth="1"/>
    <col min="8193" max="8193" width="34.33203125" customWidth="1"/>
    <col min="8194" max="8194" width="11.33203125" customWidth="1"/>
    <col min="8195" max="8195" width="12" customWidth="1"/>
    <col min="8196" max="8196" width="11.6640625" customWidth="1"/>
    <col min="8197" max="8197" width="6.33203125" customWidth="1"/>
    <col min="8199" max="8199" width="8.1640625" customWidth="1"/>
    <col min="8200" max="8200" width="6.6640625" customWidth="1"/>
    <col min="8202" max="8202" width="7.6640625" customWidth="1"/>
    <col min="8203" max="8203" width="8.33203125" customWidth="1"/>
    <col min="8204" max="8204" width="7.5" customWidth="1"/>
    <col min="8205" max="8205" width="9.6640625" customWidth="1"/>
    <col min="8206" max="8206" width="11.1640625" customWidth="1"/>
    <col min="8207" max="8207" width="7.1640625" customWidth="1"/>
    <col min="8208" max="8208" width="15.5" customWidth="1"/>
    <col min="8448" max="8448" width="4.6640625" customWidth="1"/>
    <col min="8449" max="8449" width="34.33203125" customWidth="1"/>
    <col min="8450" max="8450" width="11.33203125" customWidth="1"/>
    <col min="8451" max="8451" width="12" customWidth="1"/>
    <col min="8452" max="8452" width="11.6640625" customWidth="1"/>
    <col min="8453" max="8453" width="6.33203125" customWidth="1"/>
    <col min="8455" max="8455" width="8.1640625" customWidth="1"/>
    <col min="8456" max="8456" width="6.6640625" customWidth="1"/>
    <col min="8458" max="8458" width="7.6640625" customWidth="1"/>
    <col min="8459" max="8459" width="8.33203125" customWidth="1"/>
    <col min="8460" max="8460" width="7.5" customWidth="1"/>
    <col min="8461" max="8461" width="9.6640625" customWidth="1"/>
    <col min="8462" max="8462" width="11.1640625" customWidth="1"/>
    <col min="8463" max="8463" width="7.1640625" customWidth="1"/>
    <col min="8464" max="8464" width="15.5" customWidth="1"/>
    <col min="8704" max="8704" width="4.6640625" customWidth="1"/>
    <col min="8705" max="8705" width="34.33203125" customWidth="1"/>
    <col min="8706" max="8706" width="11.33203125" customWidth="1"/>
    <col min="8707" max="8707" width="12" customWidth="1"/>
    <col min="8708" max="8708" width="11.6640625" customWidth="1"/>
    <col min="8709" max="8709" width="6.33203125" customWidth="1"/>
    <col min="8711" max="8711" width="8.1640625" customWidth="1"/>
    <col min="8712" max="8712" width="6.6640625" customWidth="1"/>
    <col min="8714" max="8714" width="7.6640625" customWidth="1"/>
    <col min="8715" max="8715" width="8.33203125" customWidth="1"/>
    <col min="8716" max="8716" width="7.5" customWidth="1"/>
    <col min="8717" max="8717" width="9.6640625" customWidth="1"/>
    <col min="8718" max="8718" width="11.1640625" customWidth="1"/>
    <col min="8719" max="8719" width="7.1640625" customWidth="1"/>
    <col min="8720" max="8720" width="15.5" customWidth="1"/>
    <col min="8960" max="8960" width="4.6640625" customWidth="1"/>
    <col min="8961" max="8961" width="34.33203125" customWidth="1"/>
    <col min="8962" max="8962" width="11.33203125" customWidth="1"/>
    <col min="8963" max="8963" width="12" customWidth="1"/>
    <col min="8964" max="8964" width="11.6640625" customWidth="1"/>
    <col min="8965" max="8965" width="6.33203125" customWidth="1"/>
    <col min="8967" max="8967" width="8.1640625" customWidth="1"/>
    <col min="8968" max="8968" width="6.6640625" customWidth="1"/>
    <col min="8970" max="8970" width="7.6640625" customWidth="1"/>
    <col min="8971" max="8971" width="8.33203125" customWidth="1"/>
    <col min="8972" max="8972" width="7.5" customWidth="1"/>
    <col min="8973" max="8973" width="9.6640625" customWidth="1"/>
    <col min="8974" max="8974" width="11.1640625" customWidth="1"/>
    <col min="8975" max="8975" width="7.1640625" customWidth="1"/>
    <col min="8976" max="8976" width="15.5" customWidth="1"/>
    <col min="9216" max="9216" width="4.6640625" customWidth="1"/>
    <col min="9217" max="9217" width="34.33203125" customWidth="1"/>
    <col min="9218" max="9218" width="11.33203125" customWidth="1"/>
    <col min="9219" max="9219" width="12" customWidth="1"/>
    <col min="9220" max="9220" width="11.6640625" customWidth="1"/>
    <col min="9221" max="9221" width="6.33203125" customWidth="1"/>
    <col min="9223" max="9223" width="8.1640625" customWidth="1"/>
    <col min="9224" max="9224" width="6.6640625" customWidth="1"/>
    <col min="9226" max="9226" width="7.6640625" customWidth="1"/>
    <col min="9227" max="9227" width="8.33203125" customWidth="1"/>
    <col min="9228" max="9228" width="7.5" customWidth="1"/>
    <col min="9229" max="9229" width="9.6640625" customWidth="1"/>
    <col min="9230" max="9230" width="11.1640625" customWidth="1"/>
    <col min="9231" max="9231" width="7.1640625" customWidth="1"/>
    <col min="9232" max="9232" width="15.5" customWidth="1"/>
    <col min="9472" max="9472" width="4.6640625" customWidth="1"/>
    <col min="9473" max="9473" width="34.33203125" customWidth="1"/>
    <col min="9474" max="9474" width="11.33203125" customWidth="1"/>
    <col min="9475" max="9475" width="12" customWidth="1"/>
    <col min="9476" max="9476" width="11.6640625" customWidth="1"/>
    <col min="9477" max="9477" width="6.33203125" customWidth="1"/>
    <col min="9479" max="9479" width="8.1640625" customWidth="1"/>
    <col min="9480" max="9480" width="6.6640625" customWidth="1"/>
    <col min="9482" max="9482" width="7.6640625" customWidth="1"/>
    <col min="9483" max="9483" width="8.33203125" customWidth="1"/>
    <col min="9484" max="9484" width="7.5" customWidth="1"/>
    <col min="9485" max="9485" width="9.6640625" customWidth="1"/>
    <col min="9486" max="9486" width="11.1640625" customWidth="1"/>
    <col min="9487" max="9487" width="7.1640625" customWidth="1"/>
    <col min="9488" max="9488" width="15.5" customWidth="1"/>
    <col min="9728" max="9728" width="4.6640625" customWidth="1"/>
    <col min="9729" max="9729" width="34.33203125" customWidth="1"/>
    <col min="9730" max="9730" width="11.33203125" customWidth="1"/>
    <col min="9731" max="9731" width="12" customWidth="1"/>
    <col min="9732" max="9732" width="11.6640625" customWidth="1"/>
    <col min="9733" max="9733" width="6.33203125" customWidth="1"/>
    <col min="9735" max="9735" width="8.1640625" customWidth="1"/>
    <col min="9736" max="9736" width="6.6640625" customWidth="1"/>
    <col min="9738" max="9738" width="7.6640625" customWidth="1"/>
    <col min="9739" max="9739" width="8.33203125" customWidth="1"/>
    <col min="9740" max="9740" width="7.5" customWidth="1"/>
    <col min="9741" max="9741" width="9.6640625" customWidth="1"/>
    <col min="9742" max="9742" width="11.1640625" customWidth="1"/>
    <col min="9743" max="9743" width="7.1640625" customWidth="1"/>
    <col min="9744" max="9744" width="15.5" customWidth="1"/>
    <col min="9984" max="9984" width="4.6640625" customWidth="1"/>
    <col min="9985" max="9985" width="34.33203125" customWidth="1"/>
    <col min="9986" max="9986" width="11.33203125" customWidth="1"/>
    <col min="9987" max="9987" width="12" customWidth="1"/>
    <col min="9988" max="9988" width="11.6640625" customWidth="1"/>
    <col min="9989" max="9989" width="6.33203125" customWidth="1"/>
    <col min="9991" max="9991" width="8.1640625" customWidth="1"/>
    <col min="9992" max="9992" width="6.6640625" customWidth="1"/>
    <col min="9994" max="9994" width="7.6640625" customWidth="1"/>
    <col min="9995" max="9995" width="8.33203125" customWidth="1"/>
    <col min="9996" max="9996" width="7.5" customWidth="1"/>
    <col min="9997" max="9997" width="9.6640625" customWidth="1"/>
    <col min="9998" max="9998" width="11.1640625" customWidth="1"/>
    <col min="9999" max="9999" width="7.1640625" customWidth="1"/>
    <col min="10000" max="10000" width="15.5" customWidth="1"/>
    <col min="10240" max="10240" width="4.6640625" customWidth="1"/>
    <col min="10241" max="10241" width="34.33203125" customWidth="1"/>
    <col min="10242" max="10242" width="11.33203125" customWidth="1"/>
    <col min="10243" max="10243" width="12" customWidth="1"/>
    <col min="10244" max="10244" width="11.6640625" customWidth="1"/>
    <col min="10245" max="10245" width="6.33203125" customWidth="1"/>
    <col min="10247" max="10247" width="8.1640625" customWidth="1"/>
    <col min="10248" max="10248" width="6.6640625" customWidth="1"/>
    <col min="10250" max="10250" width="7.6640625" customWidth="1"/>
    <col min="10251" max="10251" width="8.33203125" customWidth="1"/>
    <col min="10252" max="10252" width="7.5" customWidth="1"/>
    <col min="10253" max="10253" width="9.6640625" customWidth="1"/>
    <col min="10254" max="10254" width="11.1640625" customWidth="1"/>
    <col min="10255" max="10255" width="7.1640625" customWidth="1"/>
    <col min="10256" max="10256" width="15.5" customWidth="1"/>
    <col min="10496" max="10496" width="4.6640625" customWidth="1"/>
    <col min="10497" max="10497" width="34.33203125" customWidth="1"/>
    <col min="10498" max="10498" width="11.33203125" customWidth="1"/>
    <col min="10499" max="10499" width="12" customWidth="1"/>
    <col min="10500" max="10500" width="11.6640625" customWidth="1"/>
    <col min="10501" max="10501" width="6.33203125" customWidth="1"/>
    <col min="10503" max="10503" width="8.1640625" customWidth="1"/>
    <col min="10504" max="10504" width="6.6640625" customWidth="1"/>
    <col min="10506" max="10506" width="7.6640625" customWidth="1"/>
    <col min="10507" max="10507" width="8.33203125" customWidth="1"/>
    <col min="10508" max="10508" width="7.5" customWidth="1"/>
    <col min="10509" max="10509" width="9.6640625" customWidth="1"/>
    <col min="10510" max="10510" width="11.1640625" customWidth="1"/>
    <col min="10511" max="10511" width="7.1640625" customWidth="1"/>
    <col min="10512" max="10512" width="15.5" customWidth="1"/>
    <col min="10752" max="10752" width="4.6640625" customWidth="1"/>
    <col min="10753" max="10753" width="34.33203125" customWidth="1"/>
    <col min="10754" max="10754" width="11.33203125" customWidth="1"/>
    <col min="10755" max="10755" width="12" customWidth="1"/>
    <col min="10756" max="10756" width="11.6640625" customWidth="1"/>
    <col min="10757" max="10757" width="6.33203125" customWidth="1"/>
    <col min="10759" max="10759" width="8.1640625" customWidth="1"/>
    <col min="10760" max="10760" width="6.6640625" customWidth="1"/>
    <col min="10762" max="10762" width="7.6640625" customWidth="1"/>
    <col min="10763" max="10763" width="8.33203125" customWidth="1"/>
    <col min="10764" max="10764" width="7.5" customWidth="1"/>
    <col min="10765" max="10765" width="9.6640625" customWidth="1"/>
    <col min="10766" max="10766" width="11.1640625" customWidth="1"/>
    <col min="10767" max="10767" width="7.1640625" customWidth="1"/>
    <col min="10768" max="10768" width="15.5" customWidth="1"/>
    <col min="11008" max="11008" width="4.6640625" customWidth="1"/>
    <col min="11009" max="11009" width="34.33203125" customWidth="1"/>
    <col min="11010" max="11010" width="11.33203125" customWidth="1"/>
    <col min="11011" max="11011" width="12" customWidth="1"/>
    <col min="11012" max="11012" width="11.6640625" customWidth="1"/>
    <col min="11013" max="11013" width="6.33203125" customWidth="1"/>
    <col min="11015" max="11015" width="8.1640625" customWidth="1"/>
    <col min="11016" max="11016" width="6.6640625" customWidth="1"/>
    <col min="11018" max="11018" width="7.6640625" customWidth="1"/>
    <col min="11019" max="11019" width="8.33203125" customWidth="1"/>
    <col min="11020" max="11020" width="7.5" customWidth="1"/>
    <col min="11021" max="11021" width="9.6640625" customWidth="1"/>
    <col min="11022" max="11022" width="11.1640625" customWidth="1"/>
    <col min="11023" max="11023" width="7.1640625" customWidth="1"/>
    <col min="11024" max="11024" width="15.5" customWidth="1"/>
    <col min="11264" max="11264" width="4.6640625" customWidth="1"/>
    <col min="11265" max="11265" width="34.33203125" customWidth="1"/>
    <col min="11266" max="11266" width="11.33203125" customWidth="1"/>
    <col min="11267" max="11267" width="12" customWidth="1"/>
    <col min="11268" max="11268" width="11.6640625" customWidth="1"/>
    <col min="11269" max="11269" width="6.33203125" customWidth="1"/>
    <col min="11271" max="11271" width="8.1640625" customWidth="1"/>
    <col min="11272" max="11272" width="6.6640625" customWidth="1"/>
    <col min="11274" max="11274" width="7.6640625" customWidth="1"/>
    <col min="11275" max="11275" width="8.33203125" customWidth="1"/>
    <col min="11276" max="11276" width="7.5" customWidth="1"/>
    <col min="11277" max="11277" width="9.6640625" customWidth="1"/>
    <col min="11278" max="11278" width="11.1640625" customWidth="1"/>
    <col min="11279" max="11279" width="7.1640625" customWidth="1"/>
    <col min="11280" max="11280" width="15.5" customWidth="1"/>
    <col min="11520" max="11520" width="4.6640625" customWidth="1"/>
    <col min="11521" max="11521" width="34.33203125" customWidth="1"/>
    <col min="11522" max="11522" width="11.33203125" customWidth="1"/>
    <col min="11523" max="11523" width="12" customWidth="1"/>
    <col min="11524" max="11524" width="11.6640625" customWidth="1"/>
    <col min="11525" max="11525" width="6.33203125" customWidth="1"/>
    <col min="11527" max="11527" width="8.1640625" customWidth="1"/>
    <col min="11528" max="11528" width="6.6640625" customWidth="1"/>
    <col min="11530" max="11530" width="7.6640625" customWidth="1"/>
    <col min="11531" max="11531" width="8.33203125" customWidth="1"/>
    <col min="11532" max="11532" width="7.5" customWidth="1"/>
    <col min="11533" max="11533" width="9.6640625" customWidth="1"/>
    <col min="11534" max="11534" width="11.1640625" customWidth="1"/>
    <col min="11535" max="11535" width="7.1640625" customWidth="1"/>
    <col min="11536" max="11536" width="15.5" customWidth="1"/>
    <col min="11776" max="11776" width="4.6640625" customWidth="1"/>
    <col min="11777" max="11777" width="34.33203125" customWidth="1"/>
    <col min="11778" max="11778" width="11.33203125" customWidth="1"/>
    <col min="11779" max="11779" width="12" customWidth="1"/>
    <col min="11780" max="11780" width="11.6640625" customWidth="1"/>
    <col min="11781" max="11781" width="6.33203125" customWidth="1"/>
    <col min="11783" max="11783" width="8.1640625" customWidth="1"/>
    <col min="11784" max="11784" width="6.6640625" customWidth="1"/>
    <col min="11786" max="11786" width="7.6640625" customWidth="1"/>
    <col min="11787" max="11787" width="8.33203125" customWidth="1"/>
    <col min="11788" max="11788" width="7.5" customWidth="1"/>
    <col min="11789" max="11789" width="9.6640625" customWidth="1"/>
    <col min="11790" max="11790" width="11.1640625" customWidth="1"/>
    <col min="11791" max="11791" width="7.1640625" customWidth="1"/>
    <col min="11792" max="11792" width="15.5" customWidth="1"/>
    <col min="12032" max="12032" width="4.6640625" customWidth="1"/>
    <col min="12033" max="12033" width="34.33203125" customWidth="1"/>
    <col min="12034" max="12034" width="11.33203125" customWidth="1"/>
    <col min="12035" max="12035" width="12" customWidth="1"/>
    <col min="12036" max="12036" width="11.6640625" customWidth="1"/>
    <col min="12037" max="12037" width="6.33203125" customWidth="1"/>
    <col min="12039" max="12039" width="8.1640625" customWidth="1"/>
    <col min="12040" max="12040" width="6.6640625" customWidth="1"/>
    <col min="12042" max="12042" width="7.6640625" customWidth="1"/>
    <col min="12043" max="12043" width="8.33203125" customWidth="1"/>
    <col min="12044" max="12044" width="7.5" customWidth="1"/>
    <col min="12045" max="12045" width="9.6640625" customWidth="1"/>
    <col min="12046" max="12046" width="11.1640625" customWidth="1"/>
    <col min="12047" max="12047" width="7.1640625" customWidth="1"/>
    <col min="12048" max="12048" width="15.5" customWidth="1"/>
    <col min="12288" max="12288" width="4.6640625" customWidth="1"/>
    <col min="12289" max="12289" width="34.33203125" customWidth="1"/>
    <col min="12290" max="12290" width="11.33203125" customWidth="1"/>
    <col min="12291" max="12291" width="12" customWidth="1"/>
    <col min="12292" max="12292" width="11.6640625" customWidth="1"/>
    <col min="12293" max="12293" width="6.33203125" customWidth="1"/>
    <col min="12295" max="12295" width="8.1640625" customWidth="1"/>
    <col min="12296" max="12296" width="6.6640625" customWidth="1"/>
    <col min="12298" max="12298" width="7.6640625" customWidth="1"/>
    <col min="12299" max="12299" width="8.33203125" customWidth="1"/>
    <col min="12300" max="12300" width="7.5" customWidth="1"/>
    <col min="12301" max="12301" width="9.6640625" customWidth="1"/>
    <col min="12302" max="12302" width="11.1640625" customWidth="1"/>
    <col min="12303" max="12303" width="7.1640625" customWidth="1"/>
    <col min="12304" max="12304" width="15.5" customWidth="1"/>
    <col min="12544" max="12544" width="4.6640625" customWidth="1"/>
    <col min="12545" max="12545" width="34.33203125" customWidth="1"/>
    <col min="12546" max="12546" width="11.33203125" customWidth="1"/>
    <col min="12547" max="12547" width="12" customWidth="1"/>
    <col min="12548" max="12548" width="11.6640625" customWidth="1"/>
    <col min="12549" max="12549" width="6.33203125" customWidth="1"/>
    <col min="12551" max="12551" width="8.1640625" customWidth="1"/>
    <col min="12552" max="12552" width="6.6640625" customWidth="1"/>
    <col min="12554" max="12554" width="7.6640625" customWidth="1"/>
    <col min="12555" max="12555" width="8.33203125" customWidth="1"/>
    <col min="12556" max="12556" width="7.5" customWidth="1"/>
    <col min="12557" max="12557" width="9.6640625" customWidth="1"/>
    <col min="12558" max="12558" width="11.1640625" customWidth="1"/>
    <col min="12559" max="12559" width="7.1640625" customWidth="1"/>
    <col min="12560" max="12560" width="15.5" customWidth="1"/>
    <col min="12800" max="12800" width="4.6640625" customWidth="1"/>
    <col min="12801" max="12801" width="34.33203125" customWidth="1"/>
    <col min="12802" max="12802" width="11.33203125" customWidth="1"/>
    <col min="12803" max="12803" width="12" customWidth="1"/>
    <col min="12804" max="12804" width="11.6640625" customWidth="1"/>
    <col min="12805" max="12805" width="6.33203125" customWidth="1"/>
    <col min="12807" max="12807" width="8.1640625" customWidth="1"/>
    <col min="12808" max="12808" width="6.6640625" customWidth="1"/>
    <col min="12810" max="12810" width="7.6640625" customWidth="1"/>
    <col min="12811" max="12811" width="8.33203125" customWidth="1"/>
    <col min="12812" max="12812" width="7.5" customWidth="1"/>
    <col min="12813" max="12813" width="9.6640625" customWidth="1"/>
    <col min="12814" max="12814" width="11.1640625" customWidth="1"/>
    <col min="12815" max="12815" width="7.1640625" customWidth="1"/>
    <col min="12816" max="12816" width="15.5" customWidth="1"/>
    <col min="13056" max="13056" width="4.6640625" customWidth="1"/>
    <col min="13057" max="13057" width="34.33203125" customWidth="1"/>
    <col min="13058" max="13058" width="11.33203125" customWidth="1"/>
    <col min="13059" max="13059" width="12" customWidth="1"/>
    <col min="13060" max="13060" width="11.6640625" customWidth="1"/>
    <col min="13061" max="13061" width="6.33203125" customWidth="1"/>
    <col min="13063" max="13063" width="8.1640625" customWidth="1"/>
    <col min="13064" max="13064" width="6.6640625" customWidth="1"/>
    <col min="13066" max="13066" width="7.6640625" customWidth="1"/>
    <col min="13067" max="13067" width="8.33203125" customWidth="1"/>
    <col min="13068" max="13068" width="7.5" customWidth="1"/>
    <col min="13069" max="13069" width="9.6640625" customWidth="1"/>
    <col min="13070" max="13070" width="11.1640625" customWidth="1"/>
    <col min="13071" max="13071" width="7.1640625" customWidth="1"/>
    <col min="13072" max="13072" width="15.5" customWidth="1"/>
    <col min="13312" max="13312" width="4.6640625" customWidth="1"/>
    <col min="13313" max="13313" width="34.33203125" customWidth="1"/>
    <col min="13314" max="13314" width="11.33203125" customWidth="1"/>
    <col min="13315" max="13315" width="12" customWidth="1"/>
    <col min="13316" max="13316" width="11.6640625" customWidth="1"/>
    <col min="13317" max="13317" width="6.33203125" customWidth="1"/>
    <col min="13319" max="13319" width="8.1640625" customWidth="1"/>
    <col min="13320" max="13320" width="6.6640625" customWidth="1"/>
    <col min="13322" max="13322" width="7.6640625" customWidth="1"/>
    <col min="13323" max="13323" width="8.33203125" customWidth="1"/>
    <col min="13324" max="13324" width="7.5" customWidth="1"/>
    <col min="13325" max="13325" width="9.6640625" customWidth="1"/>
    <col min="13326" max="13326" width="11.1640625" customWidth="1"/>
    <col min="13327" max="13327" width="7.1640625" customWidth="1"/>
    <col min="13328" max="13328" width="15.5" customWidth="1"/>
    <col min="13568" max="13568" width="4.6640625" customWidth="1"/>
    <col min="13569" max="13569" width="34.33203125" customWidth="1"/>
    <col min="13570" max="13570" width="11.33203125" customWidth="1"/>
    <col min="13571" max="13571" width="12" customWidth="1"/>
    <col min="13572" max="13572" width="11.6640625" customWidth="1"/>
    <col min="13573" max="13573" width="6.33203125" customWidth="1"/>
    <col min="13575" max="13575" width="8.1640625" customWidth="1"/>
    <col min="13576" max="13576" width="6.6640625" customWidth="1"/>
    <col min="13578" max="13578" width="7.6640625" customWidth="1"/>
    <col min="13579" max="13579" width="8.33203125" customWidth="1"/>
    <col min="13580" max="13580" width="7.5" customWidth="1"/>
    <col min="13581" max="13581" width="9.6640625" customWidth="1"/>
    <col min="13582" max="13582" width="11.1640625" customWidth="1"/>
    <col min="13583" max="13583" width="7.1640625" customWidth="1"/>
    <col min="13584" max="13584" width="15.5" customWidth="1"/>
    <col min="13824" max="13824" width="4.6640625" customWidth="1"/>
    <col min="13825" max="13825" width="34.33203125" customWidth="1"/>
    <col min="13826" max="13826" width="11.33203125" customWidth="1"/>
    <col min="13827" max="13827" width="12" customWidth="1"/>
    <col min="13828" max="13828" width="11.6640625" customWidth="1"/>
    <col min="13829" max="13829" width="6.33203125" customWidth="1"/>
    <col min="13831" max="13831" width="8.1640625" customWidth="1"/>
    <col min="13832" max="13832" width="6.6640625" customWidth="1"/>
    <col min="13834" max="13834" width="7.6640625" customWidth="1"/>
    <col min="13835" max="13835" width="8.33203125" customWidth="1"/>
    <col min="13836" max="13836" width="7.5" customWidth="1"/>
    <col min="13837" max="13837" width="9.6640625" customWidth="1"/>
    <col min="13838" max="13838" width="11.1640625" customWidth="1"/>
    <col min="13839" max="13839" width="7.1640625" customWidth="1"/>
    <col min="13840" max="13840" width="15.5" customWidth="1"/>
    <col min="14080" max="14080" width="4.6640625" customWidth="1"/>
    <col min="14081" max="14081" width="34.33203125" customWidth="1"/>
    <col min="14082" max="14082" width="11.33203125" customWidth="1"/>
    <col min="14083" max="14083" width="12" customWidth="1"/>
    <col min="14084" max="14084" width="11.6640625" customWidth="1"/>
    <col min="14085" max="14085" width="6.33203125" customWidth="1"/>
    <col min="14087" max="14087" width="8.1640625" customWidth="1"/>
    <col min="14088" max="14088" width="6.6640625" customWidth="1"/>
    <col min="14090" max="14090" width="7.6640625" customWidth="1"/>
    <col min="14091" max="14091" width="8.33203125" customWidth="1"/>
    <col min="14092" max="14092" width="7.5" customWidth="1"/>
    <col min="14093" max="14093" width="9.6640625" customWidth="1"/>
    <col min="14094" max="14094" width="11.1640625" customWidth="1"/>
    <col min="14095" max="14095" width="7.1640625" customWidth="1"/>
    <col min="14096" max="14096" width="15.5" customWidth="1"/>
    <col min="14336" max="14336" width="4.6640625" customWidth="1"/>
    <col min="14337" max="14337" width="34.33203125" customWidth="1"/>
    <col min="14338" max="14338" width="11.33203125" customWidth="1"/>
    <col min="14339" max="14339" width="12" customWidth="1"/>
    <col min="14340" max="14340" width="11.6640625" customWidth="1"/>
    <col min="14341" max="14341" width="6.33203125" customWidth="1"/>
    <col min="14343" max="14343" width="8.1640625" customWidth="1"/>
    <col min="14344" max="14344" width="6.6640625" customWidth="1"/>
    <col min="14346" max="14346" width="7.6640625" customWidth="1"/>
    <col min="14347" max="14347" width="8.33203125" customWidth="1"/>
    <col min="14348" max="14348" width="7.5" customWidth="1"/>
    <col min="14349" max="14349" width="9.6640625" customWidth="1"/>
    <col min="14350" max="14350" width="11.1640625" customWidth="1"/>
    <col min="14351" max="14351" width="7.1640625" customWidth="1"/>
    <col min="14352" max="14352" width="15.5" customWidth="1"/>
    <col min="14592" max="14592" width="4.6640625" customWidth="1"/>
    <col min="14593" max="14593" width="34.33203125" customWidth="1"/>
    <col min="14594" max="14594" width="11.33203125" customWidth="1"/>
    <col min="14595" max="14595" width="12" customWidth="1"/>
    <col min="14596" max="14596" width="11.6640625" customWidth="1"/>
    <col min="14597" max="14597" width="6.33203125" customWidth="1"/>
    <col min="14599" max="14599" width="8.1640625" customWidth="1"/>
    <col min="14600" max="14600" width="6.6640625" customWidth="1"/>
    <col min="14602" max="14602" width="7.6640625" customWidth="1"/>
    <col min="14603" max="14603" width="8.33203125" customWidth="1"/>
    <col min="14604" max="14604" width="7.5" customWidth="1"/>
    <col min="14605" max="14605" width="9.6640625" customWidth="1"/>
    <col min="14606" max="14606" width="11.1640625" customWidth="1"/>
    <col min="14607" max="14607" width="7.1640625" customWidth="1"/>
    <col min="14608" max="14608" width="15.5" customWidth="1"/>
    <col min="14848" max="14848" width="4.6640625" customWidth="1"/>
    <col min="14849" max="14849" width="34.33203125" customWidth="1"/>
    <col min="14850" max="14850" width="11.33203125" customWidth="1"/>
    <col min="14851" max="14851" width="12" customWidth="1"/>
    <col min="14852" max="14852" width="11.6640625" customWidth="1"/>
    <col min="14853" max="14853" width="6.33203125" customWidth="1"/>
    <col min="14855" max="14855" width="8.1640625" customWidth="1"/>
    <col min="14856" max="14856" width="6.6640625" customWidth="1"/>
    <col min="14858" max="14858" width="7.6640625" customWidth="1"/>
    <col min="14859" max="14859" width="8.33203125" customWidth="1"/>
    <col min="14860" max="14860" width="7.5" customWidth="1"/>
    <col min="14861" max="14861" width="9.6640625" customWidth="1"/>
    <col min="14862" max="14862" width="11.1640625" customWidth="1"/>
    <col min="14863" max="14863" width="7.1640625" customWidth="1"/>
    <col min="14864" max="14864" width="15.5" customWidth="1"/>
    <col min="15104" max="15104" width="4.6640625" customWidth="1"/>
    <col min="15105" max="15105" width="34.33203125" customWidth="1"/>
    <col min="15106" max="15106" width="11.33203125" customWidth="1"/>
    <col min="15107" max="15107" width="12" customWidth="1"/>
    <col min="15108" max="15108" width="11.6640625" customWidth="1"/>
    <col min="15109" max="15109" width="6.33203125" customWidth="1"/>
    <col min="15111" max="15111" width="8.1640625" customWidth="1"/>
    <col min="15112" max="15112" width="6.6640625" customWidth="1"/>
    <col min="15114" max="15114" width="7.6640625" customWidth="1"/>
    <col min="15115" max="15115" width="8.33203125" customWidth="1"/>
    <col min="15116" max="15116" width="7.5" customWidth="1"/>
    <col min="15117" max="15117" width="9.6640625" customWidth="1"/>
    <col min="15118" max="15118" width="11.1640625" customWidth="1"/>
    <col min="15119" max="15119" width="7.1640625" customWidth="1"/>
    <col min="15120" max="15120" width="15.5" customWidth="1"/>
    <col min="15360" max="15360" width="4.6640625" customWidth="1"/>
    <col min="15361" max="15361" width="34.33203125" customWidth="1"/>
    <col min="15362" max="15362" width="11.33203125" customWidth="1"/>
    <col min="15363" max="15363" width="12" customWidth="1"/>
    <col min="15364" max="15364" width="11.6640625" customWidth="1"/>
    <col min="15365" max="15365" width="6.33203125" customWidth="1"/>
    <col min="15367" max="15367" width="8.1640625" customWidth="1"/>
    <col min="15368" max="15368" width="6.6640625" customWidth="1"/>
    <col min="15370" max="15370" width="7.6640625" customWidth="1"/>
    <col min="15371" max="15371" width="8.33203125" customWidth="1"/>
    <col min="15372" max="15372" width="7.5" customWidth="1"/>
    <col min="15373" max="15373" width="9.6640625" customWidth="1"/>
    <col min="15374" max="15374" width="11.1640625" customWidth="1"/>
    <col min="15375" max="15375" width="7.1640625" customWidth="1"/>
    <col min="15376" max="15376" width="15.5" customWidth="1"/>
    <col min="15616" max="15616" width="4.6640625" customWidth="1"/>
    <col min="15617" max="15617" width="34.33203125" customWidth="1"/>
    <col min="15618" max="15618" width="11.33203125" customWidth="1"/>
    <col min="15619" max="15619" width="12" customWidth="1"/>
    <col min="15620" max="15620" width="11.6640625" customWidth="1"/>
    <col min="15621" max="15621" width="6.33203125" customWidth="1"/>
    <col min="15623" max="15623" width="8.1640625" customWidth="1"/>
    <col min="15624" max="15624" width="6.6640625" customWidth="1"/>
    <col min="15626" max="15626" width="7.6640625" customWidth="1"/>
    <col min="15627" max="15627" width="8.33203125" customWidth="1"/>
    <col min="15628" max="15628" width="7.5" customWidth="1"/>
    <col min="15629" max="15629" width="9.6640625" customWidth="1"/>
    <col min="15630" max="15630" width="11.1640625" customWidth="1"/>
    <col min="15631" max="15631" width="7.1640625" customWidth="1"/>
    <col min="15632" max="15632" width="15.5" customWidth="1"/>
    <col min="15872" max="15872" width="4.6640625" customWidth="1"/>
    <col min="15873" max="15873" width="34.33203125" customWidth="1"/>
    <col min="15874" max="15874" width="11.33203125" customWidth="1"/>
    <col min="15875" max="15875" width="12" customWidth="1"/>
    <col min="15876" max="15876" width="11.6640625" customWidth="1"/>
    <col min="15877" max="15877" width="6.33203125" customWidth="1"/>
    <col min="15879" max="15879" width="8.1640625" customWidth="1"/>
    <col min="15880" max="15880" width="6.6640625" customWidth="1"/>
    <col min="15882" max="15882" width="7.6640625" customWidth="1"/>
    <col min="15883" max="15883" width="8.33203125" customWidth="1"/>
    <col min="15884" max="15884" width="7.5" customWidth="1"/>
    <col min="15885" max="15885" width="9.6640625" customWidth="1"/>
    <col min="15886" max="15886" width="11.1640625" customWidth="1"/>
    <col min="15887" max="15887" width="7.1640625" customWidth="1"/>
    <col min="15888" max="15888" width="15.5" customWidth="1"/>
    <col min="16128" max="16128" width="4.6640625" customWidth="1"/>
    <col min="16129" max="16129" width="34.33203125" customWidth="1"/>
    <col min="16130" max="16130" width="11.33203125" customWidth="1"/>
    <col min="16131" max="16131" width="12" customWidth="1"/>
    <col min="16132" max="16132" width="11.6640625" customWidth="1"/>
    <col min="16133" max="16133" width="6.33203125" customWidth="1"/>
    <col min="16135" max="16135" width="8.1640625" customWidth="1"/>
    <col min="16136" max="16136" width="6.6640625" customWidth="1"/>
    <col min="16138" max="16138" width="7.6640625" customWidth="1"/>
    <col min="16139" max="16139" width="8.33203125" customWidth="1"/>
    <col min="16140" max="16140" width="7.5" customWidth="1"/>
    <col min="16141" max="16141" width="9.6640625" customWidth="1"/>
    <col min="16142" max="16142" width="11.1640625" customWidth="1"/>
    <col min="16143" max="16143" width="7.1640625" customWidth="1"/>
    <col min="16144" max="16144" width="15.5" customWidth="1"/>
  </cols>
  <sheetData>
    <row r="1" spans="1:16" ht="13.5" x14ac:dyDescent="0.2">
      <c r="A1" s="863" t="s">
        <v>738</v>
      </c>
      <c r="B1" s="863" t="s">
        <v>739</v>
      </c>
      <c r="C1" s="863" t="s">
        <v>137</v>
      </c>
      <c r="D1" s="863"/>
      <c r="E1" s="863" t="s">
        <v>138</v>
      </c>
      <c r="F1" s="863"/>
      <c r="G1" s="863" t="s">
        <v>87</v>
      </c>
      <c r="H1" s="862"/>
      <c r="I1" s="862"/>
      <c r="J1" s="862"/>
      <c r="K1" s="862"/>
      <c r="L1" s="862"/>
      <c r="M1" s="862"/>
      <c r="N1" s="861" t="s">
        <v>89</v>
      </c>
      <c r="O1" s="862"/>
      <c r="P1" s="862"/>
    </row>
    <row r="2" spans="1:16" ht="102" x14ac:dyDescent="0.2">
      <c r="A2" s="864"/>
      <c r="B2" s="864"/>
      <c r="C2" s="248" t="s">
        <v>139</v>
      </c>
      <c r="D2" s="191" t="s">
        <v>140</v>
      </c>
      <c r="E2" s="191" t="s">
        <v>141</v>
      </c>
      <c r="F2" s="191" t="s">
        <v>142</v>
      </c>
      <c r="G2" s="249" t="s">
        <v>143</v>
      </c>
      <c r="H2" s="249" t="s">
        <v>144</v>
      </c>
      <c r="I2" s="249" t="s">
        <v>57</v>
      </c>
      <c r="J2" s="249" t="s">
        <v>70</v>
      </c>
      <c r="K2" s="249" t="s">
        <v>72</v>
      </c>
      <c r="L2" s="249" t="s">
        <v>79</v>
      </c>
      <c r="M2" s="249" t="s">
        <v>81</v>
      </c>
      <c r="N2" s="249" t="s">
        <v>97</v>
      </c>
      <c r="O2" s="249" t="s">
        <v>740</v>
      </c>
      <c r="P2" s="249" t="s">
        <v>146</v>
      </c>
    </row>
    <row r="3" spans="1:16" ht="14.25" customHeight="1" x14ac:dyDescent="0.2">
      <c r="A3" s="150">
        <v>2</v>
      </c>
      <c r="B3" s="94" t="s">
        <v>741</v>
      </c>
      <c r="C3" s="292">
        <v>1814430</v>
      </c>
      <c r="D3" s="20">
        <v>1831767</v>
      </c>
      <c r="E3" s="20">
        <f t="shared" ref="E3:E20" si="0">SUM(G3:P3)</f>
        <v>835383</v>
      </c>
      <c r="F3" s="192">
        <f t="shared" ref="F3:F21" si="1">E3/D3*100</f>
        <v>45.605308972156394</v>
      </c>
      <c r="G3" s="193">
        <v>1456</v>
      </c>
      <c r="H3" s="193"/>
      <c r="I3" s="193"/>
      <c r="J3" s="194">
        <v>8881</v>
      </c>
      <c r="K3" s="194"/>
      <c r="L3" s="194"/>
      <c r="M3" s="194"/>
      <c r="N3" s="194">
        <v>241063</v>
      </c>
      <c r="O3" s="194">
        <v>583983</v>
      </c>
      <c r="P3" s="194"/>
    </row>
    <row r="4" spans="1:16" ht="23.25" customHeight="1" x14ac:dyDescent="0.2">
      <c r="A4" s="150">
        <v>3</v>
      </c>
      <c r="B4" s="94" t="s">
        <v>742</v>
      </c>
      <c r="C4" s="292">
        <v>1058472</v>
      </c>
      <c r="D4" s="20">
        <v>1016902</v>
      </c>
      <c r="E4" s="20">
        <f t="shared" si="0"/>
        <v>390987</v>
      </c>
      <c r="F4" s="192">
        <f t="shared" si="1"/>
        <v>38.448837744443416</v>
      </c>
      <c r="G4" s="193">
        <v>300</v>
      </c>
      <c r="H4" s="193"/>
      <c r="I4" s="193"/>
      <c r="J4" s="194">
        <v>151761</v>
      </c>
      <c r="K4" s="194"/>
      <c r="L4" s="194"/>
      <c r="M4" s="194"/>
      <c r="N4" s="194">
        <v>35172</v>
      </c>
      <c r="O4" s="194">
        <v>203754</v>
      </c>
      <c r="P4" s="194"/>
    </row>
    <row r="5" spans="1:16" ht="15.75" customHeight="1" x14ac:dyDescent="0.2">
      <c r="A5" s="150">
        <v>4</v>
      </c>
      <c r="B5" s="94" t="s">
        <v>743</v>
      </c>
      <c r="C5" s="292">
        <v>676340</v>
      </c>
      <c r="D5" s="20">
        <v>700220</v>
      </c>
      <c r="E5" s="20">
        <f t="shared" si="0"/>
        <v>335071</v>
      </c>
      <c r="F5" s="192">
        <f t="shared" si="1"/>
        <v>47.852246436834136</v>
      </c>
      <c r="G5" s="193">
        <v>300</v>
      </c>
      <c r="H5" s="193">
        <v>7500</v>
      </c>
      <c r="I5" s="193"/>
      <c r="J5" s="194">
        <v>29543</v>
      </c>
      <c r="K5" s="194"/>
      <c r="L5" s="194"/>
      <c r="M5" s="194"/>
      <c r="N5" s="194">
        <v>29582</v>
      </c>
      <c r="O5" s="194">
        <v>268146</v>
      </c>
      <c r="P5" s="194"/>
    </row>
    <row r="6" spans="1:16" ht="23.25" customHeight="1" x14ac:dyDescent="0.2">
      <c r="A6" s="150">
        <v>5</v>
      </c>
      <c r="B6" s="195" t="s">
        <v>744</v>
      </c>
      <c r="C6" s="293">
        <v>576794</v>
      </c>
      <c r="D6" s="194">
        <v>713778</v>
      </c>
      <c r="E6" s="20">
        <f t="shared" si="0"/>
        <v>388294</v>
      </c>
      <c r="F6" s="192">
        <f t="shared" si="1"/>
        <v>54.399827397314013</v>
      </c>
      <c r="G6" s="193">
        <v>238417</v>
      </c>
      <c r="H6" s="193"/>
      <c r="I6" s="193"/>
      <c r="J6" s="194">
        <v>1159</v>
      </c>
      <c r="K6" s="194"/>
      <c r="L6" s="194"/>
      <c r="M6" s="194"/>
      <c r="N6" s="194">
        <v>89601</v>
      </c>
      <c r="O6" s="194">
        <v>59117</v>
      </c>
      <c r="P6" s="194"/>
    </row>
    <row r="7" spans="1:16" ht="23.25" customHeight="1" x14ac:dyDescent="0.2">
      <c r="A7" s="150">
        <v>6</v>
      </c>
      <c r="B7" s="195" t="s">
        <v>745</v>
      </c>
      <c r="C7" s="293">
        <v>224231</v>
      </c>
      <c r="D7" s="194">
        <v>267493</v>
      </c>
      <c r="E7" s="20">
        <f t="shared" si="0"/>
        <v>139314</v>
      </c>
      <c r="F7" s="192">
        <f t="shared" si="1"/>
        <v>52.081362876785562</v>
      </c>
      <c r="G7" s="193"/>
      <c r="H7" s="193"/>
      <c r="I7" s="193"/>
      <c r="J7" s="194">
        <v>746</v>
      </c>
      <c r="K7" s="194"/>
      <c r="L7" s="194"/>
      <c r="M7" s="194"/>
      <c r="N7" s="194">
        <v>32843</v>
      </c>
      <c r="O7" s="194">
        <v>105725</v>
      </c>
      <c r="P7" s="194"/>
    </row>
    <row r="8" spans="1:16" ht="23.25" customHeight="1" x14ac:dyDescent="0.2">
      <c r="A8" s="150">
        <v>7</v>
      </c>
      <c r="B8" s="195" t="s">
        <v>746</v>
      </c>
      <c r="C8" s="294">
        <v>377246</v>
      </c>
      <c r="D8" s="194">
        <v>393858</v>
      </c>
      <c r="E8" s="20">
        <f t="shared" si="0"/>
        <v>173812</v>
      </c>
      <c r="F8" s="192">
        <f t="shared" si="1"/>
        <v>44.130625758522108</v>
      </c>
      <c r="G8" s="193"/>
      <c r="H8" s="193">
        <v>1600</v>
      </c>
      <c r="I8" s="193"/>
      <c r="J8" s="194">
        <v>7888</v>
      </c>
      <c r="K8" s="194"/>
      <c r="L8" s="194"/>
      <c r="M8" s="194"/>
      <c r="N8" s="194">
        <v>18283</v>
      </c>
      <c r="O8" s="194">
        <v>146041</v>
      </c>
      <c r="P8" s="194"/>
    </row>
    <row r="9" spans="1:16" ht="23.25" customHeight="1" x14ac:dyDescent="0.2">
      <c r="A9" s="150">
        <v>8</v>
      </c>
      <c r="B9" s="195" t="s">
        <v>747</v>
      </c>
      <c r="C9" s="294">
        <v>327099</v>
      </c>
      <c r="D9" s="194">
        <v>344891</v>
      </c>
      <c r="E9" s="20">
        <f t="shared" si="0"/>
        <v>150784</v>
      </c>
      <c r="F9" s="192">
        <f t="shared" si="1"/>
        <v>43.719320017048865</v>
      </c>
      <c r="G9" s="193"/>
      <c r="H9" s="193"/>
      <c r="I9" s="193"/>
      <c r="J9" s="194">
        <v>8845</v>
      </c>
      <c r="K9" s="194"/>
      <c r="L9" s="194"/>
      <c r="M9" s="194"/>
      <c r="N9" s="194">
        <v>26808</v>
      </c>
      <c r="O9" s="194">
        <v>115131</v>
      </c>
      <c r="P9" s="194"/>
    </row>
    <row r="10" spans="1:16" ht="14.25" customHeight="1" x14ac:dyDescent="0.2">
      <c r="A10" s="150">
        <v>9</v>
      </c>
      <c r="B10" s="195" t="s">
        <v>748</v>
      </c>
      <c r="C10" s="294">
        <v>374926</v>
      </c>
      <c r="D10" s="194">
        <v>400900</v>
      </c>
      <c r="E10" s="20">
        <f t="shared" si="0"/>
        <v>171692</v>
      </c>
      <c r="F10" s="192">
        <f t="shared" si="1"/>
        <v>42.826640059865298</v>
      </c>
      <c r="G10" s="193"/>
      <c r="H10" s="193">
        <v>1688</v>
      </c>
      <c r="I10" s="193"/>
      <c r="J10" s="194">
        <v>10248</v>
      </c>
      <c r="K10" s="194"/>
      <c r="L10" s="194"/>
      <c r="M10" s="194"/>
      <c r="N10" s="194">
        <v>38757</v>
      </c>
      <c r="O10" s="194">
        <v>120999</v>
      </c>
      <c r="P10" s="194"/>
    </row>
    <row r="11" spans="1:16" ht="14.25" customHeight="1" x14ac:dyDescent="0.2">
      <c r="A11" s="150">
        <v>10</v>
      </c>
      <c r="B11" s="195" t="s">
        <v>749</v>
      </c>
      <c r="C11" s="294">
        <v>343570</v>
      </c>
      <c r="D11" s="194">
        <v>358917</v>
      </c>
      <c r="E11" s="20">
        <f t="shared" si="0"/>
        <v>152193</v>
      </c>
      <c r="F11" s="192">
        <f t="shared" si="1"/>
        <v>42.40339688563094</v>
      </c>
      <c r="G11" s="193"/>
      <c r="H11" s="193">
        <v>1948</v>
      </c>
      <c r="I11" s="193"/>
      <c r="J11" s="194">
        <v>6676</v>
      </c>
      <c r="K11" s="194"/>
      <c r="L11" s="194"/>
      <c r="M11" s="194"/>
      <c r="N11" s="194">
        <v>17226</v>
      </c>
      <c r="O11" s="194">
        <v>126343</v>
      </c>
      <c r="P11" s="194"/>
    </row>
    <row r="12" spans="1:16" ht="24" customHeight="1" x14ac:dyDescent="0.2">
      <c r="A12" s="150">
        <v>11</v>
      </c>
      <c r="B12" s="96" t="s">
        <v>750</v>
      </c>
      <c r="C12" s="295">
        <v>53686</v>
      </c>
      <c r="D12" s="193">
        <v>55411</v>
      </c>
      <c r="E12" s="20">
        <f t="shared" si="0"/>
        <v>30408</v>
      </c>
      <c r="F12" s="192">
        <f t="shared" si="1"/>
        <v>54.87719044954973</v>
      </c>
      <c r="G12" s="193">
        <v>6381</v>
      </c>
      <c r="H12" s="193"/>
      <c r="I12" s="193"/>
      <c r="J12" s="194">
        <v>1</v>
      </c>
      <c r="K12" s="194"/>
      <c r="L12" s="194"/>
      <c r="M12" s="194"/>
      <c r="N12" s="194">
        <v>575</v>
      </c>
      <c r="O12" s="194">
        <v>23451</v>
      </c>
      <c r="P12" s="194"/>
    </row>
    <row r="13" spans="1:16" ht="15.75" customHeight="1" x14ac:dyDescent="0.2">
      <c r="A13" s="150">
        <v>12</v>
      </c>
      <c r="B13" s="195" t="s">
        <v>751</v>
      </c>
      <c r="C13" s="296">
        <v>492898</v>
      </c>
      <c r="D13" s="194">
        <v>525821</v>
      </c>
      <c r="E13" s="20">
        <f t="shared" si="0"/>
        <v>299486</v>
      </c>
      <c r="F13" s="192">
        <f t="shared" si="1"/>
        <v>56.955884226761576</v>
      </c>
      <c r="G13" s="193">
        <v>8755</v>
      </c>
      <c r="H13" s="193">
        <v>1000</v>
      </c>
      <c r="I13" s="193"/>
      <c r="J13" s="194">
        <v>20197</v>
      </c>
      <c r="K13" s="194"/>
      <c r="L13" s="194">
        <v>20</v>
      </c>
      <c r="M13" s="194"/>
      <c r="N13" s="194">
        <v>141345</v>
      </c>
      <c r="O13" s="194">
        <v>128169</v>
      </c>
      <c r="P13" s="194"/>
    </row>
    <row r="14" spans="1:16" ht="24.75" customHeight="1" x14ac:dyDescent="0.2">
      <c r="A14" s="150">
        <v>13</v>
      </c>
      <c r="B14" s="195" t="s">
        <v>752</v>
      </c>
      <c r="C14" s="293">
        <v>20645</v>
      </c>
      <c r="D14" s="193">
        <v>25731</v>
      </c>
      <c r="E14" s="20">
        <f t="shared" si="0"/>
        <v>11888</v>
      </c>
      <c r="F14" s="192">
        <f t="shared" si="1"/>
        <v>46.201080408845364</v>
      </c>
      <c r="G14" s="193">
        <v>2000</v>
      </c>
      <c r="H14" s="193"/>
      <c r="I14" s="193"/>
      <c r="J14" s="194">
        <v>270</v>
      </c>
      <c r="K14" s="194"/>
      <c r="L14" s="194"/>
      <c r="M14" s="194"/>
      <c r="N14" s="194">
        <v>1698</v>
      </c>
      <c r="O14" s="194">
        <v>7920</v>
      </c>
      <c r="P14" s="194"/>
    </row>
    <row r="15" spans="1:16" ht="23.25" customHeight="1" x14ac:dyDescent="0.2">
      <c r="A15" s="150">
        <v>14</v>
      </c>
      <c r="B15" s="195" t="s">
        <v>753</v>
      </c>
      <c r="C15" s="294">
        <v>456340</v>
      </c>
      <c r="D15" s="194">
        <v>460863</v>
      </c>
      <c r="E15" s="20">
        <f t="shared" si="0"/>
        <v>238111</v>
      </c>
      <c r="F15" s="192">
        <f t="shared" si="1"/>
        <v>51.66633034112089</v>
      </c>
      <c r="G15" s="193">
        <v>4338</v>
      </c>
      <c r="H15" s="193"/>
      <c r="I15" s="193"/>
      <c r="J15" s="194">
        <v>21582</v>
      </c>
      <c r="K15" s="194"/>
      <c r="L15" s="194"/>
      <c r="M15" s="194"/>
      <c r="N15" s="194">
        <v>685</v>
      </c>
      <c r="O15" s="194">
        <v>211506</v>
      </c>
      <c r="P15" s="194"/>
    </row>
    <row r="16" spans="1:16" ht="14.25" customHeight="1" x14ac:dyDescent="0.2">
      <c r="A16" s="150">
        <v>15</v>
      </c>
      <c r="B16" s="195" t="s">
        <v>754</v>
      </c>
      <c r="C16" s="294">
        <v>517804</v>
      </c>
      <c r="D16" s="194">
        <v>591444</v>
      </c>
      <c r="E16" s="20">
        <f t="shared" si="0"/>
        <v>269322</v>
      </c>
      <c r="F16" s="192">
        <f t="shared" si="1"/>
        <v>45.536348327145085</v>
      </c>
      <c r="G16" s="193">
        <v>27614</v>
      </c>
      <c r="H16" s="193">
        <v>835</v>
      </c>
      <c r="I16" s="193"/>
      <c r="J16" s="194">
        <v>48305</v>
      </c>
      <c r="K16" s="194"/>
      <c r="L16" s="194">
        <v>2500</v>
      </c>
      <c r="M16" s="194"/>
      <c r="N16" s="194">
        <v>78508</v>
      </c>
      <c r="O16" s="194">
        <v>111560</v>
      </c>
      <c r="P16" s="194"/>
    </row>
    <row r="17" spans="1:16" ht="12.75" customHeight="1" x14ac:dyDescent="0.2">
      <c r="A17" s="150">
        <v>16</v>
      </c>
      <c r="B17" s="195" t="s">
        <v>755</v>
      </c>
      <c r="C17" s="294">
        <v>749650</v>
      </c>
      <c r="D17" s="194">
        <v>809441</v>
      </c>
      <c r="E17" s="20">
        <f t="shared" si="0"/>
        <v>665926</v>
      </c>
      <c r="F17" s="192">
        <f t="shared" si="1"/>
        <v>82.269862781845745</v>
      </c>
      <c r="G17" s="193">
        <v>364204</v>
      </c>
      <c r="H17" s="193"/>
      <c r="I17" s="193"/>
      <c r="J17" s="194">
        <v>33539</v>
      </c>
      <c r="K17" s="194"/>
      <c r="L17" s="194"/>
      <c r="M17" s="194"/>
      <c r="N17" s="194">
        <v>34908</v>
      </c>
      <c r="O17" s="194">
        <v>233275</v>
      </c>
      <c r="P17" s="194"/>
    </row>
    <row r="18" spans="1:16" ht="17.25" customHeight="1" x14ac:dyDescent="0.2">
      <c r="A18" s="150">
        <v>17</v>
      </c>
      <c r="B18" s="195" t="s">
        <v>756</v>
      </c>
      <c r="C18" s="294">
        <v>144959</v>
      </c>
      <c r="D18" s="194">
        <v>160816</v>
      </c>
      <c r="E18" s="20">
        <f t="shared" si="0"/>
        <v>117516</v>
      </c>
      <c r="F18" s="192">
        <f t="shared" si="1"/>
        <v>73.074818426027264</v>
      </c>
      <c r="G18" s="193">
        <v>66200</v>
      </c>
      <c r="H18" s="193"/>
      <c r="I18" s="193"/>
      <c r="J18" s="194">
        <v>3329</v>
      </c>
      <c r="K18" s="194"/>
      <c r="L18" s="194"/>
      <c r="M18" s="194"/>
      <c r="N18" s="194">
        <v>13327</v>
      </c>
      <c r="O18" s="194">
        <v>34660</v>
      </c>
      <c r="P18" s="194"/>
    </row>
    <row r="19" spans="1:16" ht="22.5" customHeight="1" x14ac:dyDescent="0.2">
      <c r="A19" s="150">
        <v>18</v>
      </c>
      <c r="B19" s="195" t="s">
        <v>757</v>
      </c>
      <c r="C19" s="294">
        <v>138125</v>
      </c>
      <c r="D19" s="194">
        <v>157114</v>
      </c>
      <c r="E19" s="20">
        <f t="shared" si="0"/>
        <v>77416</v>
      </c>
      <c r="F19" s="192">
        <f t="shared" si="1"/>
        <v>49.27377572972491</v>
      </c>
      <c r="G19" s="193">
        <v>4523</v>
      </c>
      <c r="H19" s="193"/>
      <c r="I19" s="193"/>
      <c r="J19" s="220">
        <v>24740</v>
      </c>
      <c r="K19" s="220"/>
      <c r="L19" s="220"/>
      <c r="M19" s="220"/>
      <c r="N19" s="220">
        <v>17828</v>
      </c>
      <c r="O19" s="220">
        <v>30325</v>
      </c>
      <c r="P19" s="220"/>
    </row>
    <row r="20" spans="1:16" ht="15.75" customHeight="1" x14ac:dyDescent="0.2">
      <c r="A20" s="150">
        <v>19</v>
      </c>
      <c r="B20" s="96" t="s">
        <v>758</v>
      </c>
      <c r="C20" s="294">
        <v>102247</v>
      </c>
      <c r="D20" s="197">
        <v>102285</v>
      </c>
      <c r="E20" s="20">
        <f t="shared" si="0"/>
        <v>46439</v>
      </c>
      <c r="F20" s="192">
        <f t="shared" si="1"/>
        <v>45.401574033338221</v>
      </c>
      <c r="G20" s="193">
        <v>630</v>
      </c>
      <c r="H20" s="193"/>
      <c r="I20" s="193"/>
      <c r="J20" s="194">
        <v>41573</v>
      </c>
      <c r="K20" s="194"/>
      <c r="L20" s="194"/>
      <c r="M20" s="194"/>
      <c r="N20" s="194">
        <v>4236</v>
      </c>
      <c r="O20" s="194"/>
      <c r="P20" s="194"/>
    </row>
    <row r="21" spans="1:16" ht="13.5" x14ac:dyDescent="0.2">
      <c r="A21" s="198"/>
      <c r="B21" s="199" t="s">
        <v>759</v>
      </c>
      <c r="C21" s="200">
        <f>SUM(C3:C20)</f>
        <v>8449462</v>
      </c>
      <c r="D21" s="200">
        <f>SUM(D3:D20)</f>
        <v>8917652</v>
      </c>
      <c r="E21" s="200">
        <f>SUM(E3:E20)</f>
        <v>4494042</v>
      </c>
      <c r="F21" s="201">
        <f t="shared" si="1"/>
        <v>50.394902155858965</v>
      </c>
      <c r="G21" s="200">
        <f t="shared" ref="G21:P21" si="2">SUM(G3:G20)</f>
        <v>725118</v>
      </c>
      <c r="H21" s="200">
        <f t="shared" si="2"/>
        <v>14571</v>
      </c>
      <c r="I21" s="200">
        <f t="shared" si="2"/>
        <v>0</v>
      </c>
      <c r="J21" s="200">
        <f t="shared" si="2"/>
        <v>419283</v>
      </c>
      <c r="K21" s="200">
        <f t="shared" si="2"/>
        <v>0</v>
      </c>
      <c r="L21" s="200">
        <f t="shared" si="2"/>
        <v>2520</v>
      </c>
      <c r="M21" s="200">
        <f t="shared" si="2"/>
        <v>0</v>
      </c>
      <c r="N21" s="200">
        <f t="shared" si="2"/>
        <v>822445</v>
      </c>
      <c r="O21" s="200">
        <f t="shared" si="2"/>
        <v>2510105</v>
      </c>
      <c r="P21" s="200">
        <f t="shared" si="2"/>
        <v>0</v>
      </c>
    </row>
  </sheetData>
  <mergeCells count="6">
    <mergeCell ref="N1:P1"/>
    <mergeCell ref="A1:A2"/>
    <mergeCell ref="B1:B2"/>
    <mergeCell ref="C1:D1"/>
    <mergeCell ref="E1:F1"/>
    <mergeCell ref="G1:M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8" orientation="landscape" r:id="rId1"/>
  <headerFooter>
    <oddHeader>&amp;CZALAEGERSZEG MJV ÖNKORMÁNYZATA ÁLTAL IRÁNYÍTOTT KÖLTSÉGVETÉSI SZERVEK
2021. ÉVI BEVÉTELI ELŐIRÁNYZATAINAK TELJESÍTÉSE AZ I. FÉLÉVBEN&amp;R&amp;"Times New Roman CE,Dőlt"9. melléklet
adatok E Ft-ban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O21"/>
  <sheetViews>
    <sheetView workbookViewId="0">
      <selection activeCell="E29" sqref="E29"/>
    </sheetView>
  </sheetViews>
  <sheetFormatPr defaultRowHeight="12.75" x14ac:dyDescent="0.2"/>
  <cols>
    <col min="1" max="1" width="6.6640625" customWidth="1"/>
    <col min="2" max="2" width="35.83203125" customWidth="1"/>
    <col min="3" max="3" width="11.6640625" customWidth="1"/>
    <col min="4" max="4" width="11.33203125" customWidth="1"/>
    <col min="5" max="5" width="11.5" customWidth="1"/>
    <col min="6" max="6" width="6" customWidth="1"/>
    <col min="7" max="7" width="10.5" customWidth="1"/>
    <col min="8" max="8" width="11.33203125" customWidth="1"/>
    <col min="9" max="9" width="10.33203125" customWidth="1"/>
    <col min="10" max="10" width="7.6640625" customWidth="1"/>
    <col min="11" max="11" width="10.6640625" customWidth="1"/>
    <col min="13" max="13" width="8" customWidth="1"/>
    <col min="14" max="14" width="8.33203125" customWidth="1"/>
    <col min="15" max="15" width="8.1640625" customWidth="1"/>
    <col min="256" max="256" width="6.6640625" customWidth="1"/>
    <col min="257" max="257" width="35.83203125" customWidth="1"/>
    <col min="258" max="258" width="11.6640625" customWidth="1"/>
    <col min="259" max="259" width="11.33203125" customWidth="1"/>
    <col min="260" max="260" width="11.5" customWidth="1"/>
    <col min="261" max="261" width="6" customWidth="1"/>
    <col min="262" max="262" width="10.5" customWidth="1"/>
    <col min="264" max="264" width="10.33203125" customWidth="1"/>
    <col min="265" max="265" width="7.6640625" customWidth="1"/>
    <col min="266" max="266" width="8.5" customWidth="1"/>
    <col min="268" max="268" width="8" customWidth="1"/>
    <col min="269" max="269" width="6" customWidth="1"/>
    <col min="270" max="270" width="6.6640625" customWidth="1"/>
    <col min="271" max="271" width="12.5" customWidth="1"/>
    <col min="512" max="512" width="6.6640625" customWidth="1"/>
    <col min="513" max="513" width="35.83203125" customWidth="1"/>
    <col min="514" max="514" width="11.6640625" customWidth="1"/>
    <col min="515" max="515" width="11.33203125" customWidth="1"/>
    <col min="516" max="516" width="11.5" customWidth="1"/>
    <col min="517" max="517" width="6" customWidth="1"/>
    <col min="518" max="518" width="10.5" customWidth="1"/>
    <col min="520" max="520" width="10.33203125" customWidth="1"/>
    <col min="521" max="521" width="7.6640625" customWidth="1"/>
    <col min="522" max="522" width="8.5" customWidth="1"/>
    <col min="524" max="524" width="8" customWidth="1"/>
    <col min="525" max="525" width="6" customWidth="1"/>
    <col min="526" max="526" width="6.6640625" customWidth="1"/>
    <col min="527" max="527" width="12.5" customWidth="1"/>
    <col min="768" max="768" width="6.6640625" customWidth="1"/>
    <col min="769" max="769" width="35.83203125" customWidth="1"/>
    <col min="770" max="770" width="11.6640625" customWidth="1"/>
    <col min="771" max="771" width="11.33203125" customWidth="1"/>
    <col min="772" max="772" width="11.5" customWidth="1"/>
    <col min="773" max="773" width="6" customWidth="1"/>
    <col min="774" max="774" width="10.5" customWidth="1"/>
    <col min="776" max="776" width="10.33203125" customWidth="1"/>
    <col min="777" max="777" width="7.6640625" customWidth="1"/>
    <col min="778" max="778" width="8.5" customWidth="1"/>
    <col min="780" max="780" width="8" customWidth="1"/>
    <col min="781" max="781" width="6" customWidth="1"/>
    <col min="782" max="782" width="6.6640625" customWidth="1"/>
    <col min="783" max="783" width="12.5" customWidth="1"/>
    <col min="1024" max="1024" width="6.6640625" customWidth="1"/>
    <col min="1025" max="1025" width="35.83203125" customWidth="1"/>
    <col min="1026" max="1026" width="11.6640625" customWidth="1"/>
    <col min="1027" max="1027" width="11.33203125" customWidth="1"/>
    <col min="1028" max="1028" width="11.5" customWidth="1"/>
    <col min="1029" max="1029" width="6" customWidth="1"/>
    <col min="1030" max="1030" width="10.5" customWidth="1"/>
    <col min="1032" max="1032" width="10.33203125" customWidth="1"/>
    <col min="1033" max="1033" width="7.6640625" customWidth="1"/>
    <col min="1034" max="1034" width="8.5" customWidth="1"/>
    <col min="1036" max="1036" width="8" customWidth="1"/>
    <col min="1037" max="1037" width="6" customWidth="1"/>
    <col min="1038" max="1038" width="6.6640625" customWidth="1"/>
    <col min="1039" max="1039" width="12.5" customWidth="1"/>
    <col min="1280" max="1280" width="6.6640625" customWidth="1"/>
    <col min="1281" max="1281" width="35.83203125" customWidth="1"/>
    <col min="1282" max="1282" width="11.6640625" customWidth="1"/>
    <col min="1283" max="1283" width="11.33203125" customWidth="1"/>
    <col min="1284" max="1284" width="11.5" customWidth="1"/>
    <col min="1285" max="1285" width="6" customWidth="1"/>
    <col min="1286" max="1286" width="10.5" customWidth="1"/>
    <col min="1288" max="1288" width="10.33203125" customWidth="1"/>
    <col min="1289" max="1289" width="7.6640625" customWidth="1"/>
    <col min="1290" max="1290" width="8.5" customWidth="1"/>
    <col min="1292" max="1292" width="8" customWidth="1"/>
    <col min="1293" max="1293" width="6" customWidth="1"/>
    <col min="1294" max="1294" width="6.6640625" customWidth="1"/>
    <col min="1295" max="1295" width="12.5" customWidth="1"/>
    <col min="1536" max="1536" width="6.6640625" customWidth="1"/>
    <col min="1537" max="1537" width="35.83203125" customWidth="1"/>
    <col min="1538" max="1538" width="11.6640625" customWidth="1"/>
    <col min="1539" max="1539" width="11.33203125" customWidth="1"/>
    <col min="1540" max="1540" width="11.5" customWidth="1"/>
    <col min="1541" max="1541" width="6" customWidth="1"/>
    <col min="1542" max="1542" width="10.5" customWidth="1"/>
    <col min="1544" max="1544" width="10.33203125" customWidth="1"/>
    <col min="1545" max="1545" width="7.6640625" customWidth="1"/>
    <col min="1546" max="1546" width="8.5" customWidth="1"/>
    <col min="1548" max="1548" width="8" customWidth="1"/>
    <col min="1549" max="1549" width="6" customWidth="1"/>
    <col min="1550" max="1550" width="6.6640625" customWidth="1"/>
    <col min="1551" max="1551" width="12.5" customWidth="1"/>
    <col min="1792" max="1792" width="6.6640625" customWidth="1"/>
    <col min="1793" max="1793" width="35.83203125" customWidth="1"/>
    <col min="1794" max="1794" width="11.6640625" customWidth="1"/>
    <col min="1795" max="1795" width="11.33203125" customWidth="1"/>
    <col min="1796" max="1796" width="11.5" customWidth="1"/>
    <col min="1797" max="1797" width="6" customWidth="1"/>
    <col min="1798" max="1798" width="10.5" customWidth="1"/>
    <col min="1800" max="1800" width="10.33203125" customWidth="1"/>
    <col min="1801" max="1801" width="7.6640625" customWidth="1"/>
    <col min="1802" max="1802" width="8.5" customWidth="1"/>
    <col min="1804" max="1804" width="8" customWidth="1"/>
    <col min="1805" max="1805" width="6" customWidth="1"/>
    <col min="1806" max="1806" width="6.6640625" customWidth="1"/>
    <col min="1807" max="1807" width="12.5" customWidth="1"/>
    <col min="2048" max="2048" width="6.6640625" customWidth="1"/>
    <col min="2049" max="2049" width="35.83203125" customWidth="1"/>
    <col min="2050" max="2050" width="11.6640625" customWidth="1"/>
    <col min="2051" max="2051" width="11.33203125" customWidth="1"/>
    <col min="2052" max="2052" width="11.5" customWidth="1"/>
    <col min="2053" max="2053" width="6" customWidth="1"/>
    <col min="2054" max="2054" width="10.5" customWidth="1"/>
    <col min="2056" max="2056" width="10.33203125" customWidth="1"/>
    <col min="2057" max="2057" width="7.6640625" customWidth="1"/>
    <col min="2058" max="2058" width="8.5" customWidth="1"/>
    <col min="2060" max="2060" width="8" customWidth="1"/>
    <col min="2061" max="2061" width="6" customWidth="1"/>
    <col min="2062" max="2062" width="6.6640625" customWidth="1"/>
    <col min="2063" max="2063" width="12.5" customWidth="1"/>
    <col min="2304" max="2304" width="6.6640625" customWidth="1"/>
    <col min="2305" max="2305" width="35.83203125" customWidth="1"/>
    <col min="2306" max="2306" width="11.6640625" customWidth="1"/>
    <col min="2307" max="2307" width="11.33203125" customWidth="1"/>
    <col min="2308" max="2308" width="11.5" customWidth="1"/>
    <col min="2309" max="2309" width="6" customWidth="1"/>
    <col min="2310" max="2310" width="10.5" customWidth="1"/>
    <col min="2312" max="2312" width="10.33203125" customWidth="1"/>
    <col min="2313" max="2313" width="7.6640625" customWidth="1"/>
    <col min="2314" max="2314" width="8.5" customWidth="1"/>
    <col min="2316" max="2316" width="8" customWidth="1"/>
    <col min="2317" max="2317" width="6" customWidth="1"/>
    <col min="2318" max="2318" width="6.6640625" customWidth="1"/>
    <col min="2319" max="2319" width="12.5" customWidth="1"/>
    <col min="2560" max="2560" width="6.6640625" customWidth="1"/>
    <col min="2561" max="2561" width="35.83203125" customWidth="1"/>
    <col min="2562" max="2562" width="11.6640625" customWidth="1"/>
    <col min="2563" max="2563" width="11.33203125" customWidth="1"/>
    <col min="2564" max="2564" width="11.5" customWidth="1"/>
    <col min="2565" max="2565" width="6" customWidth="1"/>
    <col min="2566" max="2566" width="10.5" customWidth="1"/>
    <col min="2568" max="2568" width="10.33203125" customWidth="1"/>
    <col min="2569" max="2569" width="7.6640625" customWidth="1"/>
    <col min="2570" max="2570" width="8.5" customWidth="1"/>
    <col min="2572" max="2572" width="8" customWidth="1"/>
    <col min="2573" max="2573" width="6" customWidth="1"/>
    <col min="2574" max="2574" width="6.6640625" customWidth="1"/>
    <col min="2575" max="2575" width="12.5" customWidth="1"/>
    <col min="2816" max="2816" width="6.6640625" customWidth="1"/>
    <col min="2817" max="2817" width="35.83203125" customWidth="1"/>
    <col min="2818" max="2818" width="11.6640625" customWidth="1"/>
    <col min="2819" max="2819" width="11.33203125" customWidth="1"/>
    <col min="2820" max="2820" width="11.5" customWidth="1"/>
    <col min="2821" max="2821" width="6" customWidth="1"/>
    <col min="2822" max="2822" width="10.5" customWidth="1"/>
    <col min="2824" max="2824" width="10.33203125" customWidth="1"/>
    <col min="2825" max="2825" width="7.6640625" customWidth="1"/>
    <col min="2826" max="2826" width="8.5" customWidth="1"/>
    <col min="2828" max="2828" width="8" customWidth="1"/>
    <col min="2829" max="2829" width="6" customWidth="1"/>
    <col min="2830" max="2830" width="6.6640625" customWidth="1"/>
    <col min="2831" max="2831" width="12.5" customWidth="1"/>
    <col min="3072" max="3072" width="6.6640625" customWidth="1"/>
    <col min="3073" max="3073" width="35.83203125" customWidth="1"/>
    <col min="3074" max="3074" width="11.6640625" customWidth="1"/>
    <col min="3075" max="3075" width="11.33203125" customWidth="1"/>
    <col min="3076" max="3076" width="11.5" customWidth="1"/>
    <col min="3077" max="3077" width="6" customWidth="1"/>
    <col min="3078" max="3078" width="10.5" customWidth="1"/>
    <col min="3080" max="3080" width="10.33203125" customWidth="1"/>
    <col min="3081" max="3081" width="7.6640625" customWidth="1"/>
    <col min="3082" max="3082" width="8.5" customWidth="1"/>
    <col min="3084" max="3084" width="8" customWidth="1"/>
    <col min="3085" max="3085" width="6" customWidth="1"/>
    <col min="3086" max="3086" width="6.6640625" customWidth="1"/>
    <col min="3087" max="3087" width="12.5" customWidth="1"/>
    <col min="3328" max="3328" width="6.6640625" customWidth="1"/>
    <col min="3329" max="3329" width="35.83203125" customWidth="1"/>
    <col min="3330" max="3330" width="11.6640625" customWidth="1"/>
    <col min="3331" max="3331" width="11.33203125" customWidth="1"/>
    <col min="3332" max="3332" width="11.5" customWidth="1"/>
    <col min="3333" max="3333" width="6" customWidth="1"/>
    <col min="3334" max="3334" width="10.5" customWidth="1"/>
    <col min="3336" max="3336" width="10.33203125" customWidth="1"/>
    <col min="3337" max="3337" width="7.6640625" customWidth="1"/>
    <col min="3338" max="3338" width="8.5" customWidth="1"/>
    <col min="3340" max="3340" width="8" customWidth="1"/>
    <col min="3341" max="3341" width="6" customWidth="1"/>
    <col min="3342" max="3342" width="6.6640625" customWidth="1"/>
    <col min="3343" max="3343" width="12.5" customWidth="1"/>
    <col min="3584" max="3584" width="6.6640625" customWidth="1"/>
    <col min="3585" max="3585" width="35.83203125" customWidth="1"/>
    <col min="3586" max="3586" width="11.6640625" customWidth="1"/>
    <col min="3587" max="3587" width="11.33203125" customWidth="1"/>
    <col min="3588" max="3588" width="11.5" customWidth="1"/>
    <col min="3589" max="3589" width="6" customWidth="1"/>
    <col min="3590" max="3590" width="10.5" customWidth="1"/>
    <col min="3592" max="3592" width="10.33203125" customWidth="1"/>
    <col min="3593" max="3593" width="7.6640625" customWidth="1"/>
    <col min="3594" max="3594" width="8.5" customWidth="1"/>
    <col min="3596" max="3596" width="8" customWidth="1"/>
    <col min="3597" max="3597" width="6" customWidth="1"/>
    <col min="3598" max="3598" width="6.6640625" customWidth="1"/>
    <col min="3599" max="3599" width="12.5" customWidth="1"/>
    <col min="3840" max="3840" width="6.6640625" customWidth="1"/>
    <col min="3841" max="3841" width="35.83203125" customWidth="1"/>
    <col min="3842" max="3842" width="11.6640625" customWidth="1"/>
    <col min="3843" max="3843" width="11.33203125" customWidth="1"/>
    <col min="3844" max="3844" width="11.5" customWidth="1"/>
    <col min="3845" max="3845" width="6" customWidth="1"/>
    <col min="3846" max="3846" width="10.5" customWidth="1"/>
    <col min="3848" max="3848" width="10.33203125" customWidth="1"/>
    <col min="3849" max="3849" width="7.6640625" customWidth="1"/>
    <col min="3850" max="3850" width="8.5" customWidth="1"/>
    <col min="3852" max="3852" width="8" customWidth="1"/>
    <col min="3853" max="3853" width="6" customWidth="1"/>
    <col min="3854" max="3854" width="6.6640625" customWidth="1"/>
    <col min="3855" max="3855" width="12.5" customWidth="1"/>
    <col min="4096" max="4096" width="6.6640625" customWidth="1"/>
    <col min="4097" max="4097" width="35.83203125" customWidth="1"/>
    <col min="4098" max="4098" width="11.6640625" customWidth="1"/>
    <col min="4099" max="4099" width="11.33203125" customWidth="1"/>
    <col min="4100" max="4100" width="11.5" customWidth="1"/>
    <col min="4101" max="4101" width="6" customWidth="1"/>
    <col min="4102" max="4102" width="10.5" customWidth="1"/>
    <col min="4104" max="4104" width="10.33203125" customWidth="1"/>
    <col min="4105" max="4105" width="7.6640625" customWidth="1"/>
    <col min="4106" max="4106" width="8.5" customWidth="1"/>
    <col min="4108" max="4108" width="8" customWidth="1"/>
    <col min="4109" max="4109" width="6" customWidth="1"/>
    <col min="4110" max="4110" width="6.6640625" customWidth="1"/>
    <col min="4111" max="4111" width="12.5" customWidth="1"/>
    <col min="4352" max="4352" width="6.6640625" customWidth="1"/>
    <col min="4353" max="4353" width="35.83203125" customWidth="1"/>
    <col min="4354" max="4354" width="11.6640625" customWidth="1"/>
    <col min="4355" max="4355" width="11.33203125" customWidth="1"/>
    <col min="4356" max="4356" width="11.5" customWidth="1"/>
    <col min="4357" max="4357" width="6" customWidth="1"/>
    <col min="4358" max="4358" width="10.5" customWidth="1"/>
    <col min="4360" max="4360" width="10.33203125" customWidth="1"/>
    <col min="4361" max="4361" width="7.6640625" customWidth="1"/>
    <col min="4362" max="4362" width="8.5" customWidth="1"/>
    <col min="4364" max="4364" width="8" customWidth="1"/>
    <col min="4365" max="4365" width="6" customWidth="1"/>
    <col min="4366" max="4366" width="6.6640625" customWidth="1"/>
    <col min="4367" max="4367" width="12.5" customWidth="1"/>
    <col min="4608" max="4608" width="6.6640625" customWidth="1"/>
    <col min="4609" max="4609" width="35.83203125" customWidth="1"/>
    <col min="4610" max="4610" width="11.6640625" customWidth="1"/>
    <col min="4611" max="4611" width="11.33203125" customWidth="1"/>
    <col min="4612" max="4612" width="11.5" customWidth="1"/>
    <col min="4613" max="4613" width="6" customWidth="1"/>
    <col min="4614" max="4614" width="10.5" customWidth="1"/>
    <col min="4616" max="4616" width="10.33203125" customWidth="1"/>
    <col min="4617" max="4617" width="7.6640625" customWidth="1"/>
    <col min="4618" max="4618" width="8.5" customWidth="1"/>
    <col min="4620" max="4620" width="8" customWidth="1"/>
    <col min="4621" max="4621" width="6" customWidth="1"/>
    <col min="4622" max="4622" width="6.6640625" customWidth="1"/>
    <col min="4623" max="4623" width="12.5" customWidth="1"/>
    <col min="4864" max="4864" width="6.6640625" customWidth="1"/>
    <col min="4865" max="4865" width="35.83203125" customWidth="1"/>
    <col min="4866" max="4866" width="11.6640625" customWidth="1"/>
    <col min="4867" max="4867" width="11.33203125" customWidth="1"/>
    <col min="4868" max="4868" width="11.5" customWidth="1"/>
    <col min="4869" max="4869" width="6" customWidth="1"/>
    <col min="4870" max="4870" width="10.5" customWidth="1"/>
    <col min="4872" max="4872" width="10.33203125" customWidth="1"/>
    <col min="4873" max="4873" width="7.6640625" customWidth="1"/>
    <col min="4874" max="4874" width="8.5" customWidth="1"/>
    <col min="4876" max="4876" width="8" customWidth="1"/>
    <col min="4877" max="4877" width="6" customWidth="1"/>
    <col min="4878" max="4878" width="6.6640625" customWidth="1"/>
    <col min="4879" max="4879" width="12.5" customWidth="1"/>
    <col min="5120" max="5120" width="6.6640625" customWidth="1"/>
    <col min="5121" max="5121" width="35.83203125" customWidth="1"/>
    <col min="5122" max="5122" width="11.6640625" customWidth="1"/>
    <col min="5123" max="5123" width="11.33203125" customWidth="1"/>
    <col min="5124" max="5124" width="11.5" customWidth="1"/>
    <col min="5125" max="5125" width="6" customWidth="1"/>
    <col min="5126" max="5126" width="10.5" customWidth="1"/>
    <col min="5128" max="5128" width="10.33203125" customWidth="1"/>
    <col min="5129" max="5129" width="7.6640625" customWidth="1"/>
    <col min="5130" max="5130" width="8.5" customWidth="1"/>
    <col min="5132" max="5132" width="8" customWidth="1"/>
    <col min="5133" max="5133" width="6" customWidth="1"/>
    <col min="5134" max="5134" width="6.6640625" customWidth="1"/>
    <col min="5135" max="5135" width="12.5" customWidth="1"/>
    <col min="5376" max="5376" width="6.6640625" customWidth="1"/>
    <col min="5377" max="5377" width="35.83203125" customWidth="1"/>
    <col min="5378" max="5378" width="11.6640625" customWidth="1"/>
    <col min="5379" max="5379" width="11.33203125" customWidth="1"/>
    <col min="5380" max="5380" width="11.5" customWidth="1"/>
    <col min="5381" max="5381" width="6" customWidth="1"/>
    <col min="5382" max="5382" width="10.5" customWidth="1"/>
    <col min="5384" max="5384" width="10.33203125" customWidth="1"/>
    <col min="5385" max="5385" width="7.6640625" customWidth="1"/>
    <col min="5386" max="5386" width="8.5" customWidth="1"/>
    <col min="5388" max="5388" width="8" customWidth="1"/>
    <col min="5389" max="5389" width="6" customWidth="1"/>
    <col min="5390" max="5390" width="6.6640625" customWidth="1"/>
    <col min="5391" max="5391" width="12.5" customWidth="1"/>
    <col min="5632" max="5632" width="6.6640625" customWidth="1"/>
    <col min="5633" max="5633" width="35.83203125" customWidth="1"/>
    <col min="5634" max="5634" width="11.6640625" customWidth="1"/>
    <col min="5635" max="5635" width="11.33203125" customWidth="1"/>
    <col min="5636" max="5636" width="11.5" customWidth="1"/>
    <col min="5637" max="5637" width="6" customWidth="1"/>
    <col min="5638" max="5638" width="10.5" customWidth="1"/>
    <col min="5640" max="5640" width="10.33203125" customWidth="1"/>
    <col min="5641" max="5641" width="7.6640625" customWidth="1"/>
    <col min="5642" max="5642" width="8.5" customWidth="1"/>
    <col min="5644" max="5644" width="8" customWidth="1"/>
    <col min="5645" max="5645" width="6" customWidth="1"/>
    <col min="5646" max="5646" width="6.6640625" customWidth="1"/>
    <col min="5647" max="5647" width="12.5" customWidth="1"/>
    <col min="5888" max="5888" width="6.6640625" customWidth="1"/>
    <col min="5889" max="5889" width="35.83203125" customWidth="1"/>
    <col min="5890" max="5890" width="11.6640625" customWidth="1"/>
    <col min="5891" max="5891" width="11.33203125" customWidth="1"/>
    <col min="5892" max="5892" width="11.5" customWidth="1"/>
    <col min="5893" max="5893" width="6" customWidth="1"/>
    <col min="5894" max="5894" width="10.5" customWidth="1"/>
    <col min="5896" max="5896" width="10.33203125" customWidth="1"/>
    <col min="5897" max="5897" width="7.6640625" customWidth="1"/>
    <col min="5898" max="5898" width="8.5" customWidth="1"/>
    <col min="5900" max="5900" width="8" customWidth="1"/>
    <col min="5901" max="5901" width="6" customWidth="1"/>
    <col min="5902" max="5902" width="6.6640625" customWidth="1"/>
    <col min="5903" max="5903" width="12.5" customWidth="1"/>
    <col min="6144" max="6144" width="6.6640625" customWidth="1"/>
    <col min="6145" max="6145" width="35.83203125" customWidth="1"/>
    <col min="6146" max="6146" width="11.6640625" customWidth="1"/>
    <col min="6147" max="6147" width="11.33203125" customWidth="1"/>
    <col min="6148" max="6148" width="11.5" customWidth="1"/>
    <col min="6149" max="6149" width="6" customWidth="1"/>
    <col min="6150" max="6150" width="10.5" customWidth="1"/>
    <col min="6152" max="6152" width="10.33203125" customWidth="1"/>
    <col min="6153" max="6153" width="7.6640625" customWidth="1"/>
    <col min="6154" max="6154" width="8.5" customWidth="1"/>
    <col min="6156" max="6156" width="8" customWidth="1"/>
    <col min="6157" max="6157" width="6" customWidth="1"/>
    <col min="6158" max="6158" width="6.6640625" customWidth="1"/>
    <col min="6159" max="6159" width="12.5" customWidth="1"/>
    <col min="6400" max="6400" width="6.6640625" customWidth="1"/>
    <col min="6401" max="6401" width="35.83203125" customWidth="1"/>
    <col min="6402" max="6402" width="11.6640625" customWidth="1"/>
    <col min="6403" max="6403" width="11.33203125" customWidth="1"/>
    <col min="6404" max="6404" width="11.5" customWidth="1"/>
    <col min="6405" max="6405" width="6" customWidth="1"/>
    <col min="6406" max="6406" width="10.5" customWidth="1"/>
    <col min="6408" max="6408" width="10.33203125" customWidth="1"/>
    <col min="6409" max="6409" width="7.6640625" customWidth="1"/>
    <col min="6410" max="6410" width="8.5" customWidth="1"/>
    <col min="6412" max="6412" width="8" customWidth="1"/>
    <col min="6413" max="6413" width="6" customWidth="1"/>
    <col min="6414" max="6414" width="6.6640625" customWidth="1"/>
    <col min="6415" max="6415" width="12.5" customWidth="1"/>
    <col min="6656" max="6656" width="6.6640625" customWidth="1"/>
    <col min="6657" max="6657" width="35.83203125" customWidth="1"/>
    <col min="6658" max="6658" width="11.6640625" customWidth="1"/>
    <col min="6659" max="6659" width="11.33203125" customWidth="1"/>
    <col min="6660" max="6660" width="11.5" customWidth="1"/>
    <col min="6661" max="6661" width="6" customWidth="1"/>
    <col min="6662" max="6662" width="10.5" customWidth="1"/>
    <col min="6664" max="6664" width="10.33203125" customWidth="1"/>
    <col min="6665" max="6665" width="7.6640625" customWidth="1"/>
    <col min="6666" max="6666" width="8.5" customWidth="1"/>
    <col min="6668" max="6668" width="8" customWidth="1"/>
    <col min="6669" max="6669" width="6" customWidth="1"/>
    <col min="6670" max="6670" width="6.6640625" customWidth="1"/>
    <col min="6671" max="6671" width="12.5" customWidth="1"/>
    <col min="6912" max="6912" width="6.6640625" customWidth="1"/>
    <col min="6913" max="6913" width="35.83203125" customWidth="1"/>
    <col min="6914" max="6914" width="11.6640625" customWidth="1"/>
    <col min="6915" max="6915" width="11.33203125" customWidth="1"/>
    <col min="6916" max="6916" width="11.5" customWidth="1"/>
    <col min="6917" max="6917" width="6" customWidth="1"/>
    <col min="6918" max="6918" width="10.5" customWidth="1"/>
    <col min="6920" max="6920" width="10.33203125" customWidth="1"/>
    <col min="6921" max="6921" width="7.6640625" customWidth="1"/>
    <col min="6922" max="6922" width="8.5" customWidth="1"/>
    <col min="6924" max="6924" width="8" customWidth="1"/>
    <col min="6925" max="6925" width="6" customWidth="1"/>
    <col min="6926" max="6926" width="6.6640625" customWidth="1"/>
    <col min="6927" max="6927" width="12.5" customWidth="1"/>
    <col min="7168" max="7168" width="6.6640625" customWidth="1"/>
    <col min="7169" max="7169" width="35.83203125" customWidth="1"/>
    <col min="7170" max="7170" width="11.6640625" customWidth="1"/>
    <col min="7171" max="7171" width="11.33203125" customWidth="1"/>
    <col min="7172" max="7172" width="11.5" customWidth="1"/>
    <col min="7173" max="7173" width="6" customWidth="1"/>
    <col min="7174" max="7174" width="10.5" customWidth="1"/>
    <col min="7176" max="7176" width="10.33203125" customWidth="1"/>
    <col min="7177" max="7177" width="7.6640625" customWidth="1"/>
    <col min="7178" max="7178" width="8.5" customWidth="1"/>
    <col min="7180" max="7180" width="8" customWidth="1"/>
    <col min="7181" max="7181" width="6" customWidth="1"/>
    <col min="7182" max="7182" width="6.6640625" customWidth="1"/>
    <col min="7183" max="7183" width="12.5" customWidth="1"/>
    <col min="7424" max="7424" width="6.6640625" customWidth="1"/>
    <col min="7425" max="7425" width="35.83203125" customWidth="1"/>
    <col min="7426" max="7426" width="11.6640625" customWidth="1"/>
    <col min="7427" max="7427" width="11.33203125" customWidth="1"/>
    <col min="7428" max="7428" width="11.5" customWidth="1"/>
    <col min="7429" max="7429" width="6" customWidth="1"/>
    <col min="7430" max="7430" width="10.5" customWidth="1"/>
    <col min="7432" max="7432" width="10.33203125" customWidth="1"/>
    <col min="7433" max="7433" width="7.6640625" customWidth="1"/>
    <col min="7434" max="7434" width="8.5" customWidth="1"/>
    <col min="7436" max="7436" width="8" customWidth="1"/>
    <col min="7437" max="7437" width="6" customWidth="1"/>
    <col min="7438" max="7438" width="6.6640625" customWidth="1"/>
    <col min="7439" max="7439" width="12.5" customWidth="1"/>
    <col min="7680" max="7680" width="6.6640625" customWidth="1"/>
    <col min="7681" max="7681" width="35.83203125" customWidth="1"/>
    <col min="7682" max="7682" width="11.6640625" customWidth="1"/>
    <col min="7683" max="7683" width="11.33203125" customWidth="1"/>
    <col min="7684" max="7684" width="11.5" customWidth="1"/>
    <col min="7685" max="7685" width="6" customWidth="1"/>
    <col min="7686" max="7686" width="10.5" customWidth="1"/>
    <col min="7688" max="7688" width="10.33203125" customWidth="1"/>
    <col min="7689" max="7689" width="7.6640625" customWidth="1"/>
    <col min="7690" max="7690" width="8.5" customWidth="1"/>
    <col min="7692" max="7692" width="8" customWidth="1"/>
    <col min="7693" max="7693" width="6" customWidth="1"/>
    <col min="7694" max="7694" width="6.6640625" customWidth="1"/>
    <col min="7695" max="7695" width="12.5" customWidth="1"/>
    <col min="7936" max="7936" width="6.6640625" customWidth="1"/>
    <col min="7937" max="7937" width="35.83203125" customWidth="1"/>
    <col min="7938" max="7938" width="11.6640625" customWidth="1"/>
    <col min="7939" max="7939" width="11.33203125" customWidth="1"/>
    <col min="7940" max="7940" width="11.5" customWidth="1"/>
    <col min="7941" max="7941" width="6" customWidth="1"/>
    <col min="7942" max="7942" width="10.5" customWidth="1"/>
    <col min="7944" max="7944" width="10.33203125" customWidth="1"/>
    <col min="7945" max="7945" width="7.6640625" customWidth="1"/>
    <col min="7946" max="7946" width="8.5" customWidth="1"/>
    <col min="7948" max="7948" width="8" customWidth="1"/>
    <col min="7949" max="7949" width="6" customWidth="1"/>
    <col min="7950" max="7950" width="6.6640625" customWidth="1"/>
    <col min="7951" max="7951" width="12.5" customWidth="1"/>
    <col min="8192" max="8192" width="6.6640625" customWidth="1"/>
    <col min="8193" max="8193" width="35.83203125" customWidth="1"/>
    <col min="8194" max="8194" width="11.6640625" customWidth="1"/>
    <col min="8195" max="8195" width="11.33203125" customWidth="1"/>
    <col min="8196" max="8196" width="11.5" customWidth="1"/>
    <col min="8197" max="8197" width="6" customWidth="1"/>
    <col min="8198" max="8198" width="10.5" customWidth="1"/>
    <col min="8200" max="8200" width="10.33203125" customWidth="1"/>
    <col min="8201" max="8201" width="7.6640625" customWidth="1"/>
    <col min="8202" max="8202" width="8.5" customWidth="1"/>
    <col min="8204" max="8204" width="8" customWidth="1"/>
    <col min="8205" max="8205" width="6" customWidth="1"/>
    <col min="8206" max="8206" width="6.6640625" customWidth="1"/>
    <col min="8207" max="8207" width="12.5" customWidth="1"/>
    <col min="8448" max="8448" width="6.6640625" customWidth="1"/>
    <col min="8449" max="8449" width="35.83203125" customWidth="1"/>
    <col min="8450" max="8450" width="11.6640625" customWidth="1"/>
    <col min="8451" max="8451" width="11.33203125" customWidth="1"/>
    <col min="8452" max="8452" width="11.5" customWidth="1"/>
    <col min="8453" max="8453" width="6" customWidth="1"/>
    <col min="8454" max="8454" width="10.5" customWidth="1"/>
    <col min="8456" max="8456" width="10.33203125" customWidth="1"/>
    <col min="8457" max="8457" width="7.6640625" customWidth="1"/>
    <col min="8458" max="8458" width="8.5" customWidth="1"/>
    <col min="8460" max="8460" width="8" customWidth="1"/>
    <col min="8461" max="8461" width="6" customWidth="1"/>
    <col min="8462" max="8462" width="6.6640625" customWidth="1"/>
    <col min="8463" max="8463" width="12.5" customWidth="1"/>
    <col min="8704" max="8704" width="6.6640625" customWidth="1"/>
    <col min="8705" max="8705" width="35.83203125" customWidth="1"/>
    <col min="8706" max="8706" width="11.6640625" customWidth="1"/>
    <col min="8707" max="8707" width="11.33203125" customWidth="1"/>
    <col min="8708" max="8708" width="11.5" customWidth="1"/>
    <col min="8709" max="8709" width="6" customWidth="1"/>
    <col min="8710" max="8710" width="10.5" customWidth="1"/>
    <col min="8712" max="8712" width="10.33203125" customWidth="1"/>
    <col min="8713" max="8713" width="7.6640625" customWidth="1"/>
    <col min="8714" max="8714" width="8.5" customWidth="1"/>
    <col min="8716" max="8716" width="8" customWidth="1"/>
    <col min="8717" max="8717" width="6" customWidth="1"/>
    <col min="8718" max="8718" width="6.6640625" customWidth="1"/>
    <col min="8719" max="8719" width="12.5" customWidth="1"/>
    <col min="8960" max="8960" width="6.6640625" customWidth="1"/>
    <col min="8961" max="8961" width="35.83203125" customWidth="1"/>
    <col min="8962" max="8962" width="11.6640625" customWidth="1"/>
    <col min="8963" max="8963" width="11.33203125" customWidth="1"/>
    <col min="8964" max="8964" width="11.5" customWidth="1"/>
    <col min="8965" max="8965" width="6" customWidth="1"/>
    <col min="8966" max="8966" width="10.5" customWidth="1"/>
    <col min="8968" max="8968" width="10.33203125" customWidth="1"/>
    <col min="8969" max="8969" width="7.6640625" customWidth="1"/>
    <col min="8970" max="8970" width="8.5" customWidth="1"/>
    <col min="8972" max="8972" width="8" customWidth="1"/>
    <col min="8973" max="8973" width="6" customWidth="1"/>
    <col min="8974" max="8974" width="6.6640625" customWidth="1"/>
    <col min="8975" max="8975" width="12.5" customWidth="1"/>
    <col min="9216" max="9216" width="6.6640625" customWidth="1"/>
    <col min="9217" max="9217" width="35.83203125" customWidth="1"/>
    <col min="9218" max="9218" width="11.6640625" customWidth="1"/>
    <col min="9219" max="9219" width="11.33203125" customWidth="1"/>
    <col min="9220" max="9220" width="11.5" customWidth="1"/>
    <col min="9221" max="9221" width="6" customWidth="1"/>
    <col min="9222" max="9222" width="10.5" customWidth="1"/>
    <col min="9224" max="9224" width="10.33203125" customWidth="1"/>
    <col min="9225" max="9225" width="7.6640625" customWidth="1"/>
    <col min="9226" max="9226" width="8.5" customWidth="1"/>
    <col min="9228" max="9228" width="8" customWidth="1"/>
    <col min="9229" max="9229" width="6" customWidth="1"/>
    <col min="9230" max="9230" width="6.6640625" customWidth="1"/>
    <col min="9231" max="9231" width="12.5" customWidth="1"/>
    <col min="9472" max="9472" width="6.6640625" customWidth="1"/>
    <col min="9473" max="9473" width="35.83203125" customWidth="1"/>
    <col min="9474" max="9474" width="11.6640625" customWidth="1"/>
    <col min="9475" max="9475" width="11.33203125" customWidth="1"/>
    <col min="9476" max="9476" width="11.5" customWidth="1"/>
    <col min="9477" max="9477" width="6" customWidth="1"/>
    <col min="9478" max="9478" width="10.5" customWidth="1"/>
    <col min="9480" max="9480" width="10.33203125" customWidth="1"/>
    <col min="9481" max="9481" width="7.6640625" customWidth="1"/>
    <col min="9482" max="9482" width="8.5" customWidth="1"/>
    <col min="9484" max="9484" width="8" customWidth="1"/>
    <col min="9485" max="9485" width="6" customWidth="1"/>
    <col min="9486" max="9486" width="6.6640625" customWidth="1"/>
    <col min="9487" max="9487" width="12.5" customWidth="1"/>
    <col min="9728" max="9728" width="6.6640625" customWidth="1"/>
    <col min="9729" max="9729" width="35.83203125" customWidth="1"/>
    <col min="9730" max="9730" width="11.6640625" customWidth="1"/>
    <col min="9731" max="9731" width="11.33203125" customWidth="1"/>
    <col min="9732" max="9732" width="11.5" customWidth="1"/>
    <col min="9733" max="9733" width="6" customWidth="1"/>
    <col min="9734" max="9734" width="10.5" customWidth="1"/>
    <col min="9736" max="9736" width="10.33203125" customWidth="1"/>
    <col min="9737" max="9737" width="7.6640625" customWidth="1"/>
    <col min="9738" max="9738" width="8.5" customWidth="1"/>
    <col min="9740" max="9740" width="8" customWidth="1"/>
    <col min="9741" max="9741" width="6" customWidth="1"/>
    <col min="9742" max="9742" width="6.6640625" customWidth="1"/>
    <col min="9743" max="9743" width="12.5" customWidth="1"/>
    <col min="9984" max="9984" width="6.6640625" customWidth="1"/>
    <col min="9985" max="9985" width="35.83203125" customWidth="1"/>
    <col min="9986" max="9986" width="11.6640625" customWidth="1"/>
    <col min="9987" max="9987" width="11.33203125" customWidth="1"/>
    <col min="9988" max="9988" width="11.5" customWidth="1"/>
    <col min="9989" max="9989" width="6" customWidth="1"/>
    <col min="9990" max="9990" width="10.5" customWidth="1"/>
    <col min="9992" max="9992" width="10.33203125" customWidth="1"/>
    <col min="9993" max="9993" width="7.6640625" customWidth="1"/>
    <col min="9994" max="9994" width="8.5" customWidth="1"/>
    <col min="9996" max="9996" width="8" customWidth="1"/>
    <col min="9997" max="9997" width="6" customWidth="1"/>
    <col min="9998" max="9998" width="6.6640625" customWidth="1"/>
    <col min="9999" max="9999" width="12.5" customWidth="1"/>
    <col min="10240" max="10240" width="6.6640625" customWidth="1"/>
    <col min="10241" max="10241" width="35.83203125" customWidth="1"/>
    <col min="10242" max="10242" width="11.6640625" customWidth="1"/>
    <col min="10243" max="10243" width="11.33203125" customWidth="1"/>
    <col min="10244" max="10244" width="11.5" customWidth="1"/>
    <col min="10245" max="10245" width="6" customWidth="1"/>
    <col min="10246" max="10246" width="10.5" customWidth="1"/>
    <col min="10248" max="10248" width="10.33203125" customWidth="1"/>
    <col min="10249" max="10249" width="7.6640625" customWidth="1"/>
    <col min="10250" max="10250" width="8.5" customWidth="1"/>
    <col min="10252" max="10252" width="8" customWidth="1"/>
    <col min="10253" max="10253" width="6" customWidth="1"/>
    <col min="10254" max="10254" width="6.6640625" customWidth="1"/>
    <col min="10255" max="10255" width="12.5" customWidth="1"/>
    <col min="10496" max="10496" width="6.6640625" customWidth="1"/>
    <col min="10497" max="10497" width="35.83203125" customWidth="1"/>
    <col min="10498" max="10498" width="11.6640625" customWidth="1"/>
    <col min="10499" max="10499" width="11.33203125" customWidth="1"/>
    <col min="10500" max="10500" width="11.5" customWidth="1"/>
    <col min="10501" max="10501" width="6" customWidth="1"/>
    <col min="10502" max="10502" width="10.5" customWidth="1"/>
    <col min="10504" max="10504" width="10.33203125" customWidth="1"/>
    <col min="10505" max="10505" width="7.6640625" customWidth="1"/>
    <col min="10506" max="10506" width="8.5" customWidth="1"/>
    <col min="10508" max="10508" width="8" customWidth="1"/>
    <col min="10509" max="10509" width="6" customWidth="1"/>
    <col min="10510" max="10510" width="6.6640625" customWidth="1"/>
    <col min="10511" max="10511" width="12.5" customWidth="1"/>
    <col min="10752" max="10752" width="6.6640625" customWidth="1"/>
    <col min="10753" max="10753" width="35.83203125" customWidth="1"/>
    <col min="10754" max="10754" width="11.6640625" customWidth="1"/>
    <col min="10755" max="10755" width="11.33203125" customWidth="1"/>
    <col min="10756" max="10756" width="11.5" customWidth="1"/>
    <col min="10757" max="10757" width="6" customWidth="1"/>
    <col min="10758" max="10758" width="10.5" customWidth="1"/>
    <col min="10760" max="10760" width="10.33203125" customWidth="1"/>
    <col min="10761" max="10761" width="7.6640625" customWidth="1"/>
    <col min="10762" max="10762" width="8.5" customWidth="1"/>
    <col min="10764" max="10764" width="8" customWidth="1"/>
    <col min="10765" max="10765" width="6" customWidth="1"/>
    <col min="10766" max="10766" width="6.6640625" customWidth="1"/>
    <col min="10767" max="10767" width="12.5" customWidth="1"/>
    <col min="11008" max="11008" width="6.6640625" customWidth="1"/>
    <col min="11009" max="11009" width="35.83203125" customWidth="1"/>
    <col min="11010" max="11010" width="11.6640625" customWidth="1"/>
    <col min="11011" max="11011" width="11.33203125" customWidth="1"/>
    <col min="11012" max="11012" width="11.5" customWidth="1"/>
    <col min="11013" max="11013" width="6" customWidth="1"/>
    <col min="11014" max="11014" width="10.5" customWidth="1"/>
    <col min="11016" max="11016" width="10.33203125" customWidth="1"/>
    <col min="11017" max="11017" width="7.6640625" customWidth="1"/>
    <col min="11018" max="11018" width="8.5" customWidth="1"/>
    <col min="11020" max="11020" width="8" customWidth="1"/>
    <col min="11021" max="11021" width="6" customWidth="1"/>
    <col min="11022" max="11022" width="6.6640625" customWidth="1"/>
    <col min="11023" max="11023" width="12.5" customWidth="1"/>
    <col min="11264" max="11264" width="6.6640625" customWidth="1"/>
    <col min="11265" max="11265" width="35.83203125" customWidth="1"/>
    <col min="11266" max="11266" width="11.6640625" customWidth="1"/>
    <col min="11267" max="11267" width="11.33203125" customWidth="1"/>
    <col min="11268" max="11268" width="11.5" customWidth="1"/>
    <col min="11269" max="11269" width="6" customWidth="1"/>
    <col min="11270" max="11270" width="10.5" customWidth="1"/>
    <col min="11272" max="11272" width="10.33203125" customWidth="1"/>
    <col min="11273" max="11273" width="7.6640625" customWidth="1"/>
    <col min="11274" max="11274" width="8.5" customWidth="1"/>
    <col min="11276" max="11276" width="8" customWidth="1"/>
    <col min="11277" max="11277" width="6" customWidth="1"/>
    <col min="11278" max="11278" width="6.6640625" customWidth="1"/>
    <col min="11279" max="11279" width="12.5" customWidth="1"/>
    <col min="11520" max="11520" width="6.6640625" customWidth="1"/>
    <col min="11521" max="11521" width="35.83203125" customWidth="1"/>
    <col min="11522" max="11522" width="11.6640625" customWidth="1"/>
    <col min="11523" max="11523" width="11.33203125" customWidth="1"/>
    <col min="11524" max="11524" width="11.5" customWidth="1"/>
    <col min="11525" max="11525" width="6" customWidth="1"/>
    <col min="11526" max="11526" width="10.5" customWidth="1"/>
    <col min="11528" max="11528" width="10.33203125" customWidth="1"/>
    <col min="11529" max="11529" width="7.6640625" customWidth="1"/>
    <col min="11530" max="11530" width="8.5" customWidth="1"/>
    <col min="11532" max="11532" width="8" customWidth="1"/>
    <col min="11533" max="11533" width="6" customWidth="1"/>
    <col min="11534" max="11534" width="6.6640625" customWidth="1"/>
    <col min="11535" max="11535" width="12.5" customWidth="1"/>
    <col min="11776" max="11776" width="6.6640625" customWidth="1"/>
    <col min="11777" max="11777" width="35.83203125" customWidth="1"/>
    <col min="11778" max="11778" width="11.6640625" customWidth="1"/>
    <col min="11779" max="11779" width="11.33203125" customWidth="1"/>
    <col min="11780" max="11780" width="11.5" customWidth="1"/>
    <col min="11781" max="11781" width="6" customWidth="1"/>
    <col min="11782" max="11782" width="10.5" customWidth="1"/>
    <col min="11784" max="11784" width="10.33203125" customWidth="1"/>
    <col min="11785" max="11785" width="7.6640625" customWidth="1"/>
    <col min="11786" max="11786" width="8.5" customWidth="1"/>
    <col min="11788" max="11788" width="8" customWidth="1"/>
    <col min="11789" max="11789" width="6" customWidth="1"/>
    <col min="11790" max="11790" width="6.6640625" customWidth="1"/>
    <col min="11791" max="11791" width="12.5" customWidth="1"/>
    <col min="12032" max="12032" width="6.6640625" customWidth="1"/>
    <col min="12033" max="12033" width="35.83203125" customWidth="1"/>
    <col min="12034" max="12034" width="11.6640625" customWidth="1"/>
    <col min="12035" max="12035" width="11.33203125" customWidth="1"/>
    <col min="12036" max="12036" width="11.5" customWidth="1"/>
    <col min="12037" max="12037" width="6" customWidth="1"/>
    <col min="12038" max="12038" width="10.5" customWidth="1"/>
    <col min="12040" max="12040" width="10.33203125" customWidth="1"/>
    <col min="12041" max="12041" width="7.6640625" customWidth="1"/>
    <col min="12042" max="12042" width="8.5" customWidth="1"/>
    <col min="12044" max="12044" width="8" customWidth="1"/>
    <col min="12045" max="12045" width="6" customWidth="1"/>
    <col min="12046" max="12046" width="6.6640625" customWidth="1"/>
    <col min="12047" max="12047" width="12.5" customWidth="1"/>
    <col min="12288" max="12288" width="6.6640625" customWidth="1"/>
    <col min="12289" max="12289" width="35.83203125" customWidth="1"/>
    <col min="12290" max="12290" width="11.6640625" customWidth="1"/>
    <col min="12291" max="12291" width="11.33203125" customWidth="1"/>
    <col min="12292" max="12292" width="11.5" customWidth="1"/>
    <col min="12293" max="12293" width="6" customWidth="1"/>
    <col min="12294" max="12294" width="10.5" customWidth="1"/>
    <col min="12296" max="12296" width="10.33203125" customWidth="1"/>
    <col min="12297" max="12297" width="7.6640625" customWidth="1"/>
    <col min="12298" max="12298" width="8.5" customWidth="1"/>
    <col min="12300" max="12300" width="8" customWidth="1"/>
    <col min="12301" max="12301" width="6" customWidth="1"/>
    <col min="12302" max="12302" width="6.6640625" customWidth="1"/>
    <col min="12303" max="12303" width="12.5" customWidth="1"/>
    <col min="12544" max="12544" width="6.6640625" customWidth="1"/>
    <col min="12545" max="12545" width="35.83203125" customWidth="1"/>
    <col min="12546" max="12546" width="11.6640625" customWidth="1"/>
    <col min="12547" max="12547" width="11.33203125" customWidth="1"/>
    <col min="12548" max="12548" width="11.5" customWidth="1"/>
    <col min="12549" max="12549" width="6" customWidth="1"/>
    <col min="12550" max="12550" width="10.5" customWidth="1"/>
    <col min="12552" max="12552" width="10.33203125" customWidth="1"/>
    <col min="12553" max="12553" width="7.6640625" customWidth="1"/>
    <col min="12554" max="12554" width="8.5" customWidth="1"/>
    <col min="12556" max="12556" width="8" customWidth="1"/>
    <col min="12557" max="12557" width="6" customWidth="1"/>
    <col min="12558" max="12558" width="6.6640625" customWidth="1"/>
    <col min="12559" max="12559" width="12.5" customWidth="1"/>
    <col min="12800" max="12800" width="6.6640625" customWidth="1"/>
    <col min="12801" max="12801" width="35.83203125" customWidth="1"/>
    <col min="12802" max="12802" width="11.6640625" customWidth="1"/>
    <col min="12803" max="12803" width="11.33203125" customWidth="1"/>
    <col min="12804" max="12804" width="11.5" customWidth="1"/>
    <col min="12805" max="12805" width="6" customWidth="1"/>
    <col min="12806" max="12806" width="10.5" customWidth="1"/>
    <col min="12808" max="12808" width="10.33203125" customWidth="1"/>
    <col min="12809" max="12809" width="7.6640625" customWidth="1"/>
    <col min="12810" max="12810" width="8.5" customWidth="1"/>
    <col min="12812" max="12812" width="8" customWidth="1"/>
    <col min="12813" max="12813" width="6" customWidth="1"/>
    <col min="12814" max="12814" width="6.6640625" customWidth="1"/>
    <col min="12815" max="12815" width="12.5" customWidth="1"/>
    <col min="13056" max="13056" width="6.6640625" customWidth="1"/>
    <col min="13057" max="13057" width="35.83203125" customWidth="1"/>
    <col min="13058" max="13058" width="11.6640625" customWidth="1"/>
    <col min="13059" max="13059" width="11.33203125" customWidth="1"/>
    <col min="13060" max="13060" width="11.5" customWidth="1"/>
    <col min="13061" max="13061" width="6" customWidth="1"/>
    <col min="13062" max="13062" width="10.5" customWidth="1"/>
    <col min="13064" max="13064" width="10.33203125" customWidth="1"/>
    <col min="13065" max="13065" width="7.6640625" customWidth="1"/>
    <col min="13066" max="13066" width="8.5" customWidth="1"/>
    <col min="13068" max="13068" width="8" customWidth="1"/>
    <col min="13069" max="13069" width="6" customWidth="1"/>
    <col min="13070" max="13070" width="6.6640625" customWidth="1"/>
    <col min="13071" max="13071" width="12.5" customWidth="1"/>
    <col min="13312" max="13312" width="6.6640625" customWidth="1"/>
    <col min="13313" max="13313" width="35.83203125" customWidth="1"/>
    <col min="13314" max="13314" width="11.6640625" customWidth="1"/>
    <col min="13315" max="13315" width="11.33203125" customWidth="1"/>
    <col min="13316" max="13316" width="11.5" customWidth="1"/>
    <col min="13317" max="13317" width="6" customWidth="1"/>
    <col min="13318" max="13318" width="10.5" customWidth="1"/>
    <col min="13320" max="13320" width="10.33203125" customWidth="1"/>
    <col min="13321" max="13321" width="7.6640625" customWidth="1"/>
    <col min="13322" max="13322" width="8.5" customWidth="1"/>
    <col min="13324" max="13324" width="8" customWidth="1"/>
    <col min="13325" max="13325" width="6" customWidth="1"/>
    <col min="13326" max="13326" width="6.6640625" customWidth="1"/>
    <col min="13327" max="13327" width="12.5" customWidth="1"/>
    <col min="13568" max="13568" width="6.6640625" customWidth="1"/>
    <col min="13569" max="13569" width="35.83203125" customWidth="1"/>
    <col min="13570" max="13570" width="11.6640625" customWidth="1"/>
    <col min="13571" max="13571" width="11.33203125" customWidth="1"/>
    <col min="13572" max="13572" width="11.5" customWidth="1"/>
    <col min="13573" max="13573" width="6" customWidth="1"/>
    <col min="13574" max="13574" width="10.5" customWidth="1"/>
    <col min="13576" max="13576" width="10.33203125" customWidth="1"/>
    <col min="13577" max="13577" width="7.6640625" customWidth="1"/>
    <col min="13578" max="13578" width="8.5" customWidth="1"/>
    <col min="13580" max="13580" width="8" customWidth="1"/>
    <col min="13581" max="13581" width="6" customWidth="1"/>
    <col min="13582" max="13582" width="6.6640625" customWidth="1"/>
    <col min="13583" max="13583" width="12.5" customWidth="1"/>
    <col min="13824" max="13824" width="6.6640625" customWidth="1"/>
    <col min="13825" max="13825" width="35.83203125" customWidth="1"/>
    <col min="13826" max="13826" width="11.6640625" customWidth="1"/>
    <col min="13827" max="13827" width="11.33203125" customWidth="1"/>
    <col min="13828" max="13828" width="11.5" customWidth="1"/>
    <col min="13829" max="13829" width="6" customWidth="1"/>
    <col min="13830" max="13830" width="10.5" customWidth="1"/>
    <col min="13832" max="13832" width="10.33203125" customWidth="1"/>
    <col min="13833" max="13833" width="7.6640625" customWidth="1"/>
    <col min="13834" max="13834" width="8.5" customWidth="1"/>
    <col min="13836" max="13836" width="8" customWidth="1"/>
    <col min="13837" max="13837" width="6" customWidth="1"/>
    <col min="13838" max="13838" width="6.6640625" customWidth="1"/>
    <col min="13839" max="13839" width="12.5" customWidth="1"/>
    <col min="14080" max="14080" width="6.6640625" customWidth="1"/>
    <col min="14081" max="14081" width="35.83203125" customWidth="1"/>
    <col min="14082" max="14082" width="11.6640625" customWidth="1"/>
    <col min="14083" max="14083" width="11.33203125" customWidth="1"/>
    <col min="14084" max="14084" width="11.5" customWidth="1"/>
    <col min="14085" max="14085" width="6" customWidth="1"/>
    <col min="14086" max="14086" width="10.5" customWidth="1"/>
    <col min="14088" max="14088" width="10.33203125" customWidth="1"/>
    <col min="14089" max="14089" width="7.6640625" customWidth="1"/>
    <col min="14090" max="14090" width="8.5" customWidth="1"/>
    <col min="14092" max="14092" width="8" customWidth="1"/>
    <col min="14093" max="14093" width="6" customWidth="1"/>
    <col min="14094" max="14094" width="6.6640625" customWidth="1"/>
    <col min="14095" max="14095" width="12.5" customWidth="1"/>
    <col min="14336" max="14336" width="6.6640625" customWidth="1"/>
    <col min="14337" max="14337" width="35.83203125" customWidth="1"/>
    <col min="14338" max="14338" width="11.6640625" customWidth="1"/>
    <col min="14339" max="14339" width="11.33203125" customWidth="1"/>
    <col min="14340" max="14340" width="11.5" customWidth="1"/>
    <col min="14341" max="14341" width="6" customWidth="1"/>
    <col min="14342" max="14342" width="10.5" customWidth="1"/>
    <col min="14344" max="14344" width="10.33203125" customWidth="1"/>
    <col min="14345" max="14345" width="7.6640625" customWidth="1"/>
    <col min="14346" max="14346" width="8.5" customWidth="1"/>
    <col min="14348" max="14348" width="8" customWidth="1"/>
    <col min="14349" max="14349" width="6" customWidth="1"/>
    <col min="14350" max="14350" width="6.6640625" customWidth="1"/>
    <col min="14351" max="14351" width="12.5" customWidth="1"/>
    <col min="14592" max="14592" width="6.6640625" customWidth="1"/>
    <col min="14593" max="14593" width="35.83203125" customWidth="1"/>
    <col min="14594" max="14594" width="11.6640625" customWidth="1"/>
    <col min="14595" max="14595" width="11.33203125" customWidth="1"/>
    <col min="14596" max="14596" width="11.5" customWidth="1"/>
    <col min="14597" max="14597" width="6" customWidth="1"/>
    <col min="14598" max="14598" width="10.5" customWidth="1"/>
    <col min="14600" max="14600" width="10.33203125" customWidth="1"/>
    <col min="14601" max="14601" width="7.6640625" customWidth="1"/>
    <col min="14602" max="14602" width="8.5" customWidth="1"/>
    <col min="14604" max="14604" width="8" customWidth="1"/>
    <col min="14605" max="14605" width="6" customWidth="1"/>
    <col min="14606" max="14606" width="6.6640625" customWidth="1"/>
    <col min="14607" max="14607" width="12.5" customWidth="1"/>
    <col min="14848" max="14848" width="6.6640625" customWidth="1"/>
    <col min="14849" max="14849" width="35.83203125" customWidth="1"/>
    <col min="14850" max="14850" width="11.6640625" customWidth="1"/>
    <col min="14851" max="14851" width="11.33203125" customWidth="1"/>
    <col min="14852" max="14852" width="11.5" customWidth="1"/>
    <col min="14853" max="14853" width="6" customWidth="1"/>
    <col min="14854" max="14854" width="10.5" customWidth="1"/>
    <col min="14856" max="14856" width="10.33203125" customWidth="1"/>
    <col min="14857" max="14857" width="7.6640625" customWidth="1"/>
    <col min="14858" max="14858" width="8.5" customWidth="1"/>
    <col min="14860" max="14860" width="8" customWidth="1"/>
    <col min="14861" max="14861" width="6" customWidth="1"/>
    <col min="14862" max="14862" width="6.6640625" customWidth="1"/>
    <col min="14863" max="14863" width="12.5" customWidth="1"/>
    <col min="15104" max="15104" width="6.6640625" customWidth="1"/>
    <col min="15105" max="15105" width="35.83203125" customWidth="1"/>
    <col min="15106" max="15106" width="11.6640625" customWidth="1"/>
    <col min="15107" max="15107" width="11.33203125" customWidth="1"/>
    <col min="15108" max="15108" width="11.5" customWidth="1"/>
    <col min="15109" max="15109" width="6" customWidth="1"/>
    <col min="15110" max="15110" width="10.5" customWidth="1"/>
    <col min="15112" max="15112" width="10.33203125" customWidth="1"/>
    <col min="15113" max="15113" width="7.6640625" customWidth="1"/>
    <col min="15114" max="15114" width="8.5" customWidth="1"/>
    <col min="15116" max="15116" width="8" customWidth="1"/>
    <col min="15117" max="15117" width="6" customWidth="1"/>
    <col min="15118" max="15118" width="6.6640625" customWidth="1"/>
    <col min="15119" max="15119" width="12.5" customWidth="1"/>
    <col min="15360" max="15360" width="6.6640625" customWidth="1"/>
    <col min="15361" max="15361" width="35.83203125" customWidth="1"/>
    <col min="15362" max="15362" width="11.6640625" customWidth="1"/>
    <col min="15363" max="15363" width="11.33203125" customWidth="1"/>
    <col min="15364" max="15364" width="11.5" customWidth="1"/>
    <col min="15365" max="15365" width="6" customWidth="1"/>
    <col min="15366" max="15366" width="10.5" customWidth="1"/>
    <col min="15368" max="15368" width="10.33203125" customWidth="1"/>
    <col min="15369" max="15369" width="7.6640625" customWidth="1"/>
    <col min="15370" max="15370" width="8.5" customWidth="1"/>
    <col min="15372" max="15372" width="8" customWidth="1"/>
    <col min="15373" max="15373" width="6" customWidth="1"/>
    <col min="15374" max="15374" width="6.6640625" customWidth="1"/>
    <col min="15375" max="15375" width="12.5" customWidth="1"/>
    <col min="15616" max="15616" width="6.6640625" customWidth="1"/>
    <col min="15617" max="15617" width="35.83203125" customWidth="1"/>
    <col min="15618" max="15618" width="11.6640625" customWidth="1"/>
    <col min="15619" max="15619" width="11.33203125" customWidth="1"/>
    <col min="15620" max="15620" width="11.5" customWidth="1"/>
    <col min="15621" max="15621" width="6" customWidth="1"/>
    <col min="15622" max="15622" width="10.5" customWidth="1"/>
    <col min="15624" max="15624" width="10.33203125" customWidth="1"/>
    <col min="15625" max="15625" width="7.6640625" customWidth="1"/>
    <col min="15626" max="15626" width="8.5" customWidth="1"/>
    <col min="15628" max="15628" width="8" customWidth="1"/>
    <col min="15629" max="15629" width="6" customWidth="1"/>
    <col min="15630" max="15630" width="6.6640625" customWidth="1"/>
    <col min="15631" max="15631" width="12.5" customWidth="1"/>
    <col min="15872" max="15872" width="6.6640625" customWidth="1"/>
    <col min="15873" max="15873" width="35.83203125" customWidth="1"/>
    <col min="15874" max="15874" width="11.6640625" customWidth="1"/>
    <col min="15875" max="15875" width="11.33203125" customWidth="1"/>
    <col min="15876" max="15876" width="11.5" customWidth="1"/>
    <col min="15877" max="15877" width="6" customWidth="1"/>
    <col min="15878" max="15878" width="10.5" customWidth="1"/>
    <col min="15880" max="15880" width="10.33203125" customWidth="1"/>
    <col min="15881" max="15881" width="7.6640625" customWidth="1"/>
    <col min="15882" max="15882" width="8.5" customWidth="1"/>
    <col min="15884" max="15884" width="8" customWidth="1"/>
    <col min="15885" max="15885" width="6" customWidth="1"/>
    <col min="15886" max="15886" width="6.6640625" customWidth="1"/>
    <col min="15887" max="15887" width="12.5" customWidth="1"/>
    <col min="16128" max="16128" width="6.6640625" customWidth="1"/>
    <col min="16129" max="16129" width="35.83203125" customWidth="1"/>
    <col min="16130" max="16130" width="11.6640625" customWidth="1"/>
    <col min="16131" max="16131" width="11.33203125" customWidth="1"/>
    <col min="16132" max="16132" width="11.5" customWidth="1"/>
    <col min="16133" max="16133" width="6" customWidth="1"/>
    <col min="16134" max="16134" width="10.5" customWidth="1"/>
    <col min="16136" max="16136" width="10.33203125" customWidth="1"/>
    <col min="16137" max="16137" width="7.6640625" customWidth="1"/>
    <col min="16138" max="16138" width="8.5" customWidth="1"/>
    <col min="16140" max="16140" width="8" customWidth="1"/>
    <col min="16141" max="16141" width="6" customWidth="1"/>
    <col min="16142" max="16142" width="6.6640625" customWidth="1"/>
    <col min="16143" max="16143" width="12.5" customWidth="1"/>
  </cols>
  <sheetData>
    <row r="1" spans="1:15" ht="13.5" x14ac:dyDescent="0.25">
      <c r="A1" s="863" t="s">
        <v>738</v>
      </c>
      <c r="B1" s="863" t="s">
        <v>739</v>
      </c>
      <c r="C1" s="863" t="s">
        <v>137</v>
      </c>
      <c r="D1" s="863"/>
      <c r="E1" s="863" t="s">
        <v>138</v>
      </c>
      <c r="F1" s="863"/>
      <c r="G1" s="863" t="s">
        <v>111</v>
      </c>
      <c r="H1" s="866"/>
      <c r="I1" s="866"/>
      <c r="J1" s="866"/>
      <c r="K1" s="866"/>
      <c r="L1" s="866"/>
      <c r="M1" s="866"/>
      <c r="N1" s="866"/>
      <c r="O1" s="865" t="s">
        <v>133</v>
      </c>
    </row>
    <row r="2" spans="1:15" ht="94.5" customHeight="1" x14ac:dyDescent="0.2">
      <c r="A2" s="864"/>
      <c r="B2" s="864"/>
      <c r="C2" s="191" t="s">
        <v>139</v>
      </c>
      <c r="D2" s="191" t="s">
        <v>140</v>
      </c>
      <c r="E2" s="191" t="s">
        <v>760</v>
      </c>
      <c r="F2" s="191" t="s">
        <v>142</v>
      </c>
      <c r="G2" s="249" t="s">
        <v>113</v>
      </c>
      <c r="H2" s="249" t="s">
        <v>761</v>
      </c>
      <c r="I2" s="249" t="s">
        <v>266</v>
      </c>
      <c r="J2" s="249" t="s">
        <v>119</v>
      </c>
      <c r="K2" s="249" t="s">
        <v>121</v>
      </c>
      <c r="L2" s="249" t="s">
        <v>124</v>
      </c>
      <c r="M2" s="249" t="s">
        <v>126</v>
      </c>
      <c r="N2" s="249" t="s">
        <v>128</v>
      </c>
      <c r="O2" s="865"/>
    </row>
    <row r="3" spans="1:15" ht="18.75" customHeight="1" x14ac:dyDescent="0.2">
      <c r="A3" s="150">
        <v>2</v>
      </c>
      <c r="B3" s="202" t="s">
        <v>741</v>
      </c>
      <c r="C3" s="292">
        <v>1814430</v>
      </c>
      <c r="D3" s="20">
        <v>1831767</v>
      </c>
      <c r="E3" s="20">
        <f t="shared" ref="E3:E20" si="0">SUM(G3:O3)</f>
        <v>800879</v>
      </c>
      <c r="F3" s="192">
        <f t="shared" ref="F3:F21" si="1">E3/D3*100</f>
        <v>43.721663290145521</v>
      </c>
      <c r="G3" s="193">
        <v>558607</v>
      </c>
      <c r="H3" s="193">
        <v>91670</v>
      </c>
      <c r="I3" s="193">
        <v>91866</v>
      </c>
      <c r="J3" s="194"/>
      <c r="K3" s="194">
        <v>45719</v>
      </c>
      <c r="L3" s="194">
        <v>11150</v>
      </c>
      <c r="M3" s="194">
        <v>1867</v>
      </c>
      <c r="N3" s="194"/>
      <c r="O3" s="194"/>
    </row>
    <row r="4" spans="1:15" ht="17.25" customHeight="1" x14ac:dyDescent="0.2">
      <c r="A4" s="150">
        <v>3</v>
      </c>
      <c r="B4" s="202" t="s">
        <v>742</v>
      </c>
      <c r="C4" s="292">
        <v>1058472</v>
      </c>
      <c r="D4" s="20">
        <v>1016902</v>
      </c>
      <c r="E4" s="20">
        <f t="shared" si="0"/>
        <v>365736</v>
      </c>
      <c r="F4" s="192">
        <f t="shared" si="1"/>
        <v>35.965707609976185</v>
      </c>
      <c r="G4" s="193">
        <v>59374</v>
      </c>
      <c r="H4" s="193">
        <v>9824</v>
      </c>
      <c r="I4" s="193">
        <v>264212</v>
      </c>
      <c r="J4" s="194"/>
      <c r="K4" s="194">
        <v>32201</v>
      </c>
      <c r="L4" s="194">
        <v>125</v>
      </c>
      <c r="M4" s="194"/>
      <c r="N4" s="194"/>
      <c r="O4" s="194"/>
    </row>
    <row r="5" spans="1:15" ht="18" customHeight="1" x14ac:dyDescent="0.2">
      <c r="A5" s="150">
        <v>4</v>
      </c>
      <c r="B5" s="202" t="s">
        <v>743</v>
      </c>
      <c r="C5" s="292">
        <v>676340</v>
      </c>
      <c r="D5" s="20">
        <v>700220</v>
      </c>
      <c r="E5" s="20">
        <f t="shared" si="0"/>
        <v>322164</v>
      </c>
      <c r="F5" s="192">
        <f t="shared" si="1"/>
        <v>46.00896860986547</v>
      </c>
      <c r="G5" s="193">
        <v>228919</v>
      </c>
      <c r="H5" s="193">
        <v>38257</v>
      </c>
      <c r="I5" s="193">
        <v>51872</v>
      </c>
      <c r="J5" s="194"/>
      <c r="K5" s="194">
        <v>3022</v>
      </c>
      <c r="L5" s="194">
        <v>94</v>
      </c>
      <c r="M5" s="194"/>
      <c r="N5" s="194"/>
      <c r="O5" s="194"/>
    </row>
    <row r="6" spans="1:15" ht="18.75" customHeight="1" x14ac:dyDescent="0.2">
      <c r="A6" s="150">
        <v>5</v>
      </c>
      <c r="B6" s="203" t="s">
        <v>744</v>
      </c>
      <c r="C6" s="293">
        <v>576794</v>
      </c>
      <c r="D6" s="194">
        <v>713778</v>
      </c>
      <c r="E6" s="20">
        <f t="shared" si="0"/>
        <v>263465</v>
      </c>
      <c r="F6" s="192">
        <f t="shared" si="1"/>
        <v>36.911336578039673</v>
      </c>
      <c r="G6" s="193">
        <v>153343</v>
      </c>
      <c r="H6" s="193">
        <v>25284</v>
      </c>
      <c r="I6" s="193">
        <v>83523</v>
      </c>
      <c r="J6" s="194"/>
      <c r="K6" s="194"/>
      <c r="L6" s="194">
        <v>1315</v>
      </c>
      <c r="M6" s="194"/>
      <c r="N6" s="194"/>
      <c r="O6" s="194"/>
    </row>
    <row r="7" spans="1:15" ht="27.75" customHeight="1" x14ac:dyDescent="0.2">
      <c r="A7" s="150">
        <v>6</v>
      </c>
      <c r="B7" s="195" t="s">
        <v>762</v>
      </c>
      <c r="C7" s="293">
        <v>224231</v>
      </c>
      <c r="D7" s="194">
        <v>267493</v>
      </c>
      <c r="E7" s="20">
        <f t="shared" si="0"/>
        <v>118215</v>
      </c>
      <c r="F7" s="192">
        <f t="shared" si="1"/>
        <v>44.193679834612496</v>
      </c>
      <c r="G7" s="193">
        <v>94512</v>
      </c>
      <c r="H7" s="193">
        <v>16531</v>
      </c>
      <c r="I7" s="193">
        <v>6475</v>
      </c>
      <c r="J7" s="194">
        <v>575</v>
      </c>
      <c r="K7" s="194">
        <v>93</v>
      </c>
      <c r="L7" s="194">
        <v>29</v>
      </c>
      <c r="M7" s="194"/>
      <c r="N7" s="194"/>
      <c r="O7" s="194"/>
    </row>
    <row r="8" spans="1:15" ht="15" customHeight="1" x14ac:dyDescent="0.2">
      <c r="A8" s="150">
        <v>7</v>
      </c>
      <c r="B8" s="203" t="s">
        <v>746</v>
      </c>
      <c r="C8" s="294">
        <v>377246</v>
      </c>
      <c r="D8" s="194">
        <v>393858</v>
      </c>
      <c r="E8" s="20">
        <f t="shared" si="0"/>
        <v>173704</v>
      </c>
      <c r="F8" s="192">
        <f t="shared" si="1"/>
        <v>44.103204708295884</v>
      </c>
      <c r="G8" s="193">
        <v>123252</v>
      </c>
      <c r="H8" s="193">
        <v>20827</v>
      </c>
      <c r="I8" s="193">
        <v>27492</v>
      </c>
      <c r="J8" s="194"/>
      <c r="K8" s="194">
        <v>2133</v>
      </c>
      <c r="L8" s="194"/>
      <c r="M8" s="194"/>
      <c r="N8" s="194"/>
      <c r="O8" s="194"/>
    </row>
    <row r="9" spans="1:15" ht="15.75" customHeight="1" x14ac:dyDescent="0.2">
      <c r="A9" s="150">
        <v>8</v>
      </c>
      <c r="B9" s="203" t="s">
        <v>747</v>
      </c>
      <c r="C9" s="294">
        <v>327099</v>
      </c>
      <c r="D9" s="194">
        <v>344891</v>
      </c>
      <c r="E9" s="20">
        <f t="shared" si="0"/>
        <v>150606</v>
      </c>
      <c r="F9" s="192">
        <f t="shared" si="1"/>
        <v>43.667709508221435</v>
      </c>
      <c r="G9" s="193">
        <v>98089</v>
      </c>
      <c r="H9" s="193">
        <v>16869</v>
      </c>
      <c r="I9" s="193">
        <v>32104</v>
      </c>
      <c r="J9" s="194"/>
      <c r="K9" s="194">
        <v>3287</v>
      </c>
      <c r="L9" s="194">
        <v>257</v>
      </c>
      <c r="M9" s="194"/>
      <c r="N9" s="194"/>
      <c r="O9" s="194"/>
    </row>
    <row r="10" spans="1:15" x14ac:dyDescent="0.2">
      <c r="A10" s="150">
        <v>9</v>
      </c>
      <c r="B10" s="203" t="s">
        <v>748</v>
      </c>
      <c r="C10" s="294">
        <v>374926</v>
      </c>
      <c r="D10" s="194">
        <v>400900</v>
      </c>
      <c r="E10" s="20">
        <f t="shared" si="0"/>
        <v>162104</v>
      </c>
      <c r="F10" s="192">
        <f t="shared" si="1"/>
        <v>40.435021202294834</v>
      </c>
      <c r="G10" s="193">
        <v>104154</v>
      </c>
      <c r="H10" s="193">
        <v>17422</v>
      </c>
      <c r="I10" s="193">
        <v>35230</v>
      </c>
      <c r="J10" s="194"/>
      <c r="K10" s="194">
        <v>4754</v>
      </c>
      <c r="L10" s="194">
        <v>544</v>
      </c>
      <c r="M10" s="194"/>
      <c r="N10" s="194"/>
      <c r="O10" s="194"/>
    </row>
    <row r="11" spans="1:15" ht="16.5" customHeight="1" x14ac:dyDescent="0.2">
      <c r="A11" s="150">
        <v>10</v>
      </c>
      <c r="B11" s="203" t="s">
        <v>749</v>
      </c>
      <c r="C11" s="294">
        <v>343570</v>
      </c>
      <c r="D11" s="194">
        <v>358917</v>
      </c>
      <c r="E11" s="20">
        <f t="shared" si="0"/>
        <v>151993</v>
      </c>
      <c r="F11" s="192">
        <f t="shared" si="1"/>
        <v>42.347673696147019</v>
      </c>
      <c r="G11" s="193">
        <v>107301</v>
      </c>
      <c r="H11" s="193">
        <v>18606</v>
      </c>
      <c r="I11" s="193">
        <v>23996</v>
      </c>
      <c r="J11" s="194"/>
      <c r="K11" s="194">
        <v>2050</v>
      </c>
      <c r="L11" s="194">
        <v>40</v>
      </c>
      <c r="M11" s="194"/>
      <c r="N11" s="194"/>
      <c r="O11" s="194"/>
    </row>
    <row r="12" spans="1:15" ht="16.5" customHeight="1" x14ac:dyDescent="0.2">
      <c r="A12" s="150">
        <v>11</v>
      </c>
      <c r="B12" s="204" t="s">
        <v>750</v>
      </c>
      <c r="C12" s="295">
        <v>53686</v>
      </c>
      <c r="D12" s="193">
        <v>55411</v>
      </c>
      <c r="E12" s="20">
        <f t="shared" si="0"/>
        <v>26434</v>
      </c>
      <c r="F12" s="192">
        <f t="shared" si="1"/>
        <v>47.705329266752088</v>
      </c>
      <c r="G12" s="193">
        <v>21901</v>
      </c>
      <c r="H12" s="193">
        <v>3433</v>
      </c>
      <c r="I12" s="193">
        <v>1100</v>
      </c>
      <c r="J12" s="194"/>
      <c r="K12" s="194"/>
      <c r="L12" s="194"/>
      <c r="M12" s="194"/>
      <c r="N12" s="194"/>
      <c r="O12" s="194"/>
    </row>
    <row r="13" spans="1:15" x14ac:dyDescent="0.2">
      <c r="A13" s="150">
        <v>12</v>
      </c>
      <c r="B13" s="195" t="s">
        <v>751</v>
      </c>
      <c r="C13" s="296">
        <v>492898</v>
      </c>
      <c r="D13" s="194">
        <v>525821</v>
      </c>
      <c r="E13" s="20">
        <f t="shared" si="0"/>
        <v>185606</v>
      </c>
      <c r="F13" s="192">
        <f t="shared" si="1"/>
        <v>35.298323954349485</v>
      </c>
      <c r="G13" s="193">
        <v>98284</v>
      </c>
      <c r="H13" s="193">
        <v>15288</v>
      </c>
      <c r="I13" s="193">
        <v>59692</v>
      </c>
      <c r="J13" s="194"/>
      <c r="K13" s="194"/>
      <c r="L13" s="194">
        <v>10091</v>
      </c>
      <c r="M13" s="194">
        <v>2251</v>
      </c>
      <c r="N13" s="194"/>
      <c r="O13" s="194"/>
    </row>
    <row r="14" spans="1:15" ht="27" customHeight="1" x14ac:dyDescent="0.2">
      <c r="A14" s="150">
        <v>13</v>
      </c>
      <c r="B14" s="195" t="s">
        <v>752</v>
      </c>
      <c r="C14" s="293">
        <v>20645</v>
      </c>
      <c r="D14" s="193">
        <v>25731</v>
      </c>
      <c r="E14" s="20">
        <f t="shared" si="0"/>
        <v>9405</v>
      </c>
      <c r="F14" s="192">
        <f t="shared" si="1"/>
        <v>36.551241692899616</v>
      </c>
      <c r="G14" s="193">
        <v>6954</v>
      </c>
      <c r="H14" s="193">
        <v>1110</v>
      </c>
      <c r="I14" s="193">
        <v>1341</v>
      </c>
      <c r="J14" s="194"/>
      <c r="K14" s="194"/>
      <c r="L14" s="194"/>
      <c r="M14" s="194"/>
      <c r="N14" s="194"/>
      <c r="O14" s="194"/>
    </row>
    <row r="15" spans="1:15" ht="15" customHeight="1" x14ac:dyDescent="0.2">
      <c r="A15" s="150">
        <v>14</v>
      </c>
      <c r="B15" s="203" t="s">
        <v>753</v>
      </c>
      <c r="C15" s="294">
        <v>456340</v>
      </c>
      <c r="D15" s="194">
        <v>460863</v>
      </c>
      <c r="E15" s="20">
        <f t="shared" si="0"/>
        <v>210539</v>
      </c>
      <c r="F15" s="192">
        <f t="shared" si="1"/>
        <v>45.683641342437994</v>
      </c>
      <c r="G15" s="193">
        <v>96178</v>
      </c>
      <c r="H15" s="193">
        <v>14662</v>
      </c>
      <c r="I15" s="193">
        <v>47928</v>
      </c>
      <c r="J15" s="194"/>
      <c r="K15" s="194">
        <v>20000</v>
      </c>
      <c r="L15" s="194">
        <v>31771</v>
      </c>
      <c r="M15" s="194"/>
      <c r="N15" s="194"/>
      <c r="O15" s="194"/>
    </row>
    <row r="16" spans="1:15" x14ac:dyDescent="0.2">
      <c r="A16" s="150">
        <v>15</v>
      </c>
      <c r="B16" s="203" t="s">
        <v>754</v>
      </c>
      <c r="C16" s="294">
        <v>517804</v>
      </c>
      <c r="D16" s="194">
        <v>591444</v>
      </c>
      <c r="E16" s="20">
        <f t="shared" si="0"/>
        <v>219215</v>
      </c>
      <c r="F16" s="192">
        <f t="shared" si="1"/>
        <v>37.064371267609445</v>
      </c>
      <c r="G16" s="193">
        <v>97644</v>
      </c>
      <c r="H16" s="193">
        <v>18548</v>
      </c>
      <c r="I16" s="193">
        <v>71337</v>
      </c>
      <c r="J16" s="194"/>
      <c r="K16" s="194">
        <v>18999</v>
      </c>
      <c r="L16" s="194">
        <v>12002</v>
      </c>
      <c r="M16" s="194">
        <v>685</v>
      </c>
      <c r="N16" s="194"/>
      <c r="O16" s="194"/>
    </row>
    <row r="17" spans="1:15" x14ac:dyDescent="0.2">
      <c r="A17" s="150">
        <v>16</v>
      </c>
      <c r="B17" s="203" t="s">
        <v>755</v>
      </c>
      <c r="C17" s="294">
        <v>749650</v>
      </c>
      <c r="D17" s="194">
        <v>809441</v>
      </c>
      <c r="E17" s="20">
        <f t="shared" si="0"/>
        <v>340507</v>
      </c>
      <c r="F17" s="192">
        <f t="shared" si="1"/>
        <v>42.066932611518318</v>
      </c>
      <c r="G17" s="193">
        <v>229208</v>
      </c>
      <c r="H17" s="193">
        <v>35619</v>
      </c>
      <c r="I17" s="193">
        <v>72934</v>
      </c>
      <c r="J17" s="194"/>
      <c r="K17" s="194"/>
      <c r="L17" s="194">
        <v>2746</v>
      </c>
      <c r="M17" s="194"/>
      <c r="N17" s="194"/>
      <c r="O17" s="194"/>
    </row>
    <row r="18" spans="1:15" x14ac:dyDescent="0.2">
      <c r="A18" s="150">
        <v>17</v>
      </c>
      <c r="B18" s="203" t="s">
        <v>756</v>
      </c>
      <c r="C18" s="294">
        <v>144959</v>
      </c>
      <c r="D18" s="194">
        <v>160816</v>
      </c>
      <c r="E18" s="20">
        <f t="shared" si="0"/>
        <v>52563</v>
      </c>
      <c r="F18" s="192">
        <f t="shared" si="1"/>
        <v>32.685180579046865</v>
      </c>
      <c r="G18" s="193">
        <v>33176</v>
      </c>
      <c r="H18" s="193">
        <v>4775</v>
      </c>
      <c r="I18" s="193">
        <v>14542</v>
      </c>
      <c r="J18" s="194"/>
      <c r="K18" s="194"/>
      <c r="L18" s="194">
        <v>70</v>
      </c>
      <c r="M18" s="194"/>
      <c r="N18" s="194"/>
      <c r="O18" s="194"/>
    </row>
    <row r="19" spans="1:15" x14ac:dyDescent="0.2">
      <c r="A19" s="150">
        <v>18</v>
      </c>
      <c r="B19" s="203" t="s">
        <v>763</v>
      </c>
      <c r="C19" s="294">
        <v>138125</v>
      </c>
      <c r="D19" s="194">
        <v>157114</v>
      </c>
      <c r="E19" s="20">
        <f t="shared" si="0"/>
        <v>66136</v>
      </c>
      <c r="F19" s="192">
        <f t="shared" si="1"/>
        <v>42.094275494227126</v>
      </c>
      <c r="G19" s="193">
        <v>28829</v>
      </c>
      <c r="H19" s="193">
        <v>5327</v>
      </c>
      <c r="I19" s="193">
        <v>31882</v>
      </c>
      <c r="J19" s="194"/>
      <c r="K19" s="194"/>
      <c r="L19" s="194">
        <v>98</v>
      </c>
      <c r="M19" s="194"/>
      <c r="N19" s="194"/>
      <c r="O19" s="194"/>
    </row>
    <row r="20" spans="1:15" x14ac:dyDescent="0.2">
      <c r="A20" s="150">
        <v>19</v>
      </c>
      <c r="B20" s="204" t="s">
        <v>758</v>
      </c>
      <c r="C20" s="294">
        <v>102247</v>
      </c>
      <c r="D20" s="197">
        <v>102285</v>
      </c>
      <c r="E20" s="20">
        <f t="shared" si="0"/>
        <v>41860</v>
      </c>
      <c r="F20" s="192">
        <f t="shared" si="1"/>
        <v>40.924866793762526</v>
      </c>
      <c r="G20" s="193">
        <v>17782</v>
      </c>
      <c r="H20" s="193">
        <v>2826</v>
      </c>
      <c r="I20" s="193">
        <v>21114</v>
      </c>
      <c r="J20" s="194"/>
      <c r="K20" s="194"/>
      <c r="L20" s="194">
        <v>138</v>
      </c>
      <c r="M20" s="194"/>
      <c r="N20" s="194"/>
      <c r="O20" s="194"/>
    </row>
    <row r="21" spans="1:15" ht="13.5" x14ac:dyDescent="0.2">
      <c r="A21" s="198"/>
      <c r="B21" s="199" t="s">
        <v>759</v>
      </c>
      <c r="C21" s="200">
        <f>SUM(C3:C20)</f>
        <v>8449462</v>
      </c>
      <c r="D21" s="200">
        <f>SUM(D3:D20)</f>
        <v>8917652</v>
      </c>
      <c r="E21" s="200">
        <f>SUM(E3:E20)</f>
        <v>3661131</v>
      </c>
      <c r="F21" s="201">
        <f t="shared" si="1"/>
        <v>41.054876328432641</v>
      </c>
      <c r="G21" s="200">
        <f t="shared" ref="G21:O21" si="2">SUM(G3:G20)</f>
        <v>2157507</v>
      </c>
      <c r="H21" s="200">
        <f t="shared" si="2"/>
        <v>356878</v>
      </c>
      <c r="I21" s="200">
        <f t="shared" si="2"/>
        <v>938640</v>
      </c>
      <c r="J21" s="200">
        <f t="shared" si="2"/>
        <v>575</v>
      </c>
      <c r="K21" s="200">
        <f t="shared" si="2"/>
        <v>132258</v>
      </c>
      <c r="L21" s="200">
        <f t="shared" si="2"/>
        <v>70470</v>
      </c>
      <c r="M21" s="200">
        <f t="shared" si="2"/>
        <v>4803</v>
      </c>
      <c r="N21" s="200">
        <f t="shared" si="2"/>
        <v>0</v>
      </c>
      <c r="O21" s="200">
        <f t="shared" si="2"/>
        <v>0</v>
      </c>
    </row>
  </sheetData>
  <mergeCells count="6">
    <mergeCell ref="O1:O2"/>
    <mergeCell ref="A1:A2"/>
    <mergeCell ref="B1:B2"/>
    <mergeCell ref="C1:D1"/>
    <mergeCell ref="E1:F1"/>
    <mergeCell ref="G1:N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7" orientation="landscape" r:id="rId1"/>
  <headerFooter>
    <oddHeader>&amp;CZALAEGERSZEG MJV ÖNKORMÁNYZATA ÁLTAL IRÁNYÍTOTT KÖLTSÉGVETÉSI SZERVEK
 2021. ÉVI KIADÁSI ELŐIRÁNYZATAINAK TELJESÍTÉSE AZ I. FÉLÉVBEN&amp;R&amp;"Times New Roman CE,Dőlt"10. melléklet
adatok E Ft-ban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10</vt:i4>
      </vt:variant>
      <vt:variant>
        <vt:lpstr>Névvel ellátott tartományok</vt:lpstr>
      </vt:variant>
      <vt:variant>
        <vt:i4>4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'3'!Nyomtatási_cím</vt:lpstr>
      <vt:lpstr>'6'!Nyomtatási_cím</vt:lpstr>
      <vt:lpstr>'8'!Nyomtatási_cím</vt:lpstr>
      <vt:lpstr>'6'!Nyomtatási_terület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Galos</dc:creator>
  <cp:lastModifiedBy>Galos</cp:lastModifiedBy>
  <cp:lastPrinted>2021-08-24T07:49:28Z</cp:lastPrinted>
  <dcterms:created xsi:type="dcterms:W3CDTF">2019-06-12T13:23:19Z</dcterms:created>
  <dcterms:modified xsi:type="dcterms:W3CDTF">2021-08-24T07:49:40Z</dcterms:modified>
</cp:coreProperties>
</file>