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66925"/>
  <mc:AlternateContent xmlns:mc="http://schemas.openxmlformats.org/markup-compatibility/2006">
    <mc:Choice Requires="x15">
      <x15ac:absPath xmlns:x15ac="http://schemas.microsoft.com/office/spreadsheetml/2010/11/ac" url="\\mappak\Önkormányzat-GFT\Ivóvíz\2027\Zeg_közgyűlésre\"/>
    </mc:Choice>
  </mc:AlternateContent>
  <xr:revisionPtr revIDLastSave="0" documentId="13_ncr:1_{24931D62-0AA4-4205-89C5-2C70DAF09086}" xr6:coauthVersionLast="47" xr6:coauthVersionMax="47" xr10:uidLastSave="{00000000-0000-0000-0000-000000000000}"/>
  <bookViews>
    <workbookView xWindow="-28920" yWindow="-120" windowWidth="29040" windowHeight="15720" activeTab="2" xr2:uid="{00000000-000D-0000-FFFF-FFFF00000000}"/>
  </bookViews>
  <sheets>
    <sheet name="Előlap" sheetId="1" r:id="rId1"/>
    <sheet name="Összesítő" sheetId="2" r:id="rId2"/>
    <sheet name="F_IV_1A" sheetId="3" r:id="rId3"/>
    <sheet name="adat" sheetId="7" r:id="rId4"/>
    <sheet name="Kitöltési útmutató" sheetId="4" r:id="rId5"/>
    <sheet name="Megjegyzés" sheetId="5" r:id="rId6"/>
  </sheets>
  <definedNames>
    <definedName name="_xlnm._FilterDatabase" localSheetId="2" hidden="1">F_IV_1A!$A$2:$CH$120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CC30" i="3" l="1"/>
  <c r="CB30" i="3"/>
  <c r="CA30" i="3"/>
  <c r="BZ30" i="3"/>
  <c r="BY30" i="3"/>
  <c r="BX30" i="3"/>
  <c r="BW30" i="3"/>
  <c r="BV30" i="3"/>
  <c r="BU30" i="3"/>
  <c r="BN30" i="3"/>
  <c r="BR30" i="3" s="1"/>
  <c r="BM30" i="3"/>
  <c r="BO30" i="3" s="1"/>
  <c r="BL30" i="3"/>
  <c r="BJ30" i="3"/>
  <c r="BG30" i="3"/>
  <c r="AZ30" i="3"/>
  <c r="AY30" i="3"/>
  <c r="AW30" i="3"/>
  <c r="AQ30" i="3"/>
  <c r="BI30" i="3" s="1"/>
  <c r="AC30" i="3"/>
  <c r="BE30" i="3" s="1"/>
  <c r="BF30" i="3" s="1"/>
  <c r="K30" i="3"/>
  <c r="J30" i="3"/>
  <c r="I30" i="3"/>
  <c r="F30" i="3"/>
  <c r="BB30" i="3" s="1"/>
  <c r="H30" i="3" l="1"/>
  <c r="BK30" i="3"/>
  <c r="BH30" i="3"/>
  <c r="BT30" i="3"/>
  <c r="BS30" i="3"/>
  <c r="BQ30" i="3"/>
  <c r="BD30" i="3"/>
  <c r="BC30" i="3"/>
  <c r="BA30" i="3"/>
  <c r="BP30" i="3"/>
  <c r="AS30" i="3" l="1"/>
  <c r="AD30" i="3"/>
  <c r="CE30" i="3" s="1"/>
  <c r="A30" i="3" s="1"/>
  <c r="CF30" i="3" s="1"/>
  <c r="CD30" i="3"/>
  <c r="CH30" i="3" l="1"/>
  <c r="CG30" i="3"/>
  <c r="CC31" i="3" l="1"/>
  <c r="CB31" i="3"/>
  <c r="CA31" i="3"/>
  <c r="BZ31" i="3"/>
  <c r="BY31" i="3"/>
  <c r="BX31" i="3"/>
  <c r="BW31" i="3"/>
  <c r="BV31" i="3"/>
  <c r="BU31" i="3"/>
  <c r="BN31" i="3"/>
  <c r="BM31" i="3"/>
  <c r="BO31" i="3" s="1"/>
  <c r="BJ31" i="3"/>
  <c r="BG31" i="3"/>
  <c r="AZ31" i="3"/>
  <c r="AY31" i="3"/>
  <c r="AW31" i="3"/>
  <c r="AQ31" i="3"/>
  <c r="AC31" i="3"/>
  <c r="BE31" i="3" s="1"/>
  <c r="BF31" i="3" s="1"/>
  <c r="K31" i="3"/>
  <c r="J31" i="3"/>
  <c r="I31" i="3"/>
  <c r="F31" i="3"/>
  <c r="BB31" i="3" s="1"/>
  <c r="BR31" i="3" l="1"/>
  <c r="BK31" i="3"/>
  <c r="H31" i="3"/>
  <c r="BH31" i="3"/>
  <c r="BQ31" i="3"/>
  <c r="BD31" i="3"/>
  <c r="BC31" i="3"/>
  <c r="BT31" i="3"/>
  <c r="BS31" i="3"/>
  <c r="BI31" i="3"/>
  <c r="BL31" i="3" s="1"/>
  <c r="BA31" i="3"/>
  <c r="BP31" i="3"/>
  <c r="CC35" i="3"/>
  <c r="CB35" i="3"/>
  <c r="CA35" i="3"/>
  <c r="BZ35" i="3"/>
  <c r="BY35" i="3"/>
  <c r="BX35" i="3"/>
  <c r="BW35" i="3"/>
  <c r="BV35" i="3"/>
  <c r="BU35" i="3"/>
  <c r="BN35" i="3"/>
  <c r="BM35" i="3"/>
  <c r="BO35" i="3" s="1"/>
  <c r="BJ35" i="3"/>
  <c r="BG35" i="3"/>
  <c r="AZ35" i="3"/>
  <c r="AY35" i="3"/>
  <c r="AW35" i="3"/>
  <c r="AQ35" i="3"/>
  <c r="BI35" i="3" s="1"/>
  <c r="BL35" i="3" s="1"/>
  <c r="AC35" i="3"/>
  <c r="BE35" i="3" s="1"/>
  <c r="BF35" i="3" s="1"/>
  <c r="K35" i="3"/>
  <c r="J35" i="3"/>
  <c r="I35" i="3"/>
  <c r="F35" i="3"/>
  <c r="BB35" i="3" s="1"/>
  <c r="CC37" i="3"/>
  <c r="CB37" i="3"/>
  <c r="CA37" i="3"/>
  <c r="BZ37" i="3"/>
  <c r="BY37" i="3"/>
  <c r="BX37" i="3"/>
  <c r="BW37" i="3"/>
  <c r="BV37" i="3"/>
  <c r="BU37" i="3"/>
  <c r="BN37" i="3"/>
  <c r="BM37" i="3"/>
  <c r="BO37" i="3" s="1"/>
  <c r="BJ37" i="3"/>
  <c r="BG37" i="3"/>
  <c r="AZ37" i="3"/>
  <c r="AY37" i="3"/>
  <c r="AW37" i="3"/>
  <c r="AQ37" i="3"/>
  <c r="BI37" i="3" s="1"/>
  <c r="BL37" i="3" s="1"/>
  <c r="AC37" i="3"/>
  <c r="BE37" i="3" s="1"/>
  <c r="BF37" i="3" s="1"/>
  <c r="K37" i="3"/>
  <c r="J37" i="3"/>
  <c r="I37" i="3"/>
  <c r="F37" i="3"/>
  <c r="BB37" i="3" s="1"/>
  <c r="CC36" i="3"/>
  <c r="CB36" i="3"/>
  <c r="CA36" i="3"/>
  <c r="BZ36" i="3"/>
  <c r="BY36" i="3"/>
  <c r="BX36" i="3"/>
  <c r="BW36" i="3"/>
  <c r="BV36" i="3"/>
  <c r="BU36" i="3"/>
  <c r="BN36" i="3"/>
  <c r="BM36" i="3"/>
  <c r="BO36" i="3" s="1"/>
  <c r="BJ36" i="3"/>
  <c r="BG36" i="3"/>
  <c r="AZ36" i="3"/>
  <c r="AY36" i="3"/>
  <c r="AW36" i="3"/>
  <c r="AQ36" i="3"/>
  <c r="BI36" i="3" s="1"/>
  <c r="BL36" i="3" s="1"/>
  <c r="AC36" i="3"/>
  <c r="BE36" i="3" s="1"/>
  <c r="BF36" i="3" s="1"/>
  <c r="K36" i="3"/>
  <c r="J36" i="3"/>
  <c r="I36" i="3"/>
  <c r="F36" i="3"/>
  <c r="BB36" i="3" s="1"/>
  <c r="CC34" i="3"/>
  <c r="CB34" i="3"/>
  <c r="CA34" i="3"/>
  <c r="BZ34" i="3"/>
  <c r="BY34" i="3"/>
  <c r="BX34" i="3"/>
  <c r="BW34" i="3"/>
  <c r="BV34" i="3"/>
  <c r="BU34" i="3"/>
  <c r="BN34" i="3"/>
  <c r="BM34" i="3"/>
  <c r="BO34" i="3" s="1"/>
  <c r="BJ34" i="3"/>
  <c r="BG34" i="3"/>
  <c r="AZ34" i="3"/>
  <c r="AY34" i="3"/>
  <c r="AW34" i="3"/>
  <c r="AQ34" i="3"/>
  <c r="BI34" i="3" s="1"/>
  <c r="BL34" i="3" s="1"/>
  <c r="AC34" i="3"/>
  <c r="BE34" i="3" s="1"/>
  <c r="BF34" i="3" s="1"/>
  <c r="K34" i="3"/>
  <c r="J34" i="3"/>
  <c r="I34" i="3"/>
  <c r="F34" i="3"/>
  <c r="BB34" i="3" s="1"/>
  <c r="CC33" i="3"/>
  <c r="CB33" i="3"/>
  <c r="CA33" i="3"/>
  <c r="BZ33" i="3"/>
  <c r="BY33" i="3"/>
  <c r="BX33" i="3"/>
  <c r="BW33" i="3"/>
  <c r="BV33" i="3"/>
  <c r="BU33" i="3"/>
  <c r="BN33" i="3"/>
  <c r="BP33" i="3" s="1"/>
  <c r="BM33" i="3"/>
  <c r="BO33" i="3" s="1"/>
  <c r="BJ33" i="3"/>
  <c r="BG33" i="3"/>
  <c r="AZ33" i="3"/>
  <c r="AY33" i="3"/>
  <c r="AW33" i="3"/>
  <c r="AQ33" i="3"/>
  <c r="BI33" i="3" s="1"/>
  <c r="BL33" i="3" s="1"/>
  <c r="AC33" i="3"/>
  <c r="BE33" i="3" s="1"/>
  <c r="BF33" i="3" s="1"/>
  <c r="K33" i="3"/>
  <c r="J33" i="3"/>
  <c r="I33" i="3"/>
  <c r="F33" i="3"/>
  <c r="BB33" i="3" s="1"/>
  <c r="CC32" i="3"/>
  <c r="CB32" i="3"/>
  <c r="CA32" i="3"/>
  <c r="BZ32" i="3"/>
  <c r="BY32" i="3"/>
  <c r="BX32" i="3"/>
  <c r="BW32" i="3"/>
  <c r="BV32" i="3"/>
  <c r="BU32" i="3"/>
  <c r="BN32" i="3"/>
  <c r="BM32" i="3"/>
  <c r="BO32" i="3" s="1"/>
  <c r="BJ32" i="3"/>
  <c r="BG32" i="3"/>
  <c r="AZ32" i="3"/>
  <c r="AY32" i="3"/>
  <c r="AW32" i="3"/>
  <c r="AQ32" i="3"/>
  <c r="BI32" i="3" s="1"/>
  <c r="BL32" i="3" s="1"/>
  <c r="AC32" i="3"/>
  <c r="BE32" i="3" s="1"/>
  <c r="BF32" i="3" s="1"/>
  <c r="K32" i="3"/>
  <c r="J32" i="3"/>
  <c r="I32" i="3"/>
  <c r="F32" i="3"/>
  <c r="BB32" i="3" s="1"/>
  <c r="BR37" i="3" l="1"/>
  <c r="BR36" i="3"/>
  <c r="BR35" i="3"/>
  <c r="BR34" i="3"/>
  <c r="BR32" i="3"/>
  <c r="BK35" i="3"/>
  <c r="BK37" i="3"/>
  <c r="H35" i="3"/>
  <c r="CD31" i="3"/>
  <c r="AS31" i="3"/>
  <c r="AD31" i="3"/>
  <c r="CE31" i="3" s="1"/>
  <c r="A31" i="3" s="1"/>
  <c r="CF31" i="3" s="1"/>
  <c r="BH35" i="3"/>
  <c r="BT35" i="3"/>
  <c r="BS35" i="3"/>
  <c r="BQ35" i="3"/>
  <c r="BD35" i="3"/>
  <c r="BC35" i="3"/>
  <c r="BA35" i="3"/>
  <c r="BP35" i="3"/>
  <c r="H37" i="3"/>
  <c r="BH36" i="3"/>
  <c r="BH37" i="3"/>
  <c r="H36" i="3"/>
  <c r="BK36" i="3"/>
  <c r="BT36" i="3"/>
  <c r="BS36" i="3"/>
  <c r="BQ36" i="3"/>
  <c r="BD36" i="3"/>
  <c r="BC36" i="3"/>
  <c r="BT37" i="3"/>
  <c r="BS37" i="3"/>
  <c r="BQ37" i="3"/>
  <c r="BD37" i="3"/>
  <c r="BC37" i="3"/>
  <c r="BA37" i="3"/>
  <c r="BA36" i="3"/>
  <c r="BP37" i="3"/>
  <c r="BP36" i="3"/>
  <c r="BR33" i="3"/>
  <c r="H33" i="3"/>
  <c r="H34" i="3"/>
  <c r="BH32" i="3"/>
  <c r="BH33" i="3"/>
  <c r="BK33" i="3"/>
  <c r="BH34" i="3"/>
  <c r="BK32" i="3"/>
  <c r="BS33" i="3"/>
  <c r="BQ33" i="3"/>
  <c r="BD33" i="3"/>
  <c r="BC33" i="3"/>
  <c r="BT33" i="3"/>
  <c r="BQ34" i="3"/>
  <c r="BD34" i="3"/>
  <c r="BC34" i="3"/>
  <c r="BT34" i="3"/>
  <c r="BS34" i="3"/>
  <c r="BK34" i="3"/>
  <c r="BA34" i="3"/>
  <c r="BA33" i="3"/>
  <c r="BP34" i="3"/>
  <c r="H32" i="3"/>
  <c r="BT32" i="3"/>
  <c r="BS32" i="3"/>
  <c r="BQ32" i="3"/>
  <c r="BD32" i="3"/>
  <c r="BC32" i="3"/>
  <c r="BA32" i="3"/>
  <c r="BP32" i="3"/>
  <c r="CH31" i="3" l="1"/>
  <c r="CG31" i="3"/>
  <c r="AS35" i="3"/>
  <c r="AD35" i="3"/>
  <c r="CD35" i="3"/>
  <c r="CE35" i="3" s="1"/>
  <c r="A35" i="3" s="1"/>
  <c r="CF35" i="3" s="1"/>
  <c r="AS36" i="3"/>
  <c r="AD36" i="3"/>
  <c r="CE36" i="3" s="1"/>
  <c r="A36" i="3" s="1"/>
  <c r="CF36" i="3" s="1"/>
  <c r="CD36" i="3"/>
  <c r="AS37" i="3"/>
  <c r="AD37" i="3"/>
  <c r="CE37" i="3" s="1"/>
  <c r="A37" i="3" s="1"/>
  <c r="CF37" i="3" s="1"/>
  <c r="CD37" i="3"/>
  <c r="AS34" i="3"/>
  <c r="CD34" i="3"/>
  <c r="CE34" i="3"/>
  <c r="A34" i="3" s="1"/>
  <c r="CF34" i="3" s="1"/>
  <c r="AD34" i="3"/>
  <c r="AS33" i="3"/>
  <c r="AD33" i="3"/>
  <c r="CE33" i="3"/>
  <c r="A33" i="3" s="1"/>
  <c r="CF33" i="3" s="1"/>
  <c r="CD33" i="3"/>
  <c r="CE32" i="3"/>
  <c r="A32" i="3" s="1"/>
  <c r="CF32" i="3" s="1"/>
  <c r="AD32" i="3"/>
  <c r="CD32" i="3"/>
  <c r="AS32" i="3"/>
  <c r="CH35" i="3" l="1"/>
  <c r="CG35" i="3"/>
  <c r="CH37" i="3"/>
  <c r="CG37" i="3"/>
  <c r="CG36" i="3"/>
  <c r="CH36" i="3"/>
  <c r="CG33" i="3"/>
  <c r="CH33" i="3"/>
  <c r="CH34" i="3"/>
  <c r="CG34" i="3"/>
  <c r="CH32" i="3"/>
  <c r="CG32" i="3"/>
  <c r="CC119" i="3" l="1"/>
  <c r="CB119" i="3"/>
  <c r="CA119" i="3"/>
  <c r="BZ119" i="3"/>
  <c r="BY119" i="3"/>
  <c r="BX119" i="3"/>
  <c r="BW119" i="3"/>
  <c r="BV119" i="3"/>
  <c r="BU119" i="3"/>
  <c r="BN119" i="3"/>
  <c r="BM119" i="3"/>
  <c r="BO119" i="3" s="1"/>
  <c r="BJ119" i="3"/>
  <c r="BG119" i="3"/>
  <c r="BF119" i="3"/>
  <c r="AZ119" i="3"/>
  <c r="AY119" i="3"/>
  <c r="AW119" i="3"/>
  <c r="AQ119" i="3"/>
  <c r="BI119" i="3" s="1"/>
  <c r="BL119" i="3" s="1"/>
  <c r="AC119" i="3"/>
  <c r="BE119" i="3" s="1"/>
  <c r="K119" i="3"/>
  <c r="J119" i="3"/>
  <c r="I119" i="3"/>
  <c r="F119" i="3"/>
  <c r="BB119" i="3" s="1"/>
  <c r="CC118" i="3"/>
  <c r="CB118" i="3"/>
  <c r="CA118" i="3"/>
  <c r="BZ118" i="3"/>
  <c r="BY118" i="3"/>
  <c r="BX118" i="3"/>
  <c r="BW118" i="3"/>
  <c r="BV118" i="3"/>
  <c r="BU118" i="3"/>
  <c r="BN118" i="3"/>
  <c r="BM118" i="3"/>
  <c r="BO118" i="3" s="1"/>
  <c r="BJ118" i="3"/>
  <c r="BG118" i="3"/>
  <c r="BF118" i="3"/>
  <c r="AZ118" i="3"/>
  <c r="AY118" i="3"/>
  <c r="AW118" i="3"/>
  <c r="AQ118" i="3"/>
  <c r="BI118" i="3" s="1"/>
  <c r="BL118" i="3" s="1"/>
  <c r="AC118" i="3"/>
  <c r="BE118" i="3" s="1"/>
  <c r="K118" i="3"/>
  <c r="J118" i="3"/>
  <c r="I118" i="3"/>
  <c r="F118" i="3"/>
  <c r="BB118" i="3" s="1"/>
  <c r="CC117" i="3"/>
  <c r="CB117" i="3"/>
  <c r="CA117" i="3"/>
  <c r="BZ117" i="3"/>
  <c r="BY117" i="3"/>
  <c r="BX117" i="3"/>
  <c r="BW117" i="3"/>
  <c r="BV117" i="3"/>
  <c r="BU117" i="3"/>
  <c r="BN117" i="3"/>
  <c r="BM117" i="3"/>
  <c r="BO117" i="3" s="1"/>
  <c r="BJ117" i="3"/>
  <c r="BG117" i="3"/>
  <c r="BF117" i="3"/>
  <c r="AZ117" i="3"/>
  <c r="AY117" i="3"/>
  <c r="AW117" i="3"/>
  <c r="AQ117" i="3"/>
  <c r="BI117" i="3" s="1"/>
  <c r="BL117" i="3" s="1"/>
  <c r="AC117" i="3"/>
  <c r="BE117" i="3" s="1"/>
  <c r="K117" i="3"/>
  <c r="J117" i="3"/>
  <c r="I117" i="3"/>
  <c r="F117" i="3"/>
  <c r="BB117" i="3" s="1"/>
  <c r="CC116" i="3"/>
  <c r="CB116" i="3"/>
  <c r="CA116" i="3"/>
  <c r="BZ116" i="3"/>
  <c r="BY116" i="3"/>
  <c r="BX116" i="3"/>
  <c r="BW116" i="3"/>
  <c r="BV116" i="3"/>
  <c r="BU116" i="3"/>
  <c r="BN116" i="3"/>
  <c r="BM116" i="3"/>
  <c r="BO116" i="3" s="1"/>
  <c r="BJ116" i="3"/>
  <c r="BG116" i="3"/>
  <c r="BF116" i="3"/>
  <c r="AZ116" i="3"/>
  <c r="AY116" i="3"/>
  <c r="AW116" i="3"/>
  <c r="AQ116" i="3"/>
  <c r="BI116" i="3" s="1"/>
  <c r="BL116" i="3" s="1"/>
  <c r="AC116" i="3"/>
  <c r="BE116" i="3" s="1"/>
  <c r="K116" i="3"/>
  <c r="J116" i="3"/>
  <c r="I116" i="3"/>
  <c r="F116" i="3"/>
  <c r="BB116" i="3" s="1"/>
  <c r="CC115" i="3"/>
  <c r="CB115" i="3"/>
  <c r="CA115" i="3"/>
  <c r="BZ115" i="3"/>
  <c r="BY115" i="3"/>
  <c r="BX115" i="3"/>
  <c r="BW115" i="3"/>
  <c r="BV115" i="3"/>
  <c r="BU115" i="3"/>
  <c r="BN115" i="3"/>
  <c r="BP115" i="3" s="1"/>
  <c r="BM115" i="3"/>
  <c r="BO115" i="3" s="1"/>
  <c r="BJ115" i="3"/>
  <c r="BG115" i="3"/>
  <c r="BF115" i="3"/>
  <c r="AZ115" i="3"/>
  <c r="AY115" i="3"/>
  <c r="AW115" i="3"/>
  <c r="AQ115" i="3"/>
  <c r="BI115" i="3" s="1"/>
  <c r="BL115" i="3" s="1"/>
  <c r="AC115" i="3"/>
  <c r="BE115" i="3" s="1"/>
  <c r="K115" i="3"/>
  <c r="J115" i="3"/>
  <c r="I115" i="3"/>
  <c r="F115" i="3"/>
  <c r="BB115" i="3" s="1"/>
  <c r="CC114" i="3"/>
  <c r="CB114" i="3"/>
  <c r="CA114" i="3"/>
  <c r="BZ114" i="3"/>
  <c r="BY114" i="3"/>
  <c r="BX114" i="3"/>
  <c r="BW114" i="3"/>
  <c r="BV114" i="3"/>
  <c r="BU114" i="3"/>
  <c r="BN114" i="3"/>
  <c r="BM114" i="3"/>
  <c r="BO114" i="3" s="1"/>
  <c r="BJ114" i="3"/>
  <c r="BG114" i="3"/>
  <c r="AZ114" i="3"/>
  <c r="AY114" i="3"/>
  <c r="AW114" i="3"/>
  <c r="AQ114" i="3"/>
  <c r="BI114" i="3" s="1"/>
  <c r="BL114" i="3" s="1"/>
  <c r="AC114" i="3"/>
  <c r="BE114" i="3" s="1"/>
  <c r="BF114" i="3" s="1"/>
  <c r="K114" i="3"/>
  <c r="J114" i="3"/>
  <c r="I114" i="3"/>
  <c r="F114" i="3"/>
  <c r="BB114" i="3" s="1"/>
  <c r="CC113" i="3"/>
  <c r="CB113" i="3"/>
  <c r="CA113" i="3"/>
  <c r="BZ113" i="3"/>
  <c r="BY113" i="3"/>
  <c r="BX113" i="3"/>
  <c r="BW113" i="3"/>
  <c r="BV113" i="3"/>
  <c r="BU113" i="3"/>
  <c r="BN113" i="3"/>
  <c r="BM113" i="3"/>
  <c r="BO113" i="3" s="1"/>
  <c r="BJ113" i="3"/>
  <c r="BG113" i="3"/>
  <c r="AZ113" i="3"/>
  <c r="AY113" i="3"/>
  <c r="AW113" i="3"/>
  <c r="AQ113" i="3"/>
  <c r="BI113" i="3" s="1"/>
  <c r="BL113" i="3" s="1"/>
  <c r="AC113" i="3"/>
  <c r="BE113" i="3" s="1"/>
  <c r="BF113" i="3" s="1"/>
  <c r="K113" i="3"/>
  <c r="J113" i="3"/>
  <c r="I113" i="3"/>
  <c r="F113" i="3"/>
  <c r="BB113" i="3" s="1"/>
  <c r="CC112" i="3"/>
  <c r="CB112" i="3"/>
  <c r="CA112" i="3"/>
  <c r="BZ112" i="3"/>
  <c r="BY112" i="3"/>
  <c r="BX112" i="3"/>
  <c r="BW112" i="3"/>
  <c r="BV112" i="3"/>
  <c r="BU112" i="3"/>
  <c r="BN112" i="3"/>
  <c r="BP112" i="3" s="1"/>
  <c r="BM112" i="3"/>
  <c r="BO112" i="3" s="1"/>
  <c r="BJ112" i="3"/>
  <c r="BG112" i="3"/>
  <c r="AZ112" i="3"/>
  <c r="AY112" i="3"/>
  <c r="AW112" i="3"/>
  <c r="AQ112" i="3"/>
  <c r="BI112" i="3" s="1"/>
  <c r="BL112" i="3" s="1"/>
  <c r="AC112" i="3"/>
  <c r="BE112" i="3" s="1"/>
  <c r="BF112" i="3" s="1"/>
  <c r="K112" i="3"/>
  <c r="J112" i="3"/>
  <c r="I112" i="3"/>
  <c r="F112" i="3"/>
  <c r="BA112" i="3" s="1"/>
  <c r="CC111" i="3"/>
  <c r="CB111" i="3"/>
  <c r="CA111" i="3"/>
  <c r="BZ111" i="3"/>
  <c r="BY111" i="3"/>
  <c r="BX111" i="3"/>
  <c r="BW111" i="3"/>
  <c r="BV111" i="3"/>
  <c r="BU111" i="3"/>
  <c r="BN111" i="3"/>
  <c r="BM111" i="3"/>
  <c r="BO111" i="3" s="1"/>
  <c r="BJ111" i="3"/>
  <c r="BG111" i="3"/>
  <c r="AZ111" i="3"/>
  <c r="AY111" i="3"/>
  <c r="AW111" i="3"/>
  <c r="AQ111" i="3"/>
  <c r="BI111" i="3" s="1"/>
  <c r="BL111" i="3" s="1"/>
  <c r="AC111" i="3"/>
  <c r="K111" i="3"/>
  <c r="J111" i="3"/>
  <c r="I111" i="3"/>
  <c r="F111" i="3"/>
  <c r="BB111" i="3" s="1"/>
  <c r="CC110" i="3"/>
  <c r="CB110" i="3"/>
  <c r="CA110" i="3"/>
  <c r="BZ110" i="3"/>
  <c r="BY110" i="3"/>
  <c r="BX110" i="3"/>
  <c r="BW110" i="3"/>
  <c r="BV110" i="3"/>
  <c r="BU110" i="3"/>
  <c r="BN110" i="3"/>
  <c r="BM110" i="3"/>
  <c r="BO110" i="3" s="1"/>
  <c r="BJ110" i="3"/>
  <c r="BG110" i="3"/>
  <c r="AZ110" i="3"/>
  <c r="AY110" i="3"/>
  <c r="AW110" i="3"/>
  <c r="AQ110" i="3"/>
  <c r="BI110" i="3" s="1"/>
  <c r="BL110" i="3" s="1"/>
  <c r="AC110" i="3"/>
  <c r="BE110" i="3" s="1"/>
  <c r="BF110" i="3" s="1"/>
  <c r="K110" i="3"/>
  <c r="J110" i="3"/>
  <c r="I110" i="3"/>
  <c r="F110" i="3"/>
  <c r="BB110" i="3" s="1"/>
  <c r="CC109" i="3"/>
  <c r="CB109" i="3"/>
  <c r="CA109" i="3"/>
  <c r="BZ109" i="3"/>
  <c r="BY109" i="3"/>
  <c r="BX109" i="3"/>
  <c r="BW109" i="3"/>
  <c r="BV109" i="3"/>
  <c r="BU109" i="3"/>
  <c r="BN109" i="3"/>
  <c r="BM109" i="3"/>
  <c r="BO109" i="3" s="1"/>
  <c r="BJ109" i="3"/>
  <c r="BG109" i="3"/>
  <c r="AZ109" i="3"/>
  <c r="AY109" i="3"/>
  <c r="AW109" i="3"/>
  <c r="AQ109" i="3"/>
  <c r="BI109" i="3" s="1"/>
  <c r="BL109" i="3" s="1"/>
  <c r="AC109" i="3"/>
  <c r="BE109" i="3" s="1"/>
  <c r="BF109" i="3" s="1"/>
  <c r="K109" i="3"/>
  <c r="J109" i="3"/>
  <c r="I109" i="3"/>
  <c r="F109" i="3"/>
  <c r="BB109" i="3" s="1"/>
  <c r="CC108" i="3"/>
  <c r="CB108" i="3"/>
  <c r="CA108" i="3"/>
  <c r="BZ108" i="3"/>
  <c r="BY108" i="3"/>
  <c r="BX108" i="3"/>
  <c r="BW108" i="3"/>
  <c r="BV108" i="3"/>
  <c r="BU108" i="3"/>
  <c r="BN108" i="3"/>
  <c r="BP108" i="3" s="1"/>
  <c r="BM108" i="3"/>
  <c r="BO108" i="3" s="1"/>
  <c r="BJ108" i="3"/>
  <c r="BG108" i="3"/>
  <c r="AZ108" i="3"/>
  <c r="AY108" i="3"/>
  <c r="AW108" i="3"/>
  <c r="AQ108" i="3"/>
  <c r="BI108" i="3" s="1"/>
  <c r="BL108" i="3" s="1"/>
  <c r="AC108" i="3"/>
  <c r="BE108" i="3" s="1"/>
  <c r="BF108" i="3" s="1"/>
  <c r="K108" i="3"/>
  <c r="J108" i="3"/>
  <c r="I108" i="3"/>
  <c r="F108" i="3"/>
  <c r="BA108" i="3" s="1"/>
  <c r="CC107" i="3"/>
  <c r="CB107" i="3"/>
  <c r="CA107" i="3"/>
  <c r="BZ107" i="3"/>
  <c r="BY107" i="3"/>
  <c r="BX107" i="3"/>
  <c r="BW107" i="3"/>
  <c r="BV107" i="3"/>
  <c r="BU107" i="3"/>
  <c r="BN107" i="3"/>
  <c r="BP107" i="3" s="1"/>
  <c r="BM107" i="3"/>
  <c r="BO107" i="3" s="1"/>
  <c r="BJ107" i="3"/>
  <c r="BG107" i="3"/>
  <c r="AZ107" i="3"/>
  <c r="AY107" i="3"/>
  <c r="AW107" i="3"/>
  <c r="AQ107" i="3"/>
  <c r="BI107" i="3" s="1"/>
  <c r="BL107" i="3" s="1"/>
  <c r="AC107" i="3"/>
  <c r="BE107" i="3" s="1"/>
  <c r="BF107" i="3" s="1"/>
  <c r="K107" i="3"/>
  <c r="J107" i="3"/>
  <c r="I107" i="3"/>
  <c r="F107" i="3"/>
  <c r="BB107" i="3" s="1"/>
  <c r="CC106" i="3"/>
  <c r="CB106" i="3"/>
  <c r="CA106" i="3"/>
  <c r="BZ106" i="3"/>
  <c r="BY106" i="3"/>
  <c r="BX106" i="3"/>
  <c r="BW106" i="3"/>
  <c r="BV106" i="3"/>
  <c r="BU106" i="3"/>
  <c r="BN106" i="3"/>
  <c r="BM106" i="3"/>
  <c r="BO106" i="3" s="1"/>
  <c r="BJ106" i="3"/>
  <c r="BG106" i="3"/>
  <c r="AZ106" i="3"/>
  <c r="AY106" i="3"/>
  <c r="AW106" i="3"/>
  <c r="AQ106" i="3"/>
  <c r="BI106" i="3" s="1"/>
  <c r="BL106" i="3" s="1"/>
  <c r="AC106" i="3"/>
  <c r="BE106" i="3" s="1"/>
  <c r="BF106" i="3" s="1"/>
  <c r="K106" i="3"/>
  <c r="J106" i="3"/>
  <c r="I106" i="3"/>
  <c r="F106" i="3"/>
  <c r="BB106" i="3" s="1"/>
  <c r="CC105" i="3"/>
  <c r="CB105" i="3"/>
  <c r="CA105" i="3"/>
  <c r="BZ105" i="3"/>
  <c r="BY105" i="3"/>
  <c r="BX105" i="3"/>
  <c r="BW105" i="3"/>
  <c r="BV105" i="3"/>
  <c r="BU105" i="3"/>
  <c r="BN105" i="3"/>
  <c r="BP105" i="3" s="1"/>
  <c r="BM105" i="3"/>
  <c r="BO105" i="3" s="1"/>
  <c r="BJ105" i="3"/>
  <c r="BG105" i="3"/>
  <c r="AZ105" i="3"/>
  <c r="AY105" i="3"/>
  <c r="AW105" i="3"/>
  <c r="AQ105" i="3"/>
  <c r="AC105" i="3"/>
  <c r="BE105" i="3" s="1"/>
  <c r="BF105" i="3" s="1"/>
  <c r="K105" i="3"/>
  <c r="J105" i="3"/>
  <c r="I105" i="3"/>
  <c r="F105" i="3"/>
  <c r="BA105" i="3" s="1"/>
  <c r="CC104" i="3"/>
  <c r="CB104" i="3"/>
  <c r="CA104" i="3"/>
  <c r="BZ104" i="3"/>
  <c r="BY104" i="3"/>
  <c r="BX104" i="3"/>
  <c r="BW104" i="3"/>
  <c r="BV104" i="3"/>
  <c r="BU104" i="3"/>
  <c r="BN104" i="3"/>
  <c r="BP104" i="3" s="1"/>
  <c r="BM104" i="3"/>
  <c r="BO104" i="3" s="1"/>
  <c r="BJ104" i="3"/>
  <c r="BG104" i="3"/>
  <c r="AZ104" i="3"/>
  <c r="AY104" i="3"/>
  <c r="AW104" i="3"/>
  <c r="AQ104" i="3"/>
  <c r="BI104" i="3" s="1"/>
  <c r="BL104" i="3" s="1"/>
  <c r="AC104" i="3"/>
  <c r="BE104" i="3" s="1"/>
  <c r="BF104" i="3" s="1"/>
  <c r="K104" i="3"/>
  <c r="J104" i="3"/>
  <c r="I104" i="3"/>
  <c r="F104" i="3"/>
  <c r="BA104" i="3" s="1"/>
  <c r="CC103" i="3"/>
  <c r="CB103" i="3"/>
  <c r="CA103" i="3"/>
  <c r="BZ103" i="3"/>
  <c r="BY103" i="3"/>
  <c r="BX103" i="3"/>
  <c r="BW103" i="3"/>
  <c r="BV103" i="3"/>
  <c r="BU103" i="3"/>
  <c r="BN103" i="3"/>
  <c r="BP103" i="3" s="1"/>
  <c r="BM103" i="3"/>
  <c r="BO103" i="3" s="1"/>
  <c r="BJ103" i="3"/>
  <c r="BG103" i="3"/>
  <c r="AZ103" i="3"/>
  <c r="AY103" i="3"/>
  <c r="AW103" i="3"/>
  <c r="AQ103" i="3"/>
  <c r="BI103" i="3" s="1"/>
  <c r="BL103" i="3" s="1"/>
  <c r="AC103" i="3"/>
  <c r="BE103" i="3" s="1"/>
  <c r="BF103" i="3" s="1"/>
  <c r="K103" i="3"/>
  <c r="J103" i="3"/>
  <c r="I103" i="3"/>
  <c r="F103" i="3"/>
  <c r="BB103" i="3" s="1"/>
  <c r="CC102" i="3"/>
  <c r="CB102" i="3"/>
  <c r="CA102" i="3"/>
  <c r="BZ102" i="3"/>
  <c r="BY102" i="3"/>
  <c r="BX102" i="3"/>
  <c r="BW102" i="3"/>
  <c r="BV102" i="3"/>
  <c r="BU102" i="3"/>
  <c r="BN102" i="3"/>
  <c r="BP102" i="3" s="1"/>
  <c r="BM102" i="3"/>
  <c r="BO102" i="3" s="1"/>
  <c r="BJ102" i="3"/>
  <c r="BG102" i="3"/>
  <c r="AZ102" i="3"/>
  <c r="AY102" i="3"/>
  <c r="AW102" i="3"/>
  <c r="AQ102" i="3"/>
  <c r="AC102" i="3"/>
  <c r="BE102" i="3" s="1"/>
  <c r="BF102" i="3" s="1"/>
  <c r="K102" i="3"/>
  <c r="J102" i="3"/>
  <c r="I102" i="3"/>
  <c r="F102" i="3"/>
  <c r="BB102" i="3" s="1"/>
  <c r="CC101" i="3"/>
  <c r="CB101" i="3"/>
  <c r="CA101" i="3"/>
  <c r="BZ101" i="3"/>
  <c r="BY101" i="3"/>
  <c r="BX101" i="3"/>
  <c r="BW101" i="3"/>
  <c r="BV101" i="3"/>
  <c r="BU101" i="3"/>
  <c r="BN101" i="3"/>
  <c r="BM101" i="3"/>
  <c r="BO101" i="3" s="1"/>
  <c r="BJ101" i="3"/>
  <c r="BG101" i="3"/>
  <c r="AZ101" i="3"/>
  <c r="AY101" i="3"/>
  <c r="AW101" i="3"/>
  <c r="AQ101" i="3"/>
  <c r="BI101" i="3" s="1"/>
  <c r="BL101" i="3" s="1"/>
  <c r="AC101" i="3"/>
  <c r="BE101" i="3" s="1"/>
  <c r="BF101" i="3" s="1"/>
  <c r="K101" i="3"/>
  <c r="J101" i="3"/>
  <c r="I101" i="3"/>
  <c r="F101" i="3"/>
  <c r="BB101" i="3" s="1"/>
  <c r="CC100" i="3"/>
  <c r="CB100" i="3"/>
  <c r="CA100" i="3"/>
  <c r="BZ100" i="3"/>
  <c r="BY100" i="3"/>
  <c r="BX100" i="3"/>
  <c r="BW100" i="3"/>
  <c r="BV100" i="3"/>
  <c r="BU100" i="3"/>
  <c r="BN100" i="3"/>
  <c r="BM100" i="3"/>
  <c r="BO100" i="3" s="1"/>
  <c r="BJ100" i="3"/>
  <c r="BG100" i="3"/>
  <c r="AZ100" i="3"/>
  <c r="AY100" i="3"/>
  <c r="AW100" i="3"/>
  <c r="AQ100" i="3"/>
  <c r="BI100" i="3" s="1"/>
  <c r="BL100" i="3" s="1"/>
  <c r="AC100" i="3"/>
  <c r="BE100" i="3" s="1"/>
  <c r="BF100" i="3" s="1"/>
  <c r="K100" i="3"/>
  <c r="J100" i="3"/>
  <c r="I100" i="3"/>
  <c r="F100" i="3"/>
  <c r="BA100" i="3" s="1"/>
  <c r="CC99" i="3"/>
  <c r="CB99" i="3"/>
  <c r="CA99" i="3"/>
  <c r="BZ99" i="3"/>
  <c r="BY99" i="3"/>
  <c r="BX99" i="3"/>
  <c r="BW99" i="3"/>
  <c r="BV99" i="3"/>
  <c r="BU99" i="3"/>
  <c r="BN99" i="3"/>
  <c r="BM99" i="3"/>
  <c r="BO99" i="3" s="1"/>
  <c r="BJ99" i="3"/>
  <c r="BG99" i="3"/>
  <c r="AZ99" i="3"/>
  <c r="AY99" i="3"/>
  <c r="AW99" i="3"/>
  <c r="AQ99" i="3"/>
  <c r="BI99" i="3" s="1"/>
  <c r="BL99" i="3" s="1"/>
  <c r="AC99" i="3"/>
  <c r="BE99" i="3" s="1"/>
  <c r="BF99" i="3" s="1"/>
  <c r="K99" i="3"/>
  <c r="J99" i="3"/>
  <c r="I99" i="3"/>
  <c r="F99" i="3"/>
  <c r="BA99" i="3" s="1"/>
  <c r="CC98" i="3"/>
  <c r="CB98" i="3"/>
  <c r="CA98" i="3"/>
  <c r="BZ98" i="3"/>
  <c r="BY98" i="3"/>
  <c r="BX98" i="3"/>
  <c r="BW98" i="3"/>
  <c r="BV98" i="3"/>
  <c r="BU98" i="3"/>
  <c r="BN98" i="3"/>
  <c r="BM98" i="3"/>
  <c r="BO98" i="3" s="1"/>
  <c r="BJ98" i="3"/>
  <c r="BG98" i="3"/>
  <c r="AZ98" i="3"/>
  <c r="AY98" i="3"/>
  <c r="AW98" i="3"/>
  <c r="AQ98" i="3"/>
  <c r="BI98" i="3" s="1"/>
  <c r="BL98" i="3" s="1"/>
  <c r="AC98" i="3"/>
  <c r="BE98" i="3" s="1"/>
  <c r="BF98" i="3" s="1"/>
  <c r="K98" i="3"/>
  <c r="J98" i="3"/>
  <c r="I98" i="3"/>
  <c r="F98" i="3"/>
  <c r="BB98" i="3" s="1"/>
  <c r="CC97" i="3"/>
  <c r="CB97" i="3"/>
  <c r="CA97" i="3"/>
  <c r="BZ97" i="3"/>
  <c r="BY97" i="3"/>
  <c r="BX97" i="3"/>
  <c r="BW97" i="3"/>
  <c r="BV97" i="3"/>
  <c r="BU97" i="3"/>
  <c r="BN97" i="3"/>
  <c r="BM97" i="3"/>
  <c r="BO97" i="3" s="1"/>
  <c r="BJ97" i="3"/>
  <c r="BG97" i="3"/>
  <c r="AZ97" i="3"/>
  <c r="AY97" i="3"/>
  <c r="AW97" i="3"/>
  <c r="AQ97" i="3"/>
  <c r="BI97" i="3" s="1"/>
  <c r="BL97" i="3" s="1"/>
  <c r="AC97" i="3"/>
  <c r="BE97" i="3" s="1"/>
  <c r="BF97" i="3" s="1"/>
  <c r="K97" i="3"/>
  <c r="J97" i="3"/>
  <c r="I97" i="3"/>
  <c r="F97" i="3"/>
  <c r="BB97" i="3" s="1"/>
  <c r="CC96" i="3"/>
  <c r="CB96" i="3"/>
  <c r="CA96" i="3"/>
  <c r="BZ96" i="3"/>
  <c r="BY96" i="3"/>
  <c r="BX96" i="3"/>
  <c r="BW96" i="3"/>
  <c r="BV96" i="3"/>
  <c r="BU96" i="3"/>
  <c r="BN96" i="3"/>
  <c r="BP96" i="3" s="1"/>
  <c r="BM96" i="3"/>
  <c r="BO96" i="3" s="1"/>
  <c r="BJ96" i="3"/>
  <c r="BG96" i="3"/>
  <c r="AZ96" i="3"/>
  <c r="AY96" i="3"/>
  <c r="AW96" i="3"/>
  <c r="AQ96" i="3"/>
  <c r="BI96" i="3" s="1"/>
  <c r="BL96" i="3" s="1"/>
  <c r="AC96" i="3"/>
  <c r="BE96" i="3" s="1"/>
  <c r="BF96" i="3" s="1"/>
  <c r="K96" i="3"/>
  <c r="J96" i="3"/>
  <c r="I96" i="3"/>
  <c r="F96" i="3"/>
  <c r="BA96" i="3" s="1"/>
  <c r="CC95" i="3"/>
  <c r="CB95" i="3"/>
  <c r="CA95" i="3"/>
  <c r="BZ95" i="3"/>
  <c r="BY95" i="3"/>
  <c r="BX95" i="3"/>
  <c r="BW95" i="3"/>
  <c r="BV95" i="3"/>
  <c r="BU95" i="3"/>
  <c r="BN95" i="3"/>
  <c r="BM95" i="3"/>
  <c r="BO95" i="3" s="1"/>
  <c r="BJ95" i="3"/>
  <c r="BG95" i="3"/>
  <c r="AZ95" i="3"/>
  <c r="AY95" i="3"/>
  <c r="AW95" i="3"/>
  <c r="AQ95" i="3"/>
  <c r="BI95" i="3" s="1"/>
  <c r="BL95" i="3" s="1"/>
  <c r="AC95" i="3"/>
  <c r="BE95" i="3" s="1"/>
  <c r="BF95" i="3" s="1"/>
  <c r="K95" i="3"/>
  <c r="J95" i="3"/>
  <c r="I95" i="3"/>
  <c r="F95" i="3"/>
  <c r="BB95" i="3" s="1"/>
  <c r="CC94" i="3"/>
  <c r="CB94" i="3"/>
  <c r="CA94" i="3"/>
  <c r="BZ94" i="3"/>
  <c r="BY94" i="3"/>
  <c r="BX94" i="3"/>
  <c r="BW94" i="3"/>
  <c r="BV94" i="3"/>
  <c r="BU94" i="3"/>
  <c r="BN94" i="3"/>
  <c r="BM94" i="3"/>
  <c r="BO94" i="3" s="1"/>
  <c r="BJ94" i="3"/>
  <c r="BG94" i="3"/>
  <c r="AZ94" i="3"/>
  <c r="AY94" i="3"/>
  <c r="AW94" i="3"/>
  <c r="AQ94" i="3"/>
  <c r="BI94" i="3" s="1"/>
  <c r="BL94" i="3" s="1"/>
  <c r="AC94" i="3"/>
  <c r="BE94" i="3" s="1"/>
  <c r="BF94" i="3" s="1"/>
  <c r="K94" i="3"/>
  <c r="J94" i="3"/>
  <c r="I94" i="3"/>
  <c r="F94" i="3"/>
  <c r="BA94" i="3" s="1"/>
  <c r="CC93" i="3"/>
  <c r="CB93" i="3"/>
  <c r="CA93" i="3"/>
  <c r="BZ93" i="3"/>
  <c r="BY93" i="3"/>
  <c r="BX93" i="3"/>
  <c r="BW93" i="3"/>
  <c r="BV93" i="3"/>
  <c r="BU93" i="3"/>
  <c r="BN93" i="3"/>
  <c r="BM93" i="3"/>
  <c r="BO93" i="3" s="1"/>
  <c r="BJ93" i="3"/>
  <c r="BG93" i="3"/>
  <c r="AZ93" i="3"/>
  <c r="AY93" i="3"/>
  <c r="AW93" i="3"/>
  <c r="AQ93" i="3"/>
  <c r="BI93" i="3" s="1"/>
  <c r="BL93" i="3" s="1"/>
  <c r="AC93" i="3"/>
  <c r="K93" i="3"/>
  <c r="J93" i="3"/>
  <c r="I93" i="3"/>
  <c r="F93" i="3"/>
  <c r="BB93" i="3" s="1"/>
  <c r="CC92" i="3"/>
  <c r="CB92" i="3"/>
  <c r="CA92" i="3"/>
  <c r="BZ92" i="3"/>
  <c r="BY92" i="3"/>
  <c r="BX92" i="3"/>
  <c r="BW92" i="3"/>
  <c r="BV92" i="3"/>
  <c r="BU92" i="3"/>
  <c r="BN92" i="3"/>
  <c r="BM92" i="3"/>
  <c r="BO92" i="3" s="1"/>
  <c r="BJ92" i="3"/>
  <c r="BG92" i="3"/>
  <c r="AZ92" i="3"/>
  <c r="AY92" i="3"/>
  <c r="AW92" i="3"/>
  <c r="AQ92" i="3"/>
  <c r="BI92" i="3" s="1"/>
  <c r="BL92" i="3" s="1"/>
  <c r="AC92" i="3"/>
  <c r="BE92" i="3" s="1"/>
  <c r="BF92" i="3" s="1"/>
  <c r="K92" i="3"/>
  <c r="J92" i="3"/>
  <c r="I92" i="3"/>
  <c r="F92" i="3"/>
  <c r="BB92" i="3" s="1"/>
  <c r="CC91" i="3"/>
  <c r="CB91" i="3"/>
  <c r="CA91" i="3"/>
  <c r="BZ91" i="3"/>
  <c r="BY91" i="3"/>
  <c r="BX91" i="3"/>
  <c r="BW91" i="3"/>
  <c r="BV91" i="3"/>
  <c r="BU91" i="3"/>
  <c r="BN91" i="3"/>
  <c r="BM91" i="3"/>
  <c r="BO91" i="3" s="1"/>
  <c r="BJ91" i="3"/>
  <c r="BG91" i="3"/>
  <c r="AZ91" i="3"/>
  <c r="AY91" i="3"/>
  <c r="AW91" i="3"/>
  <c r="AQ91" i="3"/>
  <c r="AC91" i="3"/>
  <c r="BE91" i="3" s="1"/>
  <c r="BF91" i="3" s="1"/>
  <c r="K91" i="3"/>
  <c r="J91" i="3"/>
  <c r="I91" i="3"/>
  <c r="F91" i="3"/>
  <c r="BA91" i="3" s="1"/>
  <c r="CC90" i="3"/>
  <c r="CB90" i="3"/>
  <c r="CA90" i="3"/>
  <c r="BZ90" i="3"/>
  <c r="BY90" i="3"/>
  <c r="BX90" i="3"/>
  <c r="BW90" i="3"/>
  <c r="BV90" i="3"/>
  <c r="BU90" i="3"/>
  <c r="BN90" i="3"/>
  <c r="BP90" i="3" s="1"/>
  <c r="BM90" i="3"/>
  <c r="BO90" i="3" s="1"/>
  <c r="BJ90" i="3"/>
  <c r="BG90" i="3"/>
  <c r="AZ90" i="3"/>
  <c r="AY90" i="3"/>
  <c r="AW90" i="3"/>
  <c r="AQ90" i="3"/>
  <c r="BI90" i="3" s="1"/>
  <c r="BL90" i="3" s="1"/>
  <c r="AC90" i="3"/>
  <c r="BE90" i="3" s="1"/>
  <c r="BF90" i="3" s="1"/>
  <c r="K90" i="3"/>
  <c r="J90" i="3"/>
  <c r="I90" i="3"/>
  <c r="F90" i="3"/>
  <c r="BB90" i="3" s="1"/>
  <c r="CC89" i="3"/>
  <c r="CB89" i="3"/>
  <c r="CA89" i="3"/>
  <c r="BZ89" i="3"/>
  <c r="BY89" i="3"/>
  <c r="BX89" i="3"/>
  <c r="BW89" i="3"/>
  <c r="BV89" i="3"/>
  <c r="BU89" i="3"/>
  <c r="BN89" i="3"/>
  <c r="BP89" i="3" s="1"/>
  <c r="BM89" i="3"/>
  <c r="BO89" i="3" s="1"/>
  <c r="BJ89" i="3"/>
  <c r="BG89" i="3"/>
  <c r="AZ89" i="3"/>
  <c r="AY89" i="3"/>
  <c r="AW89" i="3"/>
  <c r="AQ89" i="3"/>
  <c r="BI89" i="3" s="1"/>
  <c r="BL89" i="3" s="1"/>
  <c r="AC89" i="3"/>
  <c r="BE89" i="3" s="1"/>
  <c r="BF89" i="3" s="1"/>
  <c r="K89" i="3"/>
  <c r="J89" i="3"/>
  <c r="I89" i="3"/>
  <c r="F89" i="3"/>
  <c r="BB89" i="3" s="1"/>
  <c r="CC88" i="3"/>
  <c r="CB88" i="3"/>
  <c r="CA88" i="3"/>
  <c r="BZ88" i="3"/>
  <c r="BY88" i="3"/>
  <c r="BX88" i="3"/>
  <c r="BW88" i="3"/>
  <c r="BV88" i="3"/>
  <c r="BU88" i="3"/>
  <c r="BN88" i="3"/>
  <c r="BM88" i="3"/>
  <c r="BO88" i="3" s="1"/>
  <c r="BJ88" i="3"/>
  <c r="BG88" i="3"/>
  <c r="AZ88" i="3"/>
  <c r="AY88" i="3"/>
  <c r="AW88" i="3"/>
  <c r="AQ88" i="3"/>
  <c r="BI88" i="3" s="1"/>
  <c r="BL88" i="3" s="1"/>
  <c r="AC88" i="3"/>
  <c r="BE88" i="3" s="1"/>
  <c r="BF88" i="3" s="1"/>
  <c r="K88" i="3"/>
  <c r="J88" i="3"/>
  <c r="I88" i="3"/>
  <c r="F88" i="3"/>
  <c r="BB88" i="3" s="1"/>
  <c r="BD88" i="3" s="1"/>
  <c r="CC87" i="3"/>
  <c r="CB87" i="3"/>
  <c r="CA87" i="3"/>
  <c r="BZ87" i="3"/>
  <c r="BY87" i="3"/>
  <c r="BX87" i="3"/>
  <c r="BW87" i="3"/>
  <c r="BV87" i="3"/>
  <c r="BU87" i="3"/>
  <c r="BN87" i="3"/>
  <c r="BP87" i="3" s="1"/>
  <c r="BM87" i="3"/>
  <c r="BO87" i="3" s="1"/>
  <c r="BJ87" i="3"/>
  <c r="BG87" i="3"/>
  <c r="AZ87" i="3"/>
  <c r="AY87" i="3"/>
  <c r="AW87" i="3"/>
  <c r="AQ87" i="3"/>
  <c r="BI87" i="3" s="1"/>
  <c r="BL87" i="3" s="1"/>
  <c r="AC87" i="3"/>
  <c r="BE87" i="3" s="1"/>
  <c r="BF87" i="3" s="1"/>
  <c r="K87" i="3"/>
  <c r="J87" i="3"/>
  <c r="I87" i="3"/>
  <c r="F87" i="3"/>
  <c r="BB87" i="3" s="1"/>
  <c r="BC87" i="3" s="1"/>
  <c r="CC86" i="3"/>
  <c r="CB86" i="3"/>
  <c r="CA86" i="3"/>
  <c r="BZ86" i="3"/>
  <c r="BY86" i="3"/>
  <c r="BX86" i="3"/>
  <c r="BW86" i="3"/>
  <c r="BV86" i="3"/>
  <c r="BU86" i="3"/>
  <c r="BN86" i="3"/>
  <c r="BM86" i="3"/>
  <c r="BO86" i="3" s="1"/>
  <c r="BJ86" i="3"/>
  <c r="BG86" i="3"/>
  <c r="AZ86" i="3"/>
  <c r="AY86" i="3"/>
  <c r="AW86" i="3"/>
  <c r="AQ86" i="3"/>
  <c r="BI86" i="3" s="1"/>
  <c r="BL86" i="3" s="1"/>
  <c r="AC86" i="3"/>
  <c r="BE86" i="3" s="1"/>
  <c r="BF86" i="3" s="1"/>
  <c r="K86" i="3"/>
  <c r="J86" i="3"/>
  <c r="I86" i="3"/>
  <c r="F86" i="3"/>
  <c r="BA86" i="3" s="1"/>
  <c r="CC85" i="3"/>
  <c r="CB85" i="3"/>
  <c r="CA85" i="3"/>
  <c r="BZ85" i="3"/>
  <c r="BY85" i="3"/>
  <c r="BX85" i="3"/>
  <c r="BW85" i="3"/>
  <c r="BV85" i="3"/>
  <c r="BU85" i="3"/>
  <c r="BN85" i="3"/>
  <c r="BM85" i="3"/>
  <c r="BO85" i="3" s="1"/>
  <c r="BJ85" i="3"/>
  <c r="BG85" i="3"/>
  <c r="AZ85" i="3"/>
  <c r="AY85" i="3"/>
  <c r="AW85" i="3"/>
  <c r="AQ85" i="3"/>
  <c r="BI85" i="3" s="1"/>
  <c r="BL85" i="3" s="1"/>
  <c r="AC85" i="3"/>
  <c r="K85" i="3"/>
  <c r="J85" i="3"/>
  <c r="I85" i="3"/>
  <c r="F85" i="3"/>
  <c r="BB85" i="3" s="1"/>
  <c r="CC84" i="3"/>
  <c r="CB84" i="3"/>
  <c r="CA84" i="3"/>
  <c r="BZ84" i="3"/>
  <c r="BY84" i="3"/>
  <c r="BX84" i="3"/>
  <c r="BW84" i="3"/>
  <c r="BV84" i="3"/>
  <c r="BU84" i="3"/>
  <c r="BN84" i="3"/>
  <c r="BM84" i="3"/>
  <c r="BO84" i="3" s="1"/>
  <c r="BJ84" i="3"/>
  <c r="BG84" i="3"/>
  <c r="AZ84" i="3"/>
  <c r="AY84" i="3"/>
  <c r="AW84" i="3"/>
  <c r="AQ84" i="3"/>
  <c r="BI84" i="3" s="1"/>
  <c r="BL84" i="3" s="1"/>
  <c r="AC84" i="3"/>
  <c r="BE84" i="3" s="1"/>
  <c r="BF84" i="3" s="1"/>
  <c r="K84" i="3"/>
  <c r="J84" i="3"/>
  <c r="I84" i="3"/>
  <c r="F84" i="3"/>
  <c r="BB84" i="3" s="1"/>
  <c r="CC83" i="3"/>
  <c r="CB83" i="3"/>
  <c r="CA83" i="3"/>
  <c r="BZ83" i="3"/>
  <c r="BY83" i="3"/>
  <c r="BX83" i="3"/>
  <c r="BW83" i="3"/>
  <c r="BV83" i="3"/>
  <c r="BU83" i="3"/>
  <c r="BN83" i="3"/>
  <c r="BM83" i="3"/>
  <c r="BO83" i="3" s="1"/>
  <c r="BJ83" i="3"/>
  <c r="BG83" i="3"/>
  <c r="AZ83" i="3"/>
  <c r="AY83" i="3"/>
  <c r="AW83" i="3"/>
  <c r="AQ83" i="3"/>
  <c r="BI83" i="3" s="1"/>
  <c r="BL83" i="3" s="1"/>
  <c r="AC83" i="3"/>
  <c r="BE83" i="3" s="1"/>
  <c r="BF83" i="3" s="1"/>
  <c r="K83" i="3"/>
  <c r="J83" i="3"/>
  <c r="I83" i="3"/>
  <c r="F83" i="3"/>
  <c r="BB83" i="3" s="1"/>
  <c r="CC82" i="3"/>
  <c r="CB82" i="3"/>
  <c r="CA82" i="3"/>
  <c r="BZ82" i="3"/>
  <c r="BY82" i="3"/>
  <c r="BX82" i="3"/>
  <c r="BW82" i="3"/>
  <c r="BV82" i="3"/>
  <c r="BU82" i="3"/>
  <c r="BN82" i="3"/>
  <c r="BM82" i="3"/>
  <c r="BO82" i="3" s="1"/>
  <c r="BJ82" i="3"/>
  <c r="BG82" i="3"/>
  <c r="AZ82" i="3"/>
  <c r="AY82" i="3"/>
  <c r="AW82" i="3"/>
  <c r="AQ82" i="3"/>
  <c r="AC82" i="3"/>
  <c r="BE82" i="3" s="1"/>
  <c r="BF82" i="3" s="1"/>
  <c r="K82" i="3"/>
  <c r="J82" i="3"/>
  <c r="I82" i="3"/>
  <c r="F82" i="3"/>
  <c r="BA82" i="3" s="1"/>
  <c r="CC81" i="3"/>
  <c r="CB81" i="3"/>
  <c r="CA81" i="3"/>
  <c r="BZ81" i="3"/>
  <c r="BY81" i="3"/>
  <c r="BX81" i="3"/>
  <c r="BW81" i="3"/>
  <c r="BV81" i="3"/>
  <c r="BU81" i="3"/>
  <c r="BN81" i="3"/>
  <c r="BP81" i="3" s="1"/>
  <c r="BM81" i="3"/>
  <c r="BO81" i="3" s="1"/>
  <c r="BJ81" i="3"/>
  <c r="BG81" i="3"/>
  <c r="AZ81" i="3"/>
  <c r="AY81" i="3"/>
  <c r="AW81" i="3"/>
  <c r="AQ81" i="3"/>
  <c r="BI81" i="3" s="1"/>
  <c r="BL81" i="3" s="1"/>
  <c r="AC81" i="3"/>
  <c r="BE81" i="3" s="1"/>
  <c r="BF81" i="3" s="1"/>
  <c r="K81" i="3"/>
  <c r="J81" i="3"/>
  <c r="I81" i="3"/>
  <c r="F81" i="3"/>
  <c r="BB81" i="3" s="1"/>
  <c r="CC80" i="3"/>
  <c r="CB80" i="3"/>
  <c r="CA80" i="3"/>
  <c r="BZ80" i="3"/>
  <c r="BY80" i="3"/>
  <c r="BX80" i="3"/>
  <c r="BW80" i="3"/>
  <c r="BV80" i="3"/>
  <c r="BU80" i="3"/>
  <c r="BN80" i="3"/>
  <c r="BP80" i="3" s="1"/>
  <c r="BM80" i="3"/>
  <c r="BO80" i="3" s="1"/>
  <c r="BJ80" i="3"/>
  <c r="BG80" i="3"/>
  <c r="AZ80" i="3"/>
  <c r="AY80" i="3"/>
  <c r="AW80" i="3"/>
  <c r="AQ80" i="3"/>
  <c r="BI80" i="3" s="1"/>
  <c r="BL80" i="3" s="1"/>
  <c r="AC80" i="3"/>
  <c r="BE80" i="3" s="1"/>
  <c r="BF80" i="3" s="1"/>
  <c r="K80" i="3"/>
  <c r="J80" i="3"/>
  <c r="I80" i="3"/>
  <c r="F80" i="3"/>
  <c r="BA80" i="3" s="1"/>
  <c r="CC79" i="3"/>
  <c r="CB79" i="3"/>
  <c r="CA79" i="3"/>
  <c r="BZ79" i="3"/>
  <c r="BY79" i="3"/>
  <c r="BX79" i="3"/>
  <c r="BW79" i="3"/>
  <c r="BV79" i="3"/>
  <c r="BU79" i="3"/>
  <c r="BN79" i="3"/>
  <c r="BM79" i="3"/>
  <c r="BO79" i="3" s="1"/>
  <c r="BJ79" i="3"/>
  <c r="BG79" i="3"/>
  <c r="AZ79" i="3"/>
  <c r="AY79" i="3"/>
  <c r="AW79" i="3"/>
  <c r="AQ79" i="3"/>
  <c r="BI79" i="3" s="1"/>
  <c r="BL79" i="3" s="1"/>
  <c r="AC79" i="3"/>
  <c r="K79" i="3"/>
  <c r="J79" i="3"/>
  <c r="I79" i="3"/>
  <c r="F79" i="3"/>
  <c r="BB79" i="3" s="1"/>
  <c r="CC78" i="3"/>
  <c r="CB78" i="3"/>
  <c r="CA78" i="3"/>
  <c r="BZ78" i="3"/>
  <c r="BY78" i="3"/>
  <c r="BX78" i="3"/>
  <c r="BW78" i="3"/>
  <c r="BV78" i="3"/>
  <c r="BU78" i="3"/>
  <c r="BN78" i="3"/>
  <c r="BM78" i="3"/>
  <c r="BO78" i="3" s="1"/>
  <c r="BJ78" i="3"/>
  <c r="BG78" i="3"/>
  <c r="AZ78" i="3"/>
  <c r="AY78" i="3"/>
  <c r="AW78" i="3"/>
  <c r="AQ78" i="3"/>
  <c r="BI78" i="3" s="1"/>
  <c r="BL78" i="3" s="1"/>
  <c r="AC78" i="3"/>
  <c r="BE78" i="3" s="1"/>
  <c r="BF78" i="3" s="1"/>
  <c r="K78" i="3"/>
  <c r="J78" i="3"/>
  <c r="I78" i="3"/>
  <c r="F78" i="3"/>
  <c r="BA78" i="3" s="1"/>
  <c r="CC77" i="3"/>
  <c r="CB77" i="3"/>
  <c r="CA77" i="3"/>
  <c r="BZ77" i="3"/>
  <c r="BY77" i="3"/>
  <c r="BX77" i="3"/>
  <c r="BW77" i="3"/>
  <c r="BV77" i="3"/>
  <c r="BU77" i="3"/>
  <c r="BN77" i="3"/>
  <c r="BM77" i="3"/>
  <c r="BO77" i="3" s="1"/>
  <c r="BJ77" i="3"/>
  <c r="BG77" i="3"/>
  <c r="AZ77" i="3"/>
  <c r="AY77" i="3"/>
  <c r="AW77" i="3"/>
  <c r="AQ77" i="3"/>
  <c r="BI77" i="3" s="1"/>
  <c r="BL77" i="3" s="1"/>
  <c r="AC77" i="3"/>
  <c r="BE77" i="3" s="1"/>
  <c r="BF77" i="3" s="1"/>
  <c r="K77" i="3"/>
  <c r="J77" i="3"/>
  <c r="I77" i="3"/>
  <c r="F77" i="3"/>
  <c r="BB77" i="3" s="1"/>
  <c r="CC76" i="3"/>
  <c r="CB76" i="3"/>
  <c r="CA76" i="3"/>
  <c r="BZ76" i="3"/>
  <c r="BY76" i="3"/>
  <c r="BX76" i="3"/>
  <c r="BW76" i="3"/>
  <c r="BV76" i="3"/>
  <c r="BU76" i="3"/>
  <c r="BN76" i="3"/>
  <c r="BM76" i="3"/>
  <c r="BO76" i="3" s="1"/>
  <c r="BJ76" i="3"/>
  <c r="BG76" i="3"/>
  <c r="AZ76" i="3"/>
  <c r="AY76" i="3"/>
  <c r="AW76" i="3"/>
  <c r="AQ76" i="3"/>
  <c r="BI76" i="3" s="1"/>
  <c r="BL76" i="3" s="1"/>
  <c r="AC76" i="3"/>
  <c r="BE76" i="3" s="1"/>
  <c r="BF76" i="3" s="1"/>
  <c r="K76" i="3"/>
  <c r="J76" i="3"/>
  <c r="I76" i="3"/>
  <c r="F76" i="3"/>
  <c r="BB76" i="3" s="1"/>
  <c r="CC75" i="3"/>
  <c r="CB75" i="3"/>
  <c r="CA75" i="3"/>
  <c r="BZ75" i="3"/>
  <c r="BY75" i="3"/>
  <c r="BX75" i="3"/>
  <c r="BW75" i="3"/>
  <c r="BV75" i="3"/>
  <c r="BU75" i="3"/>
  <c r="BN75" i="3"/>
  <c r="BM75" i="3"/>
  <c r="BO75" i="3" s="1"/>
  <c r="BJ75" i="3"/>
  <c r="BG75" i="3"/>
  <c r="AZ75" i="3"/>
  <c r="AY75" i="3"/>
  <c r="AW75" i="3"/>
  <c r="AQ75" i="3"/>
  <c r="BI75" i="3" s="1"/>
  <c r="BL75" i="3" s="1"/>
  <c r="AC75" i="3"/>
  <c r="BE75" i="3" s="1"/>
  <c r="BF75" i="3" s="1"/>
  <c r="K75" i="3"/>
  <c r="J75" i="3"/>
  <c r="I75" i="3"/>
  <c r="F75" i="3"/>
  <c r="CC74" i="3"/>
  <c r="CB74" i="3"/>
  <c r="CA74" i="3"/>
  <c r="BZ74" i="3"/>
  <c r="BY74" i="3"/>
  <c r="BX74" i="3"/>
  <c r="BW74" i="3"/>
  <c r="BV74" i="3"/>
  <c r="BU74" i="3"/>
  <c r="BN74" i="3"/>
  <c r="BP74" i="3" s="1"/>
  <c r="BM74" i="3"/>
  <c r="BO74" i="3" s="1"/>
  <c r="BJ74" i="3"/>
  <c r="BG74" i="3"/>
  <c r="AZ74" i="3"/>
  <c r="AY74" i="3"/>
  <c r="AW74" i="3"/>
  <c r="AQ74" i="3"/>
  <c r="BI74" i="3" s="1"/>
  <c r="BL74" i="3" s="1"/>
  <c r="AC74" i="3"/>
  <c r="BE74" i="3" s="1"/>
  <c r="BF74" i="3" s="1"/>
  <c r="K74" i="3"/>
  <c r="J74" i="3"/>
  <c r="I74" i="3"/>
  <c r="F74" i="3"/>
  <c r="BB74" i="3" s="1"/>
  <c r="CC73" i="3"/>
  <c r="CB73" i="3"/>
  <c r="CA73" i="3"/>
  <c r="BZ73" i="3"/>
  <c r="BY73" i="3"/>
  <c r="BX73" i="3"/>
  <c r="BW73" i="3"/>
  <c r="BV73" i="3"/>
  <c r="BU73" i="3"/>
  <c r="BN73" i="3"/>
  <c r="BP73" i="3" s="1"/>
  <c r="BM73" i="3"/>
  <c r="BO73" i="3" s="1"/>
  <c r="BJ73" i="3"/>
  <c r="BG73" i="3"/>
  <c r="AZ73" i="3"/>
  <c r="AY73" i="3"/>
  <c r="AW73" i="3"/>
  <c r="AQ73" i="3"/>
  <c r="BI73" i="3" s="1"/>
  <c r="BL73" i="3" s="1"/>
  <c r="AC73" i="3"/>
  <c r="BE73" i="3" s="1"/>
  <c r="BF73" i="3" s="1"/>
  <c r="K73" i="3"/>
  <c r="J73" i="3"/>
  <c r="I73" i="3"/>
  <c r="F73" i="3"/>
  <c r="BA73" i="3" s="1"/>
  <c r="CC72" i="3"/>
  <c r="CB72" i="3"/>
  <c r="CA72" i="3"/>
  <c r="BZ72" i="3"/>
  <c r="BY72" i="3"/>
  <c r="BX72" i="3"/>
  <c r="BW72" i="3"/>
  <c r="BV72" i="3"/>
  <c r="BU72" i="3"/>
  <c r="BN72" i="3"/>
  <c r="BP72" i="3" s="1"/>
  <c r="BM72" i="3"/>
  <c r="BO72" i="3" s="1"/>
  <c r="BJ72" i="3"/>
  <c r="BG72" i="3"/>
  <c r="AZ72" i="3"/>
  <c r="AY72" i="3"/>
  <c r="AW72" i="3"/>
  <c r="AQ72" i="3"/>
  <c r="BI72" i="3" s="1"/>
  <c r="BL72" i="3" s="1"/>
  <c r="AC72" i="3"/>
  <c r="K72" i="3"/>
  <c r="J72" i="3"/>
  <c r="I72" i="3"/>
  <c r="F72" i="3"/>
  <c r="BB72" i="3" s="1"/>
  <c r="CC71" i="3"/>
  <c r="CB71" i="3"/>
  <c r="CA71" i="3"/>
  <c r="BZ71" i="3"/>
  <c r="BY71" i="3"/>
  <c r="BX71" i="3"/>
  <c r="BW71" i="3"/>
  <c r="BV71" i="3"/>
  <c r="BU71" i="3"/>
  <c r="BN71" i="3"/>
  <c r="BP71" i="3" s="1"/>
  <c r="BM71" i="3"/>
  <c r="BO71" i="3" s="1"/>
  <c r="BJ71" i="3"/>
  <c r="BG71" i="3"/>
  <c r="AZ71" i="3"/>
  <c r="AY71" i="3"/>
  <c r="AW71" i="3"/>
  <c r="AQ71" i="3"/>
  <c r="BI71" i="3" s="1"/>
  <c r="BL71" i="3" s="1"/>
  <c r="AC71" i="3"/>
  <c r="BE71" i="3" s="1"/>
  <c r="BF71" i="3" s="1"/>
  <c r="K71" i="3"/>
  <c r="J71" i="3"/>
  <c r="I71" i="3"/>
  <c r="F71" i="3"/>
  <c r="BB71" i="3" s="1"/>
  <c r="BC71" i="3" s="1"/>
  <c r="CC70" i="3"/>
  <c r="CB70" i="3"/>
  <c r="CA70" i="3"/>
  <c r="BZ70" i="3"/>
  <c r="BY70" i="3"/>
  <c r="BX70" i="3"/>
  <c r="BW70" i="3"/>
  <c r="BV70" i="3"/>
  <c r="BU70" i="3"/>
  <c r="BN70" i="3"/>
  <c r="BM70" i="3"/>
  <c r="BO70" i="3" s="1"/>
  <c r="BJ70" i="3"/>
  <c r="BG70" i="3"/>
  <c r="AZ70" i="3"/>
  <c r="AY70" i="3"/>
  <c r="AW70" i="3"/>
  <c r="AQ70" i="3"/>
  <c r="BI70" i="3" s="1"/>
  <c r="BL70" i="3" s="1"/>
  <c r="AC70" i="3"/>
  <c r="BE70" i="3" s="1"/>
  <c r="BF70" i="3" s="1"/>
  <c r="K70" i="3"/>
  <c r="J70" i="3"/>
  <c r="I70" i="3"/>
  <c r="F70" i="3"/>
  <c r="BA70" i="3" s="1"/>
  <c r="CC69" i="3"/>
  <c r="CB69" i="3"/>
  <c r="CA69" i="3"/>
  <c r="BZ69" i="3"/>
  <c r="BY69" i="3"/>
  <c r="BX69" i="3"/>
  <c r="BW69" i="3"/>
  <c r="BV69" i="3"/>
  <c r="BU69" i="3"/>
  <c r="BN69" i="3"/>
  <c r="BM69" i="3"/>
  <c r="BO69" i="3" s="1"/>
  <c r="BJ69" i="3"/>
  <c r="BG69" i="3"/>
  <c r="AZ69" i="3"/>
  <c r="AY69" i="3"/>
  <c r="AW69" i="3"/>
  <c r="AQ69" i="3"/>
  <c r="BI69" i="3" s="1"/>
  <c r="BL69" i="3" s="1"/>
  <c r="AC69" i="3"/>
  <c r="BE69" i="3" s="1"/>
  <c r="BF69" i="3" s="1"/>
  <c r="K69" i="3"/>
  <c r="J69" i="3"/>
  <c r="I69" i="3"/>
  <c r="F69" i="3"/>
  <c r="BB69" i="3" s="1"/>
  <c r="CC68" i="3"/>
  <c r="CB68" i="3"/>
  <c r="CA68" i="3"/>
  <c r="BZ68" i="3"/>
  <c r="BY68" i="3"/>
  <c r="BX68" i="3"/>
  <c r="BW68" i="3"/>
  <c r="BV68" i="3"/>
  <c r="BU68" i="3"/>
  <c r="BN68" i="3"/>
  <c r="BM68" i="3"/>
  <c r="BO68" i="3" s="1"/>
  <c r="BJ68" i="3"/>
  <c r="BG68" i="3"/>
  <c r="AZ68" i="3"/>
  <c r="AY68" i="3"/>
  <c r="AW68" i="3"/>
  <c r="AQ68" i="3"/>
  <c r="BI68" i="3" s="1"/>
  <c r="BL68" i="3" s="1"/>
  <c r="AC68" i="3"/>
  <c r="BE68" i="3" s="1"/>
  <c r="BF68" i="3" s="1"/>
  <c r="K68" i="3"/>
  <c r="J68" i="3"/>
  <c r="I68" i="3"/>
  <c r="F68" i="3"/>
  <c r="BB68" i="3" s="1"/>
  <c r="CC67" i="3"/>
  <c r="CB67" i="3"/>
  <c r="CA67" i="3"/>
  <c r="BZ67" i="3"/>
  <c r="BY67" i="3"/>
  <c r="BX67" i="3"/>
  <c r="BW67" i="3"/>
  <c r="BV67" i="3"/>
  <c r="BU67" i="3"/>
  <c r="BN67" i="3"/>
  <c r="BM67" i="3"/>
  <c r="BO67" i="3" s="1"/>
  <c r="BJ67" i="3"/>
  <c r="BG67" i="3"/>
  <c r="AZ67" i="3"/>
  <c r="AY67" i="3"/>
  <c r="AW67" i="3"/>
  <c r="AQ67" i="3"/>
  <c r="BI67" i="3" s="1"/>
  <c r="BL67" i="3" s="1"/>
  <c r="AC67" i="3"/>
  <c r="K67" i="3"/>
  <c r="J67" i="3"/>
  <c r="I67" i="3"/>
  <c r="F67" i="3"/>
  <c r="BB67" i="3" s="1"/>
  <c r="CC66" i="3"/>
  <c r="CB66" i="3"/>
  <c r="CA66" i="3"/>
  <c r="BZ66" i="3"/>
  <c r="BY66" i="3"/>
  <c r="BX66" i="3"/>
  <c r="BW66" i="3"/>
  <c r="BV66" i="3"/>
  <c r="BU66" i="3"/>
  <c r="BN66" i="3"/>
  <c r="BM66" i="3"/>
  <c r="BO66" i="3" s="1"/>
  <c r="BJ66" i="3"/>
  <c r="BG66" i="3"/>
  <c r="AZ66" i="3"/>
  <c r="AY66" i="3"/>
  <c r="AW66" i="3"/>
  <c r="AQ66" i="3"/>
  <c r="BI66" i="3" s="1"/>
  <c r="BL66" i="3" s="1"/>
  <c r="AC66" i="3"/>
  <c r="BE66" i="3" s="1"/>
  <c r="BF66" i="3" s="1"/>
  <c r="K66" i="3"/>
  <c r="J66" i="3"/>
  <c r="I66" i="3"/>
  <c r="F66" i="3"/>
  <c r="BA66" i="3" s="1"/>
  <c r="CC65" i="3"/>
  <c r="CB65" i="3"/>
  <c r="CA65" i="3"/>
  <c r="BZ65" i="3"/>
  <c r="BY65" i="3"/>
  <c r="BX65" i="3"/>
  <c r="BW65" i="3"/>
  <c r="BV65" i="3"/>
  <c r="BU65" i="3"/>
  <c r="BN65" i="3"/>
  <c r="BM65" i="3"/>
  <c r="BO65" i="3" s="1"/>
  <c r="BJ65" i="3"/>
  <c r="BG65" i="3"/>
  <c r="AZ65" i="3"/>
  <c r="AY65" i="3"/>
  <c r="AW65" i="3"/>
  <c r="AQ65" i="3"/>
  <c r="BI65" i="3" s="1"/>
  <c r="BL65" i="3" s="1"/>
  <c r="AC65" i="3"/>
  <c r="BE65" i="3" s="1"/>
  <c r="BF65" i="3" s="1"/>
  <c r="K65" i="3"/>
  <c r="J65" i="3"/>
  <c r="I65" i="3"/>
  <c r="F65" i="3"/>
  <c r="BB65" i="3" s="1"/>
  <c r="CC64" i="3"/>
  <c r="CB64" i="3"/>
  <c r="CA64" i="3"/>
  <c r="BZ64" i="3"/>
  <c r="BY64" i="3"/>
  <c r="BX64" i="3"/>
  <c r="BW64" i="3"/>
  <c r="BV64" i="3"/>
  <c r="BU64" i="3"/>
  <c r="BN64" i="3"/>
  <c r="BM64" i="3"/>
  <c r="BO64" i="3" s="1"/>
  <c r="BJ64" i="3"/>
  <c r="BG64" i="3"/>
  <c r="AZ64" i="3"/>
  <c r="AY64" i="3"/>
  <c r="AW64" i="3"/>
  <c r="AQ64" i="3"/>
  <c r="BI64" i="3" s="1"/>
  <c r="BL64" i="3" s="1"/>
  <c r="AC64" i="3"/>
  <c r="K64" i="3"/>
  <c r="J64" i="3"/>
  <c r="I64" i="3"/>
  <c r="F64" i="3"/>
  <c r="BA64" i="3" s="1"/>
  <c r="CC63" i="3"/>
  <c r="CB63" i="3"/>
  <c r="CA63" i="3"/>
  <c r="BZ63" i="3"/>
  <c r="BY63" i="3"/>
  <c r="BX63" i="3"/>
  <c r="BW63" i="3"/>
  <c r="BV63" i="3"/>
  <c r="BU63" i="3"/>
  <c r="BN63" i="3"/>
  <c r="BM63" i="3"/>
  <c r="BO63" i="3" s="1"/>
  <c r="BJ63" i="3"/>
  <c r="BG63" i="3"/>
  <c r="AZ63" i="3"/>
  <c r="AY63" i="3"/>
  <c r="AW63" i="3"/>
  <c r="AQ63" i="3"/>
  <c r="BI63" i="3" s="1"/>
  <c r="BL63" i="3" s="1"/>
  <c r="AC63" i="3"/>
  <c r="BE63" i="3" s="1"/>
  <c r="BF63" i="3" s="1"/>
  <c r="K63" i="3"/>
  <c r="J63" i="3"/>
  <c r="I63" i="3"/>
  <c r="F63" i="3"/>
  <c r="BA63" i="3" s="1"/>
  <c r="CC62" i="3"/>
  <c r="CB62" i="3"/>
  <c r="CA62" i="3"/>
  <c r="BZ62" i="3"/>
  <c r="BY62" i="3"/>
  <c r="BX62" i="3"/>
  <c r="BW62" i="3"/>
  <c r="BV62" i="3"/>
  <c r="BU62" i="3"/>
  <c r="BN62" i="3"/>
  <c r="BP62" i="3" s="1"/>
  <c r="BM62" i="3"/>
  <c r="BO62" i="3" s="1"/>
  <c r="BJ62" i="3"/>
  <c r="BG62" i="3"/>
  <c r="AZ62" i="3"/>
  <c r="AY62" i="3"/>
  <c r="AW62" i="3"/>
  <c r="AQ62" i="3"/>
  <c r="BI62" i="3" s="1"/>
  <c r="BL62" i="3" s="1"/>
  <c r="AC62" i="3"/>
  <c r="BE62" i="3" s="1"/>
  <c r="BF62" i="3" s="1"/>
  <c r="K62" i="3"/>
  <c r="J62" i="3"/>
  <c r="I62" i="3"/>
  <c r="F62" i="3"/>
  <c r="BB62" i="3" s="1"/>
  <c r="CC61" i="3"/>
  <c r="CB61" i="3"/>
  <c r="CA61" i="3"/>
  <c r="BZ61" i="3"/>
  <c r="BY61" i="3"/>
  <c r="BX61" i="3"/>
  <c r="BW61" i="3"/>
  <c r="BV61" i="3"/>
  <c r="BU61" i="3"/>
  <c r="BN61" i="3"/>
  <c r="BP61" i="3" s="1"/>
  <c r="BM61" i="3"/>
  <c r="BO61" i="3" s="1"/>
  <c r="BJ61" i="3"/>
  <c r="BG61" i="3"/>
  <c r="AZ61" i="3"/>
  <c r="AY61" i="3"/>
  <c r="AW61" i="3"/>
  <c r="AQ61" i="3"/>
  <c r="BI61" i="3" s="1"/>
  <c r="BL61" i="3" s="1"/>
  <c r="AC61" i="3"/>
  <c r="BE61" i="3" s="1"/>
  <c r="BF61" i="3" s="1"/>
  <c r="K61" i="3"/>
  <c r="J61" i="3"/>
  <c r="I61" i="3"/>
  <c r="F61" i="3"/>
  <c r="BA61" i="3" s="1"/>
  <c r="CC60" i="3"/>
  <c r="CB60" i="3"/>
  <c r="CA60" i="3"/>
  <c r="BZ60" i="3"/>
  <c r="BY60" i="3"/>
  <c r="BX60" i="3"/>
  <c r="BW60" i="3"/>
  <c r="BV60" i="3"/>
  <c r="BU60" i="3"/>
  <c r="BN60" i="3"/>
  <c r="BP60" i="3" s="1"/>
  <c r="BM60" i="3"/>
  <c r="BO60" i="3" s="1"/>
  <c r="BJ60" i="3"/>
  <c r="BG60" i="3"/>
  <c r="AZ60" i="3"/>
  <c r="AY60" i="3"/>
  <c r="AW60" i="3"/>
  <c r="AQ60" i="3"/>
  <c r="BI60" i="3" s="1"/>
  <c r="BL60" i="3" s="1"/>
  <c r="AC60" i="3"/>
  <c r="K60" i="3"/>
  <c r="J60" i="3"/>
  <c r="I60" i="3"/>
  <c r="F60" i="3"/>
  <c r="BB60" i="3" s="1"/>
  <c r="CC59" i="3"/>
  <c r="CB59" i="3"/>
  <c r="CA59" i="3"/>
  <c r="BZ59" i="3"/>
  <c r="BY59" i="3"/>
  <c r="BX59" i="3"/>
  <c r="BW59" i="3"/>
  <c r="BV59" i="3"/>
  <c r="BU59" i="3"/>
  <c r="BN59" i="3"/>
  <c r="BM59" i="3"/>
  <c r="BO59" i="3" s="1"/>
  <c r="BJ59" i="3"/>
  <c r="BG59" i="3"/>
  <c r="AZ59" i="3"/>
  <c r="AY59" i="3"/>
  <c r="AW59" i="3"/>
  <c r="AQ59" i="3"/>
  <c r="BI59" i="3" s="1"/>
  <c r="BL59" i="3" s="1"/>
  <c r="AC59" i="3"/>
  <c r="BE59" i="3" s="1"/>
  <c r="BF59" i="3" s="1"/>
  <c r="K59" i="3"/>
  <c r="J59" i="3"/>
  <c r="I59" i="3"/>
  <c r="F59" i="3"/>
  <c r="BA59" i="3" s="1"/>
  <c r="CC58" i="3"/>
  <c r="CB58" i="3"/>
  <c r="CA58" i="3"/>
  <c r="BZ58" i="3"/>
  <c r="BY58" i="3"/>
  <c r="BX58" i="3"/>
  <c r="BW58" i="3"/>
  <c r="BV58" i="3"/>
  <c r="BU58" i="3"/>
  <c r="BN58" i="3"/>
  <c r="BP58" i="3" s="1"/>
  <c r="BM58" i="3"/>
  <c r="BO58" i="3" s="1"/>
  <c r="BJ58" i="3"/>
  <c r="BG58" i="3"/>
  <c r="AZ58" i="3"/>
  <c r="AY58" i="3"/>
  <c r="AW58" i="3"/>
  <c r="AQ58" i="3"/>
  <c r="BI58" i="3" s="1"/>
  <c r="BL58" i="3" s="1"/>
  <c r="AC58" i="3"/>
  <c r="BE58" i="3" s="1"/>
  <c r="BF58" i="3" s="1"/>
  <c r="K58" i="3"/>
  <c r="J58" i="3"/>
  <c r="I58" i="3"/>
  <c r="F58" i="3"/>
  <c r="BB58" i="3" s="1"/>
  <c r="CC57" i="3"/>
  <c r="CB57" i="3"/>
  <c r="CA57" i="3"/>
  <c r="BZ57" i="3"/>
  <c r="BY57" i="3"/>
  <c r="BX57" i="3"/>
  <c r="BW57" i="3"/>
  <c r="BV57" i="3"/>
  <c r="BU57" i="3"/>
  <c r="BN57" i="3"/>
  <c r="BM57" i="3"/>
  <c r="BO57" i="3" s="1"/>
  <c r="BJ57" i="3"/>
  <c r="BG57" i="3"/>
  <c r="AZ57" i="3"/>
  <c r="AY57" i="3"/>
  <c r="AW57" i="3"/>
  <c r="AQ57" i="3"/>
  <c r="BI57" i="3" s="1"/>
  <c r="BL57" i="3" s="1"/>
  <c r="AC57" i="3"/>
  <c r="BE57" i="3" s="1"/>
  <c r="BF57" i="3" s="1"/>
  <c r="K57" i="3"/>
  <c r="J57" i="3"/>
  <c r="I57" i="3"/>
  <c r="F57" i="3"/>
  <c r="BB57" i="3" s="1"/>
  <c r="CC56" i="3"/>
  <c r="CB56" i="3"/>
  <c r="CA56" i="3"/>
  <c r="BZ56" i="3"/>
  <c r="BY56" i="3"/>
  <c r="BX56" i="3"/>
  <c r="BW56" i="3"/>
  <c r="BV56" i="3"/>
  <c r="BU56" i="3"/>
  <c r="BN56" i="3"/>
  <c r="BM56" i="3"/>
  <c r="BO56" i="3" s="1"/>
  <c r="BJ56" i="3"/>
  <c r="BG56" i="3"/>
  <c r="AZ56" i="3"/>
  <c r="AY56" i="3"/>
  <c r="AW56" i="3"/>
  <c r="AQ56" i="3"/>
  <c r="AC56" i="3"/>
  <c r="BE56" i="3" s="1"/>
  <c r="BF56" i="3" s="1"/>
  <c r="K56" i="3"/>
  <c r="J56" i="3"/>
  <c r="I56" i="3"/>
  <c r="F56" i="3"/>
  <c r="BA56" i="3" s="1"/>
  <c r="CC55" i="3"/>
  <c r="CB55" i="3"/>
  <c r="CA55" i="3"/>
  <c r="BZ55" i="3"/>
  <c r="BY55" i="3"/>
  <c r="BX55" i="3"/>
  <c r="BW55" i="3"/>
  <c r="BV55" i="3"/>
  <c r="BU55" i="3"/>
  <c r="BN55" i="3"/>
  <c r="BP55" i="3" s="1"/>
  <c r="BM55" i="3"/>
  <c r="BO55" i="3" s="1"/>
  <c r="BJ55" i="3"/>
  <c r="BG55" i="3"/>
  <c r="AZ55" i="3"/>
  <c r="AY55" i="3"/>
  <c r="AW55" i="3"/>
  <c r="AQ55" i="3"/>
  <c r="BI55" i="3" s="1"/>
  <c r="BL55" i="3" s="1"/>
  <c r="AC55" i="3"/>
  <c r="BE55" i="3" s="1"/>
  <c r="BF55" i="3" s="1"/>
  <c r="K55" i="3"/>
  <c r="J55" i="3"/>
  <c r="I55" i="3"/>
  <c r="F55" i="3"/>
  <c r="BA55" i="3" s="1"/>
  <c r="CC54" i="3"/>
  <c r="CB54" i="3"/>
  <c r="CA54" i="3"/>
  <c r="BZ54" i="3"/>
  <c r="BY54" i="3"/>
  <c r="BX54" i="3"/>
  <c r="BW54" i="3"/>
  <c r="BV54" i="3"/>
  <c r="BU54" i="3"/>
  <c r="BN54" i="3"/>
  <c r="BP54" i="3" s="1"/>
  <c r="BM54" i="3"/>
  <c r="BO54" i="3" s="1"/>
  <c r="BJ54" i="3"/>
  <c r="BG54" i="3"/>
  <c r="AZ54" i="3"/>
  <c r="AY54" i="3"/>
  <c r="AW54" i="3"/>
  <c r="AQ54" i="3"/>
  <c r="BI54" i="3" s="1"/>
  <c r="BL54" i="3" s="1"/>
  <c r="AC54" i="3"/>
  <c r="BE54" i="3" s="1"/>
  <c r="BF54" i="3" s="1"/>
  <c r="K54" i="3"/>
  <c r="J54" i="3"/>
  <c r="I54" i="3"/>
  <c r="F54" i="3"/>
  <c r="BA54" i="3" s="1"/>
  <c r="CC53" i="3"/>
  <c r="CB53" i="3"/>
  <c r="CA53" i="3"/>
  <c r="BZ53" i="3"/>
  <c r="BY53" i="3"/>
  <c r="BX53" i="3"/>
  <c r="BW53" i="3"/>
  <c r="BV53" i="3"/>
  <c r="BU53" i="3"/>
  <c r="BN53" i="3"/>
  <c r="BM53" i="3"/>
  <c r="BO53" i="3" s="1"/>
  <c r="BJ53" i="3"/>
  <c r="BG53" i="3"/>
  <c r="AZ53" i="3"/>
  <c r="AY53" i="3"/>
  <c r="AW53" i="3"/>
  <c r="AQ53" i="3"/>
  <c r="AC53" i="3"/>
  <c r="BE53" i="3" s="1"/>
  <c r="BF53" i="3" s="1"/>
  <c r="K53" i="3"/>
  <c r="J53" i="3"/>
  <c r="I53" i="3"/>
  <c r="F53" i="3"/>
  <c r="BB53" i="3" s="1"/>
  <c r="BD53" i="3" s="1"/>
  <c r="CC52" i="3"/>
  <c r="CB52" i="3"/>
  <c r="CA52" i="3"/>
  <c r="BZ52" i="3"/>
  <c r="BY52" i="3"/>
  <c r="BX52" i="3"/>
  <c r="BW52" i="3"/>
  <c r="BV52" i="3"/>
  <c r="BU52" i="3"/>
  <c r="BN52" i="3"/>
  <c r="BP52" i="3" s="1"/>
  <c r="BM52" i="3"/>
  <c r="BO52" i="3" s="1"/>
  <c r="BJ52" i="3"/>
  <c r="BG52" i="3"/>
  <c r="AZ52" i="3"/>
  <c r="AY52" i="3"/>
  <c r="AW52" i="3"/>
  <c r="AQ52" i="3"/>
  <c r="BI52" i="3" s="1"/>
  <c r="BL52" i="3" s="1"/>
  <c r="AC52" i="3"/>
  <c r="BE52" i="3" s="1"/>
  <c r="BF52" i="3" s="1"/>
  <c r="K52" i="3"/>
  <c r="J52" i="3"/>
  <c r="I52" i="3"/>
  <c r="F52" i="3"/>
  <c r="BB52" i="3" s="1"/>
  <c r="BC52" i="3" s="1"/>
  <c r="CC51" i="3"/>
  <c r="CB51" i="3"/>
  <c r="CA51" i="3"/>
  <c r="BZ51" i="3"/>
  <c r="BY51" i="3"/>
  <c r="BX51" i="3"/>
  <c r="BW51" i="3"/>
  <c r="BV51" i="3"/>
  <c r="BU51" i="3"/>
  <c r="BN51" i="3"/>
  <c r="BM51" i="3"/>
  <c r="BO51" i="3" s="1"/>
  <c r="BJ51" i="3"/>
  <c r="BG51" i="3"/>
  <c r="AZ51" i="3"/>
  <c r="AY51" i="3"/>
  <c r="AW51" i="3"/>
  <c r="AQ51" i="3"/>
  <c r="BI51" i="3" s="1"/>
  <c r="BL51" i="3" s="1"/>
  <c r="AC51" i="3"/>
  <c r="BE51" i="3" s="1"/>
  <c r="BF51" i="3" s="1"/>
  <c r="K51" i="3"/>
  <c r="J51" i="3"/>
  <c r="I51" i="3"/>
  <c r="F51" i="3"/>
  <c r="BA51" i="3" s="1"/>
  <c r="CC50" i="3"/>
  <c r="CB50" i="3"/>
  <c r="CA50" i="3"/>
  <c r="BZ50" i="3"/>
  <c r="BY50" i="3"/>
  <c r="BX50" i="3"/>
  <c r="BW50" i="3"/>
  <c r="BV50" i="3"/>
  <c r="BU50" i="3"/>
  <c r="BN50" i="3"/>
  <c r="BM50" i="3"/>
  <c r="BO50" i="3" s="1"/>
  <c r="BJ50" i="3"/>
  <c r="BG50" i="3"/>
  <c r="AZ50" i="3"/>
  <c r="AY50" i="3"/>
  <c r="AW50" i="3"/>
  <c r="AQ50" i="3"/>
  <c r="BI50" i="3" s="1"/>
  <c r="BL50" i="3" s="1"/>
  <c r="AC50" i="3"/>
  <c r="K50" i="3"/>
  <c r="J50" i="3"/>
  <c r="I50" i="3"/>
  <c r="F50" i="3"/>
  <c r="BB50" i="3" s="1"/>
  <c r="CC49" i="3"/>
  <c r="CB49" i="3"/>
  <c r="CA49" i="3"/>
  <c r="BZ49" i="3"/>
  <c r="BY49" i="3"/>
  <c r="BX49" i="3"/>
  <c r="BW49" i="3"/>
  <c r="BV49" i="3"/>
  <c r="BU49" i="3"/>
  <c r="BN49" i="3"/>
  <c r="BP49" i="3" s="1"/>
  <c r="BM49" i="3"/>
  <c r="BO49" i="3" s="1"/>
  <c r="BJ49" i="3"/>
  <c r="BG49" i="3"/>
  <c r="AZ49" i="3"/>
  <c r="AY49" i="3"/>
  <c r="AW49" i="3"/>
  <c r="AQ49" i="3"/>
  <c r="BI49" i="3" s="1"/>
  <c r="BL49" i="3" s="1"/>
  <c r="AC49" i="3"/>
  <c r="BE49" i="3" s="1"/>
  <c r="BF49" i="3" s="1"/>
  <c r="K49" i="3"/>
  <c r="J49" i="3"/>
  <c r="I49" i="3"/>
  <c r="F49" i="3"/>
  <c r="BB49" i="3" s="1"/>
  <c r="CC48" i="3"/>
  <c r="CB48" i="3"/>
  <c r="CA48" i="3"/>
  <c r="BZ48" i="3"/>
  <c r="BY48" i="3"/>
  <c r="BX48" i="3"/>
  <c r="BW48" i="3"/>
  <c r="BV48" i="3"/>
  <c r="BU48" i="3"/>
  <c r="BN48" i="3"/>
  <c r="BP48" i="3" s="1"/>
  <c r="BM48" i="3"/>
  <c r="BO48" i="3" s="1"/>
  <c r="BJ48" i="3"/>
  <c r="BG48" i="3"/>
  <c r="AZ48" i="3"/>
  <c r="AY48" i="3"/>
  <c r="AW48" i="3"/>
  <c r="AQ48" i="3"/>
  <c r="BI48" i="3" s="1"/>
  <c r="BL48" i="3" s="1"/>
  <c r="AC48" i="3"/>
  <c r="K48" i="3"/>
  <c r="J48" i="3"/>
  <c r="I48" i="3"/>
  <c r="F48" i="3"/>
  <c r="BA48" i="3" s="1"/>
  <c r="CC47" i="3"/>
  <c r="CB47" i="3"/>
  <c r="CA47" i="3"/>
  <c r="BZ47" i="3"/>
  <c r="BY47" i="3"/>
  <c r="BX47" i="3"/>
  <c r="BW47" i="3"/>
  <c r="BV47" i="3"/>
  <c r="BU47" i="3"/>
  <c r="BN47" i="3"/>
  <c r="BM47" i="3"/>
  <c r="BO47" i="3" s="1"/>
  <c r="BJ47" i="3"/>
  <c r="BG47" i="3"/>
  <c r="AZ47" i="3"/>
  <c r="AY47" i="3"/>
  <c r="AW47" i="3"/>
  <c r="AQ47" i="3"/>
  <c r="BI47" i="3" s="1"/>
  <c r="BL47" i="3" s="1"/>
  <c r="AC47" i="3"/>
  <c r="BE47" i="3" s="1"/>
  <c r="BF47" i="3" s="1"/>
  <c r="K47" i="3"/>
  <c r="J47" i="3"/>
  <c r="I47" i="3"/>
  <c r="F47" i="3"/>
  <c r="CC46" i="3"/>
  <c r="CB46" i="3"/>
  <c r="CA46" i="3"/>
  <c r="BZ46" i="3"/>
  <c r="BY46" i="3"/>
  <c r="BX46" i="3"/>
  <c r="BW46" i="3"/>
  <c r="BV46" i="3"/>
  <c r="BU46" i="3"/>
  <c r="BN46" i="3"/>
  <c r="BM46" i="3"/>
  <c r="BO46" i="3" s="1"/>
  <c r="BJ46" i="3"/>
  <c r="BG46" i="3"/>
  <c r="AZ46" i="3"/>
  <c r="AY46" i="3"/>
  <c r="AW46" i="3"/>
  <c r="AQ46" i="3"/>
  <c r="BI46" i="3" s="1"/>
  <c r="BL46" i="3" s="1"/>
  <c r="AC46" i="3"/>
  <c r="BE46" i="3" s="1"/>
  <c r="BF46" i="3" s="1"/>
  <c r="K46" i="3"/>
  <c r="J46" i="3"/>
  <c r="I46" i="3"/>
  <c r="F46" i="3"/>
  <c r="BA46" i="3" s="1"/>
  <c r="CC45" i="3"/>
  <c r="CB45" i="3"/>
  <c r="CA45" i="3"/>
  <c r="BZ45" i="3"/>
  <c r="BY45" i="3"/>
  <c r="BX45" i="3"/>
  <c r="BW45" i="3"/>
  <c r="BV45" i="3"/>
  <c r="BU45" i="3"/>
  <c r="BN45" i="3"/>
  <c r="BM45" i="3"/>
  <c r="BO45" i="3" s="1"/>
  <c r="BJ45" i="3"/>
  <c r="BG45" i="3"/>
  <c r="AZ45" i="3"/>
  <c r="AY45" i="3"/>
  <c r="AW45" i="3"/>
  <c r="AQ45" i="3"/>
  <c r="BI45" i="3" s="1"/>
  <c r="BL45" i="3" s="1"/>
  <c r="AC45" i="3"/>
  <c r="BE45" i="3" s="1"/>
  <c r="BF45" i="3" s="1"/>
  <c r="K45" i="3"/>
  <c r="J45" i="3"/>
  <c r="I45" i="3"/>
  <c r="F45" i="3"/>
  <c r="BB45" i="3" s="1"/>
  <c r="CC44" i="3"/>
  <c r="CB44" i="3"/>
  <c r="CA44" i="3"/>
  <c r="BZ44" i="3"/>
  <c r="BY44" i="3"/>
  <c r="BX44" i="3"/>
  <c r="BW44" i="3"/>
  <c r="BV44" i="3"/>
  <c r="BU44" i="3"/>
  <c r="BN44" i="3"/>
  <c r="BM44" i="3"/>
  <c r="BO44" i="3" s="1"/>
  <c r="BJ44" i="3"/>
  <c r="BG44" i="3"/>
  <c r="AZ44" i="3"/>
  <c r="AY44" i="3"/>
  <c r="AW44" i="3"/>
  <c r="AQ44" i="3"/>
  <c r="AC44" i="3"/>
  <c r="BE44" i="3" s="1"/>
  <c r="BF44" i="3" s="1"/>
  <c r="K44" i="3"/>
  <c r="J44" i="3"/>
  <c r="I44" i="3"/>
  <c r="F44" i="3"/>
  <c r="CC43" i="3"/>
  <c r="CB43" i="3"/>
  <c r="CA43" i="3"/>
  <c r="BZ43" i="3"/>
  <c r="BY43" i="3"/>
  <c r="BX43" i="3"/>
  <c r="BW43" i="3"/>
  <c r="BV43" i="3"/>
  <c r="BU43" i="3"/>
  <c r="BN43" i="3"/>
  <c r="BP43" i="3" s="1"/>
  <c r="BM43" i="3"/>
  <c r="BO43" i="3" s="1"/>
  <c r="BJ43" i="3"/>
  <c r="BG43" i="3"/>
  <c r="AZ43" i="3"/>
  <c r="AY43" i="3"/>
  <c r="AW43" i="3"/>
  <c r="AQ43" i="3"/>
  <c r="BI43" i="3" s="1"/>
  <c r="BL43" i="3" s="1"/>
  <c r="AC43" i="3"/>
  <c r="BE43" i="3" s="1"/>
  <c r="BF43" i="3" s="1"/>
  <c r="K43" i="3"/>
  <c r="J43" i="3"/>
  <c r="I43" i="3"/>
  <c r="F43" i="3"/>
  <c r="BA43" i="3" s="1"/>
  <c r="CC42" i="3"/>
  <c r="CB42" i="3"/>
  <c r="CA42" i="3"/>
  <c r="BZ42" i="3"/>
  <c r="BY42" i="3"/>
  <c r="BX42" i="3"/>
  <c r="BW42" i="3"/>
  <c r="BV42" i="3"/>
  <c r="BU42" i="3"/>
  <c r="BN42" i="3"/>
  <c r="BP42" i="3" s="1"/>
  <c r="BM42" i="3"/>
  <c r="BO42" i="3" s="1"/>
  <c r="BJ42" i="3"/>
  <c r="BG42" i="3"/>
  <c r="AZ42" i="3"/>
  <c r="AY42" i="3"/>
  <c r="AW42" i="3"/>
  <c r="AQ42" i="3"/>
  <c r="BI42" i="3" s="1"/>
  <c r="BL42" i="3" s="1"/>
  <c r="AC42" i="3"/>
  <c r="BE42" i="3" s="1"/>
  <c r="BF42" i="3" s="1"/>
  <c r="K42" i="3"/>
  <c r="J42" i="3"/>
  <c r="I42" i="3"/>
  <c r="F42" i="3"/>
  <c r="BA42" i="3" s="1"/>
  <c r="CC41" i="3"/>
  <c r="CB41" i="3"/>
  <c r="CA41" i="3"/>
  <c r="BZ41" i="3"/>
  <c r="BY41" i="3"/>
  <c r="BX41" i="3"/>
  <c r="BW41" i="3"/>
  <c r="BV41" i="3"/>
  <c r="BU41" i="3"/>
  <c r="BN41" i="3"/>
  <c r="BM41" i="3"/>
  <c r="BO41" i="3" s="1"/>
  <c r="BJ41" i="3"/>
  <c r="BG41" i="3"/>
  <c r="AZ41" i="3"/>
  <c r="AY41" i="3"/>
  <c r="AW41" i="3"/>
  <c r="AQ41" i="3"/>
  <c r="BI41" i="3" s="1"/>
  <c r="BL41" i="3" s="1"/>
  <c r="AC41" i="3"/>
  <c r="BE41" i="3" s="1"/>
  <c r="BF41" i="3" s="1"/>
  <c r="K41" i="3"/>
  <c r="J41" i="3"/>
  <c r="I41" i="3"/>
  <c r="F41" i="3"/>
  <c r="BB41" i="3" s="1"/>
  <c r="CC40" i="3"/>
  <c r="CB40" i="3"/>
  <c r="CA40" i="3"/>
  <c r="BZ40" i="3"/>
  <c r="BY40" i="3"/>
  <c r="BX40" i="3"/>
  <c r="BW40" i="3"/>
  <c r="BV40" i="3"/>
  <c r="BU40" i="3"/>
  <c r="BN40" i="3"/>
  <c r="BM40" i="3"/>
  <c r="BO40" i="3" s="1"/>
  <c r="BJ40" i="3"/>
  <c r="BG40" i="3"/>
  <c r="AZ40" i="3"/>
  <c r="AY40" i="3"/>
  <c r="AW40" i="3"/>
  <c r="AQ40" i="3"/>
  <c r="BI40" i="3" s="1"/>
  <c r="BL40" i="3" s="1"/>
  <c r="AC40" i="3"/>
  <c r="BE40" i="3" s="1"/>
  <c r="BF40" i="3" s="1"/>
  <c r="K40" i="3"/>
  <c r="J40" i="3"/>
  <c r="I40" i="3"/>
  <c r="F40" i="3"/>
  <c r="BA40" i="3" s="1"/>
  <c r="CC39" i="3"/>
  <c r="CB39" i="3"/>
  <c r="CA39" i="3"/>
  <c r="BZ39" i="3"/>
  <c r="BY39" i="3"/>
  <c r="BX39" i="3"/>
  <c r="BW39" i="3"/>
  <c r="BV39" i="3"/>
  <c r="BU39" i="3"/>
  <c r="BN39" i="3"/>
  <c r="BM39" i="3"/>
  <c r="BO39" i="3" s="1"/>
  <c r="BJ39" i="3"/>
  <c r="BG39" i="3"/>
  <c r="AZ39" i="3"/>
  <c r="AY39" i="3"/>
  <c r="AW39" i="3"/>
  <c r="AQ39" i="3"/>
  <c r="BI39" i="3" s="1"/>
  <c r="BL39" i="3" s="1"/>
  <c r="AC39" i="3"/>
  <c r="BE39" i="3" s="1"/>
  <c r="BF39" i="3" s="1"/>
  <c r="K39" i="3"/>
  <c r="J39" i="3"/>
  <c r="I39" i="3"/>
  <c r="F39" i="3"/>
  <c r="BB39" i="3" s="1"/>
  <c r="CC38" i="3"/>
  <c r="CB38" i="3"/>
  <c r="CA38" i="3"/>
  <c r="BZ38" i="3"/>
  <c r="BY38" i="3"/>
  <c r="BX38" i="3"/>
  <c r="BW38" i="3"/>
  <c r="BV38" i="3"/>
  <c r="BU38" i="3"/>
  <c r="BN38" i="3"/>
  <c r="BM38" i="3"/>
  <c r="BO38" i="3" s="1"/>
  <c r="BJ38" i="3"/>
  <c r="BG38" i="3"/>
  <c r="AZ38" i="3"/>
  <c r="AY38" i="3"/>
  <c r="AW38" i="3"/>
  <c r="AQ38" i="3"/>
  <c r="BI38" i="3" s="1"/>
  <c r="BL38" i="3" s="1"/>
  <c r="AC38" i="3"/>
  <c r="BE38" i="3" s="1"/>
  <c r="BF38" i="3" s="1"/>
  <c r="K38" i="3"/>
  <c r="J38" i="3"/>
  <c r="I38" i="3"/>
  <c r="F38" i="3"/>
  <c r="BA38" i="3" s="1"/>
  <c r="CC29" i="3"/>
  <c r="CB29" i="3"/>
  <c r="CA29" i="3"/>
  <c r="BZ29" i="3"/>
  <c r="BY29" i="3"/>
  <c r="BX29" i="3"/>
  <c r="BW29" i="3"/>
  <c r="BV29" i="3"/>
  <c r="BU29" i="3"/>
  <c r="BN29" i="3"/>
  <c r="BM29" i="3"/>
  <c r="BO29" i="3" s="1"/>
  <c r="BL29" i="3"/>
  <c r="BJ29" i="3"/>
  <c r="BG29" i="3"/>
  <c r="AZ29" i="3"/>
  <c r="AY29" i="3"/>
  <c r="AW29" i="3"/>
  <c r="AQ29" i="3"/>
  <c r="BI29" i="3" s="1"/>
  <c r="AC29" i="3"/>
  <c r="BE29" i="3" s="1"/>
  <c r="BF29" i="3" s="1"/>
  <c r="K29" i="3"/>
  <c r="J29" i="3"/>
  <c r="I29" i="3"/>
  <c r="F29" i="3"/>
  <c r="BA29" i="3" s="1"/>
  <c r="CC28" i="3"/>
  <c r="CB28" i="3"/>
  <c r="CA28" i="3"/>
  <c r="BZ28" i="3"/>
  <c r="BY28" i="3"/>
  <c r="BX28" i="3"/>
  <c r="BW28" i="3"/>
  <c r="BV28" i="3"/>
  <c r="BU28" i="3"/>
  <c r="BN28" i="3"/>
  <c r="BR28" i="3" s="1"/>
  <c r="BM28" i="3"/>
  <c r="BO28" i="3" s="1"/>
  <c r="BL28" i="3"/>
  <c r="BJ28" i="3"/>
  <c r="BG28" i="3"/>
  <c r="AZ28" i="3"/>
  <c r="AY28" i="3"/>
  <c r="AW28" i="3"/>
  <c r="AQ28" i="3"/>
  <c r="BI28" i="3" s="1"/>
  <c r="AC28" i="3"/>
  <c r="BE28" i="3" s="1"/>
  <c r="BF28" i="3" s="1"/>
  <c r="K28" i="3"/>
  <c r="J28" i="3"/>
  <c r="I28" i="3"/>
  <c r="F28" i="3"/>
  <c r="BA28" i="3" s="1"/>
  <c r="CC27" i="3"/>
  <c r="CB27" i="3"/>
  <c r="CA27" i="3"/>
  <c r="BZ27" i="3"/>
  <c r="BY27" i="3"/>
  <c r="BX27" i="3"/>
  <c r="BW27" i="3"/>
  <c r="BV27" i="3"/>
  <c r="BU27" i="3"/>
  <c r="BN27" i="3"/>
  <c r="BR27" i="3" s="1"/>
  <c r="BM27" i="3"/>
  <c r="BO27" i="3" s="1"/>
  <c r="BL27" i="3"/>
  <c r="BJ27" i="3"/>
  <c r="BG27" i="3"/>
  <c r="AZ27" i="3"/>
  <c r="AY27" i="3"/>
  <c r="AW27" i="3"/>
  <c r="AQ27" i="3"/>
  <c r="BI27" i="3" s="1"/>
  <c r="AC27" i="3"/>
  <c r="BE27" i="3" s="1"/>
  <c r="BF27" i="3" s="1"/>
  <c r="K27" i="3"/>
  <c r="J27" i="3"/>
  <c r="I27" i="3"/>
  <c r="F27" i="3"/>
  <c r="BA27" i="3" s="1"/>
  <c r="CC26" i="3"/>
  <c r="CB26" i="3"/>
  <c r="CA26" i="3"/>
  <c r="BZ26" i="3"/>
  <c r="BY26" i="3"/>
  <c r="BX26" i="3"/>
  <c r="BW26" i="3"/>
  <c r="BV26" i="3"/>
  <c r="BU26" i="3"/>
  <c r="BN26" i="3"/>
  <c r="BR26" i="3" s="1"/>
  <c r="BM26" i="3"/>
  <c r="BO26" i="3" s="1"/>
  <c r="BL26" i="3"/>
  <c r="BJ26" i="3"/>
  <c r="BG26" i="3"/>
  <c r="AZ26" i="3"/>
  <c r="AY26" i="3"/>
  <c r="AW26" i="3"/>
  <c r="AQ26" i="3"/>
  <c r="BI26" i="3" s="1"/>
  <c r="AC26" i="3"/>
  <c r="BE26" i="3" s="1"/>
  <c r="BF26" i="3" s="1"/>
  <c r="K26" i="3"/>
  <c r="J26" i="3"/>
  <c r="I26" i="3"/>
  <c r="F26" i="3"/>
  <c r="BA26" i="3" s="1"/>
  <c r="CC25" i="3"/>
  <c r="CB25" i="3"/>
  <c r="CA25" i="3"/>
  <c r="BZ25" i="3"/>
  <c r="BY25" i="3"/>
  <c r="BX25" i="3"/>
  <c r="BW25" i="3"/>
  <c r="BV25" i="3"/>
  <c r="BU25" i="3"/>
  <c r="BN25" i="3"/>
  <c r="BR25" i="3" s="1"/>
  <c r="BM25" i="3"/>
  <c r="BO25" i="3" s="1"/>
  <c r="BL25" i="3"/>
  <c r="BJ25" i="3"/>
  <c r="BG25" i="3"/>
  <c r="AZ25" i="3"/>
  <c r="AY25" i="3"/>
  <c r="AW25" i="3"/>
  <c r="AQ25" i="3"/>
  <c r="AC25" i="3"/>
  <c r="BE25" i="3" s="1"/>
  <c r="BF25" i="3" s="1"/>
  <c r="K25" i="3"/>
  <c r="J25" i="3"/>
  <c r="I25" i="3"/>
  <c r="F25" i="3"/>
  <c r="BA25" i="3" s="1"/>
  <c r="CC24" i="3"/>
  <c r="CB24" i="3"/>
  <c r="CA24" i="3"/>
  <c r="BZ24" i="3"/>
  <c r="BY24" i="3"/>
  <c r="BX24" i="3"/>
  <c r="BW24" i="3"/>
  <c r="BV24" i="3"/>
  <c r="BU24" i="3"/>
  <c r="BN24" i="3"/>
  <c r="BP24" i="3" s="1"/>
  <c r="BM24" i="3"/>
  <c r="BO24" i="3" s="1"/>
  <c r="BL24" i="3"/>
  <c r="BJ24" i="3"/>
  <c r="BG24" i="3"/>
  <c r="AZ24" i="3"/>
  <c r="AY24" i="3"/>
  <c r="AW24" i="3"/>
  <c r="AQ24" i="3"/>
  <c r="BI24" i="3" s="1"/>
  <c r="AC24" i="3"/>
  <c r="BE24" i="3" s="1"/>
  <c r="BF24" i="3" s="1"/>
  <c r="K24" i="3"/>
  <c r="J24" i="3"/>
  <c r="I24" i="3"/>
  <c r="F24" i="3"/>
  <c r="BB24" i="3" s="1"/>
  <c r="CC23" i="3"/>
  <c r="CB23" i="3"/>
  <c r="CA23" i="3"/>
  <c r="BZ23" i="3"/>
  <c r="BY23" i="3"/>
  <c r="BX23" i="3"/>
  <c r="BW23" i="3"/>
  <c r="BV23" i="3"/>
  <c r="BU23" i="3"/>
  <c r="BN23" i="3"/>
  <c r="BP23" i="3" s="1"/>
  <c r="BM23" i="3"/>
  <c r="BO23" i="3" s="1"/>
  <c r="BL23" i="3"/>
  <c r="BJ23" i="3"/>
  <c r="BG23" i="3"/>
  <c r="AZ23" i="3"/>
  <c r="AY23" i="3"/>
  <c r="AW23" i="3"/>
  <c r="AQ23" i="3"/>
  <c r="BI23" i="3" s="1"/>
  <c r="AC23" i="3"/>
  <c r="BE23" i="3" s="1"/>
  <c r="BF23" i="3" s="1"/>
  <c r="K23" i="3"/>
  <c r="J23" i="3"/>
  <c r="I23" i="3"/>
  <c r="F23" i="3"/>
  <c r="BB23" i="3" s="1"/>
  <c r="CC22" i="3"/>
  <c r="CB22" i="3"/>
  <c r="CA22" i="3"/>
  <c r="BZ22" i="3"/>
  <c r="BY22" i="3"/>
  <c r="BX22" i="3"/>
  <c r="BW22" i="3"/>
  <c r="BV22" i="3"/>
  <c r="BU22" i="3"/>
  <c r="BN22" i="3"/>
  <c r="BR22" i="3" s="1"/>
  <c r="BM22" i="3"/>
  <c r="BO22" i="3" s="1"/>
  <c r="BL22" i="3"/>
  <c r="BJ22" i="3"/>
  <c r="BG22" i="3"/>
  <c r="AZ22" i="3"/>
  <c r="AY22" i="3"/>
  <c r="AW22" i="3"/>
  <c r="AQ22" i="3"/>
  <c r="BI22" i="3" s="1"/>
  <c r="AC22" i="3"/>
  <c r="BE22" i="3" s="1"/>
  <c r="BF22" i="3" s="1"/>
  <c r="K22" i="3"/>
  <c r="J22" i="3"/>
  <c r="I22" i="3"/>
  <c r="F22" i="3"/>
  <c r="BB22" i="3" s="1"/>
  <c r="CC21" i="3"/>
  <c r="CB21" i="3"/>
  <c r="CA21" i="3"/>
  <c r="BZ21" i="3"/>
  <c r="BY21" i="3"/>
  <c r="BX21" i="3"/>
  <c r="BW21" i="3"/>
  <c r="BV21" i="3"/>
  <c r="BU21" i="3"/>
  <c r="BN21" i="3"/>
  <c r="BR21" i="3" s="1"/>
  <c r="BM21" i="3"/>
  <c r="BO21" i="3" s="1"/>
  <c r="BL21" i="3"/>
  <c r="BJ21" i="3"/>
  <c r="BG21" i="3"/>
  <c r="AZ21" i="3"/>
  <c r="AY21" i="3"/>
  <c r="AW21" i="3"/>
  <c r="AQ21" i="3"/>
  <c r="BI21" i="3" s="1"/>
  <c r="AC21" i="3"/>
  <c r="K21" i="3"/>
  <c r="J21" i="3"/>
  <c r="I21" i="3"/>
  <c r="F21" i="3"/>
  <c r="BA21" i="3" s="1"/>
  <c r="CC20" i="3"/>
  <c r="CB20" i="3"/>
  <c r="CA20" i="3"/>
  <c r="BZ20" i="3"/>
  <c r="BY20" i="3"/>
  <c r="BX20" i="3"/>
  <c r="BW20" i="3"/>
  <c r="BV20" i="3"/>
  <c r="BU20" i="3"/>
  <c r="BN20" i="3"/>
  <c r="BM20" i="3"/>
  <c r="BO20" i="3" s="1"/>
  <c r="BL20" i="3"/>
  <c r="BJ20" i="3"/>
  <c r="BG20" i="3"/>
  <c r="AZ20" i="3"/>
  <c r="AY20" i="3"/>
  <c r="AW20" i="3"/>
  <c r="AQ20" i="3"/>
  <c r="BI20" i="3" s="1"/>
  <c r="AC20" i="3"/>
  <c r="BE20" i="3" s="1"/>
  <c r="BF20" i="3" s="1"/>
  <c r="K20" i="3"/>
  <c r="J20" i="3"/>
  <c r="I20" i="3"/>
  <c r="F20" i="3"/>
  <c r="BB20" i="3" s="1"/>
  <c r="CC19" i="3"/>
  <c r="CB19" i="3"/>
  <c r="CA19" i="3"/>
  <c r="BZ19" i="3"/>
  <c r="BY19" i="3"/>
  <c r="BX19" i="3"/>
  <c r="BW19" i="3"/>
  <c r="BV19" i="3"/>
  <c r="BU19" i="3"/>
  <c r="BN19" i="3"/>
  <c r="BR19" i="3" s="1"/>
  <c r="BM19" i="3"/>
  <c r="BO19" i="3" s="1"/>
  <c r="BL19" i="3"/>
  <c r="BJ19" i="3"/>
  <c r="BG19" i="3"/>
  <c r="AZ19" i="3"/>
  <c r="AY19" i="3"/>
  <c r="AW19" i="3"/>
  <c r="AQ19" i="3"/>
  <c r="BI19" i="3" s="1"/>
  <c r="AC19" i="3"/>
  <c r="K19" i="3"/>
  <c r="J19" i="3"/>
  <c r="I19" i="3"/>
  <c r="F19" i="3"/>
  <c r="BB19" i="3" s="1"/>
  <c r="CC18" i="3"/>
  <c r="CB18" i="3"/>
  <c r="CA18" i="3"/>
  <c r="BZ18" i="3"/>
  <c r="BY18" i="3"/>
  <c r="BX18" i="3"/>
  <c r="BW18" i="3"/>
  <c r="BV18" i="3"/>
  <c r="BU18" i="3"/>
  <c r="BN18" i="3"/>
  <c r="BR18" i="3" s="1"/>
  <c r="BM18" i="3"/>
  <c r="BO18" i="3" s="1"/>
  <c r="BL18" i="3"/>
  <c r="BJ18" i="3"/>
  <c r="BG18" i="3"/>
  <c r="AZ18" i="3"/>
  <c r="AY18" i="3"/>
  <c r="AW18" i="3"/>
  <c r="AQ18" i="3"/>
  <c r="BI18" i="3" s="1"/>
  <c r="AC18" i="3"/>
  <c r="BE18" i="3" s="1"/>
  <c r="BF18" i="3" s="1"/>
  <c r="K18" i="3"/>
  <c r="J18" i="3"/>
  <c r="I18" i="3"/>
  <c r="F18" i="3"/>
  <c r="CC17" i="3"/>
  <c r="CB17" i="3"/>
  <c r="CA17" i="3"/>
  <c r="BZ17" i="3"/>
  <c r="BY17" i="3"/>
  <c r="BX17" i="3"/>
  <c r="BW17" i="3"/>
  <c r="BV17" i="3"/>
  <c r="BU17" i="3"/>
  <c r="BN17" i="3"/>
  <c r="BP17" i="3" s="1"/>
  <c r="BM17" i="3"/>
  <c r="BO17" i="3" s="1"/>
  <c r="BL17" i="3"/>
  <c r="BJ17" i="3"/>
  <c r="BG17" i="3"/>
  <c r="AZ17" i="3"/>
  <c r="AY17" i="3"/>
  <c r="AW17" i="3"/>
  <c r="AQ17" i="3"/>
  <c r="BI17" i="3" s="1"/>
  <c r="AC17" i="3"/>
  <c r="BE17" i="3" s="1"/>
  <c r="BF17" i="3" s="1"/>
  <c r="K17" i="3"/>
  <c r="J17" i="3"/>
  <c r="I17" i="3"/>
  <c r="F17" i="3"/>
  <c r="BA17" i="3" s="1"/>
  <c r="CC16" i="3"/>
  <c r="CB16" i="3"/>
  <c r="CA16" i="3"/>
  <c r="BZ16" i="3"/>
  <c r="BY16" i="3"/>
  <c r="BX16" i="3"/>
  <c r="BW16" i="3"/>
  <c r="BV16" i="3"/>
  <c r="BU16" i="3"/>
  <c r="BN16" i="3"/>
  <c r="BR16" i="3" s="1"/>
  <c r="BM16" i="3"/>
  <c r="BO16" i="3" s="1"/>
  <c r="BL16" i="3"/>
  <c r="BJ16" i="3"/>
  <c r="BG16" i="3"/>
  <c r="AZ16" i="3"/>
  <c r="AY16" i="3"/>
  <c r="AW16" i="3"/>
  <c r="AQ16" i="3"/>
  <c r="BI16" i="3" s="1"/>
  <c r="AC16" i="3"/>
  <c r="BE16" i="3" s="1"/>
  <c r="BF16" i="3" s="1"/>
  <c r="K16" i="3"/>
  <c r="J16" i="3"/>
  <c r="I16" i="3"/>
  <c r="F16" i="3"/>
  <c r="BB16" i="3" s="1"/>
  <c r="CC15" i="3"/>
  <c r="CB15" i="3"/>
  <c r="CA15" i="3"/>
  <c r="BZ15" i="3"/>
  <c r="BY15" i="3"/>
  <c r="BX15" i="3"/>
  <c r="BW15" i="3"/>
  <c r="BV15" i="3"/>
  <c r="BU15" i="3"/>
  <c r="BN15" i="3"/>
  <c r="BR15" i="3" s="1"/>
  <c r="BM15" i="3"/>
  <c r="BO15" i="3" s="1"/>
  <c r="BL15" i="3"/>
  <c r="BJ15" i="3"/>
  <c r="BG15" i="3"/>
  <c r="AZ15" i="3"/>
  <c r="AY15" i="3"/>
  <c r="AW15" i="3"/>
  <c r="AQ15" i="3"/>
  <c r="AC15" i="3"/>
  <c r="K15" i="3"/>
  <c r="J15" i="3"/>
  <c r="I15" i="3"/>
  <c r="F15" i="3"/>
  <c r="CC14" i="3"/>
  <c r="CB14" i="3"/>
  <c r="CA14" i="3"/>
  <c r="BZ14" i="3"/>
  <c r="BY14" i="3"/>
  <c r="BX14" i="3"/>
  <c r="BW14" i="3"/>
  <c r="BV14" i="3"/>
  <c r="BU14" i="3"/>
  <c r="BN14" i="3"/>
  <c r="BR14" i="3" s="1"/>
  <c r="BM14" i="3"/>
  <c r="BO14" i="3" s="1"/>
  <c r="BL14" i="3"/>
  <c r="BJ14" i="3"/>
  <c r="BG14" i="3"/>
  <c r="AZ14" i="3"/>
  <c r="AY14" i="3"/>
  <c r="AW14" i="3"/>
  <c r="AQ14" i="3"/>
  <c r="BI14" i="3" s="1"/>
  <c r="AC14" i="3"/>
  <c r="BE14" i="3" s="1"/>
  <c r="BF14" i="3" s="1"/>
  <c r="K14" i="3"/>
  <c r="J14" i="3"/>
  <c r="I14" i="3"/>
  <c r="F14" i="3"/>
  <c r="BB14" i="3" s="1"/>
  <c r="CC13" i="3"/>
  <c r="CB13" i="3"/>
  <c r="CA13" i="3"/>
  <c r="BZ13" i="3"/>
  <c r="BY13" i="3"/>
  <c r="BX13" i="3"/>
  <c r="BW13" i="3"/>
  <c r="BV13" i="3"/>
  <c r="BU13" i="3"/>
  <c r="BN13" i="3"/>
  <c r="BR13" i="3" s="1"/>
  <c r="BM13" i="3"/>
  <c r="BO13" i="3" s="1"/>
  <c r="BL13" i="3"/>
  <c r="BJ13" i="3"/>
  <c r="BG13" i="3"/>
  <c r="AZ13" i="3"/>
  <c r="AY13" i="3"/>
  <c r="AW13" i="3"/>
  <c r="AQ13" i="3"/>
  <c r="BI13" i="3" s="1"/>
  <c r="AC13" i="3"/>
  <c r="BE13" i="3" s="1"/>
  <c r="BF13" i="3" s="1"/>
  <c r="K13" i="3"/>
  <c r="J13" i="3"/>
  <c r="I13" i="3"/>
  <c r="F13" i="3"/>
  <c r="BA13" i="3" s="1"/>
  <c r="CC12" i="3"/>
  <c r="CB12" i="3"/>
  <c r="CA12" i="3"/>
  <c r="BZ12" i="3"/>
  <c r="BY12" i="3"/>
  <c r="BX12" i="3"/>
  <c r="BW12" i="3"/>
  <c r="BV12" i="3"/>
  <c r="BU12" i="3"/>
  <c r="BN12" i="3"/>
  <c r="BP12" i="3" s="1"/>
  <c r="BM12" i="3"/>
  <c r="BO12" i="3" s="1"/>
  <c r="BL12" i="3"/>
  <c r="BJ12" i="3"/>
  <c r="BG12" i="3"/>
  <c r="AZ12" i="3"/>
  <c r="AY12" i="3"/>
  <c r="AW12" i="3"/>
  <c r="AQ12" i="3"/>
  <c r="AC12" i="3"/>
  <c r="K12" i="3"/>
  <c r="J12" i="3"/>
  <c r="I12" i="3"/>
  <c r="F12" i="3"/>
  <c r="BA12" i="3" s="1"/>
  <c r="CC11" i="3"/>
  <c r="CB11" i="3"/>
  <c r="CA11" i="3"/>
  <c r="BZ11" i="3"/>
  <c r="BY11" i="3"/>
  <c r="BX11" i="3"/>
  <c r="BW11" i="3"/>
  <c r="BV11" i="3"/>
  <c r="BU11" i="3"/>
  <c r="BN11" i="3"/>
  <c r="BR11" i="3" s="1"/>
  <c r="BM11" i="3"/>
  <c r="BO11" i="3" s="1"/>
  <c r="BL11" i="3"/>
  <c r="BJ11" i="3"/>
  <c r="BG11" i="3"/>
  <c r="AZ11" i="3"/>
  <c r="AY11" i="3"/>
  <c r="AW11" i="3"/>
  <c r="AQ11" i="3"/>
  <c r="BI11" i="3" s="1"/>
  <c r="AC11" i="3"/>
  <c r="BE11" i="3" s="1"/>
  <c r="BF11" i="3" s="1"/>
  <c r="K11" i="3"/>
  <c r="J11" i="3"/>
  <c r="I11" i="3"/>
  <c r="F11" i="3"/>
  <c r="BA11" i="3" s="1"/>
  <c r="CC10" i="3"/>
  <c r="CB10" i="3"/>
  <c r="CA10" i="3"/>
  <c r="BZ10" i="3"/>
  <c r="BY10" i="3"/>
  <c r="BX10" i="3"/>
  <c r="BW10" i="3"/>
  <c r="BV10" i="3"/>
  <c r="BU10" i="3"/>
  <c r="BN10" i="3"/>
  <c r="BR10" i="3" s="1"/>
  <c r="BM10" i="3"/>
  <c r="BO10" i="3" s="1"/>
  <c r="BL10" i="3"/>
  <c r="BJ10" i="3"/>
  <c r="BG10" i="3"/>
  <c r="AZ10" i="3"/>
  <c r="AY10" i="3"/>
  <c r="AW10" i="3"/>
  <c r="AQ10" i="3"/>
  <c r="BI10" i="3" s="1"/>
  <c r="AC10" i="3"/>
  <c r="BE10" i="3" s="1"/>
  <c r="BF10" i="3" s="1"/>
  <c r="K10" i="3"/>
  <c r="J10" i="3"/>
  <c r="I10" i="3"/>
  <c r="F10" i="3"/>
  <c r="BB10" i="3" s="1"/>
  <c r="CC9" i="3"/>
  <c r="CB9" i="3"/>
  <c r="CA9" i="3"/>
  <c r="BZ9" i="3"/>
  <c r="BY9" i="3"/>
  <c r="BX9" i="3"/>
  <c r="BW9" i="3"/>
  <c r="BV9" i="3"/>
  <c r="BU9" i="3"/>
  <c r="BN9" i="3"/>
  <c r="BM9" i="3"/>
  <c r="BO9" i="3" s="1"/>
  <c r="BL9" i="3"/>
  <c r="BJ9" i="3"/>
  <c r="BG9" i="3"/>
  <c r="AZ9" i="3"/>
  <c r="AY9" i="3"/>
  <c r="AW9" i="3"/>
  <c r="AQ9" i="3"/>
  <c r="BI9" i="3" s="1"/>
  <c r="AC9" i="3"/>
  <c r="BE9" i="3" s="1"/>
  <c r="BF9" i="3" s="1"/>
  <c r="K9" i="3"/>
  <c r="J9" i="3"/>
  <c r="I9" i="3"/>
  <c r="F9" i="3"/>
  <c r="BA9" i="3" s="1"/>
  <c r="CC8" i="3"/>
  <c r="CB8" i="3"/>
  <c r="CA8" i="3"/>
  <c r="BZ8" i="3"/>
  <c r="BY8" i="3"/>
  <c r="BX8" i="3"/>
  <c r="BW8" i="3"/>
  <c r="BV8" i="3"/>
  <c r="BU8" i="3"/>
  <c r="BN8" i="3"/>
  <c r="BM8" i="3"/>
  <c r="BO8" i="3" s="1"/>
  <c r="BL8" i="3"/>
  <c r="BJ8" i="3"/>
  <c r="BG8" i="3"/>
  <c r="AZ8" i="3"/>
  <c r="AY8" i="3"/>
  <c r="AW8" i="3"/>
  <c r="AQ8" i="3"/>
  <c r="BI8" i="3" s="1"/>
  <c r="AC8" i="3"/>
  <c r="BE8" i="3" s="1"/>
  <c r="BF8" i="3" s="1"/>
  <c r="K8" i="3"/>
  <c r="J8" i="3"/>
  <c r="I8" i="3"/>
  <c r="F8" i="3"/>
  <c r="BA8" i="3" s="1"/>
  <c r="CC7" i="3"/>
  <c r="CB7" i="3"/>
  <c r="CA7" i="3"/>
  <c r="BZ7" i="3"/>
  <c r="BY7" i="3"/>
  <c r="BX7" i="3"/>
  <c r="BW7" i="3"/>
  <c r="BV7" i="3"/>
  <c r="BU7" i="3"/>
  <c r="BN7" i="3"/>
  <c r="BR7" i="3" s="1"/>
  <c r="BM7" i="3"/>
  <c r="BO7" i="3" s="1"/>
  <c r="BL7" i="3"/>
  <c r="BJ7" i="3"/>
  <c r="BG7" i="3"/>
  <c r="AZ7" i="3"/>
  <c r="AY7" i="3"/>
  <c r="AW7" i="3"/>
  <c r="AQ7" i="3"/>
  <c r="BI7" i="3" s="1"/>
  <c r="AC7" i="3"/>
  <c r="BE7" i="3" s="1"/>
  <c r="BF7" i="3" s="1"/>
  <c r="K7" i="3"/>
  <c r="J7" i="3"/>
  <c r="I7" i="3"/>
  <c r="F7" i="3"/>
  <c r="BB7" i="3" s="1"/>
  <c r="CC6" i="3"/>
  <c r="CB6" i="3"/>
  <c r="CA6" i="3"/>
  <c r="BZ6" i="3"/>
  <c r="BY6" i="3"/>
  <c r="BX6" i="3"/>
  <c r="BW6" i="3"/>
  <c r="BV6" i="3"/>
  <c r="BU6" i="3"/>
  <c r="BN6" i="3"/>
  <c r="BR6" i="3" s="1"/>
  <c r="BM6" i="3"/>
  <c r="BO6" i="3" s="1"/>
  <c r="BL6" i="3"/>
  <c r="BJ6" i="3"/>
  <c r="BG6" i="3"/>
  <c r="AZ6" i="3"/>
  <c r="AY6" i="3"/>
  <c r="AW6" i="3"/>
  <c r="AQ6" i="3"/>
  <c r="BI6" i="3" s="1"/>
  <c r="AC6" i="3"/>
  <c r="BE6" i="3" s="1"/>
  <c r="BF6" i="3" s="1"/>
  <c r="K6" i="3"/>
  <c r="J6" i="3"/>
  <c r="I6" i="3"/>
  <c r="F6" i="3"/>
  <c r="CC5" i="3"/>
  <c r="CB5" i="3"/>
  <c r="CA5" i="3"/>
  <c r="BZ5" i="3"/>
  <c r="BY5" i="3"/>
  <c r="BX5" i="3"/>
  <c r="BW5" i="3"/>
  <c r="BV5" i="3"/>
  <c r="BU5" i="3"/>
  <c r="BN5" i="3"/>
  <c r="BP5" i="3" s="1"/>
  <c r="BM5" i="3"/>
  <c r="BO5" i="3" s="1"/>
  <c r="BL5" i="3"/>
  <c r="BJ5" i="3"/>
  <c r="BG5" i="3"/>
  <c r="AZ5" i="3"/>
  <c r="AY5" i="3"/>
  <c r="AW5" i="3"/>
  <c r="AQ5" i="3"/>
  <c r="BI5" i="3" s="1"/>
  <c r="AC5" i="3"/>
  <c r="BE5" i="3" s="1"/>
  <c r="BF5" i="3" s="1"/>
  <c r="K5" i="3"/>
  <c r="J5" i="3"/>
  <c r="I5" i="3"/>
  <c r="F5" i="3"/>
  <c r="BA5" i="3" s="1"/>
  <c r="CC4" i="3"/>
  <c r="CB4" i="3"/>
  <c r="CA4" i="3"/>
  <c r="BZ4" i="3"/>
  <c r="BY4" i="3"/>
  <c r="BX4" i="3"/>
  <c r="BW4" i="3"/>
  <c r="BV4" i="3"/>
  <c r="BU4" i="3"/>
  <c r="BN4" i="3"/>
  <c r="BR4" i="3" s="1"/>
  <c r="BM4" i="3"/>
  <c r="BO4" i="3" s="1"/>
  <c r="BL4" i="3"/>
  <c r="BJ4" i="3"/>
  <c r="BG4" i="3"/>
  <c r="AZ4" i="3"/>
  <c r="AY4" i="3"/>
  <c r="AW4" i="3"/>
  <c r="AQ4" i="3"/>
  <c r="BI4" i="3" s="1"/>
  <c r="AC4" i="3"/>
  <c r="BE4" i="3" s="1"/>
  <c r="BF4" i="3" s="1"/>
  <c r="K4" i="3"/>
  <c r="J4" i="3"/>
  <c r="I4" i="3"/>
  <c r="F4" i="3"/>
  <c r="BB4" i="3" s="1"/>
  <c r="CC3" i="3"/>
  <c r="CB3" i="3"/>
  <c r="CA3" i="3"/>
  <c r="BZ3" i="3"/>
  <c r="BY3" i="3"/>
  <c r="BX3" i="3"/>
  <c r="BW3" i="3"/>
  <c r="BV3" i="3"/>
  <c r="BU3" i="3"/>
  <c r="BN3" i="3"/>
  <c r="BR3" i="3" s="1"/>
  <c r="BM3" i="3"/>
  <c r="BO3" i="3" s="1"/>
  <c r="BL3" i="3"/>
  <c r="BJ3" i="3"/>
  <c r="BG3" i="3"/>
  <c r="AZ3" i="3"/>
  <c r="AY3" i="3"/>
  <c r="AW3" i="3"/>
  <c r="AQ3" i="3"/>
  <c r="BI3" i="3" s="1"/>
  <c r="AC3" i="3"/>
  <c r="K3" i="3"/>
  <c r="J3" i="3"/>
  <c r="I3" i="3"/>
  <c r="F3" i="3"/>
  <c r="BB3" i="3" s="1"/>
  <c r="H99" i="3" l="1"/>
  <c r="H117" i="3"/>
  <c r="H119" i="3"/>
  <c r="H110" i="3"/>
  <c r="H118" i="3"/>
  <c r="AD78" i="3"/>
  <c r="H116" i="3"/>
  <c r="H115" i="3"/>
  <c r="BK119" i="3"/>
  <c r="AD104" i="3"/>
  <c r="BK118" i="3"/>
  <c r="BR116" i="3"/>
  <c r="BR117" i="3"/>
  <c r="BR119" i="3"/>
  <c r="BH119" i="3"/>
  <c r="BT119" i="3"/>
  <c r="BS119" i="3"/>
  <c r="BQ119" i="3"/>
  <c r="BD119" i="3"/>
  <c r="BC119" i="3"/>
  <c r="BA119" i="3"/>
  <c r="BP119" i="3"/>
  <c r="BH118" i="3"/>
  <c r="BR118" i="3"/>
  <c r="BT118" i="3"/>
  <c r="BS118" i="3"/>
  <c r="BQ118" i="3"/>
  <c r="BD118" i="3"/>
  <c r="BC118" i="3"/>
  <c r="BH117" i="3"/>
  <c r="BA118" i="3"/>
  <c r="BP118" i="3"/>
  <c r="BK116" i="3"/>
  <c r="BT117" i="3"/>
  <c r="BS117" i="3"/>
  <c r="BQ117" i="3"/>
  <c r="BD117" i="3"/>
  <c r="BC117" i="3"/>
  <c r="BK117" i="3"/>
  <c r="BA117" i="3"/>
  <c r="BP117" i="3"/>
  <c r="AS27" i="3"/>
  <c r="BH115" i="3"/>
  <c r="BH116" i="3"/>
  <c r="BT116" i="3"/>
  <c r="BS116" i="3"/>
  <c r="BQ116" i="3"/>
  <c r="BD116" i="3"/>
  <c r="BC116" i="3"/>
  <c r="BK115" i="3"/>
  <c r="BA116" i="3"/>
  <c r="BP116" i="3"/>
  <c r="AS26" i="3"/>
  <c r="BT115" i="3"/>
  <c r="BS115" i="3"/>
  <c r="BR115" i="3"/>
  <c r="BQ115" i="3"/>
  <c r="BD115" i="3"/>
  <c r="BC115" i="3"/>
  <c r="AS11" i="3"/>
  <c r="BA115" i="3"/>
  <c r="AD82" i="3"/>
  <c r="AD91" i="3"/>
  <c r="AD96" i="3"/>
  <c r="AS108" i="3"/>
  <c r="AS9" i="3"/>
  <c r="AD56" i="3"/>
  <c r="AD100" i="3"/>
  <c r="AS25" i="3"/>
  <c r="AS104" i="3"/>
  <c r="AD70" i="3"/>
  <c r="AS17" i="3"/>
  <c r="BH42" i="3"/>
  <c r="AS46" i="3"/>
  <c r="AD112" i="3"/>
  <c r="AD46" i="3"/>
  <c r="AS42" i="3"/>
  <c r="AD66" i="3"/>
  <c r="AD99" i="3"/>
  <c r="BA76" i="3"/>
  <c r="AS76" i="3" s="1"/>
  <c r="AS43" i="3"/>
  <c r="AS12" i="3"/>
  <c r="H112" i="3"/>
  <c r="AD86" i="3"/>
  <c r="AD38" i="3"/>
  <c r="BH58" i="3"/>
  <c r="AD40" i="3"/>
  <c r="AS55" i="3"/>
  <c r="AS59" i="3"/>
  <c r="AS78" i="3"/>
  <c r="AD80" i="3"/>
  <c r="AS86" i="3"/>
  <c r="AS21" i="3"/>
  <c r="AS80" i="3"/>
  <c r="BB96" i="3"/>
  <c r="BT96" i="3" s="1"/>
  <c r="AS48" i="3"/>
  <c r="AS54" i="3"/>
  <c r="AD94" i="3"/>
  <c r="AS51" i="3"/>
  <c r="AS94" i="3"/>
  <c r="AS112" i="3"/>
  <c r="BR114" i="3"/>
  <c r="AD59" i="3"/>
  <c r="AS100" i="3"/>
  <c r="AD13" i="3"/>
  <c r="BQ89" i="3"/>
  <c r="BH47" i="3"/>
  <c r="AS8" i="3"/>
  <c r="AS64" i="3"/>
  <c r="AS99" i="3"/>
  <c r="AS38" i="3"/>
  <c r="AS66" i="3"/>
  <c r="AS70" i="3"/>
  <c r="AD8" i="3"/>
  <c r="BB108" i="3"/>
  <c r="BR108" i="3" s="1"/>
  <c r="AS28" i="3"/>
  <c r="AS29" i="3"/>
  <c r="BA114" i="3"/>
  <c r="CD114" i="3" s="1"/>
  <c r="AD108" i="3"/>
  <c r="H107" i="3"/>
  <c r="AD105" i="3"/>
  <c r="H102" i="3"/>
  <c r="AS96" i="3"/>
  <c r="H84" i="3"/>
  <c r="AD73" i="3"/>
  <c r="AS73" i="3"/>
  <c r="AD63" i="3"/>
  <c r="AS63" i="3"/>
  <c r="AS61" i="3"/>
  <c r="H61" i="3"/>
  <c r="AD61" i="3"/>
  <c r="AD55" i="3"/>
  <c r="AD54" i="3"/>
  <c r="AD51" i="3"/>
  <c r="BR45" i="3"/>
  <c r="AD43" i="3"/>
  <c r="AD42" i="3"/>
  <c r="AS40" i="3"/>
  <c r="BH49" i="3"/>
  <c r="BR83" i="3"/>
  <c r="BH88" i="3"/>
  <c r="BR84" i="3"/>
  <c r="AS13" i="3"/>
  <c r="AS5" i="3"/>
  <c r="AD25" i="3"/>
  <c r="BR101" i="3"/>
  <c r="BB104" i="3"/>
  <c r="H114" i="3"/>
  <c r="BR110" i="3"/>
  <c r="BH112" i="3"/>
  <c r="AD11" i="3"/>
  <c r="BH80" i="3"/>
  <c r="BR39" i="3"/>
  <c r="BH54" i="3"/>
  <c r="BH105" i="3"/>
  <c r="BR111" i="3"/>
  <c r="BR79" i="3"/>
  <c r="BK102" i="3"/>
  <c r="BH114" i="3"/>
  <c r="AD5" i="3"/>
  <c r="BB25" i="3"/>
  <c r="BC25" i="3" s="1"/>
  <c r="AD29" i="3"/>
  <c r="BB66" i="3"/>
  <c r="BC66" i="3" s="1"/>
  <c r="BR92" i="3"/>
  <c r="BH107" i="3"/>
  <c r="AD28" i="3"/>
  <c r="AD27" i="3"/>
  <c r="AD26" i="3"/>
  <c r="AD17" i="3"/>
  <c r="AD9" i="3"/>
  <c r="BK100" i="3"/>
  <c r="BK107" i="3"/>
  <c r="BK90" i="3"/>
  <c r="BK114" i="3"/>
  <c r="BH79" i="3"/>
  <c r="BH97" i="3"/>
  <c r="BH103" i="3"/>
  <c r="BH96" i="3"/>
  <c r="BH38" i="3"/>
  <c r="BH98" i="3"/>
  <c r="BR97" i="3"/>
  <c r="BR93" i="3"/>
  <c r="BP97" i="3"/>
  <c r="BR41" i="3"/>
  <c r="BR53" i="3"/>
  <c r="BR65" i="3"/>
  <c r="BR76" i="3"/>
  <c r="BR88" i="3"/>
  <c r="BR98" i="3"/>
  <c r="BR77" i="3"/>
  <c r="BR95" i="3"/>
  <c r="BR113" i="3"/>
  <c r="BR109" i="3"/>
  <c r="BS4" i="3"/>
  <c r="BR85" i="3"/>
  <c r="BR67" i="3"/>
  <c r="BK9" i="3"/>
  <c r="BP106" i="3"/>
  <c r="BR106" i="3"/>
  <c r="BH76" i="3"/>
  <c r="BK99" i="3"/>
  <c r="BH104" i="3"/>
  <c r="BP110" i="3"/>
  <c r="BP113" i="3"/>
  <c r="BH77" i="3"/>
  <c r="BB105" i="3"/>
  <c r="BD105" i="3" s="1"/>
  <c r="BK93" i="3"/>
  <c r="BK97" i="3"/>
  <c r="BK112" i="3"/>
  <c r="BK67" i="3"/>
  <c r="BH73" i="3"/>
  <c r="BT83" i="3"/>
  <c r="BK83" i="3"/>
  <c r="BK101" i="3"/>
  <c r="BK109" i="3"/>
  <c r="BK62" i="3"/>
  <c r="BH85" i="3"/>
  <c r="BK91" i="3"/>
  <c r="BH102" i="3"/>
  <c r="BH106" i="3"/>
  <c r="BK5" i="3"/>
  <c r="BH63" i="3"/>
  <c r="BK51" i="3"/>
  <c r="BK89" i="3"/>
  <c r="H91" i="3"/>
  <c r="BH93" i="3"/>
  <c r="BP93" i="3"/>
  <c r="BK98" i="3"/>
  <c r="H104" i="3"/>
  <c r="BH110" i="3"/>
  <c r="H111" i="3"/>
  <c r="CD5" i="3"/>
  <c r="H83" i="3"/>
  <c r="H94" i="3"/>
  <c r="H98" i="3"/>
  <c r="H49" i="3"/>
  <c r="H82" i="3"/>
  <c r="H100" i="3"/>
  <c r="H101" i="3"/>
  <c r="BS114" i="3"/>
  <c r="BQ114" i="3"/>
  <c r="BD114" i="3"/>
  <c r="BC114" i="3"/>
  <c r="BT114" i="3"/>
  <c r="BK86" i="3"/>
  <c r="BK96" i="3"/>
  <c r="H97" i="3"/>
  <c r="BK104" i="3"/>
  <c r="BK111" i="3"/>
  <c r="BB63" i="3"/>
  <c r="BQ63" i="3" s="1"/>
  <c r="H68" i="3"/>
  <c r="BH84" i="3"/>
  <c r="BH90" i="3"/>
  <c r="H95" i="3"/>
  <c r="BH101" i="3"/>
  <c r="H103" i="3"/>
  <c r="BK105" i="3"/>
  <c r="BT62" i="3"/>
  <c r="H70" i="3"/>
  <c r="BK78" i="3"/>
  <c r="H79" i="3"/>
  <c r="CD82" i="3"/>
  <c r="BR87" i="3"/>
  <c r="BR102" i="3"/>
  <c r="H77" i="3"/>
  <c r="BH111" i="3"/>
  <c r="H69" i="3"/>
  <c r="BP98" i="3"/>
  <c r="H108" i="3"/>
  <c r="BT74" i="3"/>
  <c r="BH74" i="3"/>
  <c r="BH82" i="3"/>
  <c r="BH92" i="3"/>
  <c r="BH108" i="3"/>
  <c r="BK110" i="3"/>
  <c r="H113" i="3"/>
  <c r="BP114" i="3"/>
  <c r="H92" i="3"/>
  <c r="BK95" i="3"/>
  <c r="H105" i="3"/>
  <c r="H106" i="3"/>
  <c r="BP109" i="3"/>
  <c r="BH45" i="3"/>
  <c r="BH70" i="3"/>
  <c r="H89" i="3"/>
  <c r="BH99" i="3"/>
  <c r="BB100" i="3"/>
  <c r="BS100" i="3" s="1"/>
  <c r="BK103" i="3"/>
  <c r="BK108" i="3"/>
  <c r="H109" i="3"/>
  <c r="BK70" i="3"/>
  <c r="BK85" i="3"/>
  <c r="H86" i="3"/>
  <c r="BK88" i="3"/>
  <c r="BP95" i="3"/>
  <c r="H96" i="3"/>
  <c r="BH100" i="3"/>
  <c r="BP101" i="3"/>
  <c r="BR103" i="3"/>
  <c r="BB112" i="3"/>
  <c r="H29" i="3"/>
  <c r="BH61" i="3"/>
  <c r="BK65" i="3"/>
  <c r="BK75" i="3"/>
  <c r="BB80" i="3"/>
  <c r="BD80" i="3" s="1"/>
  <c r="BH83" i="3"/>
  <c r="BK106" i="3"/>
  <c r="BH109" i="3"/>
  <c r="BE111" i="3"/>
  <c r="BF111" i="3" s="1"/>
  <c r="BH113" i="3"/>
  <c r="CD99" i="3"/>
  <c r="BD107" i="3"/>
  <c r="BC107" i="3"/>
  <c r="BT107" i="3"/>
  <c r="BS107" i="3"/>
  <c r="BQ107" i="3"/>
  <c r="CD112" i="3"/>
  <c r="BQ97" i="3"/>
  <c r="BD97" i="3"/>
  <c r="BC97" i="3"/>
  <c r="BT97" i="3"/>
  <c r="BS97" i="3"/>
  <c r="BS110" i="3"/>
  <c r="BQ110" i="3"/>
  <c r="BD110" i="3"/>
  <c r="BC110" i="3"/>
  <c r="BT110" i="3"/>
  <c r="BQ103" i="3"/>
  <c r="BT103" i="3"/>
  <c r="BS103" i="3"/>
  <c r="BD103" i="3"/>
  <c r="BC103" i="3"/>
  <c r="CD108" i="3"/>
  <c r="CD100" i="3"/>
  <c r="CD105" i="3"/>
  <c r="BC106" i="3"/>
  <c r="BT106" i="3"/>
  <c r="BS106" i="3"/>
  <c r="BQ106" i="3"/>
  <c r="BD106" i="3"/>
  <c r="BS98" i="3"/>
  <c r="BQ98" i="3"/>
  <c r="BD98" i="3"/>
  <c r="BC98" i="3"/>
  <c r="BT98" i="3"/>
  <c r="BT102" i="3"/>
  <c r="BD102" i="3"/>
  <c r="BS102" i="3"/>
  <c r="BQ102" i="3"/>
  <c r="BC102" i="3"/>
  <c r="BT111" i="3"/>
  <c r="BS111" i="3"/>
  <c r="BQ111" i="3"/>
  <c r="BD111" i="3"/>
  <c r="BC111" i="3"/>
  <c r="BT113" i="3"/>
  <c r="BS113" i="3"/>
  <c r="BQ113" i="3"/>
  <c r="BD113" i="3"/>
  <c r="BC113" i="3"/>
  <c r="BQ109" i="3"/>
  <c r="BD109" i="3"/>
  <c r="BC109" i="3"/>
  <c r="BT109" i="3"/>
  <c r="BS109" i="3"/>
  <c r="CD96" i="3"/>
  <c r="CD104" i="3"/>
  <c r="BT101" i="3"/>
  <c r="BS101" i="3"/>
  <c r="BC101" i="3"/>
  <c r="BQ101" i="3"/>
  <c r="BD101" i="3"/>
  <c r="BK82" i="3"/>
  <c r="BK87" i="3"/>
  <c r="BB91" i="3"/>
  <c r="BA103" i="3"/>
  <c r="BK113" i="3"/>
  <c r="BH6" i="3"/>
  <c r="BK28" i="3"/>
  <c r="BK38" i="3"/>
  <c r="BK47" i="3"/>
  <c r="BH50" i="3"/>
  <c r="BH56" i="3"/>
  <c r="BA65" i="3"/>
  <c r="BH75" i="3"/>
  <c r="BH81" i="3"/>
  <c r="BR90" i="3"/>
  <c r="BH91" i="3"/>
  <c r="BE93" i="3"/>
  <c r="BF93" i="3" s="1"/>
  <c r="BH95" i="3"/>
  <c r="BA102" i="3"/>
  <c r="BR107" i="3"/>
  <c r="BK61" i="3"/>
  <c r="BK81" i="3"/>
  <c r="BP85" i="3"/>
  <c r="BP88" i="3"/>
  <c r="BA101" i="3"/>
  <c r="BA113" i="3"/>
  <c r="BS24" i="3"/>
  <c r="BK29" i="3"/>
  <c r="BH44" i="3"/>
  <c r="BK48" i="3"/>
  <c r="BH57" i="3"/>
  <c r="BH62" i="3"/>
  <c r="H63" i="3"/>
  <c r="H66" i="3"/>
  <c r="BR71" i="3"/>
  <c r="H80" i="3"/>
  <c r="BP84" i="3"/>
  <c r="BH86" i="3"/>
  <c r="H88" i="3"/>
  <c r="BH89" i="3"/>
  <c r="BA111" i="3"/>
  <c r="BA98" i="3"/>
  <c r="BB99" i="3"/>
  <c r="BR99" i="3" s="1"/>
  <c r="BA110" i="3"/>
  <c r="H50" i="3"/>
  <c r="H55" i="3"/>
  <c r="CD63" i="3"/>
  <c r="H67" i="3"/>
  <c r="BR72" i="3"/>
  <c r="BR81" i="3"/>
  <c r="H90" i="3"/>
  <c r="BA97" i="3"/>
  <c r="BP100" i="3"/>
  <c r="BI105" i="3"/>
  <c r="BL105" i="3" s="1"/>
  <c r="AS105" i="3" s="1"/>
  <c r="BA109" i="3"/>
  <c r="H87" i="3"/>
  <c r="BB94" i="3"/>
  <c r="BP99" i="3"/>
  <c r="BP111" i="3"/>
  <c r="H59" i="3"/>
  <c r="BB82" i="3"/>
  <c r="H85" i="3"/>
  <c r="BK45" i="3"/>
  <c r="H51" i="3"/>
  <c r="BA107" i="3"/>
  <c r="H43" i="3"/>
  <c r="BS74" i="3"/>
  <c r="H78" i="3"/>
  <c r="BK80" i="3"/>
  <c r="BP86" i="3"/>
  <c r="BH94" i="3"/>
  <c r="BI102" i="3"/>
  <c r="BL102" i="3" s="1"/>
  <c r="BA106" i="3"/>
  <c r="BH26" i="3"/>
  <c r="BK63" i="3"/>
  <c r="BK66" i="3"/>
  <c r="BK42" i="3"/>
  <c r="BH51" i="3"/>
  <c r="BH71" i="3"/>
  <c r="BK74" i="3"/>
  <c r="H75" i="3"/>
  <c r="H81" i="3"/>
  <c r="BR89" i="3"/>
  <c r="BK92" i="3"/>
  <c r="H93" i="3"/>
  <c r="BK71" i="3"/>
  <c r="H72" i="3"/>
  <c r="BK84" i="3"/>
  <c r="BH87" i="3"/>
  <c r="BK94" i="3"/>
  <c r="CD94" i="3"/>
  <c r="BA75" i="3"/>
  <c r="BB75" i="3"/>
  <c r="BQ81" i="3"/>
  <c r="BS81" i="3"/>
  <c r="BD81" i="3"/>
  <c r="BC81" i="3"/>
  <c r="BT81" i="3"/>
  <c r="BD72" i="3"/>
  <c r="BQ72" i="3"/>
  <c r="BD87" i="3"/>
  <c r="BT87" i="3"/>
  <c r="BS87" i="3"/>
  <c r="BQ87" i="3"/>
  <c r="BH64" i="3"/>
  <c r="BE64" i="3"/>
  <c r="BF64" i="3" s="1"/>
  <c r="AD64" i="3" s="1"/>
  <c r="BS83" i="3"/>
  <c r="BC83" i="3"/>
  <c r="BQ83" i="3"/>
  <c r="BD83" i="3"/>
  <c r="CD86" i="3"/>
  <c r="H42" i="3"/>
  <c r="CD80" i="3"/>
  <c r="BT93" i="3"/>
  <c r="BS93" i="3"/>
  <c r="BQ93" i="3"/>
  <c r="BD93" i="3"/>
  <c r="BC93" i="3"/>
  <c r="BD89" i="3"/>
  <c r="BC89" i="3"/>
  <c r="BT89" i="3"/>
  <c r="BS89" i="3"/>
  <c r="BT84" i="3"/>
  <c r="BS84" i="3"/>
  <c r="BQ84" i="3"/>
  <c r="BD84" i="3"/>
  <c r="BC84" i="3"/>
  <c r="BT85" i="3"/>
  <c r="BS85" i="3"/>
  <c r="BQ85" i="3"/>
  <c r="BD85" i="3"/>
  <c r="BC85" i="3"/>
  <c r="BS92" i="3"/>
  <c r="BQ92" i="3"/>
  <c r="BD92" i="3"/>
  <c r="BC92" i="3"/>
  <c r="BT92" i="3"/>
  <c r="BP46" i="3"/>
  <c r="BQ90" i="3"/>
  <c r="BD90" i="3"/>
  <c r="BC90" i="3"/>
  <c r="BT90" i="3"/>
  <c r="BS90" i="3"/>
  <c r="BR23" i="3"/>
  <c r="CD91" i="3"/>
  <c r="BT95" i="3"/>
  <c r="BS95" i="3"/>
  <c r="BQ95" i="3"/>
  <c r="BD95" i="3"/>
  <c r="BC95" i="3"/>
  <c r="BC88" i="3"/>
  <c r="BQ88" i="3"/>
  <c r="BT88" i="3"/>
  <c r="BS88" i="3"/>
  <c r="CD73" i="3"/>
  <c r="H74" i="3"/>
  <c r="BK76" i="3"/>
  <c r="BI82" i="3"/>
  <c r="BL82" i="3" s="1"/>
  <c r="AS82" i="3" s="1"/>
  <c r="BA85" i="3"/>
  <c r="BB86" i="3"/>
  <c r="BR86" i="3" s="1"/>
  <c r="BI91" i="3"/>
  <c r="BL91" i="3" s="1"/>
  <c r="AS91" i="3" s="1"/>
  <c r="BA95" i="3"/>
  <c r="BA10" i="3"/>
  <c r="BK54" i="3"/>
  <c r="BK57" i="3"/>
  <c r="BB61" i="3"/>
  <c r="BP64" i="3"/>
  <c r="BH65" i="3"/>
  <c r="BK69" i="3"/>
  <c r="H73" i="3"/>
  <c r="BH72" i="3"/>
  <c r="BA84" i="3"/>
  <c r="BA93" i="3"/>
  <c r="BA83" i="3"/>
  <c r="BA92" i="3"/>
  <c r="H46" i="3"/>
  <c r="BR62" i="3"/>
  <c r="BH69" i="3"/>
  <c r="BB70" i="3"/>
  <c r="BT70" i="3" s="1"/>
  <c r="BB73" i="3"/>
  <c r="BP76" i="3"/>
  <c r="BE85" i="3"/>
  <c r="BF85" i="3" s="1"/>
  <c r="BP94" i="3"/>
  <c r="BK6" i="3"/>
  <c r="CD54" i="3"/>
  <c r="BS62" i="3"/>
  <c r="BH67" i="3"/>
  <c r="BK77" i="3"/>
  <c r="BA81" i="3"/>
  <c r="BA90" i="3"/>
  <c r="BK26" i="3"/>
  <c r="BH39" i="3"/>
  <c r="BH48" i="3"/>
  <c r="BK49" i="3"/>
  <c r="H53" i="3"/>
  <c r="BB56" i="3"/>
  <c r="BP67" i="3"/>
  <c r="H76" i="3"/>
  <c r="BP79" i="3"/>
  <c r="BP83" i="3"/>
  <c r="BA89" i="3"/>
  <c r="BP92" i="3"/>
  <c r="BK22" i="3"/>
  <c r="CD43" i="3"/>
  <c r="BK46" i="3"/>
  <c r="BE50" i="3"/>
  <c r="BF50" i="3" s="1"/>
  <c r="BH68" i="3"/>
  <c r="BB78" i="3"/>
  <c r="BP82" i="3"/>
  <c r="BA88" i="3"/>
  <c r="BP91" i="3"/>
  <c r="BQ14" i="3"/>
  <c r="BK18" i="3"/>
  <c r="BK27" i="3"/>
  <c r="BK39" i="3"/>
  <c r="BR58" i="3"/>
  <c r="BH59" i="3"/>
  <c r="CD61" i="3"/>
  <c r="BK73" i="3"/>
  <c r="BR74" i="3"/>
  <c r="BA87" i="3"/>
  <c r="H71" i="3"/>
  <c r="BH28" i="3"/>
  <c r="H54" i="3"/>
  <c r="H57" i="3"/>
  <c r="BK59" i="3"/>
  <c r="BK64" i="3"/>
  <c r="BH66" i="3"/>
  <c r="BK68" i="3"/>
  <c r="BQ71" i="3"/>
  <c r="BH78" i="3"/>
  <c r="BQ69" i="3"/>
  <c r="BT69" i="3"/>
  <c r="BS69" i="3"/>
  <c r="BD69" i="3"/>
  <c r="BC69" i="3"/>
  <c r="BQ68" i="3"/>
  <c r="BD68" i="3"/>
  <c r="BT68" i="3"/>
  <c r="BS68" i="3"/>
  <c r="BC68" i="3"/>
  <c r="CD78" i="3"/>
  <c r="BT79" i="3"/>
  <c r="BS79" i="3"/>
  <c r="BQ79" i="3"/>
  <c r="BD79" i="3"/>
  <c r="BC79" i="3"/>
  <c r="BP68" i="3"/>
  <c r="BR68" i="3"/>
  <c r="CD42" i="3"/>
  <c r="BA47" i="3"/>
  <c r="BB47" i="3"/>
  <c r="CD66" i="3"/>
  <c r="H12" i="3"/>
  <c r="H60" i="3"/>
  <c r="BB51" i="3"/>
  <c r="BQ51" i="3" s="1"/>
  <c r="BS23" i="3"/>
  <c r="BQ23" i="3"/>
  <c r="BR52" i="3"/>
  <c r="BA68" i="3"/>
  <c r="BH18" i="3"/>
  <c r="BT45" i="3"/>
  <c r="H62" i="3"/>
  <c r="H64" i="3"/>
  <c r="BC72" i="3"/>
  <c r="BT72" i="3"/>
  <c r="BS72" i="3"/>
  <c r="BE72" i="3"/>
  <c r="BF72" i="3" s="1"/>
  <c r="BT65" i="3"/>
  <c r="BS65" i="3"/>
  <c r="BQ65" i="3"/>
  <c r="BD65" i="3"/>
  <c r="BC65" i="3"/>
  <c r="BR69" i="3"/>
  <c r="BP69" i="3"/>
  <c r="BP70" i="3"/>
  <c r="BT71" i="3"/>
  <c r="BS71" i="3"/>
  <c r="BD71" i="3"/>
  <c r="BT77" i="3"/>
  <c r="BS77" i="3"/>
  <c r="BQ77" i="3"/>
  <c r="BD77" i="3"/>
  <c r="BC77" i="3"/>
  <c r="BT67" i="3"/>
  <c r="BD67" i="3"/>
  <c r="BS67" i="3"/>
  <c r="BQ67" i="3"/>
  <c r="BC67" i="3"/>
  <c r="BR57" i="3"/>
  <c r="BP57" i="3"/>
  <c r="BA44" i="3"/>
  <c r="BB44" i="3"/>
  <c r="BA69" i="3"/>
  <c r="BA15" i="3"/>
  <c r="BB15" i="3"/>
  <c r="BC15" i="3" s="1"/>
  <c r="BB42" i="3"/>
  <c r="BT42" i="3" s="1"/>
  <c r="BS76" i="3"/>
  <c r="BQ76" i="3"/>
  <c r="BD76" i="3"/>
  <c r="BC76" i="3"/>
  <c r="BT76" i="3"/>
  <c r="BQ74" i="3"/>
  <c r="BD74" i="3"/>
  <c r="BC74" i="3"/>
  <c r="H65" i="3"/>
  <c r="H44" i="3"/>
  <c r="BQ62" i="3"/>
  <c r="BD62" i="3"/>
  <c r="BC62" i="3"/>
  <c r="CD64" i="3"/>
  <c r="BP66" i="3"/>
  <c r="BA67" i="3"/>
  <c r="CD70" i="3"/>
  <c r="BK79" i="3"/>
  <c r="BA79" i="3"/>
  <c r="BK10" i="3"/>
  <c r="BT19" i="3"/>
  <c r="H58" i="3"/>
  <c r="BA77" i="3"/>
  <c r="BT7" i="3"/>
  <c r="BS16" i="3"/>
  <c r="H21" i="3"/>
  <c r="H48" i="3"/>
  <c r="BB64" i="3"/>
  <c r="BR64" i="3" s="1"/>
  <c r="BE67" i="3"/>
  <c r="BF67" i="3" s="1"/>
  <c r="BP78" i="3"/>
  <c r="BE79" i="3"/>
  <c r="BF79" i="3" s="1"/>
  <c r="BH24" i="3"/>
  <c r="BH40" i="3"/>
  <c r="BH53" i="3"/>
  <c r="BK58" i="3"/>
  <c r="BA62" i="3"/>
  <c r="BP65" i="3"/>
  <c r="BK72" i="3"/>
  <c r="BA74" i="3"/>
  <c r="BP77" i="3"/>
  <c r="BH60" i="3"/>
  <c r="H52" i="3"/>
  <c r="BH7" i="3"/>
  <c r="BK3" i="3"/>
  <c r="BK7" i="3"/>
  <c r="BK40" i="3"/>
  <c r="BH43" i="3"/>
  <c r="BK50" i="3"/>
  <c r="BH52" i="3"/>
  <c r="BK53" i="3"/>
  <c r="BP53" i="3"/>
  <c r="BR60" i="3"/>
  <c r="BP63" i="3"/>
  <c r="BA72" i="3"/>
  <c r="BP75" i="3"/>
  <c r="BH22" i="3"/>
  <c r="BH25" i="3"/>
  <c r="BP26" i="3"/>
  <c r="BB28" i="3"/>
  <c r="BQ28" i="3" s="1"/>
  <c r="BH41" i="3"/>
  <c r="BK43" i="3"/>
  <c r="BP45" i="3"/>
  <c r="BH46" i="3"/>
  <c r="BK52" i="3"/>
  <c r="BB54" i="3"/>
  <c r="CD55" i="3"/>
  <c r="BA71" i="3"/>
  <c r="H3" i="3"/>
  <c r="H40" i="3"/>
  <c r="BK16" i="3"/>
  <c r="BH27" i="3"/>
  <c r="BK55" i="3"/>
  <c r="H9" i="3"/>
  <c r="BP15" i="3"/>
  <c r="BK4" i="3"/>
  <c r="BH13" i="3"/>
  <c r="BK41" i="3"/>
  <c r="H45" i="3"/>
  <c r="H56" i="3"/>
  <c r="BB59" i="3"/>
  <c r="BC50" i="3"/>
  <c r="BT50" i="3"/>
  <c r="BQ50" i="3"/>
  <c r="BS50" i="3"/>
  <c r="BD50" i="3"/>
  <c r="BK44" i="3"/>
  <c r="BI44" i="3"/>
  <c r="BL44" i="3" s="1"/>
  <c r="BK56" i="3"/>
  <c r="BI56" i="3"/>
  <c r="BL56" i="3" s="1"/>
  <c r="AS56" i="3" s="1"/>
  <c r="BQ16" i="3"/>
  <c r="BR29" i="3"/>
  <c r="BP29" i="3"/>
  <c r="BA50" i="3"/>
  <c r="BC53" i="3"/>
  <c r="BT53" i="3"/>
  <c r="BS53" i="3"/>
  <c r="CD48" i="3"/>
  <c r="BS57" i="3"/>
  <c r="BC57" i="3"/>
  <c r="BQ57" i="3"/>
  <c r="BD57" i="3"/>
  <c r="BT57" i="3"/>
  <c r="CD59" i="3"/>
  <c r="H10" i="3"/>
  <c r="H41" i="3"/>
  <c r="BS45" i="3"/>
  <c r="BC45" i="3"/>
  <c r="BQ45" i="3"/>
  <c r="BD45" i="3"/>
  <c r="BP51" i="3"/>
  <c r="BA18" i="3"/>
  <c r="BB18" i="3"/>
  <c r="BD18" i="3" s="1"/>
  <c r="H47" i="3"/>
  <c r="BQ52" i="3"/>
  <c r="BS52" i="3"/>
  <c r="BT52" i="3"/>
  <c r="BD52" i="3"/>
  <c r="CD56" i="3"/>
  <c r="BR17" i="3"/>
  <c r="BS49" i="3"/>
  <c r="BT49" i="3"/>
  <c r="BD49" i="3"/>
  <c r="BQ49" i="3"/>
  <c r="BC49" i="3"/>
  <c r="BA49" i="3"/>
  <c r="BA6" i="3"/>
  <c r="BB6" i="3"/>
  <c r="BD6" i="3" s="1"/>
  <c r="BT60" i="3"/>
  <c r="BS60" i="3"/>
  <c r="BQ60" i="3"/>
  <c r="BD60" i="3"/>
  <c r="BC60" i="3"/>
  <c r="H39" i="3"/>
  <c r="BR50" i="3"/>
  <c r="BP50" i="3"/>
  <c r="CD51" i="3"/>
  <c r="BQ53" i="3"/>
  <c r="BH55" i="3"/>
  <c r="CD46" i="3"/>
  <c r="BT58" i="3"/>
  <c r="BS58" i="3"/>
  <c r="BD58" i="3"/>
  <c r="BQ58" i="3"/>
  <c r="BC58" i="3"/>
  <c r="BK60" i="3"/>
  <c r="BA60" i="3"/>
  <c r="BA19" i="3"/>
  <c r="H23" i="3"/>
  <c r="H25" i="3"/>
  <c r="BB48" i="3"/>
  <c r="BR48" i="3" s="1"/>
  <c r="BA58" i="3"/>
  <c r="BR24" i="3"/>
  <c r="BP38" i="3"/>
  <c r="BA45" i="3"/>
  <c r="BB46" i="3"/>
  <c r="BR46" i="3" s="1"/>
  <c r="BI53" i="3"/>
  <c r="BL53" i="3" s="1"/>
  <c r="BA57" i="3"/>
  <c r="BB8" i="3"/>
  <c r="BT8" i="3" s="1"/>
  <c r="H11" i="3"/>
  <c r="CD25" i="3"/>
  <c r="BP47" i="3"/>
  <c r="BE48" i="3"/>
  <c r="BF48" i="3" s="1"/>
  <c r="AD48" i="3" s="1"/>
  <c r="BR49" i="3"/>
  <c r="BP59" i="3"/>
  <c r="BE60" i="3"/>
  <c r="BF60" i="3" s="1"/>
  <c r="BK23" i="3"/>
  <c r="BH14" i="3"/>
  <c r="BP16" i="3"/>
  <c r="BH20" i="3"/>
  <c r="H38" i="3"/>
  <c r="BB43" i="3"/>
  <c r="BR43" i="3" s="1"/>
  <c r="BB55" i="3"/>
  <c r="BR55" i="3" s="1"/>
  <c r="BH11" i="3"/>
  <c r="BK14" i="3"/>
  <c r="BH29" i="3"/>
  <c r="BP44" i="3"/>
  <c r="BA53" i="3"/>
  <c r="BP56" i="3"/>
  <c r="BR5" i="3"/>
  <c r="BK20" i="3"/>
  <c r="H24" i="3"/>
  <c r="BB40" i="3"/>
  <c r="BA52" i="3"/>
  <c r="H22" i="3"/>
  <c r="H26" i="3"/>
  <c r="BK8" i="3"/>
  <c r="BH23" i="3"/>
  <c r="BK24" i="3"/>
  <c r="BE19" i="3"/>
  <c r="BF19" i="3" s="1"/>
  <c r="BH19" i="3"/>
  <c r="BK25" i="3"/>
  <c r="BI25" i="3"/>
  <c r="CD27" i="3"/>
  <c r="CD26" i="3"/>
  <c r="CD29" i="3"/>
  <c r="CD38" i="3"/>
  <c r="H13" i="3"/>
  <c r="BH15" i="3"/>
  <c r="BE15" i="3"/>
  <c r="BF15" i="3" s="1"/>
  <c r="CD28" i="3"/>
  <c r="BH21" i="3"/>
  <c r="BE21" i="3"/>
  <c r="BF21" i="3" s="1"/>
  <c r="AD21" i="3" s="1"/>
  <c r="BK15" i="3"/>
  <c r="BI15" i="3"/>
  <c r="BQ24" i="3"/>
  <c r="BD24" i="3"/>
  <c r="BC24" i="3"/>
  <c r="BT24" i="3"/>
  <c r="H27" i="3"/>
  <c r="BT39" i="3"/>
  <c r="BS39" i="3"/>
  <c r="BQ39" i="3"/>
  <c r="BD39" i="3"/>
  <c r="BC39" i="3"/>
  <c r="BT41" i="3"/>
  <c r="BS41" i="3"/>
  <c r="BQ41" i="3"/>
  <c r="BD41" i="3"/>
  <c r="BC41" i="3"/>
  <c r="BQ4" i="3"/>
  <c r="CD40" i="3"/>
  <c r="H28" i="3"/>
  <c r="H20" i="3"/>
  <c r="BD23" i="3"/>
  <c r="BC23" i="3"/>
  <c r="BT23" i="3"/>
  <c r="BA41" i="3"/>
  <c r="H6" i="3"/>
  <c r="BB9" i="3"/>
  <c r="BD9" i="3" s="1"/>
  <c r="BB29" i="3"/>
  <c r="BA39" i="3"/>
  <c r="BP41" i="3"/>
  <c r="BP10" i="3"/>
  <c r="BB11" i="3"/>
  <c r="BQ11" i="3" s="1"/>
  <c r="BK12" i="3"/>
  <c r="H19" i="3"/>
  <c r="BB26" i="3"/>
  <c r="BP28" i="3"/>
  <c r="BB38" i="3"/>
  <c r="BR38" i="3" s="1"/>
  <c r="BP40" i="3"/>
  <c r="BP14" i="3"/>
  <c r="BK17" i="3"/>
  <c r="BA24" i="3"/>
  <c r="BP27" i="3"/>
  <c r="BP39" i="3"/>
  <c r="BH12" i="3"/>
  <c r="BB27" i="3"/>
  <c r="BH9" i="3"/>
  <c r="BB21" i="3"/>
  <c r="BP22" i="3"/>
  <c r="BA23" i="3"/>
  <c r="BP4" i="3"/>
  <c r="BH8" i="3"/>
  <c r="BK11" i="3"/>
  <c r="BK13" i="3"/>
  <c r="CD17" i="3"/>
  <c r="BP25" i="3"/>
  <c r="BH10" i="3"/>
  <c r="H14" i="3"/>
  <c r="BH16" i="3"/>
  <c r="H18" i="3"/>
  <c r="H8" i="3"/>
  <c r="BB13" i="3"/>
  <c r="H15" i="3"/>
  <c r="H7" i="3"/>
  <c r="BB12" i="3"/>
  <c r="BQ12" i="3" s="1"/>
  <c r="BK21" i="3"/>
  <c r="BT20" i="3"/>
  <c r="BS20" i="3"/>
  <c r="BD20" i="3"/>
  <c r="BQ20" i="3"/>
  <c r="BC20" i="3"/>
  <c r="CD8" i="3"/>
  <c r="CD12" i="3"/>
  <c r="CD11" i="3"/>
  <c r="CD21" i="3"/>
  <c r="BR20" i="3"/>
  <c r="BP20" i="3"/>
  <c r="BA20" i="3"/>
  <c r="H5" i="3"/>
  <c r="BT22" i="3"/>
  <c r="BS22" i="3"/>
  <c r="BQ22" i="3"/>
  <c r="BD22" i="3"/>
  <c r="BC22" i="3"/>
  <c r="BD16" i="3"/>
  <c r="BC16" i="3"/>
  <c r="BT16" i="3"/>
  <c r="BD4" i="3"/>
  <c r="BC4" i="3"/>
  <c r="BT4" i="3"/>
  <c r="BA7" i="3"/>
  <c r="BP11" i="3"/>
  <c r="BR12" i="3"/>
  <c r="BP13" i="3"/>
  <c r="CD13" i="3"/>
  <c r="BS19" i="3"/>
  <c r="BC19" i="3"/>
  <c r="BQ19" i="3"/>
  <c r="BD19" i="3"/>
  <c r="BH4" i="3"/>
  <c r="BS7" i="3"/>
  <c r="BC7" i="3"/>
  <c r="BQ7" i="3"/>
  <c r="BD7" i="3"/>
  <c r="BH17" i="3"/>
  <c r="BH5" i="3"/>
  <c r="BR9" i="3"/>
  <c r="BP9" i="3"/>
  <c r="BD14" i="3"/>
  <c r="BS14" i="3"/>
  <c r="BT10" i="3"/>
  <c r="BS10" i="3"/>
  <c r="BQ10" i="3"/>
  <c r="BC10" i="3"/>
  <c r="BT14" i="3"/>
  <c r="BD10" i="3"/>
  <c r="BP8" i="3"/>
  <c r="BR8" i="3"/>
  <c r="CD9" i="3"/>
  <c r="H16" i="3"/>
  <c r="H4" i="3"/>
  <c r="H17" i="3"/>
  <c r="BE12" i="3"/>
  <c r="BF12" i="3" s="1"/>
  <c r="AD12" i="3" s="1"/>
  <c r="BC14" i="3"/>
  <c r="BK19" i="3"/>
  <c r="BA22" i="3"/>
  <c r="BP21" i="3"/>
  <c r="BH3" i="3"/>
  <c r="BA4" i="3"/>
  <c r="BB5" i="3"/>
  <c r="BP7" i="3"/>
  <c r="BI12" i="3"/>
  <c r="BA16" i="3"/>
  <c r="BB17" i="3"/>
  <c r="BP19" i="3"/>
  <c r="BP6" i="3"/>
  <c r="BP18" i="3"/>
  <c r="BA14" i="3"/>
  <c r="BT3" i="3"/>
  <c r="BS3" i="3"/>
  <c r="BQ3" i="3"/>
  <c r="BD3" i="3"/>
  <c r="BC3" i="3"/>
  <c r="BA3" i="3"/>
  <c r="BP3" i="3"/>
  <c r="BE3" i="3"/>
  <c r="BF3" i="3" s="1"/>
  <c r="V6" i="7"/>
  <c r="V5" i="7"/>
  <c r="V4" i="7"/>
  <c r="V3" i="7"/>
  <c r="V2" i="7"/>
  <c r="AS9" i="2"/>
  <c r="P37" i="2"/>
  <c r="B8" i="1"/>
  <c r="B7" i="1"/>
  <c r="BC96" i="3" l="1"/>
  <c r="AS119" i="3"/>
  <c r="CE119" i="3"/>
  <c r="A119" i="3" s="1"/>
  <c r="CF119" i="3" s="1"/>
  <c r="AD119" i="3"/>
  <c r="CD119" i="3"/>
  <c r="AS118" i="3"/>
  <c r="CE118" i="3"/>
  <c r="A118" i="3" s="1"/>
  <c r="CF118" i="3" s="1"/>
  <c r="AD118" i="3"/>
  <c r="CD118" i="3"/>
  <c r="AS117" i="3"/>
  <c r="CE117" i="3"/>
  <c r="A117" i="3" s="1"/>
  <c r="CF117" i="3" s="1"/>
  <c r="AD117" i="3"/>
  <c r="CD117" i="3"/>
  <c r="AS116" i="3"/>
  <c r="CE116" i="3"/>
  <c r="A116" i="3" s="1"/>
  <c r="CF116" i="3" s="1"/>
  <c r="AD116" i="3"/>
  <c r="CD116" i="3"/>
  <c r="BQ96" i="3"/>
  <c r="AS115" i="3"/>
  <c r="AD115" i="3"/>
  <c r="CD115" i="3"/>
  <c r="CE115" i="3" s="1"/>
  <c r="A115" i="3" s="1"/>
  <c r="CF115" i="3" s="1"/>
  <c r="AD76" i="3"/>
  <c r="BS96" i="3"/>
  <c r="BT108" i="3"/>
  <c r="CD76" i="3"/>
  <c r="BQ108" i="3"/>
  <c r="BD96" i="3"/>
  <c r="BD108" i="3"/>
  <c r="BR96" i="3"/>
  <c r="BC108" i="3"/>
  <c r="BS108" i="3"/>
  <c r="BT25" i="3"/>
  <c r="BS25" i="3"/>
  <c r="BD100" i="3"/>
  <c r="BR80" i="3"/>
  <c r="BR66" i="3"/>
  <c r="CE76" i="3"/>
  <c r="A76" i="3" s="1"/>
  <c r="CF76" i="3" s="1"/>
  <c r="CH76" i="3" s="1"/>
  <c r="BD66" i="3"/>
  <c r="CE66" i="3" s="1"/>
  <c r="A66" i="3" s="1"/>
  <c r="CF66" i="3" s="1"/>
  <c r="CG66" i="3" s="1"/>
  <c r="BQ66" i="3"/>
  <c r="BS66" i="3"/>
  <c r="BD25" i="3"/>
  <c r="CE25" i="3" s="1"/>
  <c r="A25" i="3" s="1"/>
  <c r="CF25" i="3" s="1"/>
  <c r="BQ25" i="3"/>
  <c r="BT66" i="3"/>
  <c r="CE114" i="3"/>
  <c r="A114" i="3" s="1"/>
  <c r="CF114" i="3" s="1"/>
  <c r="AS114" i="3"/>
  <c r="AD114" i="3"/>
  <c r="AD113" i="3"/>
  <c r="AS113" i="3"/>
  <c r="BQ112" i="3"/>
  <c r="BT112" i="3"/>
  <c r="AS111" i="3"/>
  <c r="AD111" i="3"/>
  <c r="AD110" i="3"/>
  <c r="AS110" i="3"/>
  <c r="AD109" i="3"/>
  <c r="AS109" i="3"/>
  <c r="AS107" i="3"/>
  <c r="AD107" i="3"/>
  <c r="AD106" i="3"/>
  <c r="AS106" i="3"/>
  <c r="AS103" i="3"/>
  <c r="AD103" i="3"/>
  <c r="AD102" i="3"/>
  <c r="AS102" i="3"/>
  <c r="AS101" i="3"/>
  <c r="AD101" i="3"/>
  <c r="BT100" i="3"/>
  <c r="AS98" i="3"/>
  <c r="AD98" i="3"/>
  <c r="AS97" i="3"/>
  <c r="AD97" i="3"/>
  <c r="AS95" i="3"/>
  <c r="AD95" i="3"/>
  <c r="AS93" i="3"/>
  <c r="AD93" i="3"/>
  <c r="AD92" i="3"/>
  <c r="AS92" i="3"/>
  <c r="AS90" i="3"/>
  <c r="AD90" i="3"/>
  <c r="AS89" i="3"/>
  <c r="AD89" i="3"/>
  <c r="AS88" i="3"/>
  <c r="AD88" i="3"/>
  <c r="AS87" i="3"/>
  <c r="AD87" i="3"/>
  <c r="AD85" i="3"/>
  <c r="AS85" i="3"/>
  <c r="AS84" i="3"/>
  <c r="AD84" i="3"/>
  <c r="AS83" i="3"/>
  <c r="AD83" i="3"/>
  <c r="AS81" i="3"/>
  <c r="AD81" i="3"/>
  <c r="AD79" i="3"/>
  <c r="AS79" i="3"/>
  <c r="AS77" i="3"/>
  <c r="AD77" i="3"/>
  <c r="AS75" i="3"/>
  <c r="AD75" i="3"/>
  <c r="AS74" i="3"/>
  <c r="AD74" i="3"/>
  <c r="AS72" i="3"/>
  <c r="AD72" i="3"/>
  <c r="AS71" i="3"/>
  <c r="AD71" i="3"/>
  <c r="AS69" i="3"/>
  <c r="AD69" i="3"/>
  <c r="AS68" i="3"/>
  <c r="AD68" i="3"/>
  <c r="AD67" i="3"/>
  <c r="AS67" i="3"/>
  <c r="CD65" i="3"/>
  <c r="AS65" i="3"/>
  <c r="AD65" i="3"/>
  <c r="AS62" i="3"/>
  <c r="AD62" i="3"/>
  <c r="AS60" i="3"/>
  <c r="AD60" i="3"/>
  <c r="AS58" i="3"/>
  <c r="AD58" i="3"/>
  <c r="AS57" i="3"/>
  <c r="AD57" i="3"/>
  <c r="AS53" i="3"/>
  <c r="AD53" i="3"/>
  <c r="AS52" i="3"/>
  <c r="AD52" i="3"/>
  <c r="AS50" i="3"/>
  <c r="AD50" i="3"/>
  <c r="AS49" i="3"/>
  <c r="AD49" i="3"/>
  <c r="AS47" i="3"/>
  <c r="AD47" i="3"/>
  <c r="AS45" i="3"/>
  <c r="AD45" i="3"/>
  <c r="AD44" i="3"/>
  <c r="AS44" i="3"/>
  <c r="BR42" i="3"/>
  <c r="AS41" i="3"/>
  <c r="AD41" i="3"/>
  <c r="AS39" i="3"/>
  <c r="AD39" i="3"/>
  <c r="BR82" i="3"/>
  <c r="BR104" i="3"/>
  <c r="BQ104" i="3"/>
  <c r="BQ100" i="3"/>
  <c r="BR59" i="3"/>
  <c r="BR78" i="3"/>
  <c r="BS104" i="3"/>
  <c r="BD78" i="3"/>
  <c r="BD104" i="3"/>
  <c r="BR51" i="3"/>
  <c r="BD82" i="3"/>
  <c r="BC82" i="3"/>
  <c r="BT104" i="3"/>
  <c r="BC100" i="3"/>
  <c r="BC104" i="3"/>
  <c r="BR91" i="3"/>
  <c r="AS24" i="3"/>
  <c r="AD24" i="3"/>
  <c r="AD23" i="3"/>
  <c r="AS23" i="3"/>
  <c r="AS22" i="3"/>
  <c r="AD22" i="3"/>
  <c r="AS20" i="3"/>
  <c r="AD20" i="3"/>
  <c r="CD19" i="3"/>
  <c r="AS19" i="3"/>
  <c r="AD19" i="3"/>
  <c r="AS18" i="3"/>
  <c r="AD18" i="3"/>
  <c r="AS16" i="3"/>
  <c r="AD16" i="3"/>
  <c r="AS15" i="3"/>
  <c r="AD15" i="3"/>
  <c r="AD14" i="3"/>
  <c r="AS14" i="3"/>
  <c r="CE10" i="3"/>
  <c r="A10" i="3" s="1"/>
  <c r="CF10" i="3" s="1"/>
  <c r="AS10" i="3"/>
  <c r="AD10" i="3"/>
  <c r="AS7" i="3"/>
  <c r="AD7" i="3"/>
  <c r="CD6" i="3"/>
  <c r="AS6" i="3"/>
  <c r="AD6" i="3"/>
  <c r="AS4" i="3"/>
  <c r="AD4" i="3"/>
  <c r="AS3" i="3"/>
  <c r="AD3" i="3"/>
  <c r="BR70" i="3"/>
  <c r="BT61" i="3"/>
  <c r="BR61" i="3"/>
  <c r="BS105" i="3"/>
  <c r="BR47" i="3"/>
  <c r="CD10" i="3"/>
  <c r="BT105" i="3"/>
  <c r="BR105" i="3"/>
  <c r="BR40" i="3"/>
  <c r="BR112" i="3"/>
  <c r="BC61" i="3"/>
  <c r="BR73" i="3"/>
  <c r="BC105" i="3"/>
  <c r="CE105" i="3" s="1"/>
  <c r="A105" i="3" s="1"/>
  <c r="CF105" i="3" s="1"/>
  <c r="BR75" i="3"/>
  <c r="BR100" i="3"/>
  <c r="BR94" i="3"/>
  <c r="BR44" i="3"/>
  <c r="BR54" i="3"/>
  <c r="BQ105" i="3"/>
  <c r="BR56" i="3"/>
  <c r="BR63" i="3"/>
  <c r="BT80" i="3"/>
  <c r="BT63" i="3"/>
  <c r="BS112" i="3"/>
  <c r="BD63" i="3"/>
  <c r="BC56" i="3"/>
  <c r="BS56" i="3"/>
  <c r="BC80" i="3"/>
  <c r="CE80" i="3" s="1"/>
  <c r="A80" i="3" s="1"/>
  <c r="CF80" i="3" s="1"/>
  <c r="BS80" i="3"/>
  <c r="BT56" i="3"/>
  <c r="BD94" i="3"/>
  <c r="BC59" i="3"/>
  <c r="BC73" i="3"/>
  <c r="BT78" i="3"/>
  <c r="BS15" i="3"/>
  <c r="BC44" i="3"/>
  <c r="BD56" i="3"/>
  <c r="CE65" i="3"/>
  <c r="A65" i="3" s="1"/>
  <c r="CF65" i="3" s="1"/>
  <c r="BD112" i="3"/>
  <c r="BS51" i="3"/>
  <c r="BS78" i="3"/>
  <c r="BC63" i="3"/>
  <c r="BT94" i="3"/>
  <c r="BC18" i="3"/>
  <c r="CE18" i="3" s="1"/>
  <c r="A18" i="3" s="1"/>
  <c r="CF18" i="3" s="1"/>
  <c r="BD44" i="3"/>
  <c r="BS94" i="3"/>
  <c r="BQ78" i="3"/>
  <c r="BS70" i="3"/>
  <c r="BQ56" i="3"/>
  <c r="BS63" i="3"/>
  <c r="BC112" i="3"/>
  <c r="BQ80" i="3"/>
  <c r="BD91" i="3"/>
  <c r="CE107" i="3"/>
  <c r="A107" i="3" s="1"/>
  <c r="CF107" i="3" s="1"/>
  <c r="CD107" i="3"/>
  <c r="CE101" i="3"/>
  <c r="A101" i="3" s="1"/>
  <c r="CF101" i="3" s="1"/>
  <c r="CD101" i="3"/>
  <c r="BC75" i="3"/>
  <c r="CE106" i="3"/>
  <c r="A106" i="3" s="1"/>
  <c r="CF106" i="3" s="1"/>
  <c r="CD106" i="3"/>
  <c r="CE103" i="3"/>
  <c r="A103" i="3" s="1"/>
  <c r="CF103" i="3" s="1"/>
  <c r="CD103" i="3"/>
  <c r="BT18" i="3"/>
  <c r="BQ70" i="3"/>
  <c r="BC91" i="3"/>
  <c r="BQ94" i="3"/>
  <c r="CD109" i="3"/>
  <c r="CE109" i="3"/>
  <c r="A109" i="3" s="1"/>
  <c r="CF109" i="3" s="1"/>
  <c r="CE110" i="3"/>
  <c r="A110" i="3" s="1"/>
  <c r="CF110" i="3" s="1"/>
  <c r="CD110" i="3"/>
  <c r="BT99" i="3"/>
  <c r="BS99" i="3"/>
  <c r="BQ99" i="3"/>
  <c r="BD99" i="3"/>
  <c r="BC99" i="3"/>
  <c r="CE113" i="3"/>
  <c r="A113" i="3" s="1"/>
  <c r="CF113" i="3" s="1"/>
  <c r="CD113" i="3"/>
  <c r="CE19" i="3"/>
  <c r="A19" i="3" s="1"/>
  <c r="CF19" i="3" s="1"/>
  <c r="CD97" i="3"/>
  <c r="CE97" i="3"/>
  <c r="A97" i="3" s="1"/>
  <c r="CF97" i="3" s="1"/>
  <c r="CE98" i="3"/>
  <c r="A98" i="3" s="1"/>
  <c r="CF98" i="3" s="1"/>
  <c r="CD98" i="3"/>
  <c r="CE102" i="3"/>
  <c r="A102" i="3" s="1"/>
  <c r="CF102" i="3" s="1"/>
  <c r="CD102" i="3"/>
  <c r="CE111" i="3"/>
  <c r="A111" i="3" s="1"/>
  <c r="CF111" i="3" s="1"/>
  <c r="CD111" i="3"/>
  <c r="BQ91" i="3"/>
  <c r="BT91" i="3"/>
  <c r="BS91" i="3"/>
  <c r="CD18" i="3"/>
  <c r="CD47" i="3"/>
  <c r="BT73" i="3"/>
  <c r="BC94" i="3"/>
  <c r="BQ82" i="3"/>
  <c r="BT82" i="3"/>
  <c r="BS82" i="3"/>
  <c r="BC21" i="3"/>
  <c r="BS47" i="3"/>
  <c r="BQ59" i="3"/>
  <c r="BD15" i="3"/>
  <c r="CE15" i="3" s="1"/>
  <c r="A15" i="3" s="1"/>
  <c r="CF15" i="3" s="1"/>
  <c r="BC51" i="3"/>
  <c r="CD89" i="3"/>
  <c r="CE89" i="3"/>
  <c r="A89" i="3" s="1"/>
  <c r="CF89" i="3" s="1"/>
  <c r="CE95" i="3"/>
  <c r="A95" i="3" s="1"/>
  <c r="CF95" i="3" s="1"/>
  <c r="CD95" i="3"/>
  <c r="BD59" i="3"/>
  <c r="CE92" i="3"/>
  <c r="A92" i="3" s="1"/>
  <c r="CF92" i="3" s="1"/>
  <c r="CD92" i="3"/>
  <c r="BT51" i="3"/>
  <c r="BS28" i="3"/>
  <c r="BD51" i="3"/>
  <c r="CE81" i="3"/>
  <c r="A81" i="3" s="1"/>
  <c r="CF81" i="3" s="1"/>
  <c r="CD81" i="3"/>
  <c r="CE83" i="3"/>
  <c r="A83" i="3" s="1"/>
  <c r="CF83" i="3" s="1"/>
  <c r="CD83" i="3"/>
  <c r="CD85" i="3"/>
  <c r="CE85" i="3"/>
  <c r="A85" i="3" s="1"/>
  <c r="CF85" i="3" s="1"/>
  <c r="BT59" i="3"/>
  <c r="BT54" i="3"/>
  <c r="CE87" i="3"/>
  <c r="A87" i="3" s="1"/>
  <c r="CF87" i="3" s="1"/>
  <c r="CD87" i="3"/>
  <c r="CE93" i="3"/>
  <c r="A93" i="3" s="1"/>
  <c r="CF93" i="3" s="1"/>
  <c r="CD93" i="3"/>
  <c r="BQ75" i="3"/>
  <c r="BT75" i="3"/>
  <c r="BS75" i="3"/>
  <c r="CD75" i="3"/>
  <c r="BC42" i="3"/>
  <c r="BS59" i="3"/>
  <c r="BD75" i="3"/>
  <c r="BD73" i="3"/>
  <c r="BS73" i="3"/>
  <c r="BQ73" i="3"/>
  <c r="BD61" i="3"/>
  <c r="BQ61" i="3"/>
  <c r="BS61" i="3"/>
  <c r="BC28" i="3"/>
  <c r="CE90" i="3"/>
  <c r="A90" i="3" s="1"/>
  <c r="CF90" i="3" s="1"/>
  <c r="CD90" i="3"/>
  <c r="BS86" i="3"/>
  <c r="BT86" i="3"/>
  <c r="BQ86" i="3"/>
  <c r="BD86" i="3"/>
  <c r="BC86" i="3"/>
  <c r="BT28" i="3"/>
  <c r="CE84" i="3"/>
  <c r="A84" i="3" s="1"/>
  <c r="CF84" i="3" s="1"/>
  <c r="CD84" i="3"/>
  <c r="BQ15" i="3"/>
  <c r="BC78" i="3"/>
  <c r="CE88" i="3"/>
  <c r="A88" i="3" s="1"/>
  <c r="CF88" i="3" s="1"/>
  <c r="CD88" i="3"/>
  <c r="BD70" i="3"/>
  <c r="BC70" i="3"/>
  <c r="CE68" i="3"/>
  <c r="A68" i="3" s="1"/>
  <c r="CF68" i="3" s="1"/>
  <c r="CD68" i="3"/>
  <c r="BC12" i="3"/>
  <c r="CD44" i="3"/>
  <c r="BS40" i="3"/>
  <c r="BQ40" i="3"/>
  <c r="CE77" i="3"/>
  <c r="A77" i="3" s="1"/>
  <c r="CF77" i="3" s="1"/>
  <c r="CD77" i="3"/>
  <c r="BT40" i="3"/>
  <c r="CE72" i="3"/>
  <c r="A72" i="3" s="1"/>
  <c r="CF72" i="3" s="1"/>
  <c r="CD72" i="3"/>
  <c r="CD69" i="3"/>
  <c r="CE69" i="3"/>
  <c r="A69" i="3" s="1"/>
  <c r="CF69" i="3" s="1"/>
  <c r="CD15" i="3"/>
  <c r="BS11" i="3"/>
  <c r="BC54" i="3"/>
  <c r="CD74" i="3"/>
  <c r="CE74" i="3"/>
  <c r="A74" i="3" s="1"/>
  <c r="CF74" i="3" s="1"/>
  <c r="BS18" i="3"/>
  <c r="CE71" i="3"/>
  <c r="A71" i="3" s="1"/>
  <c r="CF71" i="3" s="1"/>
  <c r="CD71" i="3"/>
  <c r="BD42" i="3"/>
  <c r="BS42" i="3"/>
  <c r="BQ42" i="3"/>
  <c r="BD13" i="3"/>
  <c r="BD28" i="3"/>
  <c r="BC40" i="3"/>
  <c r="BT47" i="3"/>
  <c r="BD47" i="3"/>
  <c r="BC47" i="3"/>
  <c r="BD54" i="3"/>
  <c r="BS54" i="3"/>
  <c r="BQ54" i="3"/>
  <c r="CE67" i="3"/>
  <c r="A67" i="3" s="1"/>
  <c r="CF67" i="3" s="1"/>
  <c r="CD67" i="3"/>
  <c r="BS9" i="3"/>
  <c r="BC9" i="3"/>
  <c r="CE9" i="3" s="1"/>
  <c r="A9" i="3" s="1"/>
  <c r="CF9" i="3" s="1"/>
  <c r="CH9" i="3" s="1"/>
  <c r="BD11" i="3"/>
  <c r="BC11" i="3"/>
  <c r="BT12" i="3"/>
  <c r="BT15" i="3"/>
  <c r="BD40" i="3"/>
  <c r="BQ47" i="3"/>
  <c r="CE79" i="3"/>
  <c r="A79" i="3" s="1"/>
  <c r="CF79" i="3" s="1"/>
  <c r="CD79" i="3"/>
  <c r="BQ44" i="3"/>
  <c r="BS44" i="3"/>
  <c r="BT44" i="3"/>
  <c r="CE62" i="3"/>
  <c r="A62" i="3" s="1"/>
  <c r="CF62" i="3" s="1"/>
  <c r="CD62" i="3"/>
  <c r="BS64" i="3"/>
  <c r="BQ64" i="3"/>
  <c r="BD64" i="3"/>
  <c r="BC64" i="3"/>
  <c r="BT64" i="3"/>
  <c r="CD53" i="3"/>
  <c r="CE53" i="3"/>
  <c r="A53" i="3" s="1"/>
  <c r="CF53" i="3" s="1"/>
  <c r="BQ43" i="3"/>
  <c r="BD43" i="3"/>
  <c r="BC43" i="3"/>
  <c r="BT43" i="3"/>
  <c r="BS43" i="3"/>
  <c r="BS6" i="3"/>
  <c r="BT6" i="3"/>
  <c r="BT21" i="3"/>
  <c r="CE49" i="3"/>
  <c r="A49" i="3" s="1"/>
  <c r="CF49" i="3" s="1"/>
  <c r="CD49" i="3"/>
  <c r="BT48" i="3"/>
  <c r="BS48" i="3"/>
  <c r="BC48" i="3"/>
  <c r="BQ48" i="3"/>
  <c r="BD48" i="3"/>
  <c r="BS21" i="3"/>
  <c r="BQ21" i="3"/>
  <c r="CE57" i="3"/>
  <c r="A57" i="3" s="1"/>
  <c r="CF57" i="3" s="1"/>
  <c r="CD57" i="3"/>
  <c r="BQ55" i="3"/>
  <c r="BD55" i="3"/>
  <c r="BC55" i="3"/>
  <c r="BT55" i="3"/>
  <c r="BS55" i="3"/>
  <c r="CE45" i="3"/>
  <c r="A45" i="3" s="1"/>
  <c r="CF45" i="3" s="1"/>
  <c r="CD45" i="3"/>
  <c r="BC8" i="3"/>
  <c r="BQ18" i="3"/>
  <c r="CE52" i="3"/>
  <c r="A52" i="3" s="1"/>
  <c r="CF52" i="3" s="1"/>
  <c r="CD52" i="3"/>
  <c r="BC6" i="3"/>
  <c r="CE6" i="3" s="1"/>
  <c r="A6" i="3" s="1"/>
  <c r="CF6" i="3" s="1"/>
  <c r="CH6" i="3" s="1"/>
  <c r="BD21" i="3"/>
  <c r="BQ8" i="3"/>
  <c r="CE50" i="3"/>
  <c r="A50" i="3" s="1"/>
  <c r="CF50" i="3" s="1"/>
  <c r="CD50" i="3"/>
  <c r="BD12" i="3"/>
  <c r="BQ6" i="3"/>
  <c r="BS8" i="3"/>
  <c r="CE58" i="3"/>
  <c r="A58" i="3" s="1"/>
  <c r="CF58" i="3" s="1"/>
  <c r="CD58" i="3"/>
  <c r="CE60" i="3"/>
  <c r="A60" i="3" s="1"/>
  <c r="CF60" i="3" s="1"/>
  <c r="CD60" i="3"/>
  <c r="BT11" i="3"/>
  <c r="BS12" i="3"/>
  <c r="BD8" i="3"/>
  <c r="BT46" i="3"/>
  <c r="BD46" i="3"/>
  <c r="BS46" i="3"/>
  <c r="BQ46" i="3"/>
  <c r="BC46" i="3"/>
  <c r="BT9" i="3"/>
  <c r="BQ9" i="3"/>
  <c r="CE23" i="3"/>
  <c r="A23" i="3" s="1"/>
  <c r="CF23" i="3" s="1"/>
  <c r="CD23" i="3"/>
  <c r="BS26" i="3"/>
  <c r="BQ26" i="3"/>
  <c r="BD26" i="3"/>
  <c r="BC26" i="3"/>
  <c r="BT26" i="3"/>
  <c r="CE39" i="3"/>
  <c r="A39" i="3" s="1"/>
  <c r="CF39" i="3" s="1"/>
  <c r="CD39" i="3"/>
  <c r="CE41" i="3"/>
  <c r="A41" i="3" s="1"/>
  <c r="CF41" i="3" s="1"/>
  <c r="CD41" i="3"/>
  <c r="BQ13" i="3"/>
  <c r="CE24" i="3"/>
  <c r="A24" i="3" s="1"/>
  <c r="CF24" i="3" s="1"/>
  <c r="CD24" i="3"/>
  <c r="BS13" i="3"/>
  <c r="BT13" i="3"/>
  <c r="BD29" i="3"/>
  <c r="BC29" i="3"/>
  <c r="BT29" i="3"/>
  <c r="BS29" i="3"/>
  <c r="BQ29" i="3"/>
  <c r="BT27" i="3"/>
  <c r="BS27" i="3"/>
  <c r="BQ27" i="3"/>
  <c r="BD27" i="3"/>
  <c r="BC27" i="3"/>
  <c r="BS38" i="3"/>
  <c r="BQ38" i="3"/>
  <c r="BD38" i="3"/>
  <c r="BC38" i="3"/>
  <c r="BT38" i="3"/>
  <c r="BC13" i="3"/>
  <c r="CE20" i="3"/>
  <c r="A20" i="3" s="1"/>
  <c r="CF20" i="3" s="1"/>
  <c r="CD20" i="3"/>
  <c r="CE7" i="3"/>
  <c r="A7" i="3" s="1"/>
  <c r="CF7" i="3" s="1"/>
  <c r="CD7" i="3"/>
  <c r="BQ17" i="3"/>
  <c r="BD17" i="3"/>
  <c r="BC17" i="3"/>
  <c r="BT17" i="3"/>
  <c r="BS17" i="3"/>
  <c r="CD14" i="3"/>
  <c r="CE14" i="3"/>
  <c r="A14" i="3" s="1"/>
  <c r="CF14" i="3" s="1"/>
  <c r="CE16" i="3"/>
  <c r="A16" i="3" s="1"/>
  <c r="CF16" i="3" s="1"/>
  <c r="CD16" i="3"/>
  <c r="CE22" i="3"/>
  <c r="A22" i="3" s="1"/>
  <c r="CF22" i="3" s="1"/>
  <c r="CD22" i="3"/>
  <c r="BQ5" i="3"/>
  <c r="BD5" i="3"/>
  <c r="BC5" i="3"/>
  <c r="BS5" i="3"/>
  <c r="BT5" i="3"/>
  <c r="CE4" i="3"/>
  <c r="A4" i="3" s="1"/>
  <c r="CF4" i="3" s="1"/>
  <c r="CD4" i="3"/>
  <c r="CE3" i="3"/>
  <c r="A3" i="3" s="1"/>
  <c r="CF3" i="3" s="1"/>
  <c r="CD3" i="3"/>
  <c r="AF10" i="2"/>
  <c r="J4" i="2"/>
  <c r="AD30" i="2"/>
  <c r="AJ4" i="2"/>
  <c r="AK6" i="2"/>
  <c r="K21" i="2"/>
  <c r="T21" i="2"/>
  <c r="W21" i="2"/>
  <c r="X21" i="2"/>
  <c r="V37" i="2"/>
  <c r="Q8" i="2"/>
  <c r="AI37" i="2"/>
  <c r="N11" i="2"/>
  <c r="X32" i="2"/>
  <c r="AE32" i="2"/>
  <c r="O8" i="2"/>
  <c r="S8" i="2"/>
  <c r="L11" i="2"/>
  <c r="AK20" i="2"/>
  <c r="Q16" i="2"/>
  <c r="AJ37" i="2"/>
  <c r="AC17" i="2"/>
  <c r="AK4" i="2"/>
  <c r="Q6" i="2"/>
  <c r="P11" i="2"/>
  <c r="T25" i="2"/>
  <c r="O11" i="2"/>
  <c r="S6" i="2"/>
  <c r="O13" i="2"/>
  <c r="Q26" i="2"/>
  <c r="N24" i="2"/>
  <c r="T6" i="2"/>
  <c r="P13" i="2"/>
  <c r="S26" i="2"/>
  <c r="U6" i="2"/>
  <c r="O14" i="2"/>
  <c r="AR29" i="2"/>
  <c r="R8" i="2"/>
  <c r="U16" i="2"/>
  <c r="R26" i="2"/>
  <c r="V16" i="2"/>
  <c r="T4" i="2"/>
  <c r="U8" i="2"/>
  <c r="W16" i="2"/>
  <c r="X29" i="2"/>
  <c r="P14" i="2"/>
  <c r="AF32" i="2"/>
  <c r="S5" i="2"/>
  <c r="P7" i="2"/>
  <c r="U9" i="2"/>
  <c r="S11" i="2"/>
  <c r="AD14" i="2"/>
  <c r="AF17" i="2"/>
  <c r="AH22" i="2"/>
  <c r="AE26" i="2"/>
  <c r="AI32" i="2"/>
  <c r="AS4" i="2"/>
  <c r="R5" i="2"/>
  <c r="AE17" i="2"/>
  <c r="Q7" i="2"/>
  <c r="AB18" i="2"/>
  <c r="V5" i="2"/>
  <c r="R7" i="2"/>
  <c r="W9" i="2"/>
  <c r="AA12" i="2"/>
  <c r="AG14" i="2"/>
  <c r="AE18" i="2"/>
  <c r="AB23" i="2"/>
  <c r="J29" i="2"/>
  <c r="P34" i="2"/>
  <c r="O7" i="2"/>
  <c r="AA21" i="2"/>
  <c r="V9" i="2"/>
  <c r="AA23" i="2"/>
  <c r="AR5" i="2"/>
  <c r="S7" i="2"/>
  <c r="X9" i="2"/>
  <c r="AG12" i="2"/>
  <c r="AF15" i="2"/>
  <c r="AG18" i="2"/>
  <c r="AC23" i="2"/>
  <c r="K29" i="2"/>
  <c r="U34" i="2"/>
  <c r="R11" i="2"/>
  <c r="T5" i="2"/>
  <c r="AF14" i="2"/>
  <c r="AI26" i="2"/>
  <c r="N6" i="2"/>
  <c r="U7" i="2"/>
  <c r="AK9" i="2"/>
  <c r="AH12" i="2"/>
  <c r="AG15" i="2"/>
  <c r="AH18" i="2"/>
  <c r="AJ23" i="2"/>
  <c r="P29" i="2"/>
  <c r="N36" i="2"/>
  <c r="AF8" i="2"/>
  <c r="V26" i="2"/>
  <c r="X12" i="2"/>
  <c r="T33" i="2"/>
  <c r="P6" i="2"/>
  <c r="N8" i="2"/>
  <c r="AR9" i="2"/>
  <c r="AI12" i="2"/>
  <c r="AH15" i="2"/>
  <c r="R20" i="2"/>
  <c r="AK23" i="2"/>
  <c r="S29" i="2"/>
  <c r="O36" i="2"/>
  <c r="U4" i="2"/>
  <c r="AF6" i="2"/>
  <c r="AF7" i="2"/>
  <c r="AG8" i="2"/>
  <c r="AH11" i="2"/>
  <c r="AK14" i="2"/>
  <c r="AC16" i="2"/>
  <c r="AR18" i="2"/>
  <c r="AE24" i="2"/>
  <c r="O31" i="2"/>
  <c r="V34" i="2"/>
  <c r="V4" i="2"/>
  <c r="X5" i="2"/>
  <c r="AH7" i="2"/>
  <c r="AH8" i="2"/>
  <c r="W10" i="2"/>
  <c r="AI11" i="2"/>
  <c r="R13" i="2"/>
  <c r="AR14" i="2"/>
  <c r="AD16" i="2"/>
  <c r="AC19" i="2"/>
  <c r="W22" i="2"/>
  <c r="O25" i="2"/>
  <c r="AH27" i="2"/>
  <c r="P31" i="2"/>
  <c r="AA34" i="2"/>
  <c r="W4" i="2"/>
  <c r="AH5" i="2"/>
  <c r="AH6" i="2"/>
  <c r="AI7" i="2"/>
  <c r="AR8" i="2"/>
  <c r="X10" i="2"/>
  <c r="AJ11" i="2"/>
  <c r="S13" i="2"/>
  <c r="X15" i="2"/>
  <c r="N17" i="2"/>
  <c r="AD19" i="2"/>
  <c r="X22" i="2"/>
  <c r="P25" i="2"/>
  <c r="AI27" i="2"/>
  <c r="T31" i="2"/>
  <c r="AE35" i="2"/>
  <c r="U10" i="2"/>
  <c r="V22" i="2"/>
  <c r="X4" i="2"/>
  <c r="AI5" i="2"/>
  <c r="AI6" i="2"/>
  <c r="AJ7" i="2"/>
  <c r="S9" i="2"/>
  <c r="AD10" i="2"/>
  <c r="AR11" i="2"/>
  <c r="W13" i="2"/>
  <c r="AA15" i="2"/>
  <c r="P17" i="2"/>
  <c r="AG19" i="2"/>
  <c r="AA22" i="2"/>
  <c r="Q25" i="2"/>
  <c r="AK27" i="2"/>
  <c r="V31" i="2"/>
  <c r="AF35" i="2"/>
  <c r="W5" i="2"/>
  <c r="Q13" i="2"/>
  <c r="U27" i="2"/>
  <c r="AG6" i="2"/>
  <c r="AC4" i="2"/>
  <c r="AK5" i="2"/>
  <c r="AJ6" i="2"/>
  <c r="AR7" i="2"/>
  <c r="T9" i="2"/>
  <c r="AE10" i="2"/>
  <c r="V12" i="2"/>
  <c r="AR13" i="2"/>
  <c r="AB15" i="2"/>
  <c r="R17" i="2"/>
  <c r="AI19" i="2"/>
  <c r="AC22" i="2"/>
  <c r="S25" i="2"/>
  <c r="AR27" i="2"/>
  <c r="W31" i="2"/>
  <c r="AK35" i="2"/>
  <c r="AS36" i="2"/>
  <c r="AS25" i="2"/>
  <c r="AS35" i="2"/>
  <c r="AS21" i="2"/>
  <c r="AS11" i="2"/>
  <c r="AS5" i="2"/>
  <c r="AS7" i="2"/>
  <c r="AS18" i="2"/>
  <c r="AD34" i="2"/>
  <c r="AE36" i="2"/>
  <c r="L4" i="2"/>
  <c r="J5" i="2"/>
  <c r="AA5" i="2"/>
  <c r="AR6" i="2"/>
  <c r="W7" i="2"/>
  <c r="AA9" i="2"/>
  <c r="L10" i="2"/>
  <c r="T11" i="2"/>
  <c r="L12" i="2"/>
  <c r="AJ12" i="2"/>
  <c r="S14" i="2"/>
  <c r="AI15" i="2"/>
  <c r="AJ17" i="2"/>
  <c r="U20" i="2"/>
  <c r="AI22" i="2"/>
  <c r="O24" i="2"/>
  <c r="AC25" i="2"/>
  <c r="N28" i="2"/>
  <c r="L30" i="2"/>
  <c r="X33" i="2"/>
  <c r="AI34" i="2"/>
  <c r="AE4" i="2"/>
  <c r="K5" i="2"/>
  <c r="W6" i="2"/>
  <c r="AS6" i="2"/>
  <c r="X7" i="2"/>
  <c r="X8" i="2"/>
  <c r="N10" i="2"/>
  <c r="AI10" i="2"/>
  <c r="N12" i="2"/>
  <c r="AK12" i="2"/>
  <c r="AB13" i="2"/>
  <c r="T14" i="2"/>
  <c r="AK16" i="2"/>
  <c r="AK17" i="2"/>
  <c r="V20" i="2"/>
  <c r="AG21" i="2"/>
  <c r="Q24" i="2"/>
  <c r="N30" i="2"/>
  <c r="AF31" i="2"/>
  <c r="AA33" i="2"/>
  <c r="AH36" i="2"/>
  <c r="AF4" i="2"/>
  <c r="L5" i="2"/>
  <c r="AD5" i="2"/>
  <c r="AA7" i="2"/>
  <c r="AA8" i="2"/>
  <c r="P10" i="2"/>
  <c r="AJ10" i="2"/>
  <c r="Q12" i="2"/>
  <c r="AC13" i="2"/>
  <c r="U14" i="2"/>
  <c r="J15" i="2"/>
  <c r="AR15" i="2"/>
  <c r="AR16" i="2"/>
  <c r="N18" i="2"/>
  <c r="X20" i="2"/>
  <c r="AK21" i="2"/>
  <c r="R24" i="2"/>
  <c r="AF25" i="2"/>
  <c r="K27" i="2"/>
  <c r="V28" i="2"/>
  <c r="R30" i="2"/>
  <c r="AG31" i="2"/>
  <c r="AB33" i="2"/>
  <c r="K35" i="2"/>
  <c r="AR36" i="2"/>
  <c r="Q4" i="2"/>
  <c r="AG4" i="2"/>
  <c r="N5" i="2"/>
  <c r="AE5" i="2"/>
  <c r="J6" i="2"/>
  <c r="AA6" i="2"/>
  <c r="J7" i="2"/>
  <c r="AC7" i="2"/>
  <c r="J8" i="2"/>
  <c r="AB8" i="2"/>
  <c r="J9" i="2"/>
  <c r="AH9" i="2"/>
  <c r="Q10" i="2"/>
  <c r="AK10" i="2"/>
  <c r="AE11" i="2"/>
  <c r="R12" i="2"/>
  <c r="AS12" i="2"/>
  <c r="AF13" i="2"/>
  <c r="V14" i="2"/>
  <c r="K15" i="2"/>
  <c r="L16" i="2"/>
  <c r="O18" i="2"/>
  <c r="T19" i="2"/>
  <c r="AD20" i="2"/>
  <c r="AR21" i="2"/>
  <c r="O23" i="2"/>
  <c r="AA24" i="2"/>
  <c r="N27" i="2"/>
  <c r="AJ28" i="2"/>
  <c r="T30" i="2"/>
  <c r="Q32" i="2"/>
  <c r="AG33" i="2"/>
  <c r="R35" i="2"/>
  <c r="R4" i="2"/>
  <c r="AH4" i="2"/>
  <c r="O5" i="2"/>
  <c r="AF5" i="2"/>
  <c r="K6" i="2"/>
  <c r="AB6" i="2"/>
  <c r="K7" i="2"/>
  <c r="AD7" i="2"/>
  <c r="K8" i="2"/>
  <c r="AC8" i="2"/>
  <c r="O9" i="2"/>
  <c r="AI9" i="2"/>
  <c r="R10" i="2"/>
  <c r="AF11" i="2"/>
  <c r="T12" i="2"/>
  <c r="J13" i="2"/>
  <c r="AG13" i="2"/>
  <c r="X14" i="2"/>
  <c r="O15" i="2"/>
  <c r="N16" i="2"/>
  <c r="K17" i="2"/>
  <c r="Q18" i="2"/>
  <c r="V19" i="2"/>
  <c r="AE20" i="2"/>
  <c r="P23" i="2"/>
  <c r="AB24" i="2"/>
  <c r="K26" i="2"/>
  <c r="O27" i="2"/>
  <c r="AK28" i="2"/>
  <c r="U30" i="2"/>
  <c r="R32" i="2"/>
  <c r="AH33" i="2"/>
  <c r="W35" i="2"/>
  <c r="AS8" i="2"/>
  <c r="AG37" i="2"/>
  <c r="AA36" i="2"/>
  <c r="P35" i="2"/>
  <c r="N34" i="2"/>
  <c r="S33" i="2"/>
  <c r="K32" i="2"/>
  <c r="AK29" i="2"/>
  <c r="AI28" i="2"/>
  <c r="AG27" i="2"/>
  <c r="AH26" i="2"/>
  <c r="J25" i="2"/>
  <c r="L24" i="2"/>
  <c r="L23" i="2"/>
  <c r="AC37" i="2"/>
  <c r="R36" i="2"/>
  <c r="N35" i="2"/>
  <c r="K34" i="2"/>
  <c r="N33" i="2"/>
  <c r="AR30" i="2"/>
  <c r="AC29" i="2"/>
  <c r="AA28" i="2"/>
  <c r="X27" i="2"/>
  <c r="AG26" i="2"/>
  <c r="AI25" i="2"/>
  <c r="AR24" i="2"/>
  <c r="K23" i="2"/>
  <c r="N22" i="2"/>
  <c r="V21" i="2"/>
  <c r="T20" i="2"/>
  <c r="S19" i="2"/>
  <c r="AA18" i="2"/>
  <c r="X17" i="2"/>
  <c r="AI16" i="2"/>
  <c r="K16" i="2"/>
  <c r="U15" i="2"/>
  <c r="AI14" i="2"/>
  <c r="R14" i="2"/>
  <c r="AE13" i="2"/>
  <c r="N13" i="2"/>
  <c r="AE12" i="2"/>
  <c r="K12" i="2"/>
  <c r="AC11" i="2"/>
  <c r="K11" i="2"/>
  <c r="AC10" i="2"/>
  <c r="K10" i="2"/>
  <c r="AG9" i="2"/>
  <c r="R9" i="2"/>
  <c r="AK8" i="2"/>
  <c r="T8" i="2"/>
  <c r="AB7" i="2"/>
  <c r="L7" i="2"/>
  <c r="AD6" i="2"/>
  <c r="O6" i="2"/>
  <c r="AJ5" i="2"/>
  <c r="U5" i="2"/>
  <c r="AB4" i="2"/>
  <c r="K4" i="2"/>
  <c r="AB37" i="2"/>
  <c r="P36" i="2"/>
  <c r="L35" i="2"/>
  <c r="J34" i="2"/>
  <c r="K33" i="2"/>
  <c r="AE30" i="2"/>
  <c r="AB29" i="2"/>
  <c r="W28" i="2"/>
  <c r="W27" i="2"/>
  <c r="AF26" i="2"/>
  <c r="AG25" i="2"/>
  <c r="AG24" i="2"/>
  <c r="J23" i="2"/>
  <c r="L22" i="2"/>
  <c r="U21" i="2"/>
  <c r="S20" i="2"/>
  <c r="R19" i="2"/>
  <c r="T18" i="2"/>
  <c r="W17" i="2"/>
  <c r="AH16" i="2"/>
  <c r="J16" i="2"/>
  <c r="T15" i="2"/>
  <c r="AH14" i="2"/>
  <c r="Q14" i="2"/>
  <c r="AD13" i="2"/>
  <c r="L13" i="2"/>
  <c r="AB12" i="2"/>
  <c r="J12" i="2"/>
  <c r="AB11" i="2"/>
  <c r="AA10" i="2"/>
  <c r="J10" i="2"/>
  <c r="AF9" i="2"/>
  <c r="Q9" i="2"/>
  <c r="Q37" i="2"/>
  <c r="AJ34" i="2"/>
  <c r="AJ33" i="2"/>
  <c r="AH32" i="2"/>
  <c r="AD31" i="2"/>
  <c r="AA30" i="2"/>
  <c r="R29" i="2"/>
  <c r="P28" i="2"/>
  <c r="S27" i="2"/>
  <c r="U26" i="2"/>
  <c r="AD25" i="2"/>
  <c r="AC24" i="2"/>
  <c r="AE23" i="2"/>
  <c r="AR22" i="2"/>
  <c r="J21" i="2"/>
  <c r="AJ19" i="2"/>
  <c r="P18" i="2"/>
  <c r="O17" i="2"/>
  <c r="AA16" i="2"/>
  <c r="AJ15" i="2"/>
  <c r="N15" i="2"/>
  <c r="AE14" i="2"/>
  <c r="K14" i="2"/>
  <c r="AA13" i="2"/>
  <c r="W12" i="2"/>
  <c r="U11" i="2"/>
  <c r="AR10" i="2"/>
  <c r="V10" i="2"/>
  <c r="AC9" i="2"/>
  <c r="K9" i="2"/>
  <c r="AE8" i="2"/>
  <c r="P8" i="2"/>
  <c r="AK7" i="2"/>
  <c r="V7" i="2"/>
  <c r="AD4" i="2"/>
  <c r="V6" i="2"/>
  <c r="W8" i="2"/>
  <c r="AH10" i="2"/>
  <c r="X13" i="2"/>
  <c r="AJ16" i="2"/>
  <c r="AF21" i="2"/>
  <c r="AK26" i="2"/>
  <c r="AC31" i="2"/>
  <c r="AG36" i="2"/>
  <c r="O4" i="2"/>
  <c r="AB5" i="2"/>
  <c r="AD9" i="2"/>
  <c r="V11" i="2"/>
  <c r="AK15" i="2"/>
  <c r="P19" i="2"/>
  <c r="AE25" i="2"/>
  <c r="Q28" i="2"/>
  <c r="AR34" i="2"/>
  <c r="P4" i="2"/>
  <c r="X6" i="2"/>
  <c r="AE9" i="2"/>
  <c r="AA11" i="2"/>
  <c r="AR12" i="2"/>
  <c r="Q19" i="2"/>
  <c r="S4" i="2"/>
  <c r="AI4" i="2"/>
  <c r="Q5" i="2"/>
  <c r="AG5" i="2"/>
  <c r="L6" i="2"/>
  <c r="AC6" i="2"/>
  <c r="N7" i="2"/>
  <c r="AE7" i="2"/>
  <c r="L8" i="2"/>
  <c r="AD8" i="2"/>
  <c r="P9" i="2"/>
  <c r="AJ9" i="2"/>
  <c r="T10" i="2"/>
  <c r="AG11" i="2"/>
  <c r="U12" i="2"/>
  <c r="K13" i="2"/>
  <c r="AK13" i="2"/>
  <c r="AC14" i="2"/>
  <c r="S15" i="2"/>
  <c r="P16" i="2"/>
  <c r="L17" i="2"/>
  <c r="R18" i="2"/>
  <c r="AB19" i="2"/>
  <c r="AI20" i="2"/>
  <c r="J22" i="2"/>
  <c r="X23" i="2"/>
  <c r="AD24" i="2"/>
  <c r="L26" i="2"/>
  <c r="T27" i="2"/>
  <c r="AR28" i="2"/>
  <c r="AB30" i="2"/>
  <c r="V32" i="2"/>
  <c r="AK33" i="2"/>
  <c r="AC35" i="2"/>
  <c r="T37" i="2"/>
  <c r="AS19" i="2"/>
  <c r="AS34" i="2"/>
  <c r="AS28" i="2"/>
  <c r="AS22" i="2"/>
  <c r="AS16" i="2"/>
  <c r="AS10" i="2"/>
  <c r="AS32" i="2"/>
  <c r="AS26" i="2"/>
  <c r="AS20" i="2"/>
  <c r="AS14" i="2"/>
  <c r="AS31" i="2"/>
  <c r="AS23" i="2"/>
  <c r="AS15" i="2"/>
  <c r="AS33" i="2"/>
  <c r="AS24" i="2"/>
  <c r="AS27" i="2"/>
  <c r="AS37" i="2"/>
  <c r="AS29" i="2"/>
  <c r="AS17" i="2"/>
  <c r="AS30" i="2"/>
  <c r="AH37" i="2"/>
  <c r="U37" i="2"/>
  <c r="AF36" i="2"/>
  <c r="S36" i="2"/>
  <c r="AD35" i="2"/>
  <c r="Q35" i="2"/>
  <c r="AB34" i="2"/>
  <c r="O34" i="2"/>
  <c r="L33" i="2"/>
  <c r="AJ32" i="2"/>
  <c r="W32" i="2"/>
  <c r="J32" i="2"/>
  <c r="AH31" i="2"/>
  <c r="U31" i="2"/>
  <c r="AF30" i="2"/>
  <c r="S30" i="2"/>
  <c r="AD29" i="2"/>
  <c r="Q29" i="2"/>
  <c r="AB28" i="2"/>
  <c r="O28" i="2"/>
  <c r="L27" i="2"/>
  <c r="AJ26" i="2"/>
  <c r="W26" i="2"/>
  <c r="J26" i="2"/>
  <c r="AH25" i="2"/>
  <c r="U25" i="2"/>
  <c r="AF24" i="2"/>
  <c r="S24" i="2"/>
  <c r="AD23" i="2"/>
  <c r="Q23" i="2"/>
  <c r="AB22" i="2"/>
  <c r="O22" i="2"/>
  <c r="L21" i="2"/>
  <c r="AJ20" i="2"/>
  <c r="W20" i="2"/>
  <c r="J20" i="2"/>
  <c r="AH19" i="2"/>
  <c r="U19" i="2"/>
  <c r="AF18" i="2"/>
  <c r="S18" i="2"/>
  <c r="AD17" i="2"/>
  <c r="Q17" i="2"/>
  <c r="AB16" i="2"/>
  <c r="O16" i="2"/>
  <c r="L15" i="2"/>
  <c r="AJ14" i="2"/>
  <c r="W14" i="2"/>
  <c r="J14" i="2"/>
  <c r="AH13" i="2"/>
  <c r="U13" i="2"/>
  <c r="AF12" i="2"/>
  <c r="S12" i="2"/>
  <c r="AD11" i="2"/>
  <c r="Q11" i="2"/>
  <c r="AB10" i="2"/>
  <c r="O10" i="2"/>
  <c r="L9" i="2"/>
  <c r="AJ8" i="2"/>
  <c r="AR37" i="2"/>
  <c r="AA37" i="2"/>
  <c r="N37" i="2"/>
  <c r="AK36" i="2"/>
  <c r="X36" i="2"/>
  <c r="K36" i="2"/>
  <c r="AI35" i="2"/>
  <c r="V35" i="2"/>
  <c r="AG34" i="2"/>
  <c r="T34" i="2"/>
  <c r="AE33" i="2"/>
  <c r="R33" i="2"/>
  <c r="AC32" i="2"/>
  <c r="P32" i="2"/>
  <c r="AR31" i="2"/>
  <c r="AA31" i="2"/>
  <c r="N31" i="2"/>
  <c r="AK30" i="2"/>
  <c r="X30" i="2"/>
  <c r="K30" i="2"/>
  <c r="AI29" i="2"/>
  <c r="V29" i="2"/>
  <c r="AG28" i="2"/>
  <c r="T28" i="2"/>
  <c r="AE27" i="2"/>
  <c r="R27" i="2"/>
  <c r="AC26" i="2"/>
  <c r="P26" i="2"/>
  <c r="AR25" i="2"/>
  <c r="AA25" i="2"/>
  <c r="N25" i="2"/>
  <c r="AK24" i="2"/>
  <c r="X24" i="2"/>
  <c r="K24" i="2"/>
  <c r="AI23" i="2"/>
  <c r="V23" i="2"/>
  <c r="AG22" i="2"/>
  <c r="T22" i="2"/>
  <c r="AE21" i="2"/>
  <c r="R21" i="2"/>
  <c r="AC20" i="2"/>
  <c r="P20" i="2"/>
  <c r="AR19" i="2"/>
  <c r="AA19" i="2"/>
  <c r="N19" i="2"/>
  <c r="AK18" i="2"/>
  <c r="X18" i="2"/>
  <c r="K18" i="2"/>
  <c r="AI17" i="2"/>
  <c r="V17" i="2"/>
  <c r="AG16" i="2"/>
  <c r="T16" i="2"/>
  <c r="AE15" i="2"/>
  <c r="R15" i="2"/>
  <c r="L37" i="2"/>
  <c r="AJ36" i="2"/>
  <c r="W36" i="2"/>
  <c r="J36" i="2"/>
  <c r="AH35" i="2"/>
  <c r="U35" i="2"/>
  <c r="AF34" i="2"/>
  <c r="S34" i="2"/>
  <c r="AD33" i="2"/>
  <c r="Q33" i="2"/>
  <c r="AB32" i="2"/>
  <c r="O32" i="2"/>
  <c r="L31" i="2"/>
  <c r="AJ30" i="2"/>
  <c r="W30" i="2"/>
  <c r="J30" i="2"/>
  <c r="AH29" i="2"/>
  <c r="U29" i="2"/>
  <c r="AF28" i="2"/>
  <c r="S28" i="2"/>
  <c r="AD27" i="2"/>
  <c r="Q27" i="2"/>
  <c r="AB26" i="2"/>
  <c r="O26" i="2"/>
  <c r="L25" i="2"/>
  <c r="AJ24" i="2"/>
  <c r="W24" i="2"/>
  <c r="J24" i="2"/>
  <c r="AH23" i="2"/>
  <c r="U23" i="2"/>
  <c r="AF22" i="2"/>
  <c r="S22" i="2"/>
  <c r="AD21" i="2"/>
  <c r="Q21" i="2"/>
  <c r="AB20" i="2"/>
  <c r="O20" i="2"/>
  <c r="L19" i="2"/>
  <c r="AJ18" i="2"/>
  <c r="W18" i="2"/>
  <c r="J18" i="2"/>
  <c r="AH17" i="2"/>
  <c r="U17" i="2"/>
  <c r="AF16" i="2"/>
  <c r="S16" i="2"/>
  <c r="AD15" i="2"/>
  <c r="Q15" i="2"/>
  <c r="AK37" i="2"/>
  <c r="X37" i="2"/>
  <c r="K37" i="2"/>
  <c r="AI36" i="2"/>
  <c r="V36" i="2"/>
  <c r="AG35" i="2"/>
  <c r="T35" i="2"/>
  <c r="AE34" i="2"/>
  <c r="R34" i="2"/>
  <c r="AC33" i="2"/>
  <c r="P33" i="2"/>
  <c r="AR32" i="2"/>
  <c r="AA32" i="2"/>
  <c r="N32" i="2"/>
  <c r="AK31" i="2"/>
  <c r="X31" i="2"/>
  <c r="K31" i="2"/>
  <c r="AI30" i="2"/>
  <c r="V30" i="2"/>
  <c r="AG29" i="2"/>
  <c r="T29" i="2"/>
  <c r="AE28" i="2"/>
  <c r="R28" i="2"/>
  <c r="AC27" i="2"/>
  <c r="P27" i="2"/>
  <c r="AR26" i="2"/>
  <c r="AA26" i="2"/>
  <c r="N26" i="2"/>
  <c r="AK25" i="2"/>
  <c r="X25" i="2"/>
  <c r="K25" i="2"/>
  <c r="AI24" i="2"/>
  <c r="V24" i="2"/>
  <c r="AG23" i="2"/>
  <c r="T23" i="2"/>
  <c r="AE22" i="2"/>
  <c r="R22" i="2"/>
  <c r="AC21" i="2"/>
  <c r="P21" i="2"/>
  <c r="AR20" i="2"/>
  <c r="AA20" i="2"/>
  <c r="N20" i="2"/>
  <c r="AK19" i="2"/>
  <c r="X19" i="2"/>
  <c r="K19" i="2"/>
  <c r="AI18" i="2"/>
  <c r="V18" i="2"/>
  <c r="AG17" i="2"/>
  <c r="T17" i="2"/>
  <c r="AE16" i="2"/>
  <c r="R16" i="2"/>
  <c r="AC15" i="2"/>
  <c r="P15" i="2"/>
  <c r="AF37" i="2"/>
  <c r="O37" i="2"/>
  <c r="AD36" i="2"/>
  <c r="L36" i="2"/>
  <c r="AB35" i="2"/>
  <c r="J35" i="2"/>
  <c r="W33" i="2"/>
  <c r="U32" i="2"/>
  <c r="S31" i="2"/>
  <c r="Q30" i="2"/>
  <c r="AJ29" i="2"/>
  <c r="O29" i="2"/>
  <c r="AH28" i="2"/>
  <c r="L28" i="2"/>
  <c r="AF27" i="2"/>
  <c r="J27" i="2"/>
  <c r="AD26" i="2"/>
  <c r="AB25" i="2"/>
  <c r="W23" i="2"/>
  <c r="U22" i="2"/>
  <c r="AJ21" i="2"/>
  <c r="S21" i="2"/>
  <c r="AH20" i="2"/>
  <c r="Q20" i="2"/>
  <c r="AF19" i="2"/>
  <c r="O19" i="2"/>
  <c r="AD18" i="2"/>
  <c r="L18" i="2"/>
  <c r="AB17" i="2"/>
  <c r="J17" i="2"/>
  <c r="W15" i="2"/>
  <c r="AB14" i="2"/>
  <c r="N14" i="2"/>
  <c r="AJ13" i="2"/>
  <c r="V13" i="2"/>
  <c r="AD12" i="2"/>
  <c r="P12" i="2"/>
  <c r="X11" i="2"/>
  <c r="J11" i="2"/>
  <c r="AG10" i="2"/>
  <c r="S10" i="2"/>
  <c r="AB9" i="2"/>
  <c r="N9" i="2"/>
  <c r="AI8" i="2"/>
  <c r="V8" i="2"/>
  <c r="AG7" i="2"/>
  <c r="T7" i="2"/>
  <c r="AE6" i="2"/>
  <c r="R6" i="2"/>
  <c r="AC5" i="2"/>
  <c r="P5" i="2"/>
  <c r="AR4" i="2"/>
  <c r="AA4" i="2"/>
  <c r="N4" i="2"/>
  <c r="AA14" i="2"/>
  <c r="AI13" i="2"/>
  <c r="T13" i="2"/>
  <c r="AC12" i="2"/>
  <c r="AK11" i="2"/>
  <c r="W11" i="2"/>
  <c r="AE37" i="2"/>
  <c r="J37" i="2"/>
  <c r="AC36" i="2"/>
  <c r="AA35" i="2"/>
  <c r="X34" i="2"/>
  <c r="V33" i="2"/>
  <c r="T32" i="2"/>
  <c r="AJ31" i="2"/>
  <c r="R31" i="2"/>
  <c r="AH30" i="2"/>
  <c r="P30" i="2"/>
  <c r="AF29" i="2"/>
  <c r="N29" i="2"/>
  <c r="AD28" i="2"/>
  <c r="K28" i="2"/>
  <c r="AB27" i="2"/>
  <c r="W25" i="2"/>
  <c r="U24" i="2"/>
  <c r="AR23" i="2"/>
  <c r="S23" i="2"/>
  <c r="AK22" i="2"/>
  <c r="Q22" i="2"/>
  <c r="AI21" i="2"/>
  <c r="O21" i="2"/>
  <c r="AG20" i="2"/>
  <c r="L20" i="2"/>
  <c r="AE19" i="2"/>
  <c r="J19" i="2"/>
  <c r="AC18" i="2"/>
  <c r="AA17" i="2"/>
  <c r="X16" i="2"/>
  <c r="V15" i="2"/>
  <c r="L14" i="2"/>
  <c r="O12" i="2"/>
  <c r="AD37" i="2"/>
  <c r="AB36" i="2"/>
  <c r="W34" i="2"/>
  <c r="AR33" i="2"/>
  <c r="U33" i="2"/>
  <c r="AK32" i="2"/>
  <c r="S32" i="2"/>
  <c r="AI31" i="2"/>
  <c r="Q31" i="2"/>
  <c r="AG30" i="2"/>
  <c r="O30" i="2"/>
  <c r="AE29" i="2"/>
  <c r="L29" i="2"/>
  <c r="AC28" i="2"/>
  <c r="J28" i="2"/>
  <c r="AA27" i="2"/>
  <c r="X26" i="2"/>
  <c r="V25" i="2"/>
  <c r="T24" i="2"/>
  <c r="R23" i="2"/>
  <c r="AJ22" i="2"/>
  <c r="P22" i="2"/>
  <c r="AH21" i="2"/>
  <c r="N21" i="2"/>
  <c r="AF20" i="2"/>
  <c r="K20" i="2"/>
  <c r="W37" i="2"/>
  <c r="U36" i="2"/>
  <c r="AR35" i="2"/>
  <c r="S35" i="2"/>
  <c r="AK34" i="2"/>
  <c r="Q34" i="2"/>
  <c r="AI33" i="2"/>
  <c r="O33" i="2"/>
  <c r="AG32" i="2"/>
  <c r="L32" i="2"/>
  <c r="AE31" i="2"/>
  <c r="J31" i="2"/>
  <c r="AC30" i="2"/>
  <c r="AA29" i="2"/>
  <c r="X28" i="2"/>
  <c r="V27" i="2"/>
  <c r="T26" i="2"/>
  <c r="AJ25" i="2"/>
  <c r="R25" i="2"/>
  <c r="AH24" i="2"/>
  <c r="P24" i="2"/>
  <c r="AF23" i="2"/>
  <c r="N23" i="2"/>
  <c r="AD22" i="2"/>
  <c r="K22" i="2"/>
  <c r="AB21" i="2"/>
  <c r="W19" i="2"/>
  <c r="U18" i="2"/>
  <c r="AR17" i="2"/>
  <c r="S17" i="2"/>
  <c r="S37" i="2"/>
  <c r="Q36" i="2"/>
  <c r="AJ35" i="2"/>
  <c r="O35" i="2"/>
  <c r="AH34" i="2"/>
  <c r="L34" i="2"/>
  <c r="AF33" i="2"/>
  <c r="J33" i="2"/>
  <c r="AD32" i="2"/>
  <c r="AB31" i="2"/>
  <c r="W29" i="2"/>
  <c r="U28" i="2"/>
  <c r="AJ27" i="2"/>
  <c r="AS13" i="2"/>
  <c r="AC34" i="2"/>
  <c r="X35" i="2"/>
  <c r="T36" i="2"/>
  <c r="R37" i="2"/>
  <c r="CE96" i="3" l="1"/>
  <c r="A96" i="3" s="1"/>
  <c r="CF96" i="3" s="1"/>
  <c r="CH96" i="3" s="1"/>
  <c r="CE44" i="3"/>
  <c r="A44" i="3" s="1"/>
  <c r="CF44" i="3" s="1"/>
  <c r="CG44" i="3" s="1"/>
  <c r="CH119" i="3"/>
  <c r="CG119" i="3"/>
  <c r="CH118" i="3"/>
  <c r="CG118" i="3"/>
  <c r="CE75" i="3"/>
  <c r="A75" i="3" s="1"/>
  <c r="CF75" i="3" s="1"/>
  <c r="CH75" i="3" s="1"/>
  <c r="CE108" i="3"/>
  <c r="A108" i="3" s="1"/>
  <c r="CF108" i="3" s="1"/>
  <c r="CH108" i="3" s="1"/>
  <c r="CH117" i="3"/>
  <c r="CG117" i="3"/>
  <c r="CE21" i="3"/>
  <c r="A21" i="3" s="1"/>
  <c r="CF21" i="3" s="1"/>
  <c r="CH21" i="3" s="1"/>
  <c r="CH116" i="3"/>
  <c r="CG116" i="3"/>
  <c r="CE48" i="3"/>
  <c r="A48" i="3" s="1"/>
  <c r="CF48" i="3" s="1"/>
  <c r="CG48" i="3" s="1"/>
  <c r="CE42" i="3"/>
  <c r="A42" i="3" s="1"/>
  <c r="CF42" i="3" s="1"/>
  <c r="CH42" i="3" s="1"/>
  <c r="CH115" i="3"/>
  <c r="CG115" i="3"/>
  <c r="CE59" i="3"/>
  <c r="A59" i="3" s="1"/>
  <c r="CF59" i="3" s="1"/>
  <c r="CG59" i="3" s="1"/>
  <c r="CE100" i="3"/>
  <c r="A100" i="3" s="1"/>
  <c r="CF100" i="3" s="1"/>
  <c r="CH100" i="3" s="1"/>
  <c r="CG25" i="3"/>
  <c r="CH25" i="3"/>
  <c r="CE43" i="3"/>
  <c r="A43" i="3" s="1"/>
  <c r="CF43" i="3" s="1"/>
  <c r="CH43" i="3" s="1"/>
  <c r="CE51" i="3"/>
  <c r="A51" i="3" s="1"/>
  <c r="CF51" i="3" s="1"/>
  <c r="CG51" i="3" s="1"/>
  <c r="CG76" i="3"/>
  <c r="CE40" i="3"/>
  <c r="A40" i="3" s="1"/>
  <c r="CF40" i="3" s="1"/>
  <c r="CH40" i="3" s="1"/>
  <c r="CG9" i="3"/>
  <c r="CE29" i="3"/>
  <c r="A29" i="3" s="1"/>
  <c r="CF29" i="3" s="1"/>
  <c r="CE47" i="3"/>
  <c r="A47" i="3" s="1"/>
  <c r="CF47" i="3" s="1"/>
  <c r="CH47" i="3" s="1"/>
  <c r="CE56" i="3"/>
  <c r="A56" i="3" s="1"/>
  <c r="CF56" i="3" s="1"/>
  <c r="CG56" i="3" s="1"/>
  <c r="CE70" i="3"/>
  <c r="A70" i="3" s="1"/>
  <c r="CF70" i="3" s="1"/>
  <c r="CE94" i="3"/>
  <c r="A94" i="3" s="1"/>
  <c r="CF94" i="3" s="1"/>
  <c r="CG94" i="3" s="1"/>
  <c r="CE82" i="3"/>
  <c r="A82" i="3" s="1"/>
  <c r="CF82" i="3" s="1"/>
  <c r="CE73" i="3"/>
  <c r="A73" i="3" s="1"/>
  <c r="CF73" i="3" s="1"/>
  <c r="CH73" i="3" s="1"/>
  <c r="CE55" i="3"/>
  <c r="A55" i="3" s="1"/>
  <c r="CF55" i="3" s="1"/>
  <c r="CH55" i="3" s="1"/>
  <c r="CE27" i="3"/>
  <c r="A27" i="3" s="1"/>
  <c r="CF27" i="3" s="1"/>
  <c r="CG27" i="3" s="1"/>
  <c r="CH66" i="3"/>
  <c r="CE61" i="3"/>
  <c r="A61" i="3" s="1"/>
  <c r="CF61" i="3" s="1"/>
  <c r="CE104" i="3"/>
  <c r="A104" i="3" s="1"/>
  <c r="CF104" i="3" s="1"/>
  <c r="CG104" i="3" s="1"/>
  <c r="CG114" i="3"/>
  <c r="CH114" i="3"/>
  <c r="CH113" i="3"/>
  <c r="CG113" i="3"/>
  <c r="CE112" i="3"/>
  <c r="A112" i="3" s="1"/>
  <c r="CF112" i="3" s="1"/>
  <c r="CH111" i="3"/>
  <c r="CG111" i="3"/>
  <c r="CH110" i="3"/>
  <c r="CG110" i="3"/>
  <c r="CH109" i="3"/>
  <c r="CG109" i="3"/>
  <c r="CG107" i="3"/>
  <c r="CH107" i="3"/>
  <c r="CH106" i="3"/>
  <c r="CG106" i="3"/>
  <c r="CG105" i="3"/>
  <c r="CH105" i="3"/>
  <c r="CH103" i="3"/>
  <c r="CG103" i="3"/>
  <c r="CH102" i="3"/>
  <c r="CG102" i="3"/>
  <c r="CH101" i="3"/>
  <c r="CG101" i="3"/>
  <c r="CE99" i="3"/>
  <c r="A99" i="3" s="1"/>
  <c r="CF99" i="3" s="1"/>
  <c r="CG98" i="3"/>
  <c r="CH98" i="3"/>
  <c r="CH97" i="3"/>
  <c r="CG97" i="3"/>
  <c r="CH95" i="3"/>
  <c r="CG95" i="3"/>
  <c r="CG93" i="3"/>
  <c r="CH93" i="3"/>
  <c r="CG92" i="3"/>
  <c r="CH92" i="3"/>
  <c r="CE91" i="3"/>
  <c r="A91" i="3" s="1"/>
  <c r="CF91" i="3" s="1"/>
  <c r="CG90" i="3"/>
  <c r="CH90" i="3"/>
  <c r="CH89" i="3"/>
  <c r="CG89" i="3"/>
  <c r="CH88" i="3"/>
  <c r="CG88" i="3"/>
  <c r="CH87" i="3"/>
  <c r="CG87" i="3"/>
  <c r="CE86" i="3"/>
  <c r="A86" i="3" s="1"/>
  <c r="CF86" i="3" s="1"/>
  <c r="CH85" i="3"/>
  <c r="CG85" i="3"/>
  <c r="CG84" i="3"/>
  <c r="CH84" i="3"/>
  <c r="CG83" i="3"/>
  <c r="CH83" i="3"/>
  <c r="CH81" i="3"/>
  <c r="CG81" i="3"/>
  <c r="CH80" i="3"/>
  <c r="CG80" i="3"/>
  <c r="CH79" i="3"/>
  <c r="CG79" i="3"/>
  <c r="CE78" i="3"/>
  <c r="A78" i="3" s="1"/>
  <c r="CF78" i="3" s="1"/>
  <c r="CH77" i="3"/>
  <c r="CG77" i="3"/>
  <c r="CG74" i="3"/>
  <c r="CH74" i="3"/>
  <c r="CG72" i="3"/>
  <c r="CH72" i="3"/>
  <c r="CG71" i="3"/>
  <c r="CH71" i="3"/>
  <c r="CH69" i="3"/>
  <c r="CG69" i="3"/>
  <c r="CH68" i="3"/>
  <c r="CG68" i="3"/>
  <c r="CH67" i="3"/>
  <c r="CG67" i="3"/>
  <c r="CH65" i="3"/>
  <c r="CG65" i="3"/>
  <c r="CE64" i="3"/>
  <c r="A64" i="3" s="1"/>
  <c r="CF64" i="3" s="1"/>
  <c r="CE63" i="3"/>
  <c r="A63" i="3" s="1"/>
  <c r="CF63" i="3" s="1"/>
  <c r="CH62" i="3"/>
  <c r="CG62" i="3"/>
  <c r="CH60" i="3"/>
  <c r="CG60" i="3"/>
  <c r="CH58" i="3"/>
  <c r="CG58" i="3"/>
  <c r="CH57" i="3"/>
  <c r="CG57" i="3"/>
  <c r="CE54" i="3"/>
  <c r="A54" i="3" s="1"/>
  <c r="CF54" i="3" s="1"/>
  <c r="CH53" i="3"/>
  <c r="CG53" i="3"/>
  <c r="CH52" i="3"/>
  <c r="CG52" i="3"/>
  <c r="CH50" i="3"/>
  <c r="CG50" i="3"/>
  <c r="CH49" i="3"/>
  <c r="CG49" i="3"/>
  <c r="CE46" i="3"/>
  <c r="A46" i="3" s="1"/>
  <c r="CF46" i="3" s="1"/>
  <c r="CG45" i="3"/>
  <c r="CH45" i="3"/>
  <c r="CH41" i="3"/>
  <c r="CG41" i="3"/>
  <c r="CH39" i="3"/>
  <c r="CG39" i="3"/>
  <c r="CE38" i="3"/>
  <c r="A38" i="3" s="1"/>
  <c r="CF38" i="3" s="1"/>
  <c r="CE17" i="3"/>
  <c r="A17" i="3" s="1"/>
  <c r="CF17" i="3" s="1"/>
  <c r="CE12" i="3"/>
  <c r="A12" i="3" s="1"/>
  <c r="CF12" i="3" s="1"/>
  <c r="CG6" i="3"/>
  <c r="CE11" i="3"/>
  <c r="A11" i="3" s="1"/>
  <c r="CF11" i="3" s="1"/>
  <c r="CE28" i="3"/>
  <c r="A28" i="3" s="1"/>
  <c r="CF28" i="3" s="1"/>
  <c r="CG28" i="3" s="1"/>
  <c r="CE5" i="3"/>
  <c r="A5" i="3" s="1"/>
  <c r="CF5" i="3" s="1"/>
  <c r="CG5" i="3" s="1"/>
  <c r="CE26" i="3"/>
  <c r="A26" i="3" s="1"/>
  <c r="CF26" i="3" s="1"/>
  <c r="CH24" i="3"/>
  <c r="CG24" i="3"/>
  <c r="CH23" i="3"/>
  <c r="CG23" i="3"/>
  <c r="CH22" i="3"/>
  <c r="CG22" i="3"/>
  <c r="CH20" i="3"/>
  <c r="CG20" i="3"/>
  <c r="CG19" i="3"/>
  <c r="CH19" i="3"/>
  <c r="CH18" i="3"/>
  <c r="CG18" i="3"/>
  <c r="CG16" i="3"/>
  <c r="CH16" i="3"/>
  <c r="CH15" i="3"/>
  <c r="CG15" i="3"/>
  <c r="CH14" i="3"/>
  <c r="CG14" i="3"/>
  <c r="CE13" i="3"/>
  <c r="A13" i="3" s="1"/>
  <c r="CF13" i="3" s="1"/>
  <c r="CH10" i="3"/>
  <c r="CG10" i="3"/>
  <c r="CE8" i="3"/>
  <c r="A8" i="3" s="1"/>
  <c r="CF8" i="3" s="1"/>
  <c r="CH7" i="3"/>
  <c r="CG7" i="3"/>
  <c r="CG4" i="3"/>
  <c r="CH4" i="3"/>
  <c r="CH3" i="3"/>
  <c r="CG3" i="3"/>
  <c r="I19" i="2"/>
  <c r="I8" i="2"/>
  <c r="I21" i="2"/>
  <c r="I24" i="2"/>
  <c r="I31" i="2"/>
  <c r="I4" i="2"/>
  <c r="I7" i="2"/>
  <c r="I30" i="2"/>
  <c r="I14" i="2"/>
  <c r="I15" i="2"/>
  <c r="I11" i="2"/>
  <c r="Y8" i="2"/>
  <c r="I23" i="2"/>
  <c r="I13" i="2"/>
  <c r="I22" i="2"/>
  <c r="I37" i="2"/>
  <c r="I12" i="2"/>
  <c r="I34" i="2"/>
  <c r="I29" i="2"/>
  <c r="AL5" i="2"/>
  <c r="L3" i="2"/>
  <c r="AL7" i="2"/>
  <c r="I16" i="2"/>
  <c r="Y30" i="2"/>
  <c r="AL11" i="2"/>
  <c r="Y33" i="2"/>
  <c r="AF3" i="2"/>
  <c r="AL24" i="2"/>
  <c r="Y9" i="2"/>
  <c r="I35" i="2"/>
  <c r="AL29" i="2"/>
  <c r="Y18" i="2"/>
  <c r="I17" i="2"/>
  <c r="I20" i="2"/>
  <c r="I32" i="2"/>
  <c r="AL14" i="2"/>
  <c r="AL22" i="2"/>
  <c r="Y15" i="2"/>
  <c r="Y27" i="2"/>
  <c r="R3" i="2"/>
  <c r="AL31" i="2"/>
  <c r="U3" i="2"/>
  <c r="AK3" i="2"/>
  <c r="Y24" i="2"/>
  <c r="AB3" i="2"/>
  <c r="AL15" i="2"/>
  <c r="AG3" i="2"/>
  <c r="AH3" i="2"/>
  <c r="Y35" i="2"/>
  <c r="AL18" i="2"/>
  <c r="S3" i="2"/>
  <c r="AL33" i="2"/>
  <c r="V3" i="2"/>
  <c r="I26" i="2"/>
  <c r="I27" i="2"/>
  <c r="I33" i="2"/>
  <c r="AL21" i="2"/>
  <c r="AL36" i="2"/>
  <c r="K3" i="2"/>
  <c r="AL8" i="2"/>
  <c r="AL30" i="2"/>
  <c r="X3" i="2"/>
  <c r="I25" i="2"/>
  <c r="Y6" i="2"/>
  <c r="I36" i="2"/>
  <c r="Y16" i="2"/>
  <c r="AL6" i="2"/>
  <c r="Y7" i="2"/>
  <c r="I9" i="2"/>
  <c r="I5" i="2"/>
  <c r="Y22" i="2"/>
  <c r="Y34" i="2"/>
  <c r="AL28" i="2"/>
  <c r="W3" i="2"/>
  <c r="Y12" i="2"/>
  <c r="AL12" i="2"/>
  <c r="AD3" i="2"/>
  <c r="AL23" i="2"/>
  <c r="I10" i="2"/>
  <c r="AI3" i="2"/>
  <c r="I6" i="2"/>
  <c r="AJ3" i="2"/>
  <c r="AS3" i="2"/>
  <c r="AL17" i="2"/>
  <c r="AA3" i="2"/>
  <c r="AL4" i="2"/>
  <c r="AL37" i="2"/>
  <c r="P3" i="2"/>
  <c r="AL13" i="2"/>
  <c r="AL27" i="2"/>
  <c r="Y11" i="2"/>
  <c r="I28" i="2"/>
  <c r="Y29" i="2"/>
  <c r="Y20" i="2"/>
  <c r="I18" i="2"/>
  <c r="Y10" i="2"/>
  <c r="O3" i="2"/>
  <c r="Y28" i="2"/>
  <c r="J3" i="2"/>
  <c r="Q3" i="2"/>
  <c r="Y23" i="2"/>
  <c r="AL20" i="2"/>
  <c r="Y19" i="2"/>
  <c r="AL10" i="2"/>
  <c r="AL16" i="2"/>
  <c r="AL34" i="2"/>
  <c r="AE3" i="2"/>
  <c r="Y37" i="2"/>
  <c r="Y26" i="2"/>
  <c r="AL19" i="2"/>
  <c r="Y17" i="2"/>
  <c r="AL9" i="2"/>
  <c r="AC3" i="2"/>
  <c r="Y21" i="2"/>
  <c r="AL26" i="2"/>
  <c r="Y25" i="2"/>
  <c r="AL35" i="2"/>
  <c r="Y13" i="2"/>
  <c r="Y14" i="2"/>
  <c r="Y32" i="2"/>
  <c r="AL25" i="2"/>
  <c r="N3" i="2"/>
  <c r="Y4" i="2"/>
  <c r="Y36" i="2"/>
  <c r="AL32" i="2"/>
  <c r="Y31" i="2"/>
  <c r="T3" i="2"/>
  <c r="Y5" i="2"/>
  <c r="CH44" i="3" l="1"/>
  <c r="CG96" i="3"/>
  <c r="CG75" i="3"/>
  <c r="CG108" i="3"/>
  <c r="CG21" i="3"/>
  <c r="CH48" i="3"/>
  <c r="CG42" i="3"/>
  <c r="CH59" i="3"/>
  <c r="CG100" i="3"/>
  <c r="CH51" i="3"/>
  <c r="CG47" i="3"/>
  <c r="AT18" i="2"/>
  <c r="CG40" i="3"/>
  <c r="AT4" i="2"/>
  <c r="AT37" i="2"/>
  <c r="CH56" i="3"/>
  <c r="CG73" i="3"/>
  <c r="CG43" i="3"/>
  <c r="AT11" i="2"/>
  <c r="CH29" i="3"/>
  <c r="CG29" i="3"/>
  <c r="CH104" i="3"/>
  <c r="CG61" i="3"/>
  <c r="CH61" i="3"/>
  <c r="AT13" i="2"/>
  <c r="CH27" i="3"/>
  <c r="CG70" i="3"/>
  <c r="CH70" i="3"/>
  <c r="AU13" i="2"/>
  <c r="CG55" i="3"/>
  <c r="CH94" i="3"/>
  <c r="AV28" i="2"/>
  <c r="CH82" i="3"/>
  <c r="CG82" i="3"/>
  <c r="CG112" i="3"/>
  <c r="CH112" i="3"/>
  <c r="CH99" i="3"/>
  <c r="CG99" i="3"/>
  <c r="CG91" i="3"/>
  <c r="CH91" i="3"/>
  <c r="CH86" i="3"/>
  <c r="CG86" i="3"/>
  <c r="CG78" i="3"/>
  <c r="CH78" i="3"/>
  <c r="CG64" i="3"/>
  <c r="CH64" i="3"/>
  <c r="CH63" i="3"/>
  <c r="CG63" i="3"/>
  <c r="CG54" i="3"/>
  <c r="CH54" i="3"/>
  <c r="CH46" i="3"/>
  <c r="CG46" i="3"/>
  <c r="CH38" i="3"/>
  <c r="CG38" i="3"/>
  <c r="CG12" i="3"/>
  <c r="CH12" i="3"/>
  <c r="CH11" i="3"/>
  <c r="CG11" i="3"/>
  <c r="CH5" i="3"/>
  <c r="AT31" i="2"/>
  <c r="AT32" i="2"/>
  <c r="AT33" i="2"/>
  <c r="CH28" i="3"/>
  <c r="CG17" i="3"/>
  <c r="CH17" i="3"/>
  <c r="AT25" i="2"/>
  <c r="AT14" i="2"/>
  <c r="CH26" i="3"/>
  <c r="CG26" i="3"/>
  <c r="CH13" i="3"/>
  <c r="CG13" i="3"/>
  <c r="CH8" i="3"/>
  <c r="CG8" i="3"/>
  <c r="AT15" i="2"/>
  <c r="AT6" i="2"/>
  <c r="AT28" i="2"/>
  <c r="AT30" i="2"/>
  <c r="AT5" i="2"/>
  <c r="AT27" i="2"/>
  <c r="AT16" i="2"/>
  <c r="AT9" i="2"/>
  <c r="AT21" i="2"/>
  <c r="AT35" i="2"/>
  <c r="AT24" i="2"/>
  <c r="AT8" i="2"/>
  <c r="AT34" i="2"/>
  <c r="AT20" i="2"/>
  <c r="AT26" i="2"/>
  <c r="AT17" i="2"/>
  <c r="AT19" i="2"/>
  <c r="AT10" i="2"/>
  <c r="AU23" i="2"/>
  <c r="AV23" i="2"/>
  <c r="AT23" i="2"/>
  <c r="AT12" i="2"/>
  <c r="AT36" i="2"/>
  <c r="AT29" i="2"/>
  <c r="AT22" i="2"/>
  <c r="I3" i="2"/>
  <c r="AL3" i="2"/>
  <c r="Y3" i="2"/>
  <c r="AT7" i="2" l="1"/>
  <c r="AT3" i="2" s="1"/>
  <c r="AV5" i="2"/>
  <c r="AV13" i="2"/>
  <c r="G13" i="2" s="1"/>
  <c r="AV11" i="2"/>
  <c r="AU30" i="2"/>
  <c r="AU11" i="2"/>
  <c r="AU5" i="2"/>
  <c r="AU15" i="2"/>
  <c r="AU18" i="2"/>
  <c r="AV12" i="2"/>
  <c r="AU28" i="2"/>
  <c r="G28" i="2" s="1"/>
  <c r="AV25" i="2"/>
  <c r="AV33" i="2"/>
  <c r="AV15" i="2"/>
  <c r="AV18" i="2"/>
  <c r="AV29" i="2"/>
  <c r="AV16" i="2"/>
  <c r="AV37" i="2"/>
  <c r="AU14" i="2"/>
  <c r="AV31" i="2"/>
  <c r="AV6" i="2"/>
  <c r="AV14" i="2"/>
  <c r="AU19" i="2"/>
  <c r="AU6" i="2"/>
  <c r="AU33" i="2"/>
  <c r="AV9" i="2"/>
  <c r="AU32" i="2"/>
  <c r="AU24" i="2"/>
  <c r="AU12" i="2"/>
  <c r="AU29" i="2"/>
  <c r="AV8" i="2"/>
  <c r="AV32" i="2"/>
  <c r="AU37" i="2"/>
  <c r="AV24" i="2"/>
  <c r="AV30" i="2"/>
  <c r="AV19" i="2"/>
  <c r="AU8" i="2"/>
  <c r="AU16" i="2"/>
  <c r="AU31" i="2"/>
  <c r="AU17" i="2"/>
  <c r="AU25" i="2"/>
  <c r="AV21" i="2"/>
  <c r="AU27" i="2"/>
  <c r="AV27" i="2"/>
  <c r="AU35" i="2"/>
  <c r="AV35" i="2"/>
  <c r="AU21" i="2"/>
  <c r="AU34" i="2"/>
  <c r="AV34" i="2"/>
  <c r="AU20" i="2"/>
  <c r="AV20" i="2"/>
  <c r="AV26" i="2"/>
  <c r="AU26" i="2"/>
  <c r="AV17" i="2"/>
  <c r="AU10" i="2"/>
  <c r="AV10" i="2"/>
  <c r="G23" i="2"/>
  <c r="AV4" i="2"/>
  <c r="AU4" i="2"/>
  <c r="AV36" i="2"/>
  <c r="AU36" i="2"/>
  <c r="AU9" i="2"/>
  <c r="AV22" i="2"/>
  <c r="AU22" i="2"/>
  <c r="AV7" i="2"/>
  <c r="AU7" i="2"/>
  <c r="G30" i="2" l="1"/>
  <c r="G5" i="2"/>
  <c r="G11" i="2"/>
  <c r="G15" i="2"/>
  <c r="G33" i="2"/>
  <c r="G25" i="2"/>
  <c r="G12" i="2"/>
  <c r="G29" i="2"/>
  <c r="G18" i="2"/>
  <c r="G14" i="2"/>
  <c r="G37" i="2"/>
  <c r="G16" i="2"/>
  <c r="G6" i="2"/>
  <c r="G31" i="2"/>
  <c r="G19" i="2"/>
  <c r="G24" i="2"/>
  <c r="G32" i="2"/>
  <c r="G9" i="2"/>
  <c r="G8" i="2"/>
  <c r="G17" i="2"/>
  <c r="G21" i="2"/>
  <c r="G27" i="2"/>
  <c r="G35" i="2"/>
  <c r="G34" i="2"/>
  <c r="G20" i="2"/>
  <c r="G26" i="2"/>
  <c r="G10" i="2"/>
  <c r="G4" i="2"/>
  <c r="G36" i="2"/>
  <c r="G22" i="2"/>
  <c r="G7"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B3" authorId="0" shapeId="0" xr:uid="{00000000-0006-0000-0000-000001000000}">
      <text>
        <r>
          <rPr>
            <sz val="11"/>
            <rFont val="Calibri"/>
            <family val="2"/>
            <charset val="238"/>
          </rPr>
          <t>{$form.identifier}</t>
        </r>
      </text>
    </comment>
    <comment ref="B4" authorId="0" shapeId="0" xr:uid="{00000000-0006-0000-0000-000002000000}">
      <text>
        <r>
          <rPr>
            <sz val="11"/>
            <rFont val="Calibri"/>
            <family val="2"/>
            <charset val="238"/>
          </rPr>
          <t>{$form.name}</t>
        </r>
      </text>
    </comment>
    <comment ref="B5" authorId="0" shapeId="0" xr:uid="{00000000-0006-0000-0000-000003000000}">
      <text>
        <r>
          <rPr>
            <sz val="11"/>
            <rFont val="Calibri"/>
            <family val="2"/>
            <charset val="238"/>
          </rPr>
          <t>{$form.frequency}</t>
        </r>
      </text>
    </comment>
    <comment ref="B6" authorId="0" shapeId="0" xr:uid="{00000000-0006-0000-0000-000004000000}">
      <text>
        <r>
          <rPr>
            <sz val="11"/>
            <rFont val="Calibri"/>
            <family val="2"/>
            <charset val="238"/>
          </rPr>
          <t>{$session.period}</t>
        </r>
      </text>
    </comment>
    <comment ref="B7" authorId="0" shapeId="0" xr:uid="{00000000-0006-0000-0000-000005000000}">
      <text>
        <r>
          <rPr>
            <sz val="11"/>
            <rFont val="Calibri"/>
            <family val="2"/>
            <charset val="238"/>
          </rPr>
          <t>StartYear</t>
        </r>
      </text>
    </comment>
    <comment ref="B8" authorId="0" shapeId="0" xr:uid="{00000000-0006-0000-0000-000006000000}">
      <text>
        <r>
          <rPr>
            <sz val="11"/>
            <rFont val="Calibri"/>
            <family val="2"/>
            <charset val="238"/>
          </rPr>
          <t>EndYear</t>
        </r>
      </text>
    </comment>
    <comment ref="B9" authorId="0" shapeId="0" xr:uid="{00000000-0006-0000-0000-000008000000}">
      <text>
        <r>
          <rPr>
            <sz val="11"/>
            <rFont val="Calibri"/>
            <family val="2"/>
            <charset val="238"/>
          </rPr>
          <t>{$dataentry.duedate}</t>
        </r>
      </text>
    </comment>
    <comment ref="B13" authorId="0" shapeId="0" xr:uid="{00000000-0006-0000-0000-000009000000}">
      <text>
        <r>
          <rPr>
            <sz val="11"/>
            <rFont val="Calibri"/>
            <family val="2"/>
            <charset val="238"/>
          </rPr>
          <t>{$environment.orgname}</t>
        </r>
      </text>
    </comment>
    <comment ref="B14" authorId="0" shapeId="0" xr:uid="{00000000-0006-0000-0000-00000A000000}">
      <text>
        <r>
          <rPr>
            <sz val="11"/>
            <rFont val="Calibri"/>
            <family val="2"/>
            <charset val="238"/>
          </rPr>
          <t>{$environment.orgaddress}</t>
        </r>
      </text>
    </comment>
    <comment ref="B15" authorId="0" shapeId="0" xr:uid="{00000000-0006-0000-0000-00000C000000}">
      <text>
        <r>
          <rPr>
            <sz val="11"/>
            <rFont val="Calibri"/>
            <family val="2"/>
            <charset val="238"/>
          </rPr>
          <t>{$environment.orgcode}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A4" authorId="0" shapeId="0" xr:uid="{8E37D888-5596-42EB-8D31-AEBC508ECC8F}">
      <text>
        <r>
          <rPr>
            <sz val="11"/>
            <rFont val="Calibri"/>
            <family val="2"/>
            <charset val="238"/>
          </rPr>
          <t>Osszesito:Osszesito_VKR_Sorszam</t>
        </r>
      </text>
    </comment>
    <comment ref="B4" authorId="0" shapeId="0" xr:uid="{00000000-0006-0000-0100-000004000000}">
      <text>
        <r>
          <rPr>
            <sz val="11"/>
            <rFont val="Calibri"/>
            <family val="2"/>
            <charset val="238"/>
          </rPr>
          <t>Osszesito:Osszesito_VKR_Nev</t>
        </r>
      </text>
    </comment>
    <comment ref="C4" authorId="0" shapeId="0" xr:uid="{00000000-0006-0000-0100-000003000000}">
      <text>
        <r>
          <rPr>
            <sz val="11"/>
            <rFont val="Calibri"/>
            <family val="2"/>
            <charset val="238"/>
          </rPr>
          <t>Osszesito:Osszesito_VKR_Kod</t>
        </r>
      </text>
    </comment>
    <comment ref="D4" authorId="0" shapeId="0" xr:uid="{00000000-0006-0000-0100-000005000000}">
      <text>
        <r>
          <rPr>
            <sz val="11"/>
            <rFont val="Calibri"/>
            <family val="2"/>
            <charset val="238"/>
          </rPr>
          <t>Osszesito:Osszesito_ISA</t>
        </r>
      </text>
    </comment>
    <comment ref="E4" authorId="0" shapeId="0" xr:uid="{00000000-0006-0000-0100-000006000000}">
      <text>
        <r>
          <rPr>
            <sz val="11"/>
            <rFont val="Calibri"/>
            <family val="2"/>
            <charset val="238"/>
          </rPr>
          <t>Osszesito:Osszesito_EllatasertFelelos</t>
        </r>
      </text>
    </comment>
    <comment ref="F4" authorId="0" shapeId="0" xr:uid="{00000000-0006-0000-0100-000007000000}">
      <text>
        <r>
          <rPr>
            <sz val="11"/>
            <rFont val="Calibri"/>
            <family val="2"/>
            <charset val="238"/>
          </rPr>
          <t>Osszesito:Osszesito_EllatasiTerulet</t>
        </r>
      </text>
    </comment>
    <comment ref="A5" authorId="0" shapeId="0" xr:uid="{00000000-0006-0000-0100-000007000000}">
      <text>
        <r>
          <rPr>
            <sz val="11"/>
            <rFont val="Calibri"/>
            <family val="2"/>
            <charset val="238"/>
          </rPr>
          <t>Osszesito:Osszesito_VKR_Sorszam</t>
        </r>
      </text>
    </comment>
    <comment ref="B5" authorId="0" shapeId="0" xr:uid="{00000000-0006-0000-0100-000008000000}">
      <text>
        <r>
          <rPr>
            <sz val="11"/>
            <rFont val="Calibri"/>
            <family val="2"/>
            <charset val="238"/>
          </rPr>
          <t>Osszesito:Osszesito_VKR_Nev</t>
        </r>
      </text>
    </comment>
    <comment ref="C5" authorId="0" shapeId="0" xr:uid="{00000000-0006-0000-0100-000009000000}">
      <text>
        <r>
          <rPr>
            <sz val="11"/>
            <rFont val="Calibri"/>
            <family val="2"/>
            <charset val="238"/>
          </rPr>
          <t>Osszesito:Osszesito_VKR_Kod</t>
        </r>
      </text>
    </comment>
    <comment ref="D5" authorId="0" shapeId="0" xr:uid="{00000000-0006-0000-0100-00000A000000}">
      <text>
        <r>
          <rPr>
            <sz val="11"/>
            <rFont val="Calibri"/>
            <family val="2"/>
            <charset val="238"/>
          </rPr>
          <t>Osszesito:Osszesito_ISA</t>
        </r>
      </text>
    </comment>
    <comment ref="E5" authorId="0" shapeId="0" xr:uid="{00000000-0006-0000-0100-00000B000000}">
      <text>
        <r>
          <rPr>
            <sz val="11"/>
            <rFont val="Calibri"/>
            <family val="2"/>
            <charset val="238"/>
          </rPr>
          <t>Osszesito:Osszesito_EllatasertFelelos</t>
        </r>
      </text>
    </comment>
    <comment ref="F5" authorId="0" shapeId="0" xr:uid="{00000000-0006-0000-0100-00000C000000}">
      <text>
        <r>
          <rPr>
            <sz val="11"/>
            <rFont val="Calibri"/>
            <family val="2"/>
            <charset val="238"/>
          </rPr>
          <t>Osszesito:Osszesito_EllatasiTerulet</t>
        </r>
      </text>
    </comment>
    <comment ref="A6" authorId="0" shapeId="0" xr:uid="{00000000-0006-0000-0100-00000D000000}">
      <text>
        <r>
          <rPr>
            <sz val="11"/>
            <rFont val="Calibri"/>
            <family val="2"/>
            <charset val="238"/>
          </rPr>
          <t>Osszesito:Osszesito_VKR_Sorszam</t>
        </r>
      </text>
    </comment>
    <comment ref="B6" authorId="0" shapeId="0" xr:uid="{00000000-0006-0000-0100-00000E000000}">
      <text>
        <r>
          <rPr>
            <sz val="11"/>
            <rFont val="Calibri"/>
            <family val="2"/>
            <charset val="238"/>
          </rPr>
          <t>Osszesito:Osszesito_VKR_Nev</t>
        </r>
      </text>
    </comment>
    <comment ref="C6" authorId="0" shapeId="0" xr:uid="{00000000-0006-0000-0100-00000F000000}">
      <text>
        <r>
          <rPr>
            <sz val="11"/>
            <rFont val="Calibri"/>
            <family val="2"/>
            <charset val="238"/>
          </rPr>
          <t>Osszesito:Osszesito_VKR_Kod</t>
        </r>
      </text>
    </comment>
    <comment ref="D6" authorId="0" shapeId="0" xr:uid="{00000000-0006-0000-0100-000010000000}">
      <text>
        <r>
          <rPr>
            <sz val="11"/>
            <rFont val="Calibri"/>
            <family val="2"/>
            <charset val="238"/>
          </rPr>
          <t>Osszesito:Osszesito_ISA</t>
        </r>
      </text>
    </comment>
    <comment ref="E6" authorId="0" shapeId="0" xr:uid="{00000000-0006-0000-0100-000011000000}">
      <text>
        <r>
          <rPr>
            <sz val="11"/>
            <rFont val="Calibri"/>
            <family val="2"/>
            <charset val="238"/>
          </rPr>
          <t>Osszesito:Osszesito_EllatasertFelelos</t>
        </r>
      </text>
    </comment>
    <comment ref="F6" authorId="0" shapeId="0" xr:uid="{00000000-0006-0000-0100-000012000000}">
      <text>
        <r>
          <rPr>
            <sz val="11"/>
            <rFont val="Calibri"/>
            <family val="2"/>
            <charset val="238"/>
          </rPr>
          <t>Osszesito:Osszesito_EllatasiTerulet</t>
        </r>
      </text>
    </comment>
    <comment ref="A7" authorId="0" shapeId="0" xr:uid="{00000000-0006-0000-0100-000013000000}">
      <text>
        <r>
          <rPr>
            <sz val="11"/>
            <rFont val="Calibri"/>
            <family val="2"/>
            <charset val="238"/>
          </rPr>
          <t>Osszesito:Osszesito_VKR_Sorszam</t>
        </r>
      </text>
    </comment>
    <comment ref="B7" authorId="0" shapeId="0" xr:uid="{00000000-0006-0000-0100-000014000000}">
      <text>
        <r>
          <rPr>
            <sz val="11"/>
            <rFont val="Calibri"/>
            <family val="2"/>
            <charset val="238"/>
          </rPr>
          <t>Osszesito:Osszesito_VKR_Nev</t>
        </r>
      </text>
    </comment>
    <comment ref="C7" authorId="0" shapeId="0" xr:uid="{00000000-0006-0000-0100-000015000000}">
      <text>
        <r>
          <rPr>
            <sz val="11"/>
            <rFont val="Calibri"/>
            <family val="2"/>
            <charset val="238"/>
          </rPr>
          <t>Osszesito:Osszesito_VKR_Kod</t>
        </r>
      </text>
    </comment>
    <comment ref="D7" authorId="0" shapeId="0" xr:uid="{00000000-0006-0000-0100-000016000000}">
      <text>
        <r>
          <rPr>
            <sz val="11"/>
            <rFont val="Calibri"/>
            <family val="2"/>
            <charset val="238"/>
          </rPr>
          <t>Osszesito:Osszesito_ISA</t>
        </r>
      </text>
    </comment>
    <comment ref="E7" authorId="0" shapeId="0" xr:uid="{00000000-0006-0000-0100-000017000000}">
      <text>
        <r>
          <rPr>
            <sz val="11"/>
            <rFont val="Calibri"/>
            <family val="2"/>
            <charset val="238"/>
          </rPr>
          <t>Osszesito:Osszesito_EllatasertFelelos</t>
        </r>
      </text>
    </comment>
    <comment ref="F7" authorId="0" shapeId="0" xr:uid="{00000000-0006-0000-0100-000018000000}">
      <text>
        <r>
          <rPr>
            <sz val="11"/>
            <rFont val="Calibri"/>
            <family val="2"/>
            <charset val="238"/>
          </rPr>
          <t>Osszesito:Osszesito_EllatasiTerulet</t>
        </r>
      </text>
    </comment>
    <comment ref="A8" authorId="0" shapeId="0" xr:uid="{00000000-0006-0000-0100-000019000000}">
      <text>
        <r>
          <rPr>
            <sz val="11"/>
            <rFont val="Calibri"/>
            <family val="2"/>
            <charset val="238"/>
          </rPr>
          <t>Osszesito:Osszesito_VKR_Sorszam</t>
        </r>
      </text>
    </comment>
    <comment ref="B8" authorId="0" shapeId="0" xr:uid="{00000000-0006-0000-0100-00001A000000}">
      <text>
        <r>
          <rPr>
            <sz val="11"/>
            <rFont val="Calibri"/>
            <family val="2"/>
            <charset val="238"/>
          </rPr>
          <t>Osszesito:Osszesito_VKR_Nev</t>
        </r>
      </text>
    </comment>
    <comment ref="C8" authorId="0" shapeId="0" xr:uid="{00000000-0006-0000-0100-00001B000000}">
      <text>
        <r>
          <rPr>
            <sz val="11"/>
            <rFont val="Calibri"/>
            <family val="2"/>
            <charset val="238"/>
          </rPr>
          <t>Osszesito:Osszesito_VKR_Kod</t>
        </r>
      </text>
    </comment>
    <comment ref="D8" authorId="0" shapeId="0" xr:uid="{00000000-0006-0000-0100-00001C000000}">
      <text>
        <r>
          <rPr>
            <sz val="11"/>
            <rFont val="Calibri"/>
            <family val="2"/>
            <charset val="238"/>
          </rPr>
          <t>Osszesito:Osszesito_ISA</t>
        </r>
      </text>
    </comment>
    <comment ref="E8" authorId="0" shapeId="0" xr:uid="{00000000-0006-0000-0100-00001D000000}">
      <text>
        <r>
          <rPr>
            <sz val="11"/>
            <rFont val="Calibri"/>
            <family val="2"/>
            <charset val="238"/>
          </rPr>
          <t>Osszesito:Osszesito_EllatasertFelelos</t>
        </r>
      </text>
    </comment>
    <comment ref="F8" authorId="0" shapeId="0" xr:uid="{00000000-0006-0000-0100-00001E000000}">
      <text>
        <r>
          <rPr>
            <sz val="11"/>
            <rFont val="Calibri"/>
            <family val="2"/>
            <charset val="238"/>
          </rPr>
          <t>Osszesito:Osszesito_EllatasiTerulet</t>
        </r>
      </text>
    </comment>
    <comment ref="A9" authorId="0" shapeId="0" xr:uid="{00000000-0006-0000-0100-00001F000000}">
      <text>
        <r>
          <rPr>
            <sz val="11"/>
            <rFont val="Calibri"/>
            <family val="2"/>
            <charset val="238"/>
          </rPr>
          <t>Osszesito:Osszesito_VKR_Sorszam</t>
        </r>
      </text>
    </comment>
    <comment ref="B9" authorId="0" shapeId="0" xr:uid="{00000000-0006-0000-0100-000020000000}">
      <text>
        <r>
          <rPr>
            <sz val="11"/>
            <rFont val="Calibri"/>
            <family val="2"/>
            <charset val="238"/>
          </rPr>
          <t>Osszesito:Osszesito_VKR_Nev</t>
        </r>
      </text>
    </comment>
    <comment ref="C9" authorId="0" shapeId="0" xr:uid="{00000000-0006-0000-0100-000021000000}">
      <text>
        <r>
          <rPr>
            <sz val="11"/>
            <rFont val="Calibri"/>
            <family val="2"/>
            <charset val="238"/>
          </rPr>
          <t>Osszesito:Osszesito_VKR_Kod</t>
        </r>
      </text>
    </comment>
    <comment ref="D9" authorId="0" shapeId="0" xr:uid="{00000000-0006-0000-0100-000022000000}">
      <text>
        <r>
          <rPr>
            <sz val="11"/>
            <rFont val="Calibri"/>
            <family val="2"/>
            <charset val="238"/>
          </rPr>
          <t>Osszesito:Osszesito_ISA</t>
        </r>
      </text>
    </comment>
    <comment ref="E9" authorId="0" shapeId="0" xr:uid="{00000000-0006-0000-0100-000023000000}">
      <text>
        <r>
          <rPr>
            <sz val="11"/>
            <rFont val="Calibri"/>
            <family val="2"/>
            <charset val="238"/>
          </rPr>
          <t>Osszesito:Osszesito_EllatasertFelelos</t>
        </r>
      </text>
    </comment>
    <comment ref="F9" authorId="0" shapeId="0" xr:uid="{00000000-0006-0000-0100-000024000000}">
      <text>
        <r>
          <rPr>
            <sz val="11"/>
            <rFont val="Calibri"/>
            <family val="2"/>
            <charset val="238"/>
          </rPr>
          <t>Osszesito:Osszesito_EllatasiTerulet</t>
        </r>
      </text>
    </comment>
    <comment ref="A10" authorId="0" shapeId="0" xr:uid="{00000000-0006-0000-0100-000025000000}">
      <text>
        <r>
          <rPr>
            <sz val="11"/>
            <rFont val="Calibri"/>
            <family val="2"/>
            <charset val="238"/>
          </rPr>
          <t>Osszesito:Osszesito_VKR_Sorszam</t>
        </r>
      </text>
    </comment>
    <comment ref="B10" authorId="0" shapeId="0" xr:uid="{00000000-0006-0000-0100-000026000000}">
      <text>
        <r>
          <rPr>
            <sz val="11"/>
            <rFont val="Calibri"/>
            <family val="2"/>
            <charset val="238"/>
          </rPr>
          <t>Osszesito:Osszesito_VKR_Nev</t>
        </r>
      </text>
    </comment>
    <comment ref="C10" authorId="0" shapeId="0" xr:uid="{00000000-0006-0000-0100-000027000000}">
      <text>
        <r>
          <rPr>
            <sz val="11"/>
            <rFont val="Calibri"/>
            <family val="2"/>
            <charset val="238"/>
          </rPr>
          <t>Osszesito:Osszesito_VKR_Kod</t>
        </r>
      </text>
    </comment>
    <comment ref="D10" authorId="0" shapeId="0" xr:uid="{00000000-0006-0000-0100-000028000000}">
      <text>
        <r>
          <rPr>
            <sz val="11"/>
            <rFont val="Calibri"/>
            <family val="2"/>
            <charset val="238"/>
          </rPr>
          <t>Osszesito:Osszesito_ISA</t>
        </r>
      </text>
    </comment>
    <comment ref="E10" authorId="0" shapeId="0" xr:uid="{00000000-0006-0000-0100-000029000000}">
      <text>
        <r>
          <rPr>
            <sz val="11"/>
            <rFont val="Calibri"/>
            <family val="2"/>
            <charset val="238"/>
          </rPr>
          <t>Osszesito:Osszesito_EllatasertFelelos</t>
        </r>
      </text>
    </comment>
    <comment ref="F10" authorId="0" shapeId="0" xr:uid="{00000000-0006-0000-0100-00002A000000}">
      <text>
        <r>
          <rPr>
            <sz val="11"/>
            <rFont val="Calibri"/>
            <family val="2"/>
            <charset val="238"/>
          </rPr>
          <t>Osszesito:Osszesito_EllatasiTerulet</t>
        </r>
      </text>
    </comment>
    <comment ref="A11" authorId="0" shapeId="0" xr:uid="{00000000-0006-0000-0100-00002B000000}">
      <text>
        <r>
          <rPr>
            <sz val="11"/>
            <rFont val="Calibri"/>
            <family val="2"/>
            <charset val="238"/>
          </rPr>
          <t>Osszesito:Osszesito_VKR_Sorszam</t>
        </r>
      </text>
    </comment>
    <comment ref="B11" authorId="0" shapeId="0" xr:uid="{00000000-0006-0000-0100-00002C000000}">
      <text>
        <r>
          <rPr>
            <sz val="11"/>
            <rFont val="Calibri"/>
            <family val="2"/>
            <charset val="238"/>
          </rPr>
          <t>Osszesito:Osszesito_VKR_Nev</t>
        </r>
      </text>
    </comment>
    <comment ref="C11" authorId="0" shapeId="0" xr:uid="{00000000-0006-0000-0100-00002D000000}">
      <text>
        <r>
          <rPr>
            <sz val="11"/>
            <rFont val="Calibri"/>
            <family val="2"/>
            <charset val="238"/>
          </rPr>
          <t>Osszesito:Osszesito_VKR_Kod</t>
        </r>
      </text>
    </comment>
    <comment ref="D11" authorId="0" shapeId="0" xr:uid="{00000000-0006-0000-0100-00002E000000}">
      <text>
        <r>
          <rPr>
            <sz val="11"/>
            <rFont val="Calibri"/>
            <family val="2"/>
            <charset val="238"/>
          </rPr>
          <t>Osszesito:Osszesito_ISA</t>
        </r>
      </text>
    </comment>
    <comment ref="E11" authorId="0" shapeId="0" xr:uid="{00000000-0006-0000-0100-00002F000000}">
      <text>
        <r>
          <rPr>
            <sz val="11"/>
            <rFont val="Calibri"/>
            <family val="2"/>
            <charset val="238"/>
          </rPr>
          <t>Osszesito:Osszesito_EllatasertFelelos</t>
        </r>
      </text>
    </comment>
    <comment ref="F11" authorId="0" shapeId="0" xr:uid="{00000000-0006-0000-0100-000030000000}">
      <text>
        <r>
          <rPr>
            <sz val="11"/>
            <rFont val="Calibri"/>
            <family val="2"/>
            <charset val="238"/>
          </rPr>
          <t>Osszesito:Osszesito_EllatasiTerulet</t>
        </r>
      </text>
    </comment>
    <comment ref="A12" authorId="0" shapeId="0" xr:uid="{00000000-0006-0000-0100-000031000000}">
      <text>
        <r>
          <rPr>
            <sz val="11"/>
            <rFont val="Calibri"/>
            <family val="2"/>
            <charset val="238"/>
          </rPr>
          <t>Osszesito:Osszesito_VKR_Sorszam</t>
        </r>
      </text>
    </comment>
    <comment ref="B12" authorId="0" shapeId="0" xr:uid="{00000000-0006-0000-0100-000032000000}">
      <text>
        <r>
          <rPr>
            <sz val="11"/>
            <rFont val="Calibri"/>
            <family val="2"/>
            <charset val="238"/>
          </rPr>
          <t>Osszesito:Osszesito_VKR_Nev</t>
        </r>
      </text>
    </comment>
    <comment ref="C12" authorId="0" shapeId="0" xr:uid="{00000000-0006-0000-0100-000033000000}">
      <text>
        <r>
          <rPr>
            <sz val="11"/>
            <rFont val="Calibri"/>
            <family val="2"/>
            <charset val="238"/>
          </rPr>
          <t>Osszesito:Osszesito_VKR_Kod</t>
        </r>
      </text>
    </comment>
    <comment ref="D12" authorId="0" shapeId="0" xr:uid="{00000000-0006-0000-0100-000034000000}">
      <text>
        <r>
          <rPr>
            <sz val="11"/>
            <rFont val="Calibri"/>
            <family val="2"/>
            <charset val="238"/>
          </rPr>
          <t>Osszesito:Osszesito_ISA</t>
        </r>
      </text>
    </comment>
    <comment ref="E12" authorId="0" shapeId="0" xr:uid="{00000000-0006-0000-0100-000035000000}">
      <text>
        <r>
          <rPr>
            <sz val="11"/>
            <rFont val="Calibri"/>
            <family val="2"/>
            <charset val="238"/>
          </rPr>
          <t>Osszesito:Osszesito_EllatasertFelelos</t>
        </r>
      </text>
    </comment>
    <comment ref="F12" authorId="0" shapeId="0" xr:uid="{00000000-0006-0000-0100-000036000000}">
      <text>
        <r>
          <rPr>
            <sz val="11"/>
            <rFont val="Calibri"/>
            <family val="2"/>
            <charset val="238"/>
          </rPr>
          <t>Osszesito:Osszesito_EllatasiTerulet</t>
        </r>
      </text>
    </comment>
    <comment ref="A13" authorId="0" shapeId="0" xr:uid="{00000000-0006-0000-0100-000037000000}">
      <text>
        <r>
          <rPr>
            <sz val="11"/>
            <rFont val="Calibri"/>
            <family val="2"/>
            <charset val="238"/>
          </rPr>
          <t>Osszesito:Osszesito_VKR_Sorszam</t>
        </r>
      </text>
    </comment>
    <comment ref="B13" authorId="0" shapeId="0" xr:uid="{00000000-0006-0000-0100-000038000000}">
      <text>
        <r>
          <rPr>
            <sz val="11"/>
            <rFont val="Calibri"/>
            <family val="2"/>
            <charset val="238"/>
          </rPr>
          <t>Osszesito:Osszesito_VKR_Nev</t>
        </r>
      </text>
    </comment>
    <comment ref="C13" authorId="0" shapeId="0" xr:uid="{00000000-0006-0000-0100-000039000000}">
      <text>
        <r>
          <rPr>
            <sz val="11"/>
            <rFont val="Calibri"/>
            <family val="2"/>
            <charset val="238"/>
          </rPr>
          <t>Osszesito:Osszesito_VKR_Kod</t>
        </r>
      </text>
    </comment>
    <comment ref="D13" authorId="0" shapeId="0" xr:uid="{00000000-0006-0000-0100-00003A000000}">
      <text>
        <r>
          <rPr>
            <sz val="11"/>
            <rFont val="Calibri"/>
            <family val="2"/>
            <charset val="238"/>
          </rPr>
          <t>Osszesito:Osszesito_ISA</t>
        </r>
      </text>
    </comment>
    <comment ref="E13" authorId="0" shapeId="0" xr:uid="{00000000-0006-0000-0100-00003B000000}">
      <text>
        <r>
          <rPr>
            <sz val="11"/>
            <rFont val="Calibri"/>
            <family val="2"/>
            <charset val="238"/>
          </rPr>
          <t>Osszesito:Osszesito_EllatasertFelelos</t>
        </r>
      </text>
    </comment>
    <comment ref="F13" authorId="0" shapeId="0" xr:uid="{00000000-0006-0000-0100-00003C000000}">
      <text>
        <r>
          <rPr>
            <sz val="11"/>
            <rFont val="Calibri"/>
            <family val="2"/>
            <charset val="238"/>
          </rPr>
          <t>Osszesito:Osszesito_EllatasiTerulet</t>
        </r>
      </text>
    </comment>
    <comment ref="A14" authorId="0" shapeId="0" xr:uid="{00000000-0006-0000-0100-00003D000000}">
      <text>
        <r>
          <rPr>
            <sz val="11"/>
            <rFont val="Calibri"/>
            <family val="2"/>
            <charset val="238"/>
          </rPr>
          <t>Osszesito:Osszesito_VKR_Sorszam</t>
        </r>
      </text>
    </comment>
    <comment ref="B14" authorId="0" shapeId="0" xr:uid="{00000000-0006-0000-0100-00003E000000}">
      <text>
        <r>
          <rPr>
            <sz val="11"/>
            <rFont val="Calibri"/>
            <family val="2"/>
            <charset val="238"/>
          </rPr>
          <t>Osszesito:Osszesito_VKR_Nev</t>
        </r>
      </text>
    </comment>
    <comment ref="C14" authorId="0" shapeId="0" xr:uid="{00000000-0006-0000-0100-00003F000000}">
      <text>
        <r>
          <rPr>
            <sz val="11"/>
            <rFont val="Calibri"/>
            <family val="2"/>
            <charset val="238"/>
          </rPr>
          <t>Osszesito:Osszesito_VKR_Kod</t>
        </r>
      </text>
    </comment>
    <comment ref="D14" authorId="0" shapeId="0" xr:uid="{00000000-0006-0000-0100-000040000000}">
      <text>
        <r>
          <rPr>
            <sz val="11"/>
            <rFont val="Calibri"/>
            <family val="2"/>
            <charset val="238"/>
          </rPr>
          <t>Osszesito:Osszesito_ISA</t>
        </r>
      </text>
    </comment>
    <comment ref="E14" authorId="0" shapeId="0" xr:uid="{00000000-0006-0000-0100-000041000000}">
      <text>
        <r>
          <rPr>
            <sz val="11"/>
            <rFont val="Calibri"/>
            <family val="2"/>
            <charset val="238"/>
          </rPr>
          <t>Osszesito:Osszesito_EllatasertFelelos</t>
        </r>
      </text>
    </comment>
    <comment ref="F14" authorId="0" shapeId="0" xr:uid="{00000000-0006-0000-0100-000042000000}">
      <text>
        <r>
          <rPr>
            <sz val="11"/>
            <rFont val="Calibri"/>
            <family val="2"/>
            <charset val="238"/>
          </rPr>
          <t>Osszesito:Osszesito_EllatasiTerulet</t>
        </r>
      </text>
    </comment>
    <comment ref="A15" authorId="0" shapeId="0" xr:uid="{00000000-0006-0000-0100-000043000000}">
      <text>
        <r>
          <rPr>
            <sz val="11"/>
            <rFont val="Calibri"/>
            <family val="2"/>
            <charset val="238"/>
          </rPr>
          <t>Osszesito:Osszesito_VKR_Sorszam</t>
        </r>
      </text>
    </comment>
    <comment ref="B15" authorId="0" shapeId="0" xr:uid="{00000000-0006-0000-0100-000044000000}">
      <text>
        <r>
          <rPr>
            <sz val="11"/>
            <rFont val="Calibri"/>
            <family val="2"/>
            <charset val="238"/>
          </rPr>
          <t>Osszesito:Osszesito_VKR_Nev</t>
        </r>
      </text>
    </comment>
    <comment ref="C15" authorId="0" shapeId="0" xr:uid="{00000000-0006-0000-0100-000045000000}">
      <text>
        <r>
          <rPr>
            <sz val="11"/>
            <rFont val="Calibri"/>
            <family val="2"/>
            <charset val="238"/>
          </rPr>
          <t>Osszesito:Osszesito_VKR_Kod</t>
        </r>
      </text>
    </comment>
    <comment ref="D15" authorId="0" shapeId="0" xr:uid="{00000000-0006-0000-0100-000046000000}">
      <text>
        <r>
          <rPr>
            <sz val="11"/>
            <rFont val="Calibri"/>
            <family val="2"/>
            <charset val="238"/>
          </rPr>
          <t>Osszesito:Osszesito_ISA</t>
        </r>
      </text>
    </comment>
    <comment ref="E15" authorId="0" shapeId="0" xr:uid="{00000000-0006-0000-0100-000047000000}">
      <text>
        <r>
          <rPr>
            <sz val="11"/>
            <rFont val="Calibri"/>
            <family val="2"/>
            <charset val="238"/>
          </rPr>
          <t>Osszesito:Osszesito_EllatasertFelelos</t>
        </r>
      </text>
    </comment>
    <comment ref="F15" authorId="0" shapeId="0" xr:uid="{00000000-0006-0000-0100-000048000000}">
      <text>
        <r>
          <rPr>
            <sz val="11"/>
            <rFont val="Calibri"/>
            <family val="2"/>
            <charset val="238"/>
          </rPr>
          <t>Osszesito:Osszesito_EllatasiTerulet</t>
        </r>
      </text>
    </comment>
    <comment ref="A16" authorId="0" shapeId="0" xr:uid="{00000000-0006-0000-0100-000049000000}">
      <text>
        <r>
          <rPr>
            <sz val="11"/>
            <rFont val="Calibri"/>
            <family val="2"/>
            <charset val="238"/>
          </rPr>
          <t>Osszesito:Osszesito_VKR_Sorszam</t>
        </r>
      </text>
    </comment>
    <comment ref="B16" authorId="0" shapeId="0" xr:uid="{00000000-0006-0000-0100-00004A000000}">
      <text>
        <r>
          <rPr>
            <sz val="11"/>
            <rFont val="Calibri"/>
            <family val="2"/>
            <charset val="238"/>
          </rPr>
          <t>Osszesito:Osszesito_VKR_Nev</t>
        </r>
      </text>
    </comment>
    <comment ref="C16" authorId="0" shapeId="0" xr:uid="{00000000-0006-0000-0100-00004B000000}">
      <text>
        <r>
          <rPr>
            <sz val="11"/>
            <rFont val="Calibri"/>
            <family val="2"/>
            <charset val="238"/>
          </rPr>
          <t>Osszesito:Osszesito_VKR_Kod</t>
        </r>
      </text>
    </comment>
    <comment ref="D16" authorId="0" shapeId="0" xr:uid="{00000000-0006-0000-0100-00004C000000}">
      <text>
        <r>
          <rPr>
            <sz val="11"/>
            <rFont val="Calibri"/>
            <family val="2"/>
            <charset val="238"/>
          </rPr>
          <t>Osszesito:Osszesito_ISA</t>
        </r>
      </text>
    </comment>
    <comment ref="E16" authorId="0" shapeId="0" xr:uid="{00000000-0006-0000-0100-00004D000000}">
      <text>
        <r>
          <rPr>
            <sz val="11"/>
            <rFont val="Calibri"/>
            <family val="2"/>
            <charset val="238"/>
          </rPr>
          <t>Osszesito:Osszesito_EllatasertFelelos</t>
        </r>
      </text>
    </comment>
    <comment ref="F16" authorId="0" shapeId="0" xr:uid="{00000000-0006-0000-0100-00004E000000}">
      <text>
        <r>
          <rPr>
            <sz val="11"/>
            <rFont val="Calibri"/>
            <family val="2"/>
            <charset val="238"/>
          </rPr>
          <t>Osszesito:Osszesito_EllatasiTerulet</t>
        </r>
      </text>
    </comment>
    <comment ref="A17" authorId="0" shapeId="0" xr:uid="{00000000-0006-0000-0100-00004F000000}">
      <text>
        <r>
          <rPr>
            <sz val="11"/>
            <rFont val="Calibri"/>
            <family val="2"/>
            <charset val="238"/>
          </rPr>
          <t>Osszesito:Osszesito_VKR_Sorszam</t>
        </r>
      </text>
    </comment>
    <comment ref="B17" authorId="0" shapeId="0" xr:uid="{00000000-0006-0000-0100-000050000000}">
      <text>
        <r>
          <rPr>
            <sz val="11"/>
            <rFont val="Calibri"/>
            <family val="2"/>
            <charset val="238"/>
          </rPr>
          <t>Osszesito:Osszesito_VKR_Nev</t>
        </r>
      </text>
    </comment>
    <comment ref="C17" authorId="0" shapeId="0" xr:uid="{00000000-0006-0000-0100-000051000000}">
      <text>
        <r>
          <rPr>
            <sz val="11"/>
            <rFont val="Calibri"/>
            <family val="2"/>
            <charset val="238"/>
          </rPr>
          <t>Osszesito:Osszesito_VKR_Kod</t>
        </r>
      </text>
    </comment>
    <comment ref="D17" authorId="0" shapeId="0" xr:uid="{00000000-0006-0000-0100-000052000000}">
      <text>
        <r>
          <rPr>
            <sz val="11"/>
            <rFont val="Calibri"/>
            <family val="2"/>
            <charset val="238"/>
          </rPr>
          <t>Osszesito:Osszesito_ISA</t>
        </r>
      </text>
    </comment>
    <comment ref="E17" authorId="0" shapeId="0" xr:uid="{00000000-0006-0000-0100-000053000000}">
      <text>
        <r>
          <rPr>
            <sz val="11"/>
            <rFont val="Calibri"/>
            <family val="2"/>
            <charset val="238"/>
          </rPr>
          <t>Osszesito:Osszesito_EllatasertFelelos</t>
        </r>
      </text>
    </comment>
    <comment ref="F17" authorId="0" shapeId="0" xr:uid="{00000000-0006-0000-0100-000054000000}">
      <text>
        <r>
          <rPr>
            <sz val="11"/>
            <rFont val="Calibri"/>
            <family val="2"/>
            <charset val="238"/>
          </rPr>
          <t>Osszesito:Osszesito_EllatasiTerulet</t>
        </r>
      </text>
    </comment>
    <comment ref="A18" authorId="0" shapeId="0" xr:uid="{00000000-0006-0000-0100-000055000000}">
      <text>
        <r>
          <rPr>
            <sz val="11"/>
            <rFont val="Calibri"/>
            <family val="2"/>
            <charset val="238"/>
          </rPr>
          <t>Osszesito:Osszesito_VKR_Sorszam</t>
        </r>
      </text>
    </comment>
    <comment ref="B18" authorId="0" shapeId="0" xr:uid="{00000000-0006-0000-0100-000056000000}">
      <text>
        <r>
          <rPr>
            <sz val="11"/>
            <rFont val="Calibri"/>
            <family val="2"/>
            <charset val="238"/>
          </rPr>
          <t>Osszesito:Osszesito_VKR_Nev</t>
        </r>
      </text>
    </comment>
    <comment ref="C18" authorId="0" shapeId="0" xr:uid="{00000000-0006-0000-0100-000057000000}">
      <text>
        <r>
          <rPr>
            <sz val="11"/>
            <rFont val="Calibri"/>
            <family val="2"/>
            <charset val="238"/>
          </rPr>
          <t>Osszesito:Osszesito_VKR_Kod</t>
        </r>
      </text>
    </comment>
    <comment ref="D18" authorId="0" shapeId="0" xr:uid="{00000000-0006-0000-0100-000058000000}">
      <text>
        <r>
          <rPr>
            <sz val="11"/>
            <rFont val="Calibri"/>
            <family val="2"/>
            <charset val="238"/>
          </rPr>
          <t>Osszesito:Osszesito_ISA</t>
        </r>
      </text>
    </comment>
    <comment ref="E18" authorId="0" shapeId="0" xr:uid="{00000000-0006-0000-0100-000059000000}">
      <text>
        <r>
          <rPr>
            <sz val="11"/>
            <rFont val="Calibri"/>
            <family val="2"/>
            <charset val="238"/>
          </rPr>
          <t>Osszesito:Osszesito_EllatasertFelelos</t>
        </r>
      </text>
    </comment>
    <comment ref="F18" authorId="0" shapeId="0" xr:uid="{00000000-0006-0000-0100-00005A000000}">
      <text>
        <r>
          <rPr>
            <sz val="11"/>
            <rFont val="Calibri"/>
            <family val="2"/>
            <charset val="238"/>
          </rPr>
          <t>Osszesito:Osszesito_EllatasiTerulet</t>
        </r>
      </text>
    </comment>
    <comment ref="A19" authorId="0" shapeId="0" xr:uid="{00000000-0006-0000-0100-00005B000000}">
      <text>
        <r>
          <rPr>
            <sz val="11"/>
            <rFont val="Calibri"/>
            <family val="2"/>
            <charset val="238"/>
          </rPr>
          <t>Osszesito:Osszesito_VKR_Sorszam</t>
        </r>
      </text>
    </comment>
    <comment ref="B19" authorId="0" shapeId="0" xr:uid="{00000000-0006-0000-0100-00005C000000}">
      <text>
        <r>
          <rPr>
            <sz val="11"/>
            <rFont val="Calibri"/>
            <family val="2"/>
            <charset val="238"/>
          </rPr>
          <t>Osszesito:Osszesito_VKR_Nev</t>
        </r>
      </text>
    </comment>
    <comment ref="C19" authorId="0" shapeId="0" xr:uid="{00000000-0006-0000-0100-00005D000000}">
      <text>
        <r>
          <rPr>
            <sz val="11"/>
            <rFont val="Calibri"/>
            <family val="2"/>
            <charset val="238"/>
          </rPr>
          <t>Osszesito:Osszesito_VKR_Kod</t>
        </r>
      </text>
    </comment>
    <comment ref="D19" authorId="0" shapeId="0" xr:uid="{00000000-0006-0000-0100-00005E000000}">
      <text>
        <r>
          <rPr>
            <sz val="11"/>
            <rFont val="Calibri"/>
            <family val="2"/>
            <charset val="238"/>
          </rPr>
          <t>Osszesito:Osszesito_ISA</t>
        </r>
      </text>
    </comment>
    <comment ref="E19" authorId="0" shapeId="0" xr:uid="{00000000-0006-0000-0100-00005F000000}">
      <text>
        <r>
          <rPr>
            <sz val="11"/>
            <rFont val="Calibri"/>
            <family val="2"/>
            <charset val="238"/>
          </rPr>
          <t>Osszesito:Osszesito_EllatasertFelelos</t>
        </r>
      </text>
    </comment>
    <comment ref="F19" authorId="0" shapeId="0" xr:uid="{00000000-0006-0000-0100-000060000000}">
      <text>
        <r>
          <rPr>
            <sz val="11"/>
            <rFont val="Calibri"/>
            <family val="2"/>
            <charset val="238"/>
          </rPr>
          <t>Osszesito:Osszesito_EllatasiTerulet</t>
        </r>
      </text>
    </comment>
    <comment ref="A20" authorId="0" shapeId="0" xr:uid="{00000000-0006-0000-0100-000061000000}">
      <text>
        <r>
          <rPr>
            <sz val="11"/>
            <rFont val="Calibri"/>
            <family val="2"/>
            <charset val="238"/>
          </rPr>
          <t>Osszesito:Osszesito_VKR_Sorszam</t>
        </r>
      </text>
    </comment>
    <comment ref="B20" authorId="0" shapeId="0" xr:uid="{00000000-0006-0000-0100-000062000000}">
      <text>
        <r>
          <rPr>
            <sz val="11"/>
            <rFont val="Calibri"/>
            <family val="2"/>
            <charset val="238"/>
          </rPr>
          <t>Osszesito:Osszesito_VKR_Nev</t>
        </r>
      </text>
    </comment>
    <comment ref="C20" authorId="0" shapeId="0" xr:uid="{00000000-0006-0000-0100-000063000000}">
      <text>
        <r>
          <rPr>
            <sz val="11"/>
            <rFont val="Calibri"/>
            <family val="2"/>
            <charset val="238"/>
          </rPr>
          <t>Osszesito:Osszesito_VKR_Kod</t>
        </r>
      </text>
    </comment>
    <comment ref="D20" authorId="0" shapeId="0" xr:uid="{00000000-0006-0000-0100-000064000000}">
      <text>
        <r>
          <rPr>
            <sz val="11"/>
            <rFont val="Calibri"/>
            <family val="2"/>
            <charset val="238"/>
          </rPr>
          <t>Osszesito:Osszesito_ISA</t>
        </r>
      </text>
    </comment>
    <comment ref="E20" authorId="0" shapeId="0" xr:uid="{00000000-0006-0000-0100-000065000000}">
      <text>
        <r>
          <rPr>
            <sz val="11"/>
            <rFont val="Calibri"/>
            <family val="2"/>
            <charset val="238"/>
          </rPr>
          <t>Osszesito:Osszesito_EllatasertFelelos</t>
        </r>
      </text>
    </comment>
    <comment ref="F20" authorId="0" shapeId="0" xr:uid="{00000000-0006-0000-0100-000066000000}">
      <text>
        <r>
          <rPr>
            <sz val="11"/>
            <rFont val="Calibri"/>
            <family val="2"/>
            <charset val="238"/>
          </rPr>
          <t>Osszesito:Osszesito_EllatasiTerulet</t>
        </r>
      </text>
    </comment>
    <comment ref="A21" authorId="0" shapeId="0" xr:uid="{00000000-0006-0000-0100-000067000000}">
      <text>
        <r>
          <rPr>
            <sz val="11"/>
            <rFont val="Calibri"/>
            <family val="2"/>
            <charset val="238"/>
          </rPr>
          <t>Osszesito:Osszesito_VKR_Sorszam</t>
        </r>
      </text>
    </comment>
    <comment ref="B21" authorId="0" shapeId="0" xr:uid="{00000000-0006-0000-0100-000068000000}">
      <text>
        <r>
          <rPr>
            <sz val="11"/>
            <rFont val="Calibri"/>
            <family val="2"/>
            <charset val="238"/>
          </rPr>
          <t>Osszesito:Osszesito_VKR_Nev</t>
        </r>
      </text>
    </comment>
    <comment ref="C21" authorId="0" shapeId="0" xr:uid="{00000000-0006-0000-0100-000069000000}">
      <text>
        <r>
          <rPr>
            <sz val="11"/>
            <rFont val="Calibri"/>
            <family val="2"/>
            <charset val="238"/>
          </rPr>
          <t>Osszesito:Osszesito_VKR_Kod</t>
        </r>
      </text>
    </comment>
    <comment ref="D21" authorId="0" shapeId="0" xr:uid="{00000000-0006-0000-0100-00006A000000}">
      <text>
        <r>
          <rPr>
            <sz val="11"/>
            <rFont val="Calibri"/>
            <family val="2"/>
            <charset val="238"/>
          </rPr>
          <t>Osszesito:Osszesito_ISA</t>
        </r>
      </text>
    </comment>
    <comment ref="E21" authorId="0" shapeId="0" xr:uid="{00000000-0006-0000-0100-00006B000000}">
      <text>
        <r>
          <rPr>
            <sz val="11"/>
            <rFont val="Calibri"/>
            <family val="2"/>
            <charset val="238"/>
          </rPr>
          <t>Osszesito:Osszesito_EllatasertFelelos</t>
        </r>
      </text>
    </comment>
    <comment ref="F21" authorId="0" shapeId="0" xr:uid="{00000000-0006-0000-0100-00006C000000}">
      <text>
        <r>
          <rPr>
            <sz val="11"/>
            <rFont val="Calibri"/>
            <family val="2"/>
            <charset val="238"/>
          </rPr>
          <t>Osszesito:Osszesito_EllatasiTerulet</t>
        </r>
      </text>
    </comment>
    <comment ref="A22" authorId="0" shapeId="0" xr:uid="{00000000-0006-0000-0100-00006D000000}">
      <text>
        <r>
          <rPr>
            <sz val="11"/>
            <rFont val="Calibri"/>
            <family val="2"/>
            <charset val="238"/>
          </rPr>
          <t>Osszesito:Osszesito_VKR_Sorszam</t>
        </r>
      </text>
    </comment>
    <comment ref="B22" authorId="0" shapeId="0" xr:uid="{00000000-0006-0000-0100-00006E000000}">
      <text>
        <r>
          <rPr>
            <sz val="11"/>
            <rFont val="Calibri"/>
            <family val="2"/>
            <charset val="238"/>
          </rPr>
          <t>Osszesito:Osszesito_VKR_Nev</t>
        </r>
      </text>
    </comment>
    <comment ref="C22" authorId="0" shapeId="0" xr:uid="{00000000-0006-0000-0100-00006F000000}">
      <text>
        <r>
          <rPr>
            <sz val="11"/>
            <rFont val="Calibri"/>
            <family val="2"/>
            <charset val="238"/>
          </rPr>
          <t>Osszesito:Osszesito_VKR_Kod</t>
        </r>
      </text>
    </comment>
    <comment ref="D22" authorId="0" shapeId="0" xr:uid="{00000000-0006-0000-0100-000070000000}">
      <text>
        <r>
          <rPr>
            <sz val="11"/>
            <rFont val="Calibri"/>
            <family val="2"/>
            <charset val="238"/>
          </rPr>
          <t>Osszesito:Osszesito_ISA</t>
        </r>
      </text>
    </comment>
    <comment ref="E22" authorId="0" shapeId="0" xr:uid="{00000000-0006-0000-0100-000071000000}">
      <text>
        <r>
          <rPr>
            <sz val="11"/>
            <rFont val="Calibri"/>
            <family val="2"/>
            <charset val="238"/>
          </rPr>
          <t>Osszesito:Osszesito_EllatasertFelelos</t>
        </r>
      </text>
    </comment>
    <comment ref="F22" authorId="0" shapeId="0" xr:uid="{00000000-0006-0000-0100-000072000000}">
      <text>
        <r>
          <rPr>
            <sz val="11"/>
            <rFont val="Calibri"/>
            <family val="2"/>
            <charset val="238"/>
          </rPr>
          <t>Osszesito:Osszesito_EllatasiTerulet</t>
        </r>
      </text>
    </comment>
    <comment ref="A23" authorId="0" shapeId="0" xr:uid="{00000000-0006-0000-0100-000073000000}">
      <text>
        <r>
          <rPr>
            <sz val="11"/>
            <rFont val="Calibri"/>
            <family val="2"/>
            <charset val="238"/>
          </rPr>
          <t>Osszesito:Osszesito_VKR_Sorszam</t>
        </r>
      </text>
    </comment>
    <comment ref="B23" authorId="0" shapeId="0" xr:uid="{00000000-0006-0000-0100-000074000000}">
      <text>
        <r>
          <rPr>
            <sz val="11"/>
            <rFont val="Calibri"/>
            <family val="2"/>
            <charset val="238"/>
          </rPr>
          <t>Osszesito:Osszesito_VKR_Nev</t>
        </r>
      </text>
    </comment>
    <comment ref="C23" authorId="0" shapeId="0" xr:uid="{00000000-0006-0000-0100-000075000000}">
      <text>
        <r>
          <rPr>
            <sz val="11"/>
            <rFont val="Calibri"/>
            <family val="2"/>
            <charset val="238"/>
          </rPr>
          <t>Osszesito:Osszesito_VKR_Kod</t>
        </r>
      </text>
    </comment>
    <comment ref="D23" authorId="0" shapeId="0" xr:uid="{00000000-0006-0000-0100-000076000000}">
      <text>
        <r>
          <rPr>
            <sz val="11"/>
            <rFont val="Calibri"/>
            <family val="2"/>
            <charset val="238"/>
          </rPr>
          <t>Osszesito:Osszesito_ISA</t>
        </r>
      </text>
    </comment>
    <comment ref="E23" authorId="0" shapeId="0" xr:uid="{00000000-0006-0000-0100-000077000000}">
      <text>
        <r>
          <rPr>
            <sz val="11"/>
            <rFont val="Calibri"/>
            <family val="2"/>
            <charset val="238"/>
          </rPr>
          <t>Osszesito:Osszesito_EllatasertFelelos</t>
        </r>
      </text>
    </comment>
    <comment ref="F23" authorId="0" shapeId="0" xr:uid="{00000000-0006-0000-0100-000078000000}">
      <text>
        <r>
          <rPr>
            <sz val="11"/>
            <rFont val="Calibri"/>
            <family val="2"/>
            <charset val="238"/>
          </rPr>
          <t>Osszesito:Osszesito_EllatasiTerulet</t>
        </r>
      </text>
    </comment>
    <comment ref="A24" authorId="0" shapeId="0" xr:uid="{00000000-0006-0000-0100-000079000000}">
      <text>
        <r>
          <rPr>
            <sz val="11"/>
            <rFont val="Calibri"/>
            <family val="2"/>
            <charset val="238"/>
          </rPr>
          <t>Osszesito:Osszesito_VKR_Sorszam</t>
        </r>
      </text>
    </comment>
    <comment ref="B24" authorId="0" shapeId="0" xr:uid="{00000000-0006-0000-0100-00007A000000}">
      <text>
        <r>
          <rPr>
            <sz val="11"/>
            <rFont val="Calibri"/>
            <family val="2"/>
            <charset val="238"/>
          </rPr>
          <t>Osszesito:Osszesito_VKR_Nev</t>
        </r>
      </text>
    </comment>
    <comment ref="C24" authorId="0" shapeId="0" xr:uid="{00000000-0006-0000-0100-00007B000000}">
      <text>
        <r>
          <rPr>
            <sz val="11"/>
            <rFont val="Calibri"/>
            <family val="2"/>
            <charset val="238"/>
          </rPr>
          <t>Osszesito:Osszesito_VKR_Kod</t>
        </r>
      </text>
    </comment>
    <comment ref="D24" authorId="0" shapeId="0" xr:uid="{00000000-0006-0000-0100-00007C000000}">
      <text>
        <r>
          <rPr>
            <sz val="11"/>
            <rFont val="Calibri"/>
            <family val="2"/>
            <charset val="238"/>
          </rPr>
          <t>Osszesito:Osszesito_ISA</t>
        </r>
      </text>
    </comment>
    <comment ref="E24" authorId="0" shapeId="0" xr:uid="{00000000-0006-0000-0100-00007D000000}">
      <text>
        <r>
          <rPr>
            <sz val="11"/>
            <rFont val="Calibri"/>
            <family val="2"/>
            <charset val="238"/>
          </rPr>
          <t>Osszesito:Osszesito_EllatasertFelelos</t>
        </r>
      </text>
    </comment>
    <comment ref="F24" authorId="0" shapeId="0" xr:uid="{00000000-0006-0000-0100-00007E000000}">
      <text>
        <r>
          <rPr>
            <sz val="11"/>
            <rFont val="Calibri"/>
            <family val="2"/>
            <charset val="238"/>
          </rPr>
          <t>Osszesito:Osszesito_EllatasiTerulet</t>
        </r>
      </text>
    </comment>
    <comment ref="A25" authorId="0" shapeId="0" xr:uid="{00000000-0006-0000-0100-00007F000000}">
      <text>
        <r>
          <rPr>
            <sz val="11"/>
            <rFont val="Calibri"/>
            <family val="2"/>
            <charset val="238"/>
          </rPr>
          <t>Osszesito:Osszesito_VKR_Sorszam</t>
        </r>
      </text>
    </comment>
    <comment ref="B25" authorId="0" shapeId="0" xr:uid="{00000000-0006-0000-0100-000080000000}">
      <text>
        <r>
          <rPr>
            <sz val="11"/>
            <rFont val="Calibri"/>
            <family val="2"/>
            <charset val="238"/>
          </rPr>
          <t>Osszesito:Osszesito_VKR_Nev</t>
        </r>
      </text>
    </comment>
    <comment ref="C25" authorId="0" shapeId="0" xr:uid="{00000000-0006-0000-0100-000081000000}">
      <text>
        <r>
          <rPr>
            <sz val="11"/>
            <rFont val="Calibri"/>
            <family val="2"/>
            <charset val="238"/>
          </rPr>
          <t>Osszesito:Osszesito_VKR_Kod</t>
        </r>
      </text>
    </comment>
    <comment ref="D25" authorId="0" shapeId="0" xr:uid="{00000000-0006-0000-0100-000082000000}">
      <text>
        <r>
          <rPr>
            <sz val="11"/>
            <rFont val="Calibri"/>
            <family val="2"/>
            <charset val="238"/>
          </rPr>
          <t>Osszesito:Osszesito_ISA</t>
        </r>
      </text>
    </comment>
    <comment ref="E25" authorId="0" shapeId="0" xr:uid="{00000000-0006-0000-0100-000083000000}">
      <text>
        <r>
          <rPr>
            <sz val="11"/>
            <rFont val="Calibri"/>
            <family val="2"/>
            <charset val="238"/>
          </rPr>
          <t>Osszesito:Osszesito_EllatasertFelelos</t>
        </r>
      </text>
    </comment>
    <comment ref="F25" authorId="0" shapeId="0" xr:uid="{00000000-0006-0000-0100-000084000000}">
      <text>
        <r>
          <rPr>
            <sz val="11"/>
            <rFont val="Calibri"/>
            <family val="2"/>
            <charset val="238"/>
          </rPr>
          <t>Osszesito:Osszesito_EllatasiTerulet</t>
        </r>
      </text>
    </comment>
    <comment ref="A26" authorId="0" shapeId="0" xr:uid="{00000000-0006-0000-0100-000085000000}">
      <text>
        <r>
          <rPr>
            <sz val="11"/>
            <rFont val="Calibri"/>
            <family val="2"/>
            <charset val="238"/>
          </rPr>
          <t>Osszesito:Osszesito_VKR_Sorszam</t>
        </r>
      </text>
    </comment>
    <comment ref="B26" authorId="0" shapeId="0" xr:uid="{00000000-0006-0000-0100-000086000000}">
      <text>
        <r>
          <rPr>
            <sz val="11"/>
            <rFont val="Calibri"/>
            <family val="2"/>
            <charset val="238"/>
          </rPr>
          <t>Osszesito:Osszesito_VKR_Nev</t>
        </r>
      </text>
    </comment>
    <comment ref="C26" authorId="0" shapeId="0" xr:uid="{00000000-0006-0000-0100-000087000000}">
      <text>
        <r>
          <rPr>
            <sz val="11"/>
            <rFont val="Calibri"/>
            <family val="2"/>
            <charset val="238"/>
          </rPr>
          <t>Osszesito:Osszesito_VKR_Kod</t>
        </r>
      </text>
    </comment>
    <comment ref="D26" authorId="0" shapeId="0" xr:uid="{00000000-0006-0000-0100-000088000000}">
      <text>
        <r>
          <rPr>
            <sz val="11"/>
            <rFont val="Calibri"/>
            <family val="2"/>
            <charset val="238"/>
          </rPr>
          <t>Osszesito:Osszesito_ISA</t>
        </r>
      </text>
    </comment>
    <comment ref="E26" authorId="0" shapeId="0" xr:uid="{00000000-0006-0000-0100-000089000000}">
      <text>
        <r>
          <rPr>
            <sz val="11"/>
            <rFont val="Calibri"/>
            <family val="2"/>
            <charset val="238"/>
          </rPr>
          <t>Osszesito:Osszesito_EllatasertFelelos</t>
        </r>
      </text>
    </comment>
    <comment ref="F26" authorId="0" shapeId="0" xr:uid="{00000000-0006-0000-0100-00008A000000}">
      <text>
        <r>
          <rPr>
            <sz val="11"/>
            <rFont val="Calibri"/>
            <family val="2"/>
            <charset val="238"/>
          </rPr>
          <t>Osszesito:Osszesito_EllatasiTerulet</t>
        </r>
      </text>
    </comment>
    <comment ref="A27" authorId="0" shapeId="0" xr:uid="{00000000-0006-0000-0100-00008B000000}">
      <text>
        <r>
          <rPr>
            <sz val="11"/>
            <rFont val="Calibri"/>
            <family val="2"/>
            <charset val="238"/>
          </rPr>
          <t>Osszesito:Osszesito_VKR_Sorszam</t>
        </r>
      </text>
    </comment>
    <comment ref="B27" authorId="0" shapeId="0" xr:uid="{00000000-0006-0000-0100-00008C000000}">
      <text>
        <r>
          <rPr>
            <sz val="11"/>
            <rFont val="Calibri"/>
            <family val="2"/>
            <charset val="238"/>
          </rPr>
          <t>Osszesito:Osszesito_VKR_Nev</t>
        </r>
      </text>
    </comment>
    <comment ref="C27" authorId="0" shapeId="0" xr:uid="{00000000-0006-0000-0100-00008D000000}">
      <text>
        <r>
          <rPr>
            <sz val="11"/>
            <rFont val="Calibri"/>
            <family val="2"/>
            <charset val="238"/>
          </rPr>
          <t>Osszesito:Osszesito_VKR_Kod</t>
        </r>
      </text>
    </comment>
    <comment ref="D27" authorId="0" shapeId="0" xr:uid="{00000000-0006-0000-0100-00008E000000}">
      <text>
        <r>
          <rPr>
            <sz val="11"/>
            <rFont val="Calibri"/>
            <family val="2"/>
            <charset val="238"/>
          </rPr>
          <t>Osszesito:Osszesito_ISA</t>
        </r>
      </text>
    </comment>
    <comment ref="E27" authorId="0" shapeId="0" xr:uid="{00000000-0006-0000-0100-00008F000000}">
      <text>
        <r>
          <rPr>
            <sz val="11"/>
            <rFont val="Calibri"/>
            <family val="2"/>
            <charset val="238"/>
          </rPr>
          <t>Osszesito:Osszesito_EllatasertFelelos</t>
        </r>
      </text>
    </comment>
    <comment ref="F27" authorId="0" shapeId="0" xr:uid="{00000000-0006-0000-0100-000090000000}">
      <text>
        <r>
          <rPr>
            <sz val="11"/>
            <rFont val="Calibri"/>
            <family val="2"/>
            <charset val="238"/>
          </rPr>
          <t>Osszesito:Osszesito_EllatasiTerulet</t>
        </r>
      </text>
    </comment>
    <comment ref="A28" authorId="0" shapeId="0" xr:uid="{00000000-0006-0000-0100-000091000000}">
      <text>
        <r>
          <rPr>
            <sz val="11"/>
            <rFont val="Calibri"/>
            <family val="2"/>
            <charset val="238"/>
          </rPr>
          <t>Osszesito:Osszesito_VKR_Sorszam</t>
        </r>
      </text>
    </comment>
    <comment ref="B28" authorId="0" shapeId="0" xr:uid="{00000000-0006-0000-0100-000092000000}">
      <text>
        <r>
          <rPr>
            <sz val="11"/>
            <rFont val="Calibri"/>
            <family val="2"/>
            <charset val="238"/>
          </rPr>
          <t>Osszesito:Osszesito_VKR_Nev</t>
        </r>
      </text>
    </comment>
    <comment ref="C28" authorId="0" shapeId="0" xr:uid="{00000000-0006-0000-0100-000093000000}">
      <text>
        <r>
          <rPr>
            <sz val="11"/>
            <rFont val="Calibri"/>
            <family val="2"/>
            <charset val="238"/>
          </rPr>
          <t>Osszesito:Osszesito_VKR_Kod</t>
        </r>
      </text>
    </comment>
    <comment ref="D28" authorId="0" shapeId="0" xr:uid="{00000000-0006-0000-0100-000094000000}">
      <text>
        <r>
          <rPr>
            <sz val="11"/>
            <rFont val="Calibri"/>
            <family val="2"/>
            <charset val="238"/>
          </rPr>
          <t>Osszesito:Osszesito_ISA</t>
        </r>
      </text>
    </comment>
    <comment ref="E28" authorId="0" shapeId="0" xr:uid="{00000000-0006-0000-0100-000095000000}">
      <text>
        <r>
          <rPr>
            <sz val="11"/>
            <rFont val="Calibri"/>
            <family val="2"/>
            <charset val="238"/>
          </rPr>
          <t>Osszesito:Osszesito_EllatasertFelelos</t>
        </r>
      </text>
    </comment>
    <comment ref="F28" authorId="0" shapeId="0" xr:uid="{00000000-0006-0000-0100-000096000000}">
      <text>
        <r>
          <rPr>
            <sz val="11"/>
            <rFont val="Calibri"/>
            <family val="2"/>
            <charset val="238"/>
          </rPr>
          <t>Osszesito:Osszesito_EllatasiTerulet</t>
        </r>
      </text>
    </comment>
    <comment ref="A29" authorId="0" shapeId="0" xr:uid="{00000000-0006-0000-0100-000097000000}">
      <text>
        <r>
          <rPr>
            <sz val="11"/>
            <rFont val="Calibri"/>
            <family val="2"/>
            <charset val="238"/>
          </rPr>
          <t>Osszesito:Osszesito_VKR_Sorszam</t>
        </r>
      </text>
    </comment>
    <comment ref="B29" authorId="0" shapeId="0" xr:uid="{00000000-0006-0000-0100-000098000000}">
      <text>
        <r>
          <rPr>
            <sz val="11"/>
            <rFont val="Calibri"/>
            <family val="2"/>
            <charset val="238"/>
          </rPr>
          <t>Osszesito:Osszesito_VKR_Nev</t>
        </r>
      </text>
    </comment>
    <comment ref="C29" authorId="0" shapeId="0" xr:uid="{00000000-0006-0000-0100-000099000000}">
      <text>
        <r>
          <rPr>
            <sz val="11"/>
            <rFont val="Calibri"/>
            <family val="2"/>
            <charset val="238"/>
          </rPr>
          <t>Osszesito:Osszesito_VKR_Kod</t>
        </r>
      </text>
    </comment>
    <comment ref="D29" authorId="0" shapeId="0" xr:uid="{00000000-0006-0000-0100-00009A000000}">
      <text>
        <r>
          <rPr>
            <sz val="11"/>
            <rFont val="Calibri"/>
            <family val="2"/>
            <charset val="238"/>
          </rPr>
          <t>Osszesito:Osszesito_ISA</t>
        </r>
      </text>
    </comment>
    <comment ref="E29" authorId="0" shapeId="0" xr:uid="{00000000-0006-0000-0100-00009B000000}">
      <text>
        <r>
          <rPr>
            <sz val="11"/>
            <rFont val="Calibri"/>
            <family val="2"/>
            <charset val="238"/>
          </rPr>
          <t>Osszesito:Osszesito_EllatasertFelelos</t>
        </r>
      </text>
    </comment>
    <comment ref="F29" authorId="0" shapeId="0" xr:uid="{00000000-0006-0000-0100-00009C000000}">
      <text>
        <r>
          <rPr>
            <sz val="11"/>
            <rFont val="Calibri"/>
            <family val="2"/>
            <charset val="238"/>
          </rPr>
          <t>Osszesito:Osszesito_EllatasiTerulet</t>
        </r>
      </text>
    </comment>
    <comment ref="A30" authorId="0" shapeId="0" xr:uid="{00000000-0006-0000-0100-00009D000000}">
      <text>
        <r>
          <rPr>
            <sz val="11"/>
            <rFont val="Calibri"/>
            <family val="2"/>
            <charset val="238"/>
          </rPr>
          <t>Osszesito:Osszesito_VKR_Sorszam</t>
        </r>
      </text>
    </comment>
    <comment ref="B30" authorId="0" shapeId="0" xr:uid="{00000000-0006-0000-0100-00009E000000}">
      <text>
        <r>
          <rPr>
            <sz val="11"/>
            <rFont val="Calibri"/>
            <family val="2"/>
            <charset val="238"/>
          </rPr>
          <t>Osszesito:Osszesito_VKR_Nev</t>
        </r>
      </text>
    </comment>
    <comment ref="C30" authorId="0" shapeId="0" xr:uid="{00000000-0006-0000-0100-00009F000000}">
      <text>
        <r>
          <rPr>
            <sz val="11"/>
            <rFont val="Calibri"/>
            <family val="2"/>
            <charset val="238"/>
          </rPr>
          <t>Osszesito:Osszesito_VKR_Kod</t>
        </r>
      </text>
    </comment>
    <comment ref="D30" authorId="0" shapeId="0" xr:uid="{00000000-0006-0000-0100-0000A0000000}">
      <text>
        <r>
          <rPr>
            <sz val="11"/>
            <rFont val="Calibri"/>
            <family val="2"/>
            <charset val="238"/>
          </rPr>
          <t>Osszesito:Osszesito_ISA</t>
        </r>
      </text>
    </comment>
    <comment ref="E30" authorId="0" shapeId="0" xr:uid="{00000000-0006-0000-0100-0000A1000000}">
      <text>
        <r>
          <rPr>
            <sz val="11"/>
            <rFont val="Calibri"/>
            <family val="2"/>
            <charset val="238"/>
          </rPr>
          <t>Osszesito:Osszesito_EllatasertFelelos</t>
        </r>
      </text>
    </comment>
    <comment ref="F30" authorId="0" shapeId="0" xr:uid="{00000000-0006-0000-0100-0000A2000000}">
      <text>
        <r>
          <rPr>
            <sz val="11"/>
            <rFont val="Calibri"/>
            <family val="2"/>
            <charset val="238"/>
          </rPr>
          <t>Osszesito:Osszesito_EllatasiTerulet</t>
        </r>
      </text>
    </comment>
    <comment ref="A31" authorId="0" shapeId="0" xr:uid="{00000000-0006-0000-0100-0000A3000000}">
      <text>
        <r>
          <rPr>
            <sz val="11"/>
            <rFont val="Calibri"/>
            <family val="2"/>
            <charset val="238"/>
          </rPr>
          <t>Osszesito:Osszesito_VKR_Sorszam</t>
        </r>
      </text>
    </comment>
    <comment ref="B31" authorId="0" shapeId="0" xr:uid="{00000000-0006-0000-0100-0000A4000000}">
      <text>
        <r>
          <rPr>
            <sz val="11"/>
            <rFont val="Calibri"/>
            <family val="2"/>
            <charset val="238"/>
          </rPr>
          <t>Osszesito:Osszesito_VKR_Nev</t>
        </r>
      </text>
    </comment>
    <comment ref="C31" authorId="0" shapeId="0" xr:uid="{00000000-0006-0000-0100-0000A5000000}">
      <text>
        <r>
          <rPr>
            <sz val="11"/>
            <rFont val="Calibri"/>
            <family val="2"/>
            <charset val="238"/>
          </rPr>
          <t>Osszesito:Osszesito_VKR_Kod</t>
        </r>
      </text>
    </comment>
    <comment ref="D31" authorId="0" shapeId="0" xr:uid="{00000000-0006-0000-0100-0000A6000000}">
      <text>
        <r>
          <rPr>
            <sz val="11"/>
            <rFont val="Calibri"/>
            <family val="2"/>
            <charset val="238"/>
          </rPr>
          <t>Osszesito:Osszesito_ISA</t>
        </r>
      </text>
    </comment>
    <comment ref="E31" authorId="0" shapeId="0" xr:uid="{00000000-0006-0000-0100-0000A7000000}">
      <text>
        <r>
          <rPr>
            <sz val="11"/>
            <rFont val="Calibri"/>
            <family val="2"/>
            <charset val="238"/>
          </rPr>
          <t>Osszesito:Osszesito_EllatasertFelelos</t>
        </r>
      </text>
    </comment>
    <comment ref="F31" authorId="0" shapeId="0" xr:uid="{00000000-0006-0000-0100-0000A8000000}">
      <text>
        <r>
          <rPr>
            <sz val="11"/>
            <rFont val="Calibri"/>
            <family val="2"/>
            <charset val="238"/>
          </rPr>
          <t>Osszesito:Osszesito_EllatasiTerulet</t>
        </r>
      </text>
    </comment>
    <comment ref="A32" authorId="0" shapeId="0" xr:uid="{00000000-0006-0000-0100-0000A9000000}">
      <text>
        <r>
          <rPr>
            <sz val="11"/>
            <rFont val="Calibri"/>
            <family val="2"/>
            <charset val="238"/>
          </rPr>
          <t>Osszesito:Osszesito_VKR_Sorszam</t>
        </r>
      </text>
    </comment>
    <comment ref="B32" authorId="0" shapeId="0" xr:uid="{00000000-0006-0000-0100-0000AA000000}">
      <text>
        <r>
          <rPr>
            <sz val="11"/>
            <rFont val="Calibri"/>
            <family val="2"/>
            <charset val="238"/>
          </rPr>
          <t>Osszesito:Osszesito_VKR_Nev</t>
        </r>
      </text>
    </comment>
    <comment ref="C32" authorId="0" shapeId="0" xr:uid="{00000000-0006-0000-0100-0000AB000000}">
      <text>
        <r>
          <rPr>
            <sz val="11"/>
            <rFont val="Calibri"/>
            <family val="2"/>
            <charset val="238"/>
          </rPr>
          <t>Osszesito:Osszesito_VKR_Kod</t>
        </r>
      </text>
    </comment>
    <comment ref="D32" authorId="0" shapeId="0" xr:uid="{00000000-0006-0000-0100-0000AC000000}">
      <text>
        <r>
          <rPr>
            <sz val="11"/>
            <rFont val="Calibri"/>
            <family val="2"/>
            <charset val="238"/>
          </rPr>
          <t>Osszesito:Osszesito_ISA</t>
        </r>
      </text>
    </comment>
    <comment ref="E32" authorId="0" shapeId="0" xr:uid="{00000000-0006-0000-0100-0000AD000000}">
      <text>
        <r>
          <rPr>
            <sz val="11"/>
            <rFont val="Calibri"/>
            <family val="2"/>
            <charset val="238"/>
          </rPr>
          <t>Osszesito:Osszesito_EllatasertFelelos</t>
        </r>
      </text>
    </comment>
    <comment ref="F32" authorId="0" shapeId="0" xr:uid="{00000000-0006-0000-0100-0000AE000000}">
      <text>
        <r>
          <rPr>
            <sz val="11"/>
            <rFont val="Calibri"/>
            <family val="2"/>
            <charset val="238"/>
          </rPr>
          <t>Osszesito:Osszesito_EllatasiTerulet</t>
        </r>
      </text>
    </comment>
    <comment ref="A33" authorId="0" shapeId="0" xr:uid="{00000000-0006-0000-0100-0000AF000000}">
      <text>
        <r>
          <rPr>
            <sz val="11"/>
            <rFont val="Calibri"/>
            <family val="2"/>
            <charset val="238"/>
          </rPr>
          <t>Osszesito:Osszesito_VKR_Sorszam</t>
        </r>
      </text>
    </comment>
    <comment ref="B33" authorId="0" shapeId="0" xr:uid="{00000000-0006-0000-0100-0000B0000000}">
      <text>
        <r>
          <rPr>
            <sz val="11"/>
            <rFont val="Calibri"/>
            <family val="2"/>
            <charset val="238"/>
          </rPr>
          <t>Osszesito:Osszesito_VKR_Nev</t>
        </r>
      </text>
    </comment>
    <comment ref="C33" authorId="0" shapeId="0" xr:uid="{00000000-0006-0000-0100-0000B1000000}">
      <text>
        <r>
          <rPr>
            <sz val="11"/>
            <rFont val="Calibri"/>
            <family val="2"/>
            <charset val="238"/>
          </rPr>
          <t>Osszesito:Osszesito_VKR_Kod</t>
        </r>
      </text>
    </comment>
    <comment ref="D33" authorId="0" shapeId="0" xr:uid="{00000000-0006-0000-0100-0000B2000000}">
      <text>
        <r>
          <rPr>
            <sz val="11"/>
            <rFont val="Calibri"/>
            <family val="2"/>
            <charset val="238"/>
          </rPr>
          <t>Osszesito:Osszesito_ISA</t>
        </r>
      </text>
    </comment>
    <comment ref="E33" authorId="0" shapeId="0" xr:uid="{00000000-0006-0000-0100-0000B3000000}">
      <text>
        <r>
          <rPr>
            <sz val="11"/>
            <rFont val="Calibri"/>
            <family val="2"/>
            <charset val="238"/>
          </rPr>
          <t>Osszesito:Osszesito_EllatasertFelelos</t>
        </r>
      </text>
    </comment>
    <comment ref="F33" authorId="0" shapeId="0" xr:uid="{00000000-0006-0000-0100-0000B4000000}">
      <text>
        <r>
          <rPr>
            <sz val="11"/>
            <rFont val="Calibri"/>
            <family val="2"/>
            <charset val="238"/>
          </rPr>
          <t>Osszesito:Osszesito_EllatasiTerulet</t>
        </r>
      </text>
    </comment>
    <comment ref="A34" authorId="0" shapeId="0" xr:uid="{00000000-0006-0000-0100-0000B5000000}">
      <text>
        <r>
          <rPr>
            <sz val="11"/>
            <rFont val="Calibri"/>
            <family val="2"/>
            <charset val="238"/>
          </rPr>
          <t>Osszesito:Osszesito_VKR_Sorszam</t>
        </r>
      </text>
    </comment>
    <comment ref="B34" authorId="0" shapeId="0" xr:uid="{00000000-0006-0000-0100-0000B6000000}">
      <text>
        <r>
          <rPr>
            <sz val="11"/>
            <rFont val="Calibri"/>
            <family val="2"/>
            <charset val="238"/>
          </rPr>
          <t>Osszesito:Osszesito_VKR_Nev</t>
        </r>
      </text>
    </comment>
    <comment ref="C34" authorId="0" shapeId="0" xr:uid="{00000000-0006-0000-0100-0000B7000000}">
      <text>
        <r>
          <rPr>
            <sz val="11"/>
            <rFont val="Calibri"/>
            <family val="2"/>
            <charset val="238"/>
          </rPr>
          <t>Osszesito:Osszesito_VKR_Kod</t>
        </r>
      </text>
    </comment>
    <comment ref="D34" authorId="0" shapeId="0" xr:uid="{00000000-0006-0000-0100-0000B8000000}">
      <text>
        <r>
          <rPr>
            <sz val="11"/>
            <rFont val="Calibri"/>
            <family val="2"/>
            <charset val="238"/>
          </rPr>
          <t>Osszesito:Osszesito_ISA</t>
        </r>
      </text>
    </comment>
    <comment ref="E34" authorId="0" shapeId="0" xr:uid="{00000000-0006-0000-0100-0000B9000000}">
      <text>
        <r>
          <rPr>
            <sz val="11"/>
            <rFont val="Calibri"/>
            <family val="2"/>
            <charset val="238"/>
          </rPr>
          <t>Osszesito:Osszesito_EllatasertFelelos</t>
        </r>
      </text>
    </comment>
    <comment ref="F34" authorId="0" shapeId="0" xr:uid="{00000000-0006-0000-0100-0000BA000000}">
      <text>
        <r>
          <rPr>
            <sz val="11"/>
            <rFont val="Calibri"/>
            <family val="2"/>
            <charset val="238"/>
          </rPr>
          <t>Osszesito:Osszesito_EllatasiTerulet</t>
        </r>
      </text>
    </comment>
    <comment ref="A35" authorId="0" shapeId="0" xr:uid="{00000000-0006-0000-0100-0000BB000000}">
      <text>
        <r>
          <rPr>
            <sz val="11"/>
            <rFont val="Calibri"/>
            <family val="2"/>
            <charset val="238"/>
          </rPr>
          <t>Osszesito:Osszesito_VKR_Sorszam</t>
        </r>
      </text>
    </comment>
    <comment ref="B35" authorId="0" shapeId="0" xr:uid="{00000000-0006-0000-0100-0000BC000000}">
      <text>
        <r>
          <rPr>
            <sz val="11"/>
            <rFont val="Calibri"/>
            <family val="2"/>
            <charset val="238"/>
          </rPr>
          <t>Osszesito:Osszesito_VKR_Nev</t>
        </r>
      </text>
    </comment>
    <comment ref="C35" authorId="0" shapeId="0" xr:uid="{00000000-0006-0000-0100-0000BD000000}">
      <text>
        <r>
          <rPr>
            <sz val="11"/>
            <rFont val="Calibri"/>
            <family val="2"/>
            <charset val="238"/>
          </rPr>
          <t>Osszesito:Osszesito_VKR_Kod</t>
        </r>
      </text>
    </comment>
    <comment ref="D35" authorId="0" shapeId="0" xr:uid="{00000000-0006-0000-0100-0000BE000000}">
      <text>
        <r>
          <rPr>
            <sz val="11"/>
            <rFont val="Calibri"/>
            <family val="2"/>
            <charset val="238"/>
          </rPr>
          <t>Osszesito:Osszesito_ISA</t>
        </r>
      </text>
    </comment>
    <comment ref="E35" authorId="0" shapeId="0" xr:uid="{00000000-0006-0000-0100-0000BF000000}">
      <text>
        <r>
          <rPr>
            <sz val="11"/>
            <rFont val="Calibri"/>
            <family val="2"/>
            <charset val="238"/>
          </rPr>
          <t>Osszesito:Osszesito_EllatasertFelelos</t>
        </r>
      </text>
    </comment>
    <comment ref="F35" authorId="0" shapeId="0" xr:uid="{00000000-0006-0000-0100-0000C0000000}">
      <text>
        <r>
          <rPr>
            <sz val="11"/>
            <rFont val="Calibri"/>
            <family val="2"/>
            <charset val="238"/>
          </rPr>
          <t>Osszesito:Osszesito_EllatasiTerulet</t>
        </r>
      </text>
    </comment>
    <comment ref="A36" authorId="0" shapeId="0" xr:uid="{00000000-0006-0000-0100-0000C1000000}">
      <text>
        <r>
          <rPr>
            <sz val="11"/>
            <rFont val="Calibri"/>
            <family val="2"/>
            <charset val="238"/>
          </rPr>
          <t>Osszesito:Osszesito_VKR_Sorszam</t>
        </r>
      </text>
    </comment>
    <comment ref="B36" authorId="0" shapeId="0" xr:uid="{00000000-0006-0000-0100-0000C2000000}">
      <text>
        <r>
          <rPr>
            <sz val="11"/>
            <rFont val="Calibri"/>
            <family val="2"/>
            <charset val="238"/>
          </rPr>
          <t>Osszesito:Osszesito_VKR_Nev</t>
        </r>
      </text>
    </comment>
    <comment ref="C36" authorId="0" shapeId="0" xr:uid="{00000000-0006-0000-0100-0000C3000000}">
      <text>
        <r>
          <rPr>
            <sz val="11"/>
            <rFont val="Calibri"/>
            <family val="2"/>
            <charset val="238"/>
          </rPr>
          <t>Osszesito:Osszesito_VKR_Kod</t>
        </r>
      </text>
    </comment>
    <comment ref="D36" authorId="0" shapeId="0" xr:uid="{00000000-0006-0000-0100-0000C4000000}">
      <text>
        <r>
          <rPr>
            <sz val="11"/>
            <rFont val="Calibri"/>
            <family val="2"/>
            <charset val="238"/>
          </rPr>
          <t>Osszesito:Osszesito_ISA</t>
        </r>
      </text>
    </comment>
    <comment ref="E36" authorId="0" shapeId="0" xr:uid="{00000000-0006-0000-0100-0000C5000000}">
      <text>
        <r>
          <rPr>
            <sz val="11"/>
            <rFont val="Calibri"/>
            <family val="2"/>
            <charset val="238"/>
          </rPr>
          <t>Osszesito:Osszesito_EllatasertFelelos</t>
        </r>
      </text>
    </comment>
    <comment ref="F36" authorId="0" shapeId="0" xr:uid="{00000000-0006-0000-0100-0000C6000000}">
      <text>
        <r>
          <rPr>
            <sz val="11"/>
            <rFont val="Calibri"/>
            <family val="2"/>
            <charset val="238"/>
          </rPr>
          <t>Osszesito:Osszesito_EllatasiTerulet</t>
        </r>
      </text>
    </comment>
    <comment ref="A37" authorId="0" shapeId="0" xr:uid="{00000000-0006-0000-0100-0000C7000000}">
      <text>
        <r>
          <rPr>
            <sz val="11"/>
            <rFont val="Calibri"/>
            <family val="2"/>
            <charset val="238"/>
          </rPr>
          <t>Osszesito:Osszesito_VKR_Sorszam</t>
        </r>
      </text>
    </comment>
    <comment ref="B37" authorId="0" shapeId="0" xr:uid="{00000000-0006-0000-0100-0000C8000000}">
      <text>
        <r>
          <rPr>
            <sz val="11"/>
            <rFont val="Calibri"/>
            <family val="2"/>
            <charset val="238"/>
          </rPr>
          <t>Osszesito:Osszesito_VKR_Nev</t>
        </r>
      </text>
    </comment>
    <comment ref="C37" authorId="0" shapeId="0" xr:uid="{00000000-0006-0000-0100-0000C9000000}">
      <text>
        <r>
          <rPr>
            <sz val="11"/>
            <rFont val="Calibri"/>
            <family val="2"/>
            <charset val="238"/>
          </rPr>
          <t>Osszesito:Osszesito_VKR_Kod</t>
        </r>
      </text>
    </comment>
    <comment ref="D37" authorId="0" shapeId="0" xr:uid="{00000000-0006-0000-0100-0000CA000000}">
      <text>
        <r>
          <rPr>
            <sz val="11"/>
            <rFont val="Calibri"/>
            <family val="2"/>
            <charset val="238"/>
          </rPr>
          <t>Osszesito:Osszesito_ISA</t>
        </r>
      </text>
    </comment>
    <comment ref="E37" authorId="0" shapeId="0" xr:uid="{00000000-0006-0000-0100-0000CB000000}">
      <text>
        <r>
          <rPr>
            <sz val="11"/>
            <rFont val="Calibri"/>
            <family val="2"/>
            <charset val="238"/>
          </rPr>
          <t>Osszesito:Osszesito_EllatasertFelelos</t>
        </r>
      </text>
    </comment>
    <comment ref="F37" authorId="0" shapeId="0" xr:uid="{00000000-0006-0000-0100-0000CC000000}">
      <text>
        <r>
          <rPr>
            <sz val="11"/>
            <rFont val="Calibri"/>
            <family val="2"/>
            <charset val="238"/>
          </rPr>
          <t>Osszesito:Osszesito_EllatasiTerulet</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B3" authorId="0" shapeId="0" xr:uid="{CFBE2164-DD24-43AB-9D54-500A0C9E3EF2}">
      <text>
        <r>
          <rPr>
            <sz val="11"/>
            <rFont val="Calibri"/>
            <family val="2"/>
            <charset val="238"/>
          </rPr>
          <t>IV_F:FontossagiSorrent</t>
        </r>
      </text>
    </comment>
    <comment ref="C3" authorId="0" shapeId="0" xr:uid="{2FA815ED-FE33-405A-AFF7-2024EE6C0322}">
      <text>
        <r>
          <rPr>
            <sz val="11"/>
            <rFont val="Calibri"/>
            <family val="2"/>
            <charset val="238"/>
          </rPr>
          <t>IV_F:FeladatKategoria</t>
        </r>
      </text>
    </comment>
    <comment ref="D3" authorId="0" shapeId="0" xr:uid="{B41683F5-D7B5-46F5-8BF4-05D474D929AA}">
      <text>
        <r>
          <rPr>
            <sz val="11"/>
            <rFont val="Calibri"/>
            <family val="2"/>
            <charset val="238"/>
          </rPr>
          <t>IV_F:FeladatMegnevezes</t>
        </r>
      </text>
    </comment>
    <comment ref="E3" authorId="0" shapeId="0" xr:uid="{F9A6B2B9-9686-4B2E-9BFD-10FD78040003}">
      <text>
        <r>
          <rPr>
            <sz val="11"/>
            <rFont val="Calibri"/>
            <family val="2"/>
            <charset val="238"/>
          </rPr>
          <t>IV_F:ElviEngedelySzam</t>
        </r>
      </text>
    </comment>
    <comment ref="F3" authorId="0" shapeId="0" xr:uid="{FD5B5C8C-BEA5-4903-8B86-8ACBD8397F16}">
      <text>
        <r>
          <rPr>
            <sz val="11"/>
            <rFont val="Calibri"/>
            <family val="2"/>
            <charset val="238"/>
          </rPr>
          <t>IV_F:VKR_Kod</t>
        </r>
      </text>
    </comment>
    <comment ref="G3" authorId="0" shapeId="0" xr:uid="{6DC4D918-67F5-4E6C-A9BB-3E2EC04E0958}">
      <text>
        <r>
          <rPr>
            <sz val="11"/>
            <rFont val="Calibri"/>
            <family val="2"/>
            <charset val="238"/>
          </rPr>
          <t>IV_F:VKR_Nev</t>
        </r>
      </text>
    </comment>
    <comment ref="H3" authorId="0" shapeId="0" xr:uid="{FC585F3C-C195-4142-ADCB-9D7A8B0AB624}">
      <text>
        <r>
          <rPr>
            <sz val="11"/>
            <rFont val="Calibri"/>
            <family val="2"/>
            <charset val="238"/>
          </rPr>
          <t>IV_F:FeladatAzonosito</t>
        </r>
      </text>
    </comment>
    <comment ref="I3" authorId="0" shapeId="0" xr:uid="{160168EE-A5B7-48D5-A3A7-26F6FA3C6920}">
      <text>
        <r>
          <rPr>
            <sz val="11"/>
            <rFont val="Calibri"/>
            <family val="2"/>
            <charset val="238"/>
          </rPr>
          <t>IV_F:EllatasiTerulet</t>
        </r>
      </text>
    </comment>
    <comment ref="J3" authorId="0" shapeId="0" xr:uid="{91F32B88-A10B-40C7-A865-8FA08250E0E1}">
      <text>
        <r>
          <rPr>
            <sz val="11"/>
            <rFont val="Calibri"/>
            <family val="2"/>
            <charset val="238"/>
          </rPr>
          <t>IV_F:EllatasertFelelos</t>
        </r>
      </text>
    </comment>
    <comment ref="K3" authorId="0" shapeId="0" xr:uid="{F2DF469E-D801-4975-A39E-C0CB3179A754}">
      <text>
        <r>
          <rPr>
            <sz val="11"/>
            <rFont val="Calibri"/>
            <family val="2"/>
            <charset val="238"/>
          </rPr>
          <t>IV_F:TervezettNettoKoltseg</t>
        </r>
      </text>
    </comment>
    <comment ref="L3" authorId="0" shapeId="0" xr:uid="{2BE1BF0B-2D9B-420B-85E2-1377BBA49B5B}">
      <text>
        <r>
          <rPr>
            <sz val="11"/>
            <rFont val="Calibri"/>
            <family val="2"/>
            <charset val="238"/>
          </rPr>
          <t>IV_F:IdotartamKezdes</t>
        </r>
      </text>
    </comment>
    <comment ref="M3" authorId="0" shapeId="0" xr:uid="{28B4C6FE-5AF3-4722-9B73-1F9DFE0A198E}">
      <text>
        <r>
          <rPr>
            <sz val="11"/>
            <rFont val="Calibri"/>
            <family val="2"/>
            <charset val="238"/>
          </rPr>
          <t>IV_F:IdotartamBefejezes</t>
        </r>
      </text>
    </comment>
    <comment ref="N3" authorId="0" shapeId="0" xr:uid="{5F166474-C6E6-495C-940C-CE04CC5DDBD9}">
      <text>
        <r>
          <rPr>
            <sz val="11"/>
            <rFont val="Calibri"/>
            <family val="2"/>
            <charset val="238"/>
          </rPr>
          <t>IV_F:NettoKoltsegUtem1</t>
        </r>
      </text>
    </comment>
    <comment ref="O3" authorId="0" shapeId="0" xr:uid="{CF90BF71-76E7-4947-90A5-E8011461BE1A}">
      <text>
        <r>
          <rPr>
            <sz val="11"/>
            <rFont val="Calibri"/>
            <family val="2"/>
            <charset val="238"/>
          </rPr>
          <t>IV_F:NettoKoltsegUtem2</t>
        </r>
      </text>
    </comment>
    <comment ref="P3" authorId="0" shapeId="0" xr:uid="{CE586488-C476-4064-828F-E2F7F2BC20D8}">
      <text>
        <r>
          <rPr>
            <sz val="11"/>
            <rFont val="Calibri"/>
            <family val="2"/>
            <charset val="238"/>
          </rPr>
          <t>IV_F:EM_Melleklet2_KTG</t>
        </r>
      </text>
    </comment>
    <comment ref="R3" authorId="0" shapeId="0" xr:uid="{12929C80-BBAF-4491-B52D-57EFEC0ADBAA}">
      <text>
        <r>
          <rPr>
            <sz val="11"/>
            <rFont val="Calibri"/>
            <family val="2"/>
            <charset val="238"/>
          </rPr>
          <t>IV_F:HDUtem1</t>
        </r>
      </text>
    </comment>
    <comment ref="S3" authorId="0" shapeId="0" xr:uid="{CE871EE4-3633-49AB-91C8-A41D1FCA0640}">
      <text>
        <r>
          <rPr>
            <sz val="11"/>
            <rFont val="Calibri"/>
            <family val="2"/>
            <charset val="238"/>
          </rPr>
          <t>IV_F:ECSUtem1</t>
        </r>
      </text>
    </comment>
    <comment ref="T3" authorId="0" shapeId="0" xr:uid="{0A008596-1569-468F-A386-06AF4261D9B7}">
      <text>
        <r>
          <rPr>
            <sz val="11"/>
            <rFont val="Calibri"/>
            <family val="2"/>
            <charset val="238"/>
          </rPr>
          <t>IV_F:KFHUtem1</t>
        </r>
      </text>
    </comment>
    <comment ref="U3" authorId="0" shapeId="0" xr:uid="{73DA4BC2-CEAA-4A82-9ED7-3A37781233C3}">
      <text>
        <r>
          <rPr>
            <sz val="11"/>
            <rFont val="Calibri"/>
            <family val="2"/>
            <charset val="238"/>
          </rPr>
          <t>IV_F:Egyeb_SajatUtem1</t>
        </r>
      </text>
    </comment>
    <comment ref="V3" authorId="0" shapeId="0" xr:uid="{074A0EF8-E422-4FFC-AB6D-E06E85FEECB6}">
      <text>
        <r>
          <rPr>
            <sz val="11"/>
            <rFont val="Calibri"/>
            <family val="2"/>
            <charset val="238"/>
          </rPr>
          <t>IV_F:DijUtem1</t>
        </r>
      </text>
    </comment>
    <comment ref="W3" authorId="0" shapeId="0" xr:uid="{9521ED63-E82C-4DA6-B3FA-7191C4364CD2}">
      <text>
        <r>
          <rPr>
            <sz val="11"/>
            <rFont val="Calibri"/>
            <family val="2"/>
            <charset val="238"/>
          </rPr>
          <t>IV_F:EM_Melleklet1_Utem1</t>
        </r>
      </text>
    </comment>
    <comment ref="X3" authorId="0" shapeId="0" xr:uid="{A87F8E52-BF6A-42AE-A40E-48EEE9E93EED}">
      <text>
        <r>
          <rPr>
            <sz val="11"/>
            <rFont val="Calibri"/>
            <family val="2"/>
            <charset val="238"/>
          </rPr>
          <t>IV_F:EgyebAllamiUtem1</t>
        </r>
      </text>
    </comment>
    <comment ref="Y3" authorId="0" shapeId="0" xr:uid="{941DCAC0-84A9-4E9D-9FC6-9E41ACD35F2E}">
      <text>
        <r>
          <rPr>
            <sz val="11"/>
            <rFont val="Calibri"/>
            <family val="2"/>
            <charset val="238"/>
          </rPr>
          <t>IV_F:OnkormanyzatiUtem1</t>
        </r>
      </text>
    </comment>
    <comment ref="Z3" authorId="0" shapeId="0" xr:uid="{EF1168FE-B96A-4D53-862D-E412B8C31EFA}">
      <text>
        <r>
          <rPr>
            <sz val="11"/>
            <rFont val="Calibri"/>
            <family val="2"/>
            <charset val="238"/>
          </rPr>
          <t>IV_F:EUUtem1</t>
        </r>
      </text>
    </comment>
    <comment ref="AA3" authorId="0" shapeId="0" xr:uid="{5B113C81-2C94-46A0-8F5F-90440A4C8607}">
      <text>
        <r>
          <rPr>
            <sz val="11"/>
            <rFont val="Calibri"/>
            <family val="2"/>
            <charset val="238"/>
          </rPr>
          <t>IV_F:EgyebUtem1</t>
        </r>
      </text>
    </comment>
    <comment ref="AB3" authorId="0" shapeId="0" xr:uid="{1C16C551-DCD2-4ED4-83FD-1D4399CDE579}">
      <text>
        <r>
          <rPr>
            <sz val="11"/>
            <rFont val="Calibri"/>
            <family val="2"/>
            <charset val="238"/>
          </rPr>
          <t>IV_F:HitelKotvenyUtem1</t>
        </r>
      </text>
    </comment>
    <comment ref="AC3" authorId="0" shapeId="0" xr:uid="{392B593E-0025-4A54-A9A4-A034244A69ED}">
      <text>
        <r>
          <rPr>
            <sz val="11"/>
            <rFont val="Calibri"/>
            <family val="2"/>
            <charset val="238"/>
          </rPr>
          <t>IV_F:OsszesenUtem1</t>
        </r>
      </text>
    </comment>
    <comment ref="AF3" authorId="0" shapeId="0" xr:uid="{6A11D66D-EEAC-412A-8DBA-D53B6C36876B}">
      <text>
        <r>
          <rPr>
            <sz val="11"/>
            <rFont val="Calibri"/>
            <family val="2"/>
            <charset val="238"/>
          </rPr>
          <t>IV_F:HDUtem2</t>
        </r>
      </text>
    </comment>
    <comment ref="AG3" authorId="0" shapeId="0" xr:uid="{C21C080E-0589-4B23-98B4-F6D35135BE7B}">
      <text>
        <r>
          <rPr>
            <sz val="11"/>
            <rFont val="Calibri"/>
            <family val="2"/>
            <charset val="238"/>
          </rPr>
          <t>IV_F:ECSUtem2</t>
        </r>
      </text>
    </comment>
    <comment ref="AH3" authorId="0" shapeId="0" xr:uid="{7D0E0EF0-0FE2-49E8-978E-4325F487677B}">
      <text>
        <r>
          <rPr>
            <sz val="11"/>
            <rFont val="Calibri"/>
            <family val="2"/>
            <charset val="238"/>
          </rPr>
          <t>IV_F:KFHUtem2</t>
        </r>
      </text>
    </comment>
    <comment ref="AI3" authorId="0" shapeId="0" xr:uid="{D0278268-0686-435E-935C-9F97982B5636}">
      <text>
        <r>
          <rPr>
            <sz val="11"/>
            <rFont val="Calibri"/>
            <family val="2"/>
            <charset val="238"/>
          </rPr>
          <t>IV_F:Egyeb_SajatUtem2</t>
        </r>
      </text>
    </comment>
    <comment ref="AJ3" authorId="0" shapeId="0" xr:uid="{8B8C5B3F-0272-47FE-8136-C24B9CD0222D}">
      <text>
        <r>
          <rPr>
            <sz val="11"/>
            <rFont val="Calibri"/>
            <family val="2"/>
            <charset val="238"/>
          </rPr>
          <t>IV_F:DijUtem2</t>
        </r>
      </text>
    </comment>
    <comment ref="AK3" authorId="0" shapeId="0" xr:uid="{D0EEDF44-FBA9-4076-AB8A-7F514CC81D69}">
      <text>
        <r>
          <rPr>
            <sz val="11"/>
            <rFont val="Calibri"/>
            <family val="2"/>
            <charset val="238"/>
          </rPr>
          <t>IV_F:EM_Melleklet1_Utem2</t>
        </r>
      </text>
    </comment>
    <comment ref="AL3" authorId="0" shapeId="0" xr:uid="{C689BC0A-035A-4BE4-96B1-5141F3DF5DCA}">
      <text>
        <r>
          <rPr>
            <sz val="11"/>
            <rFont val="Calibri"/>
            <family val="2"/>
            <charset val="238"/>
          </rPr>
          <t>IV_F:EgyebAllamiUtem2</t>
        </r>
      </text>
    </comment>
    <comment ref="AM3" authorId="0" shapeId="0" xr:uid="{80BF8C55-5DC9-47B6-B0A7-7D01CAF72B57}">
      <text>
        <r>
          <rPr>
            <sz val="11"/>
            <rFont val="Calibri"/>
            <family val="2"/>
            <charset val="238"/>
          </rPr>
          <t>IV_F:OnkormanyzatiUtem2</t>
        </r>
      </text>
    </comment>
    <comment ref="AN3" authorId="0" shapeId="0" xr:uid="{107D011C-17B0-40CA-BBE8-354A4CDDDC37}">
      <text>
        <r>
          <rPr>
            <sz val="11"/>
            <rFont val="Calibri"/>
            <family val="2"/>
            <charset val="238"/>
          </rPr>
          <t>IV_F:EUUtem2</t>
        </r>
      </text>
    </comment>
    <comment ref="AO3" authorId="0" shapeId="0" xr:uid="{0C430AE0-E37C-4FB0-A964-D6D903FE5292}">
      <text>
        <r>
          <rPr>
            <sz val="11"/>
            <rFont val="Calibri"/>
            <family val="2"/>
            <charset val="238"/>
          </rPr>
          <t>IV_F:EgyebUtem2</t>
        </r>
      </text>
    </comment>
    <comment ref="AP3" authorId="0" shapeId="0" xr:uid="{655A557A-1564-47E6-92BE-041E87EDE9A3}">
      <text>
        <r>
          <rPr>
            <sz val="11"/>
            <rFont val="Calibri"/>
            <family val="2"/>
            <charset val="238"/>
          </rPr>
          <t>IV_F:HitelKotvenyUtem2</t>
        </r>
      </text>
    </comment>
    <comment ref="AQ3" authorId="0" shapeId="0" xr:uid="{AF76C059-1F1D-45FD-BF28-B75109BFC96B}">
      <text>
        <r>
          <rPr>
            <sz val="11"/>
            <rFont val="Calibri"/>
            <family val="2"/>
            <charset val="238"/>
          </rPr>
          <t>IV_F:OsszesenUtem2</t>
        </r>
      </text>
    </comment>
    <comment ref="AR3" authorId="0" shapeId="0" xr:uid="{CF42D1F3-F687-47B4-83EF-F58B43452A66}">
      <text>
        <r>
          <rPr>
            <sz val="11"/>
            <rFont val="Calibri"/>
            <family val="2"/>
            <charset val="238"/>
          </rPr>
          <t>IV_F:ForrashianyUtem2</t>
        </r>
      </text>
    </comment>
    <comment ref="AU3" authorId="0" shapeId="0" xr:uid="{2869A655-394F-40AE-AFAB-9E3D4FC8109E}">
      <text>
        <r>
          <rPr>
            <sz val="11"/>
            <rFont val="Calibri"/>
            <family val="2"/>
            <charset val="238"/>
          </rPr>
          <t>IV_F:Indokolas</t>
        </r>
      </text>
    </comment>
    <comment ref="AV3" authorId="0" shapeId="0" xr:uid="{5F6BB153-13DF-4527-AA46-F943E3FC1BAD}">
      <text>
        <r>
          <rPr>
            <sz val="11"/>
            <rFont val="Calibri"/>
            <family val="2"/>
            <charset val="238"/>
          </rPr>
          <t>IV_F:Megjegyzes</t>
        </r>
      </text>
    </comment>
    <comment ref="AW3" authorId="0" shapeId="0" xr:uid="{F5CC9503-A08C-4DBF-BC5C-7E6F181327B4}">
      <text>
        <r>
          <rPr>
            <sz val="11"/>
            <rFont val="Calibri"/>
            <family val="2"/>
            <charset val="238"/>
          </rPr>
          <t>IV_F:FeladatSorszam</t>
        </r>
      </text>
    </comment>
    <comment ref="AY3" authorId="0" shapeId="0" xr:uid="{DCBBB0FE-922F-4D0D-8363-818C2713B24E}">
      <text>
        <r>
          <rPr>
            <sz val="11"/>
            <rFont val="Calibri"/>
            <family val="2"/>
            <charset val="238"/>
          </rPr>
          <t>IV_F:ISA</t>
        </r>
      </text>
    </comment>
    <comment ref="B4" authorId="0" shapeId="0" xr:uid="{28EE37EB-BE10-49BE-8013-C8CAB58FAE00}">
      <text>
        <r>
          <rPr>
            <sz val="11"/>
            <rFont val="Calibri"/>
            <family val="2"/>
            <charset val="238"/>
          </rPr>
          <t>IV_F:FontossagiSorrent</t>
        </r>
      </text>
    </comment>
    <comment ref="C4" authorId="0" shapeId="0" xr:uid="{90788E49-0AEA-4C33-A3D1-8BD68DBFCEE4}">
      <text>
        <r>
          <rPr>
            <sz val="11"/>
            <rFont val="Calibri"/>
            <family val="2"/>
            <charset val="238"/>
          </rPr>
          <t>IV_F:FeladatKategoria</t>
        </r>
      </text>
    </comment>
    <comment ref="D4" authorId="0" shapeId="0" xr:uid="{3A5117D7-A96E-49F1-A253-688FEF1FD6EA}">
      <text>
        <r>
          <rPr>
            <sz val="11"/>
            <rFont val="Calibri"/>
            <family val="2"/>
            <charset val="238"/>
          </rPr>
          <t>IV_F:FeladatMegnevezes</t>
        </r>
      </text>
    </comment>
    <comment ref="E4" authorId="0" shapeId="0" xr:uid="{A5F97108-5A38-4040-ABB5-581274DDBAD3}">
      <text>
        <r>
          <rPr>
            <sz val="11"/>
            <rFont val="Calibri"/>
            <family val="2"/>
            <charset val="238"/>
          </rPr>
          <t>IV_F:ElviEngedelySzam</t>
        </r>
      </text>
    </comment>
    <comment ref="F4" authorId="0" shapeId="0" xr:uid="{69036295-B797-4AE1-B544-2037AD7F8C32}">
      <text>
        <r>
          <rPr>
            <sz val="11"/>
            <rFont val="Calibri"/>
            <family val="2"/>
            <charset val="238"/>
          </rPr>
          <t>IV_F:VKR_Kod</t>
        </r>
      </text>
    </comment>
    <comment ref="G4" authorId="0" shapeId="0" xr:uid="{FA2BF748-C269-4CDF-8DBD-4EC828462D68}">
      <text>
        <r>
          <rPr>
            <sz val="11"/>
            <rFont val="Calibri"/>
            <family val="2"/>
            <charset val="238"/>
          </rPr>
          <t>IV_F:VKR_Nev</t>
        </r>
      </text>
    </comment>
    <comment ref="H4" authorId="0" shapeId="0" xr:uid="{B04F8C62-4CCB-4982-BBF5-03201038A39B}">
      <text>
        <r>
          <rPr>
            <sz val="11"/>
            <rFont val="Calibri"/>
            <family val="2"/>
            <charset val="238"/>
          </rPr>
          <t>IV_F:FeladatAzonosito</t>
        </r>
      </text>
    </comment>
    <comment ref="I4" authorId="0" shapeId="0" xr:uid="{868BD3ED-849B-40EB-A383-E5CDF22536FC}">
      <text>
        <r>
          <rPr>
            <sz val="11"/>
            <rFont val="Calibri"/>
            <family val="2"/>
            <charset val="238"/>
          </rPr>
          <t>IV_F:EllatasiTerulet</t>
        </r>
      </text>
    </comment>
    <comment ref="J4" authorId="0" shapeId="0" xr:uid="{F847702F-DEB1-4FE3-A31F-5E2CF6649445}">
      <text>
        <r>
          <rPr>
            <sz val="11"/>
            <rFont val="Calibri"/>
            <family val="2"/>
            <charset val="238"/>
          </rPr>
          <t>IV_F:EllatasertFelelos</t>
        </r>
      </text>
    </comment>
    <comment ref="K4" authorId="0" shapeId="0" xr:uid="{8A4215C2-0759-4226-8102-BF0A75F004DC}">
      <text>
        <r>
          <rPr>
            <sz val="11"/>
            <rFont val="Calibri"/>
            <family val="2"/>
            <charset val="238"/>
          </rPr>
          <t>IV_F:TervezettNettoKoltseg</t>
        </r>
      </text>
    </comment>
    <comment ref="L4" authorId="0" shapeId="0" xr:uid="{C2F0464C-EABC-4883-B56D-D78354455D96}">
      <text>
        <r>
          <rPr>
            <sz val="11"/>
            <rFont val="Calibri"/>
            <family val="2"/>
            <charset val="238"/>
          </rPr>
          <t>IV_F:IdotartamKezdes</t>
        </r>
      </text>
    </comment>
    <comment ref="M4" authorId="0" shapeId="0" xr:uid="{0B564AE2-B58B-4CEE-8E79-E0B67DC9CB74}">
      <text>
        <r>
          <rPr>
            <sz val="11"/>
            <rFont val="Calibri"/>
            <family val="2"/>
            <charset val="238"/>
          </rPr>
          <t>IV_F:IdotartamBefejezes</t>
        </r>
      </text>
    </comment>
    <comment ref="N4" authorId="0" shapeId="0" xr:uid="{4A6894BB-0C4B-44C2-B44B-33D8350A969D}">
      <text>
        <r>
          <rPr>
            <sz val="11"/>
            <rFont val="Calibri"/>
            <family val="2"/>
            <charset val="238"/>
          </rPr>
          <t>IV_F:NettoKoltsegUtem1</t>
        </r>
      </text>
    </comment>
    <comment ref="O4" authorId="0" shapeId="0" xr:uid="{3E93E70C-6D90-458F-9182-467EA7966529}">
      <text>
        <r>
          <rPr>
            <sz val="11"/>
            <rFont val="Calibri"/>
            <family val="2"/>
            <charset val="238"/>
          </rPr>
          <t>IV_F:NettoKoltsegUtem2</t>
        </r>
      </text>
    </comment>
    <comment ref="P4" authorId="0" shapeId="0" xr:uid="{90109DBF-E9AE-4F92-8172-82309365C782}">
      <text>
        <r>
          <rPr>
            <sz val="11"/>
            <rFont val="Calibri"/>
            <family val="2"/>
            <charset val="238"/>
          </rPr>
          <t>IV_F:EM_Melleklet2_KTG</t>
        </r>
      </text>
    </comment>
    <comment ref="R4" authorId="0" shapeId="0" xr:uid="{4985AE9F-3DAB-4535-A72E-7A0D64AC8E03}">
      <text>
        <r>
          <rPr>
            <sz val="11"/>
            <rFont val="Calibri"/>
            <family val="2"/>
            <charset val="238"/>
          </rPr>
          <t>IV_F:HDUtem1</t>
        </r>
      </text>
    </comment>
    <comment ref="S4" authorId="0" shapeId="0" xr:uid="{37D92F92-2925-4825-9152-1FF9563526ED}">
      <text>
        <r>
          <rPr>
            <sz val="11"/>
            <rFont val="Calibri"/>
            <family val="2"/>
            <charset val="238"/>
          </rPr>
          <t>IV_F:ECSUtem1</t>
        </r>
      </text>
    </comment>
    <comment ref="T4" authorId="0" shapeId="0" xr:uid="{07F1BBBB-85A2-4147-B0A5-A1F32A1A9F97}">
      <text>
        <r>
          <rPr>
            <sz val="11"/>
            <rFont val="Calibri"/>
            <family val="2"/>
            <charset val="238"/>
          </rPr>
          <t>IV_F:KFHUtem1</t>
        </r>
      </text>
    </comment>
    <comment ref="U4" authorId="0" shapeId="0" xr:uid="{88C45019-EB4F-4F87-822E-90DEC73887AE}">
      <text>
        <r>
          <rPr>
            <sz val="11"/>
            <rFont val="Calibri"/>
            <family val="2"/>
            <charset val="238"/>
          </rPr>
          <t>IV_F:Egyeb_SajatUtem1</t>
        </r>
      </text>
    </comment>
    <comment ref="V4" authorId="0" shapeId="0" xr:uid="{E25F819D-BF38-4F15-AFFE-C2C55229710C}">
      <text>
        <r>
          <rPr>
            <sz val="11"/>
            <rFont val="Calibri"/>
            <family val="2"/>
            <charset val="238"/>
          </rPr>
          <t>IV_F:DijUtem1</t>
        </r>
      </text>
    </comment>
    <comment ref="W4" authorId="0" shapeId="0" xr:uid="{0DBBDA0F-69F6-4510-8CA8-5B52843326D3}">
      <text>
        <r>
          <rPr>
            <sz val="11"/>
            <rFont val="Calibri"/>
            <family val="2"/>
            <charset val="238"/>
          </rPr>
          <t>IV_F:EM_Melleklet1_Utem1</t>
        </r>
      </text>
    </comment>
    <comment ref="X4" authorId="0" shapeId="0" xr:uid="{3BD6C3B7-D164-4F29-8219-3C1F634BD556}">
      <text>
        <r>
          <rPr>
            <sz val="11"/>
            <rFont val="Calibri"/>
            <family val="2"/>
            <charset val="238"/>
          </rPr>
          <t>IV_F:EgyebAllamiUtem1</t>
        </r>
      </text>
    </comment>
    <comment ref="Y4" authorId="0" shapeId="0" xr:uid="{7F4E266C-EB80-46A0-9CA0-B4BF0D6CB280}">
      <text>
        <r>
          <rPr>
            <sz val="11"/>
            <rFont val="Calibri"/>
            <family val="2"/>
            <charset val="238"/>
          </rPr>
          <t>IV_F:OnkormanyzatiUtem1</t>
        </r>
      </text>
    </comment>
    <comment ref="Z4" authorId="0" shapeId="0" xr:uid="{DDA228D5-4AED-493A-A986-87A3E4AA4A78}">
      <text>
        <r>
          <rPr>
            <sz val="11"/>
            <rFont val="Calibri"/>
            <family val="2"/>
            <charset val="238"/>
          </rPr>
          <t>IV_F:EUUtem1</t>
        </r>
      </text>
    </comment>
    <comment ref="AA4" authorId="0" shapeId="0" xr:uid="{0A0A5605-52CE-40AE-AFB0-4540451EF756}">
      <text>
        <r>
          <rPr>
            <sz val="11"/>
            <rFont val="Calibri"/>
            <family val="2"/>
            <charset val="238"/>
          </rPr>
          <t>IV_F:EgyebUtem1</t>
        </r>
      </text>
    </comment>
    <comment ref="AB4" authorId="0" shapeId="0" xr:uid="{9CCCAB37-0B4E-42CA-936C-8A364D2F7307}">
      <text>
        <r>
          <rPr>
            <sz val="11"/>
            <rFont val="Calibri"/>
            <family val="2"/>
            <charset val="238"/>
          </rPr>
          <t>IV_F:HitelKotvenyUtem1</t>
        </r>
      </text>
    </comment>
    <comment ref="AC4" authorId="0" shapeId="0" xr:uid="{11FBE417-3F8B-4E8C-B5E4-36CFE57B403E}">
      <text>
        <r>
          <rPr>
            <sz val="11"/>
            <rFont val="Calibri"/>
            <family val="2"/>
            <charset val="238"/>
          </rPr>
          <t>IV_F:OsszesenUtem1</t>
        </r>
      </text>
    </comment>
    <comment ref="AF4" authorId="0" shapeId="0" xr:uid="{57E0E90E-8FB6-4924-8ACA-33F7A4B27C45}">
      <text>
        <r>
          <rPr>
            <sz val="11"/>
            <rFont val="Calibri"/>
            <family val="2"/>
            <charset val="238"/>
          </rPr>
          <t>IV_F:HDUtem2</t>
        </r>
      </text>
    </comment>
    <comment ref="AG4" authorId="0" shapeId="0" xr:uid="{B9E3019F-A252-43E2-9176-22A7AC716D60}">
      <text>
        <r>
          <rPr>
            <sz val="11"/>
            <rFont val="Calibri"/>
            <family val="2"/>
            <charset val="238"/>
          </rPr>
          <t>IV_F:ECSUtem2</t>
        </r>
      </text>
    </comment>
    <comment ref="AH4" authorId="0" shapeId="0" xr:uid="{E09C6E1E-5B93-4D1E-B6C4-693973914246}">
      <text>
        <r>
          <rPr>
            <sz val="11"/>
            <rFont val="Calibri"/>
            <family val="2"/>
            <charset val="238"/>
          </rPr>
          <t>IV_F:KFHUtem2</t>
        </r>
      </text>
    </comment>
    <comment ref="AI4" authorId="0" shapeId="0" xr:uid="{1EF65529-D665-462B-AB46-1B3767F2738B}">
      <text>
        <r>
          <rPr>
            <sz val="11"/>
            <rFont val="Calibri"/>
            <family val="2"/>
            <charset val="238"/>
          </rPr>
          <t>IV_F:Egyeb_SajatUtem2</t>
        </r>
      </text>
    </comment>
    <comment ref="AJ4" authorId="0" shapeId="0" xr:uid="{5E093809-4AC9-4A88-A41A-27056E3E69F3}">
      <text>
        <r>
          <rPr>
            <sz val="11"/>
            <rFont val="Calibri"/>
            <family val="2"/>
            <charset val="238"/>
          </rPr>
          <t>IV_F:DijUtem2</t>
        </r>
      </text>
    </comment>
    <comment ref="AK4" authorId="0" shapeId="0" xr:uid="{3853B1F3-86F3-4007-88E2-8E3EE736BE4E}">
      <text>
        <r>
          <rPr>
            <sz val="11"/>
            <rFont val="Calibri"/>
            <family val="2"/>
            <charset val="238"/>
          </rPr>
          <t>IV_F:EM_Melleklet1_Utem2</t>
        </r>
      </text>
    </comment>
    <comment ref="AL4" authorId="0" shapeId="0" xr:uid="{0C12E255-B0DD-4802-8145-4CA60C0B08A9}">
      <text>
        <r>
          <rPr>
            <sz val="11"/>
            <rFont val="Calibri"/>
            <family val="2"/>
            <charset val="238"/>
          </rPr>
          <t>IV_F:EgyebAllamiUtem2</t>
        </r>
      </text>
    </comment>
    <comment ref="AM4" authorId="0" shapeId="0" xr:uid="{5F340D75-D930-4C92-874C-613D8B147230}">
      <text>
        <r>
          <rPr>
            <sz val="11"/>
            <rFont val="Calibri"/>
            <family val="2"/>
            <charset val="238"/>
          </rPr>
          <t>IV_F:OnkormanyzatiUtem2</t>
        </r>
      </text>
    </comment>
    <comment ref="AN4" authorId="0" shapeId="0" xr:uid="{EAC8F554-2383-4AA0-BBD7-2078BFAF2C86}">
      <text>
        <r>
          <rPr>
            <sz val="11"/>
            <rFont val="Calibri"/>
            <family val="2"/>
            <charset val="238"/>
          </rPr>
          <t>IV_F:EUUtem2</t>
        </r>
      </text>
    </comment>
    <comment ref="AO4" authorId="0" shapeId="0" xr:uid="{485CF729-852F-4371-9DB8-DE44D01DD899}">
      <text>
        <r>
          <rPr>
            <sz val="11"/>
            <rFont val="Calibri"/>
            <family val="2"/>
            <charset val="238"/>
          </rPr>
          <t>IV_F:EgyebUtem2</t>
        </r>
      </text>
    </comment>
    <comment ref="AP4" authorId="0" shapeId="0" xr:uid="{BD5ED1C2-811E-4D0D-AB86-024DDDA423ED}">
      <text>
        <r>
          <rPr>
            <sz val="11"/>
            <rFont val="Calibri"/>
            <family val="2"/>
            <charset val="238"/>
          </rPr>
          <t>IV_F:HitelKotvenyUtem2</t>
        </r>
      </text>
    </comment>
    <comment ref="AQ4" authorId="0" shapeId="0" xr:uid="{00FFBFBE-E84B-466F-83D5-F6215DBD7C7D}">
      <text>
        <r>
          <rPr>
            <sz val="11"/>
            <rFont val="Calibri"/>
            <family val="2"/>
            <charset val="238"/>
          </rPr>
          <t>IV_F:OsszesenUtem2</t>
        </r>
      </text>
    </comment>
    <comment ref="AR4" authorId="0" shapeId="0" xr:uid="{56E8A09A-54DC-4511-A4DD-2E9EBAB3C301}">
      <text>
        <r>
          <rPr>
            <sz val="11"/>
            <rFont val="Calibri"/>
            <family val="2"/>
            <charset val="238"/>
          </rPr>
          <t>IV_F:ForrashianyUtem2</t>
        </r>
      </text>
    </comment>
    <comment ref="AU4" authorId="0" shapeId="0" xr:uid="{801C7D17-7487-4F20-A05B-138C93ED2ADC}">
      <text>
        <r>
          <rPr>
            <sz val="11"/>
            <rFont val="Calibri"/>
            <family val="2"/>
            <charset val="238"/>
          </rPr>
          <t>IV_F:Indokolas</t>
        </r>
      </text>
    </comment>
    <comment ref="AV4" authorId="0" shapeId="0" xr:uid="{E8E54C6E-DD22-4939-B16E-9CAF2A28DCEF}">
      <text>
        <r>
          <rPr>
            <sz val="11"/>
            <rFont val="Calibri"/>
            <family val="2"/>
            <charset val="238"/>
          </rPr>
          <t>IV_F:Megjegyzes</t>
        </r>
      </text>
    </comment>
    <comment ref="AW4" authorId="0" shapeId="0" xr:uid="{ACE03BFC-C6D8-4287-A259-D8E17205D510}">
      <text>
        <r>
          <rPr>
            <sz val="11"/>
            <rFont val="Calibri"/>
            <family val="2"/>
            <charset val="238"/>
          </rPr>
          <t>IV_F:FeladatSorszam</t>
        </r>
      </text>
    </comment>
    <comment ref="AY4" authorId="0" shapeId="0" xr:uid="{267E91D2-7AAE-4453-BF7C-B8CF9847A210}">
      <text>
        <r>
          <rPr>
            <sz val="11"/>
            <rFont val="Calibri"/>
            <family val="2"/>
            <charset val="238"/>
          </rPr>
          <t>IV_F:ISA</t>
        </r>
      </text>
    </comment>
    <comment ref="B5" authorId="0" shapeId="0" xr:uid="{0E90BFBD-7141-488E-BFD7-2ECAE658CBC6}">
      <text>
        <r>
          <rPr>
            <sz val="11"/>
            <rFont val="Calibri"/>
            <family val="2"/>
            <charset val="238"/>
          </rPr>
          <t>IV_F:FontossagiSorrent</t>
        </r>
      </text>
    </comment>
    <comment ref="C5" authorId="0" shapeId="0" xr:uid="{1BF46A3E-C9F2-404A-A696-D84FC7F5B21E}">
      <text>
        <r>
          <rPr>
            <sz val="11"/>
            <rFont val="Calibri"/>
            <family val="2"/>
            <charset val="238"/>
          </rPr>
          <t>IV_F:FeladatKategoria</t>
        </r>
      </text>
    </comment>
    <comment ref="D5" authorId="0" shapeId="0" xr:uid="{EB3A3A05-0D2F-479A-818A-FB5358D0F85F}">
      <text>
        <r>
          <rPr>
            <sz val="11"/>
            <rFont val="Calibri"/>
            <family val="2"/>
            <charset val="238"/>
          </rPr>
          <t>IV_F:FeladatMegnevezes</t>
        </r>
      </text>
    </comment>
    <comment ref="E5" authorId="0" shapeId="0" xr:uid="{9EB92E4A-A8D4-4435-AA4D-FAB87934778E}">
      <text>
        <r>
          <rPr>
            <sz val="11"/>
            <rFont val="Calibri"/>
            <family val="2"/>
            <charset val="238"/>
          </rPr>
          <t>IV_F:ElviEngedelySzam</t>
        </r>
      </text>
    </comment>
    <comment ref="F5" authorId="0" shapeId="0" xr:uid="{677EC44B-0EE3-4F99-A81E-6529F26F8D94}">
      <text>
        <r>
          <rPr>
            <sz val="11"/>
            <rFont val="Calibri"/>
            <family val="2"/>
            <charset val="238"/>
          </rPr>
          <t>IV_F:VKR_Kod</t>
        </r>
      </text>
    </comment>
    <comment ref="G5" authorId="0" shapeId="0" xr:uid="{7DD76251-0255-4E17-A842-0072D04C2EE6}">
      <text>
        <r>
          <rPr>
            <sz val="11"/>
            <rFont val="Calibri"/>
            <family val="2"/>
            <charset val="238"/>
          </rPr>
          <t>IV_F:VKR_Nev</t>
        </r>
      </text>
    </comment>
    <comment ref="H5" authorId="0" shapeId="0" xr:uid="{B36724F4-1924-4FB3-9463-93033502B2A9}">
      <text>
        <r>
          <rPr>
            <sz val="11"/>
            <rFont val="Calibri"/>
            <family val="2"/>
            <charset val="238"/>
          </rPr>
          <t>IV_F:FeladatAzonosito</t>
        </r>
      </text>
    </comment>
    <comment ref="I5" authorId="0" shapeId="0" xr:uid="{F80F2DDE-EE10-42E3-B331-07B5B0CC58CE}">
      <text>
        <r>
          <rPr>
            <sz val="11"/>
            <rFont val="Calibri"/>
            <family val="2"/>
            <charset val="238"/>
          </rPr>
          <t>IV_F:EllatasiTerulet</t>
        </r>
      </text>
    </comment>
    <comment ref="J5" authorId="0" shapeId="0" xr:uid="{316AC36E-7293-47BF-9415-C26B2B2CE229}">
      <text>
        <r>
          <rPr>
            <sz val="11"/>
            <rFont val="Calibri"/>
            <family val="2"/>
            <charset val="238"/>
          </rPr>
          <t>IV_F:EllatasertFelelos</t>
        </r>
      </text>
    </comment>
    <comment ref="K5" authorId="0" shapeId="0" xr:uid="{E50A1DD2-C3FB-428E-85A8-D8C13891E4BD}">
      <text>
        <r>
          <rPr>
            <sz val="11"/>
            <rFont val="Calibri"/>
            <family val="2"/>
            <charset val="238"/>
          </rPr>
          <t>IV_F:TervezettNettoKoltseg</t>
        </r>
      </text>
    </comment>
    <comment ref="L5" authorId="0" shapeId="0" xr:uid="{A525FB77-FA4C-4C66-9044-89A96F91AF16}">
      <text>
        <r>
          <rPr>
            <sz val="11"/>
            <rFont val="Calibri"/>
            <family val="2"/>
            <charset val="238"/>
          </rPr>
          <t>IV_F:IdotartamKezdes</t>
        </r>
      </text>
    </comment>
    <comment ref="M5" authorId="0" shapeId="0" xr:uid="{B04FE8EC-8844-4D06-8375-E6D1CC077BC4}">
      <text>
        <r>
          <rPr>
            <sz val="11"/>
            <rFont val="Calibri"/>
            <family val="2"/>
            <charset val="238"/>
          </rPr>
          <t>IV_F:IdotartamBefejezes</t>
        </r>
      </text>
    </comment>
    <comment ref="N5" authorId="0" shapeId="0" xr:uid="{CCFDABBE-EBA5-4250-A1A4-D151D3A77CFD}">
      <text>
        <r>
          <rPr>
            <sz val="11"/>
            <rFont val="Calibri"/>
            <family val="2"/>
            <charset val="238"/>
          </rPr>
          <t>IV_F:NettoKoltsegUtem1</t>
        </r>
      </text>
    </comment>
    <comment ref="O5" authorId="0" shapeId="0" xr:uid="{AB8AC282-3BED-4897-B335-0EF4D7D94D85}">
      <text>
        <r>
          <rPr>
            <sz val="11"/>
            <rFont val="Calibri"/>
            <family val="2"/>
            <charset val="238"/>
          </rPr>
          <t>IV_F:NettoKoltsegUtem2</t>
        </r>
      </text>
    </comment>
    <comment ref="P5" authorId="0" shapeId="0" xr:uid="{7D925605-7B7F-4E38-BD69-01E7041503E6}">
      <text>
        <r>
          <rPr>
            <sz val="11"/>
            <rFont val="Calibri"/>
            <family val="2"/>
            <charset val="238"/>
          </rPr>
          <t>IV_F:EM_Melleklet2_KTG</t>
        </r>
      </text>
    </comment>
    <comment ref="R5" authorId="0" shapeId="0" xr:uid="{D817F5BF-EAE7-4D21-819D-C58BD7687B47}">
      <text>
        <r>
          <rPr>
            <sz val="11"/>
            <rFont val="Calibri"/>
            <family val="2"/>
            <charset val="238"/>
          </rPr>
          <t>IV_F:HDUtem1</t>
        </r>
      </text>
    </comment>
    <comment ref="S5" authorId="0" shapeId="0" xr:uid="{FE110AD1-6C30-4B46-A064-B5505B78691A}">
      <text>
        <r>
          <rPr>
            <sz val="11"/>
            <rFont val="Calibri"/>
            <family val="2"/>
            <charset val="238"/>
          </rPr>
          <t>IV_F:ECSUtem1</t>
        </r>
      </text>
    </comment>
    <comment ref="T5" authorId="0" shapeId="0" xr:uid="{C682F401-F27A-4A94-B9F1-03DE589BA449}">
      <text>
        <r>
          <rPr>
            <sz val="11"/>
            <rFont val="Calibri"/>
            <family val="2"/>
            <charset val="238"/>
          </rPr>
          <t>IV_F:KFHUtem1</t>
        </r>
      </text>
    </comment>
    <comment ref="U5" authorId="0" shapeId="0" xr:uid="{22A79246-1B9A-4F7C-8FD5-6A174F1C9AF6}">
      <text>
        <r>
          <rPr>
            <sz val="11"/>
            <rFont val="Calibri"/>
            <family val="2"/>
            <charset val="238"/>
          </rPr>
          <t>IV_F:Egyeb_SajatUtem1</t>
        </r>
      </text>
    </comment>
    <comment ref="V5" authorId="0" shapeId="0" xr:uid="{D0088F5E-E0E0-482F-9BD7-8BDCF654A7B6}">
      <text>
        <r>
          <rPr>
            <sz val="11"/>
            <rFont val="Calibri"/>
            <family val="2"/>
            <charset val="238"/>
          </rPr>
          <t>IV_F:DijUtem1</t>
        </r>
      </text>
    </comment>
    <comment ref="W5" authorId="0" shapeId="0" xr:uid="{5C4B6C4A-6F45-4D60-BC1D-72969374DD05}">
      <text>
        <r>
          <rPr>
            <sz val="11"/>
            <rFont val="Calibri"/>
            <family val="2"/>
            <charset val="238"/>
          </rPr>
          <t>IV_F:EM_Melleklet1_Utem1</t>
        </r>
      </text>
    </comment>
    <comment ref="X5" authorId="0" shapeId="0" xr:uid="{BFC160FF-9C07-46BC-B224-47E710EDE37B}">
      <text>
        <r>
          <rPr>
            <sz val="11"/>
            <rFont val="Calibri"/>
            <family val="2"/>
            <charset val="238"/>
          </rPr>
          <t>IV_F:EgyebAllamiUtem1</t>
        </r>
      </text>
    </comment>
    <comment ref="Y5" authorId="0" shapeId="0" xr:uid="{B0D8562E-29A6-45B5-A1EE-91E4117DEB6A}">
      <text>
        <r>
          <rPr>
            <sz val="11"/>
            <rFont val="Calibri"/>
            <family val="2"/>
            <charset val="238"/>
          </rPr>
          <t>IV_F:OnkormanyzatiUtem1</t>
        </r>
      </text>
    </comment>
    <comment ref="Z5" authorId="0" shapeId="0" xr:uid="{1B565680-2DC6-4451-9F9C-9C1AD3E7A755}">
      <text>
        <r>
          <rPr>
            <sz val="11"/>
            <rFont val="Calibri"/>
            <family val="2"/>
            <charset val="238"/>
          </rPr>
          <t>IV_F:EUUtem1</t>
        </r>
      </text>
    </comment>
    <comment ref="AA5" authorId="0" shapeId="0" xr:uid="{26B93D5D-E10E-490E-B36C-93D4DEB07183}">
      <text>
        <r>
          <rPr>
            <sz val="11"/>
            <rFont val="Calibri"/>
            <family val="2"/>
            <charset val="238"/>
          </rPr>
          <t>IV_F:EgyebUtem1</t>
        </r>
      </text>
    </comment>
    <comment ref="AB5" authorId="0" shapeId="0" xr:uid="{E0D30371-B35E-43DD-9732-7C0EF9768332}">
      <text>
        <r>
          <rPr>
            <sz val="11"/>
            <rFont val="Calibri"/>
            <family val="2"/>
            <charset val="238"/>
          </rPr>
          <t>IV_F:HitelKotvenyUtem1</t>
        </r>
      </text>
    </comment>
    <comment ref="AC5" authorId="0" shapeId="0" xr:uid="{A424D584-AA92-4E9B-A050-A1CD638C73F6}">
      <text>
        <r>
          <rPr>
            <sz val="11"/>
            <rFont val="Calibri"/>
            <family val="2"/>
            <charset val="238"/>
          </rPr>
          <t>IV_F:OsszesenUtem1</t>
        </r>
      </text>
    </comment>
    <comment ref="AF5" authorId="0" shapeId="0" xr:uid="{9277E5AF-9EE7-4B37-B518-85D22EBB71C3}">
      <text>
        <r>
          <rPr>
            <sz val="11"/>
            <rFont val="Calibri"/>
            <family val="2"/>
            <charset val="238"/>
          </rPr>
          <t>IV_F:HDUtem2</t>
        </r>
      </text>
    </comment>
    <comment ref="AG5" authorId="0" shapeId="0" xr:uid="{DF8B28D3-2479-42AA-A8DB-31117BFD5263}">
      <text>
        <r>
          <rPr>
            <sz val="11"/>
            <rFont val="Calibri"/>
            <family val="2"/>
            <charset val="238"/>
          </rPr>
          <t>IV_F:ECSUtem2</t>
        </r>
      </text>
    </comment>
    <comment ref="AH5" authorId="0" shapeId="0" xr:uid="{22817EDD-2841-423E-BA3C-AE32EE8E749C}">
      <text>
        <r>
          <rPr>
            <sz val="11"/>
            <rFont val="Calibri"/>
            <family val="2"/>
            <charset val="238"/>
          </rPr>
          <t>IV_F:KFHUtem2</t>
        </r>
      </text>
    </comment>
    <comment ref="AI5" authorId="0" shapeId="0" xr:uid="{A5B9A782-255A-4B0D-87F3-A04AD3545CD2}">
      <text>
        <r>
          <rPr>
            <sz val="11"/>
            <rFont val="Calibri"/>
            <family val="2"/>
            <charset val="238"/>
          </rPr>
          <t>IV_F:Egyeb_SajatUtem2</t>
        </r>
      </text>
    </comment>
    <comment ref="AJ5" authorId="0" shapeId="0" xr:uid="{E75C0E84-B389-4C26-90AE-72A0A3716B49}">
      <text>
        <r>
          <rPr>
            <sz val="11"/>
            <rFont val="Calibri"/>
            <family val="2"/>
            <charset val="238"/>
          </rPr>
          <t>IV_F:DijUtem2</t>
        </r>
      </text>
    </comment>
    <comment ref="AK5" authorId="0" shapeId="0" xr:uid="{2E7704F5-A508-44FC-B087-ACE676606CE4}">
      <text>
        <r>
          <rPr>
            <sz val="11"/>
            <rFont val="Calibri"/>
            <family val="2"/>
            <charset val="238"/>
          </rPr>
          <t>IV_F:EM_Melleklet1_Utem2</t>
        </r>
      </text>
    </comment>
    <comment ref="AL5" authorId="0" shapeId="0" xr:uid="{C871868A-AD78-4D50-8EBE-A8CE6EA253E6}">
      <text>
        <r>
          <rPr>
            <sz val="11"/>
            <rFont val="Calibri"/>
            <family val="2"/>
            <charset val="238"/>
          </rPr>
          <t>IV_F:EgyebAllamiUtem2</t>
        </r>
      </text>
    </comment>
    <comment ref="AM5" authorId="0" shapeId="0" xr:uid="{6AD37A9E-B72F-487C-960B-73F7D31620FF}">
      <text>
        <r>
          <rPr>
            <sz val="11"/>
            <rFont val="Calibri"/>
            <family val="2"/>
            <charset val="238"/>
          </rPr>
          <t>IV_F:OnkormanyzatiUtem2</t>
        </r>
      </text>
    </comment>
    <comment ref="AN5" authorId="0" shapeId="0" xr:uid="{E186D09C-097F-464D-9134-565B0474465D}">
      <text>
        <r>
          <rPr>
            <sz val="11"/>
            <rFont val="Calibri"/>
            <family val="2"/>
            <charset val="238"/>
          </rPr>
          <t>IV_F:EUUtem2</t>
        </r>
      </text>
    </comment>
    <comment ref="AO5" authorId="0" shapeId="0" xr:uid="{CEF89B51-2E8C-42A8-9C8C-5185F85290F4}">
      <text>
        <r>
          <rPr>
            <sz val="11"/>
            <rFont val="Calibri"/>
            <family val="2"/>
            <charset val="238"/>
          </rPr>
          <t>IV_F:EgyebUtem2</t>
        </r>
      </text>
    </comment>
    <comment ref="AP5" authorId="0" shapeId="0" xr:uid="{14CA343C-F057-431B-9340-9CEAA14AB4B0}">
      <text>
        <r>
          <rPr>
            <sz val="11"/>
            <rFont val="Calibri"/>
            <family val="2"/>
            <charset val="238"/>
          </rPr>
          <t>IV_F:HitelKotvenyUtem2</t>
        </r>
      </text>
    </comment>
    <comment ref="AQ5" authorId="0" shapeId="0" xr:uid="{E6E0C8FB-D3AE-4643-863F-7A994478399E}">
      <text>
        <r>
          <rPr>
            <sz val="11"/>
            <rFont val="Calibri"/>
            <family val="2"/>
            <charset val="238"/>
          </rPr>
          <t>IV_F:OsszesenUtem2</t>
        </r>
      </text>
    </comment>
    <comment ref="AR5" authorId="0" shapeId="0" xr:uid="{CA904E7A-4BE6-4A21-8712-7E2322C8702A}">
      <text>
        <r>
          <rPr>
            <sz val="11"/>
            <rFont val="Calibri"/>
            <family val="2"/>
            <charset val="238"/>
          </rPr>
          <t>IV_F:ForrashianyUtem2</t>
        </r>
      </text>
    </comment>
    <comment ref="AU5" authorId="0" shapeId="0" xr:uid="{BD6A4E8A-EC17-4799-96D3-29157FBDBFAF}">
      <text>
        <r>
          <rPr>
            <sz val="11"/>
            <rFont val="Calibri"/>
            <family val="2"/>
            <charset val="238"/>
          </rPr>
          <t>IV_F:Indokolas</t>
        </r>
      </text>
    </comment>
    <comment ref="AV5" authorId="0" shapeId="0" xr:uid="{8C280095-C7BF-4A53-A297-497D8A2581E8}">
      <text>
        <r>
          <rPr>
            <sz val="11"/>
            <rFont val="Calibri"/>
            <family val="2"/>
            <charset val="238"/>
          </rPr>
          <t>IV_F:Megjegyzes</t>
        </r>
      </text>
    </comment>
    <comment ref="AW5" authorId="0" shapeId="0" xr:uid="{AFB6BCA0-06E1-427C-BF5D-40147F5ACD47}">
      <text>
        <r>
          <rPr>
            <sz val="11"/>
            <rFont val="Calibri"/>
            <family val="2"/>
            <charset val="238"/>
          </rPr>
          <t>IV_F:FeladatSorszam</t>
        </r>
      </text>
    </comment>
    <comment ref="AY5" authorId="0" shapeId="0" xr:uid="{8F03222E-F4EE-4B9F-A7A6-6D0A11674C6B}">
      <text>
        <r>
          <rPr>
            <sz val="11"/>
            <rFont val="Calibri"/>
            <family val="2"/>
            <charset val="238"/>
          </rPr>
          <t>IV_F:ISA</t>
        </r>
      </text>
    </comment>
    <comment ref="B6" authorId="0" shapeId="0" xr:uid="{48763B32-3E86-409E-8C4D-DBD4848B4B90}">
      <text>
        <r>
          <rPr>
            <sz val="11"/>
            <rFont val="Calibri"/>
            <family val="2"/>
            <charset val="238"/>
          </rPr>
          <t>IV_F:FontossagiSorrent</t>
        </r>
      </text>
    </comment>
    <comment ref="C6" authorId="0" shapeId="0" xr:uid="{7CAE7265-C655-4181-A7C4-D20AB1EBB111}">
      <text>
        <r>
          <rPr>
            <sz val="11"/>
            <rFont val="Calibri"/>
            <family val="2"/>
            <charset val="238"/>
          </rPr>
          <t>IV_F:FeladatKategoria</t>
        </r>
      </text>
    </comment>
    <comment ref="D6" authorId="0" shapeId="0" xr:uid="{3A4FFAB4-C846-4198-83A7-CFAD52BBE2B6}">
      <text>
        <r>
          <rPr>
            <sz val="11"/>
            <rFont val="Calibri"/>
            <family val="2"/>
            <charset val="238"/>
          </rPr>
          <t>IV_F:FeladatMegnevezes</t>
        </r>
      </text>
    </comment>
    <comment ref="E6" authorId="0" shapeId="0" xr:uid="{17B43BA5-0E0B-4D41-A398-2E94D1113A48}">
      <text>
        <r>
          <rPr>
            <sz val="11"/>
            <rFont val="Calibri"/>
            <family val="2"/>
            <charset val="238"/>
          </rPr>
          <t>IV_F:ElviEngedelySzam</t>
        </r>
      </text>
    </comment>
    <comment ref="F6" authorId="0" shapeId="0" xr:uid="{A103E563-80A5-4669-92D5-B6D9E9762C7B}">
      <text>
        <r>
          <rPr>
            <sz val="11"/>
            <rFont val="Calibri"/>
            <family val="2"/>
            <charset val="238"/>
          </rPr>
          <t>IV_F:VKR_Kod</t>
        </r>
      </text>
    </comment>
    <comment ref="G6" authorId="0" shapeId="0" xr:uid="{93412B95-CCEC-40E6-B3DF-9F6DC27CBCBE}">
      <text>
        <r>
          <rPr>
            <sz val="11"/>
            <rFont val="Calibri"/>
            <family val="2"/>
            <charset val="238"/>
          </rPr>
          <t>IV_F:VKR_Nev</t>
        </r>
      </text>
    </comment>
    <comment ref="H6" authorId="0" shapeId="0" xr:uid="{10A0E996-CD9E-4DA8-85EB-3EB4D0BCFBF5}">
      <text>
        <r>
          <rPr>
            <sz val="11"/>
            <rFont val="Calibri"/>
            <family val="2"/>
            <charset val="238"/>
          </rPr>
          <t>IV_F:FeladatAzonosito</t>
        </r>
      </text>
    </comment>
    <comment ref="I6" authorId="0" shapeId="0" xr:uid="{913E9790-FEF2-47A4-9E38-D4D6F74DF107}">
      <text>
        <r>
          <rPr>
            <sz val="11"/>
            <rFont val="Calibri"/>
            <family val="2"/>
            <charset val="238"/>
          </rPr>
          <t>IV_F:EllatasiTerulet</t>
        </r>
      </text>
    </comment>
    <comment ref="J6" authorId="0" shapeId="0" xr:uid="{CF2AE300-5730-4A37-99F4-C2B5721B9608}">
      <text>
        <r>
          <rPr>
            <sz val="11"/>
            <rFont val="Calibri"/>
            <family val="2"/>
            <charset val="238"/>
          </rPr>
          <t>IV_F:EllatasertFelelos</t>
        </r>
      </text>
    </comment>
    <comment ref="K6" authorId="0" shapeId="0" xr:uid="{09D0DA70-D0A0-4DAB-9EEB-E365AD0D3E13}">
      <text>
        <r>
          <rPr>
            <sz val="11"/>
            <rFont val="Calibri"/>
            <family val="2"/>
            <charset val="238"/>
          </rPr>
          <t>IV_F:TervezettNettoKoltseg</t>
        </r>
      </text>
    </comment>
    <comment ref="L6" authorId="0" shapeId="0" xr:uid="{62CA24B1-9B2E-4C3D-A81C-824DFDB4AE6F}">
      <text>
        <r>
          <rPr>
            <sz val="11"/>
            <rFont val="Calibri"/>
            <family val="2"/>
            <charset val="238"/>
          </rPr>
          <t>IV_F:IdotartamKezdes</t>
        </r>
      </text>
    </comment>
    <comment ref="M6" authorId="0" shapeId="0" xr:uid="{EA4D4933-B4AE-4DEE-A09B-1F2210C4C0DE}">
      <text>
        <r>
          <rPr>
            <sz val="11"/>
            <rFont val="Calibri"/>
            <family val="2"/>
            <charset val="238"/>
          </rPr>
          <t>IV_F:IdotartamBefejezes</t>
        </r>
      </text>
    </comment>
    <comment ref="N6" authorId="0" shapeId="0" xr:uid="{0230E609-B1B9-457F-8EC9-BE362F8BDE10}">
      <text>
        <r>
          <rPr>
            <sz val="11"/>
            <rFont val="Calibri"/>
            <family val="2"/>
            <charset val="238"/>
          </rPr>
          <t>IV_F:NettoKoltsegUtem1</t>
        </r>
      </text>
    </comment>
    <comment ref="O6" authorId="0" shapeId="0" xr:uid="{C09E7000-CF13-4A4A-B767-91CD8AAF8C52}">
      <text>
        <r>
          <rPr>
            <sz val="11"/>
            <rFont val="Calibri"/>
            <family val="2"/>
            <charset val="238"/>
          </rPr>
          <t>IV_F:NettoKoltsegUtem2</t>
        </r>
      </text>
    </comment>
    <comment ref="P6" authorId="0" shapeId="0" xr:uid="{C8E89100-956B-4781-A839-8FA3285457FC}">
      <text>
        <r>
          <rPr>
            <sz val="11"/>
            <rFont val="Calibri"/>
            <family val="2"/>
            <charset val="238"/>
          </rPr>
          <t>IV_F:EM_Melleklet2_KTG</t>
        </r>
      </text>
    </comment>
    <comment ref="R6" authorId="0" shapeId="0" xr:uid="{86B6E65A-6550-4A4F-B6CB-2E43B85144C0}">
      <text>
        <r>
          <rPr>
            <sz val="11"/>
            <rFont val="Calibri"/>
            <family val="2"/>
            <charset val="238"/>
          </rPr>
          <t>IV_F:HDUtem1</t>
        </r>
      </text>
    </comment>
    <comment ref="S6" authorId="0" shapeId="0" xr:uid="{BA759DC4-D06A-46AD-A61A-250EFDD6A916}">
      <text>
        <r>
          <rPr>
            <sz val="11"/>
            <rFont val="Calibri"/>
            <family val="2"/>
            <charset val="238"/>
          </rPr>
          <t>IV_F:ECSUtem1</t>
        </r>
      </text>
    </comment>
    <comment ref="T6" authorId="0" shapeId="0" xr:uid="{6EDCA5DD-4914-4999-BED0-121B7B5A1F61}">
      <text>
        <r>
          <rPr>
            <sz val="11"/>
            <rFont val="Calibri"/>
            <family val="2"/>
            <charset val="238"/>
          </rPr>
          <t>IV_F:KFHUtem1</t>
        </r>
      </text>
    </comment>
    <comment ref="U6" authorId="0" shapeId="0" xr:uid="{EB7B2D99-0245-4C6A-8A7F-ABE2F0212DDF}">
      <text>
        <r>
          <rPr>
            <sz val="11"/>
            <rFont val="Calibri"/>
            <family val="2"/>
            <charset val="238"/>
          </rPr>
          <t>IV_F:Egyeb_SajatUtem1</t>
        </r>
      </text>
    </comment>
    <comment ref="V6" authorId="0" shapeId="0" xr:uid="{10D0F8CD-C1BB-49BF-8DFD-37DB5DCA0186}">
      <text>
        <r>
          <rPr>
            <sz val="11"/>
            <rFont val="Calibri"/>
            <family val="2"/>
            <charset val="238"/>
          </rPr>
          <t>IV_F:DijUtem1</t>
        </r>
      </text>
    </comment>
    <comment ref="W6" authorId="0" shapeId="0" xr:uid="{E397995A-F0E8-4440-B666-CACF3CE115D5}">
      <text>
        <r>
          <rPr>
            <sz val="11"/>
            <rFont val="Calibri"/>
            <family val="2"/>
            <charset val="238"/>
          </rPr>
          <t>IV_F:EM_Melleklet1_Utem1</t>
        </r>
      </text>
    </comment>
    <comment ref="X6" authorId="0" shapeId="0" xr:uid="{1D2A627F-8AD7-444F-8F19-10B099011ABA}">
      <text>
        <r>
          <rPr>
            <sz val="11"/>
            <rFont val="Calibri"/>
            <family val="2"/>
            <charset val="238"/>
          </rPr>
          <t>IV_F:EgyebAllamiUtem1</t>
        </r>
      </text>
    </comment>
    <comment ref="Y6" authorId="0" shapeId="0" xr:uid="{2FF7F348-E10C-49C8-8F16-8C2167B087C0}">
      <text>
        <r>
          <rPr>
            <sz val="11"/>
            <rFont val="Calibri"/>
            <family val="2"/>
            <charset val="238"/>
          </rPr>
          <t>IV_F:OnkormanyzatiUtem1</t>
        </r>
      </text>
    </comment>
    <comment ref="Z6" authorId="0" shapeId="0" xr:uid="{95FEC843-03C2-47C1-A336-49577A7E825E}">
      <text>
        <r>
          <rPr>
            <sz val="11"/>
            <rFont val="Calibri"/>
            <family val="2"/>
            <charset val="238"/>
          </rPr>
          <t>IV_F:EUUtem1</t>
        </r>
      </text>
    </comment>
    <comment ref="AA6" authorId="0" shapeId="0" xr:uid="{12051C20-4E60-4569-99CB-EE302AB1D31D}">
      <text>
        <r>
          <rPr>
            <sz val="11"/>
            <rFont val="Calibri"/>
            <family val="2"/>
            <charset val="238"/>
          </rPr>
          <t>IV_F:EgyebUtem1</t>
        </r>
      </text>
    </comment>
    <comment ref="AB6" authorId="0" shapeId="0" xr:uid="{66325F96-B575-4074-9390-FF7311F03EBC}">
      <text>
        <r>
          <rPr>
            <sz val="11"/>
            <rFont val="Calibri"/>
            <family val="2"/>
            <charset val="238"/>
          </rPr>
          <t>IV_F:HitelKotvenyUtem1</t>
        </r>
      </text>
    </comment>
    <comment ref="AC6" authorId="0" shapeId="0" xr:uid="{9C4DB83B-EE4C-4BC1-917E-006480B0803F}">
      <text>
        <r>
          <rPr>
            <sz val="11"/>
            <rFont val="Calibri"/>
            <family val="2"/>
            <charset val="238"/>
          </rPr>
          <t>IV_F:OsszesenUtem1</t>
        </r>
      </text>
    </comment>
    <comment ref="AF6" authorId="0" shapeId="0" xr:uid="{E2BCAB3D-5947-4E79-9778-78341FB9DDDE}">
      <text>
        <r>
          <rPr>
            <sz val="11"/>
            <rFont val="Calibri"/>
            <family val="2"/>
            <charset val="238"/>
          </rPr>
          <t>IV_F:HDUtem2</t>
        </r>
      </text>
    </comment>
    <comment ref="AG6" authorId="0" shapeId="0" xr:uid="{A680CC89-2F3A-4019-97BB-AA0B99A3D37F}">
      <text>
        <r>
          <rPr>
            <sz val="11"/>
            <rFont val="Calibri"/>
            <family val="2"/>
            <charset val="238"/>
          </rPr>
          <t>IV_F:ECSUtem2</t>
        </r>
      </text>
    </comment>
    <comment ref="AH6" authorId="0" shapeId="0" xr:uid="{D6BAD742-3125-4351-AA3A-B72FE0BE6553}">
      <text>
        <r>
          <rPr>
            <sz val="11"/>
            <rFont val="Calibri"/>
            <family val="2"/>
            <charset val="238"/>
          </rPr>
          <t>IV_F:KFHUtem2</t>
        </r>
      </text>
    </comment>
    <comment ref="AI6" authorId="0" shapeId="0" xr:uid="{3AEA46CB-F32B-4CD8-9656-F42820355FB8}">
      <text>
        <r>
          <rPr>
            <sz val="11"/>
            <rFont val="Calibri"/>
            <family val="2"/>
            <charset val="238"/>
          </rPr>
          <t>IV_F:Egyeb_SajatUtem2</t>
        </r>
      </text>
    </comment>
    <comment ref="AJ6" authorId="0" shapeId="0" xr:uid="{C28363AD-B991-4C97-8CDA-F6E9A8560846}">
      <text>
        <r>
          <rPr>
            <sz val="11"/>
            <rFont val="Calibri"/>
            <family val="2"/>
            <charset val="238"/>
          </rPr>
          <t>IV_F:DijUtem2</t>
        </r>
      </text>
    </comment>
    <comment ref="AK6" authorId="0" shapeId="0" xr:uid="{16766594-B1C6-4E47-B524-40833457BED9}">
      <text>
        <r>
          <rPr>
            <sz val="11"/>
            <rFont val="Calibri"/>
            <family val="2"/>
            <charset val="238"/>
          </rPr>
          <t>IV_F:EM_Melleklet1_Utem2</t>
        </r>
      </text>
    </comment>
    <comment ref="AL6" authorId="0" shapeId="0" xr:uid="{B241E5D8-0109-4025-B053-092E8001A897}">
      <text>
        <r>
          <rPr>
            <sz val="11"/>
            <rFont val="Calibri"/>
            <family val="2"/>
            <charset val="238"/>
          </rPr>
          <t>IV_F:EgyebAllamiUtem2</t>
        </r>
      </text>
    </comment>
    <comment ref="AM6" authorId="0" shapeId="0" xr:uid="{8EFB2AED-3297-4A72-970D-27C13F79C2CA}">
      <text>
        <r>
          <rPr>
            <sz val="11"/>
            <rFont val="Calibri"/>
            <family val="2"/>
            <charset val="238"/>
          </rPr>
          <t>IV_F:OnkormanyzatiUtem2</t>
        </r>
      </text>
    </comment>
    <comment ref="AN6" authorId="0" shapeId="0" xr:uid="{4EDFA29B-EAF5-4248-B08D-973E06EEEB76}">
      <text>
        <r>
          <rPr>
            <sz val="11"/>
            <rFont val="Calibri"/>
            <family val="2"/>
            <charset val="238"/>
          </rPr>
          <t>IV_F:EUUtem2</t>
        </r>
      </text>
    </comment>
    <comment ref="AO6" authorId="0" shapeId="0" xr:uid="{85E2B559-1174-431B-A56A-538AD43B916F}">
      <text>
        <r>
          <rPr>
            <sz val="11"/>
            <rFont val="Calibri"/>
            <family val="2"/>
            <charset val="238"/>
          </rPr>
          <t>IV_F:EgyebUtem2</t>
        </r>
      </text>
    </comment>
    <comment ref="AP6" authorId="0" shapeId="0" xr:uid="{7B212337-582B-4959-8E86-5BAC4060020A}">
      <text>
        <r>
          <rPr>
            <sz val="11"/>
            <rFont val="Calibri"/>
            <family val="2"/>
            <charset val="238"/>
          </rPr>
          <t>IV_F:HitelKotvenyUtem2</t>
        </r>
      </text>
    </comment>
    <comment ref="AQ6" authorId="0" shapeId="0" xr:uid="{B626DD2F-90AB-4CE8-9E4C-56CDED30A3B8}">
      <text>
        <r>
          <rPr>
            <sz val="11"/>
            <rFont val="Calibri"/>
            <family val="2"/>
            <charset val="238"/>
          </rPr>
          <t>IV_F:OsszesenUtem2</t>
        </r>
      </text>
    </comment>
    <comment ref="AR6" authorId="0" shapeId="0" xr:uid="{B4C9EB46-3227-4DAA-937A-B27446BDB9A8}">
      <text>
        <r>
          <rPr>
            <sz val="11"/>
            <rFont val="Calibri"/>
            <family val="2"/>
            <charset val="238"/>
          </rPr>
          <t>IV_F:ForrashianyUtem2</t>
        </r>
      </text>
    </comment>
    <comment ref="AU6" authorId="0" shapeId="0" xr:uid="{319CD983-D7D2-41E9-A583-037752C74EB3}">
      <text>
        <r>
          <rPr>
            <sz val="11"/>
            <rFont val="Calibri"/>
            <family val="2"/>
            <charset val="238"/>
          </rPr>
          <t>IV_F:Indokolas</t>
        </r>
      </text>
    </comment>
    <comment ref="AV6" authorId="0" shapeId="0" xr:uid="{987C779F-9C63-4C6A-BD00-95A635DA5943}">
      <text>
        <r>
          <rPr>
            <sz val="11"/>
            <rFont val="Calibri"/>
            <family val="2"/>
            <charset val="238"/>
          </rPr>
          <t>IV_F:Megjegyzes</t>
        </r>
      </text>
    </comment>
    <comment ref="AW6" authorId="0" shapeId="0" xr:uid="{21405B40-F666-4AD1-9238-0CB10DF2AFB6}">
      <text>
        <r>
          <rPr>
            <sz val="11"/>
            <rFont val="Calibri"/>
            <family val="2"/>
            <charset val="238"/>
          </rPr>
          <t>IV_F:FeladatSorszam</t>
        </r>
      </text>
    </comment>
    <comment ref="AY6" authorId="0" shapeId="0" xr:uid="{A357D0C6-557C-4D29-9CA4-476F9897ABC4}">
      <text>
        <r>
          <rPr>
            <sz val="11"/>
            <rFont val="Calibri"/>
            <family val="2"/>
            <charset val="238"/>
          </rPr>
          <t>IV_F:ISA</t>
        </r>
      </text>
    </comment>
    <comment ref="B7" authorId="0" shapeId="0" xr:uid="{2539A0D1-66A3-4593-9D55-A8B6246276E8}">
      <text>
        <r>
          <rPr>
            <sz val="11"/>
            <rFont val="Calibri"/>
            <family val="2"/>
            <charset val="238"/>
          </rPr>
          <t>IV_F:FontossagiSorrent</t>
        </r>
      </text>
    </comment>
    <comment ref="C7" authorId="0" shapeId="0" xr:uid="{DD3D0539-A2D6-4F5B-9AE6-239110AD312C}">
      <text>
        <r>
          <rPr>
            <sz val="11"/>
            <rFont val="Calibri"/>
            <family val="2"/>
            <charset val="238"/>
          </rPr>
          <t>IV_F:FeladatKategoria</t>
        </r>
      </text>
    </comment>
    <comment ref="D7" authorId="0" shapeId="0" xr:uid="{7D407A19-F6E2-441C-B5E3-7C0B01DFD9C0}">
      <text>
        <r>
          <rPr>
            <sz val="11"/>
            <rFont val="Calibri"/>
            <family val="2"/>
            <charset val="238"/>
          </rPr>
          <t>IV_F:FeladatMegnevezes</t>
        </r>
      </text>
    </comment>
    <comment ref="E7" authorId="0" shapeId="0" xr:uid="{A788D27E-94EA-41B6-878A-780424539440}">
      <text>
        <r>
          <rPr>
            <sz val="11"/>
            <rFont val="Calibri"/>
            <family val="2"/>
            <charset val="238"/>
          </rPr>
          <t>IV_F:ElviEngedelySzam</t>
        </r>
      </text>
    </comment>
    <comment ref="F7" authorId="0" shapeId="0" xr:uid="{96BF4721-9EA2-4AFA-9A6F-F8D8792CEC1C}">
      <text>
        <r>
          <rPr>
            <sz val="11"/>
            <rFont val="Calibri"/>
            <family val="2"/>
            <charset val="238"/>
          </rPr>
          <t>IV_F:VKR_Kod</t>
        </r>
      </text>
    </comment>
    <comment ref="G7" authorId="0" shapeId="0" xr:uid="{5E1BD059-4E1E-42F3-94A3-6D4B369A7FF1}">
      <text>
        <r>
          <rPr>
            <sz val="11"/>
            <rFont val="Calibri"/>
            <family val="2"/>
            <charset val="238"/>
          </rPr>
          <t>IV_F:VKR_Nev</t>
        </r>
      </text>
    </comment>
    <comment ref="H7" authorId="0" shapeId="0" xr:uid="{025FC93E-7D78-4138-A6DF-2AB3E8E51FA1}">
      <text>
        <r>
          <rPr>
            <sz val="11"/>
            <rFont val="Calibri"/>
            <family val="2"/>
            <charset val="238"/>
          </rPr>
          <t>IV_F:FeladatAzonosito</t>
        </r>
      </text>
    </comment>
    <comment ref="I7" authorId="0" shapeId="0" xr:uid="{3841E04F-9057-45C2-BC78-14B8F33627DF}">
      <text>
        <r>
          <rPr>
            <sz val="11"/>
            <rFont val="Calibri"/>
            <family val="2"/>
            <charset val="238"/>
          </rPr>
          <t>IV_F:EllatasiTerulet</t>
        </r>
      </text>
    </comment>
    <comment ref="J7" authorId="0" shapeId="0" xr:uid="{BBFF7893-B13D-4050-96BC-9EE8FE2232AD}">
      <text>
        <r>
          <rPr>
            <sz val="11"/>
            <rFont val="Calibri"/>
            <family val="2"/>
            <charset val="238"/>
          </rPr>
          <t>IV_F:EllatasertFelelos</t>
        </r>
      </text>
    </comment>
    <comment ref="K7" authorId="0" shapeId="0" xr:uid="{F8290A6B-4453-48FD-BB70-C7BAD75648E8}">
      <text>
        <r>
          <rPr>
            <sz val="11"/>
            <rFont val="Calibri"/>
            <family val="2"/>
            <charset val="238"/>
          </rPr>
          <t>IV_F:TervezettNettoKoltseg</t>
        </r>
      </text>
    </comment>
    <comment ref="L7" authorId="0" shapeId="0" xr:uid="{CB95C3FF-5195-4D9B-8354-B8EB38F54BFC}">
      <text>
        <r>
          <rPr>
            <sz val="11"/>
            <rFont val="Calibri"/>
            <family val="2"/>
            <charset val="238"/>
          </rPr>
          <t>IV_F:IdotartamKezdes</t>
        </r>
      </text>
    </comment>
    <comment ref="M7" authorId="0" shapeId="0" xr:uid="{36DD8EBF-3E06-41C8-A94C-7B11816FA999}">
      <text>
        <r>
          <rPr>
            <sz val="11"/>
            <rFont val="Calibri"/>
            <family val="2"/>
            <charset val="238"/>
          </rPr>
          <t>IV_F:IdotartamBefejezes</t>
        </r>
      </text>
    </comment>
    <comment ref="N7" authorId="0" shapeId="0" xr:uid="{A30E2C69-3A67-4CE3-ABBB-46B83241975A}">
      <text>
        <r>
          <rPr>
            <sz val="11"/>
            <rFont val="Calibri"/>
            <family val="2"/>
            <charset val="238"/>
          </rPr>
          <t>IV_F:NettoKoltsegUtem1</t>
        </r>
      </text>
    </comment>
    <comment ref="O7" authorId="0" shapeId="0" xr:uid="{491132C6-41D7-4013-BD0E-51B11A17FF9B}">
      <text>
        <r>
          <rPr>
            <sz val="11"/>
            <rFont val="Calibri"/>
            <family val="2"/>
            <charset val="238"/>
          </rPr>
          <t>IV_F:NettoKoltsegUtem2</t>
        </r>
      </text>
    </comment>
    <comment ref="P7" authorId="0" shapeId="0" xr:uid="{FADE42F8-F6F9-4D38-96F6-5858F37F10B1}">
      <text>
        <r>
          <rPr>
            <sz val="11"/>
            <rFont val="Calibri"/>
            <family val="2"/>
            <charset val="238"/>
          </rPr>
          <t>IV_F:EM_Melleklet2_KTG</t>
        </r>
      </text>
    </comment>
    <comment ref="R7" authorId="0" shapeId="0" xr:uid="{1452E9DF-690E-4B2B-8F0D-2CE063F136CE}">
      <text>
        <r>
          <rPr>
            <sz val="11"/>
            <rFont val="Calibri"/>
            <family val="2"/>
            <charset val="238"/>
          </rPr>
          <t>IV_F:HDUtem1</t>
        </r>
      </text>
    </comment>
    <comment ref="S7" authorId="0" shapeId="0" xr:uid="{4B55CC9C-447E-492B-AE68-53ED9F728B16}">
      <text>
        <r>
          <rPr>
            <sz val="11"/>
            <rFont val="Calibri"/>
            <family val="2"/>
            <charset val="238"/>
          </rPr>
          <t>IV_F:ECSUtem1</t>
        </r>
      </text>
    </comment>
    <comment ref="T7" authorId="0" shapeId="0" xr:uid="{B0A1DC32-4F03-40D0-BDB2-82A36A98C495}">
      <text>
        <r>
          <rPr>
            <sz val="11"/>
            <rFont val="Calibri"/>
            <family val="2"/>
            <charset val="238"/>
          </rPr>
          <t>IV_F:KFHUtem1</t>
        </r>
      </text>
    </comment>
    <comment ref="U7" authorId="0" shapeId="0" xr:uid="{76DB1CA9-AD93-4AD7-92D5-58AA5428B1D5}">
      <text>
        <r>
          <rPr>
            <sz val="11"/>
            <rFont val="Calibri"/>
            <family val="2"/>
            <charset val="238"/>
          </rPr>
          <t>IV_F:Egyeb_SajatUtem1</t>
        </r>
      </text>
    </comment>
    <comment ref="V7" authorId="0" shapeId="0" xr:uid="{0129B742-89A8-4A4B-9437-112E7336421F}">
      <text>
        <r>
          <rPr>
            <sz val="11"/>
            <rFont val="Calibri"/>
            <family val="2"/>
            <charset val="238"/>
          </rPr>
          <t>IV_F:DijUtem1</t>
        </r>
      </text>
    </comment>
    <comment ref="W7" authorId="0" shapeId="0" xr:uid="{348AECBD-487E-48D5-A846-E7E376929AE4}">
      <text>
        <r>
          <rPr>
            <sz val="11"/>
            <rFont val="Calibri"/>
            <family val="2"/>
            <charset val="238"/>
          </rPr>
          <t>IV_F:EM_Melleklet1_Utem1</t>
        </r>
      </text>
    </comment>
    <comment ref="X7" authorId="0" shapeId="0" xr:uid="{1316C9B4-CCB3-457B-BC82-68D24C791BBD}">
      <text>
        <r>
          <rPr>
            <sz val="11"/>
            <rFont val="Calibri"/>
            <family val="2"/>
            <charset val="238"/>
          </rPr>
          <t>IV_F:EgyebAllamiUtem1</t>
        </r>
      </text>
    </comment>
    <comment ref="Y7" authorId="0" shapeId="0" xr:uid="{5D496AA0-83D6-47C4-AD12-E3C02C70DDD8}">
      <text>
        <r>
          <rPr>
            <sz val="11"/>
            <rFont val="Calibri"/>
            <family val="2"/>
            <charset val="238"/>
          </rPr>
          <t>IV_F:OnkormanyzatiUtem1</t>
        </r>
      </text>
    </comment>
    <comment ref="Z7" authorId="0" shapeId="0" xr:uid="{365A2F64-9940-4C63-AD48-82C328F2B650}">
      <text>
        <r>
          <rPr>
            <sz val="11"/>
            <rFont val="Calibri"/>
            <family val="2"/>
            <charset val="238"/>
          </rPr>
          <t>IV_F:EUUtem1</t>
        </r>
      </text>
    </comment>
    <comment ref="AA7" authorId="0" shapeId="0" xr:uid="{F5FDC7B9-60F9-4F39-A2AC-BB25C4C9D552}">
      <text>
        <r>
          <rPr>
            <sz val="11"/>
            <rFont val="Calibri"/>
            <family val="2"/>
            <charset val="238"/>
          </rPr>
          <t>IV_F:EgyebUtem1</t>
        </r>
      </text>
    </comment>
    <comment ref="AB7" authorId="0" shapeId="0" xr:uid="{07AA5202-D415-4479-BB40-F881D1E88B85}">
      <text>
        <r>
          <rPr>
            <sz val="11"/>
            <rFont val="Calibri"/>
            <family val="2"/>
            <charset val="238"/>
          </rPr>
          <t>IV_F:HitelKotvenyUtem1</t>
        </r>
      </text>
    </comment>
    <comment ref="AC7" authorId="0" shapeId="0" xr:uid="{8CA381F6-97D5-40D6-9AE3-E01685E6A491}">
      <text>
        <r>
          <rPr>
            <sz val="11"/>
            <rFont val="Calibri"/>
            <family val="2"/>
            <charset val="238"/>
          </rPr>
          <t>IV_F:OsszesenUtem1</t>
        </r>
      </text>
    </comment>
    <comment ref="AF7" authorId="0" shapeId="0" xr:uid="{F77FB5D2-9532-429D-8906-DBBB61CCF654}">
      <text>
        <r>
          <rPr>
            <sz val="11"/>
            <rFont val="Calibri"/>
            <family val="2"/>
            <charset val="238"/>
          </rPr>
          <t>IV_F:HDUtem2</t>
        </r>
      </text>
    </comment>
    <comment ref="AG7" authorId="0" shapeId="0" xr:uid="{F6BABC0C-9E48-457D-9E1E-3233FEF59344}">
      <text>
        <r>
          <rPr>
            <sz val="11"/>
            <rFont val="Calibri"/>
            <family val="2"/>
            <charset val="238"/>
          </rPr>
          <t>IV_F:ECSUtem2</t>
        </r>
      </text>
    </comment>
    <comment ref="AH7" authorId="0" shapeId="0" xr:uid="{96B793F9-A70E-43FE-97CF-AF07E08E214E}">
      <text>
        <r>
          <rPr>
            <sz val="11"/>
            <rFont val="Calibri"/>
            <family val="2"/>
            <charset val="238"/>
          </rPr>
          <t>IV_F:KFHUtem2</t>
        </r>
      </text>
    </comment>
    <comment ref="AI7" authorId="0" shapeId="0" xr:uid="{D94CFBF8-89E2-4D74-A165-1D60EF5C1153}">
      <text>
        <r>
          <rPr>
            <sz val="11"/>
            <rFont val="Calibri"/>
            <family val="2"/>
            <charset val="238"/>
          </rPr>
          <t>IV_F:Egyeb_SajatUtem2</t>
        </r>
      </text>
    </comment>
    <comment ref="AJ7" authorId="0" shapeId="0" xr:uid="{CAB629DC-8B89-49F4-B293-0188423A914D}">
      <text>
        <r>
          <rPr>
            <sz val="11"/>
            <rFont val="Calibri"/>
            <family val="2"/>
            <charset val="238"/>
          </rPr>
          <t>IV_F:DijUtem2</t>
        </r>
      </text>
    </comment>
    <comment ref="AK7" authorId="0" shapeId="0" xr:uid="{4D31A7AB-3D2C-43C8-945A-1C0A6D73386E}">
      <text>
        <r>
          <rPr>
            <sz val="11"/>
            <rFont val="Calibri"/>
            <family val="2"/>
            <charset val="238"/>
          </rPr>
          <t>IV_F:EM_Melleklet1_Utem2</t>
        </r>
      </text>
    </comment>
    <comment ref="AL7" authorId="0" shapeId="0" xr:uid="{218C1A63-95F5-4AE2-851E-61DB4861BA21}">
      <text>
        <r>
          <rPr>
            <sz val="11"/>
            <rFont val="Calibri"/>
            <family val="2"/>
            <charset val="238"/>
          </rPr>
          <t>IV_F:EgyebAllamiUtem2</t>
        </r>
      </text>
    </comment>
    <comment ref="AM7" authorId="0" shapeId="0" xr:uid="{4451D551-B5A0-4380-94FC-79CBF077215B}">
      <text>
        <r>
          <rPr>
            <sz val="11"/>
            <rFont val="Calibri"/>
            <family val="2"/>
            <charset val="238"/>
          </rPr>
          <t>IV_F:OnkormanyzatiUtem2</t>
        </r>
      </text>
    </comment>
    <comment ref="AN7" authorId="0" shapeId="0" xr:uid="{D9B1292C-1C91-40A2-BB1A-B31B9909F63D}">
      <text>
        <r>
          <rPr>
            <sz val="11"/>
            <rFont val="Calibri"/>
            <family val="2"/>
            <charset val="238"/>
          </rPr>
          <t>IV_F:EUUtem2</t>
        </r>
      </text>
    </comment>
    <comment ref="AO7" authorId="0" shapeId="0" xr:uid="{33C79F56-A710-4DE4-AD9F-274EFF7A9C54}">
      <text>
        <r>
          <rPr>
            <sz val="11"/>
            <rFont val="Calibri"/>
            <family val="2"/>
            <charset val="238"/>
          </rPr>
          <t>IV_F:EgyebUtem2</t>
        </r>
      </text>
    </comment>
    <comment ref="AP7" authorId="0" shapeId="0" xr:uid="{94F00337-9638-481A-A62C-35F8347C8868}">
      <text>
        <r>
          <rPr>
            <sz val="11"/>
            <rFont val="Calibri"/>
            <family val="2"/>
            <charset val="238"/>
          </rPr>
          <t>IV_F:HitelKotvenyUtem2</t>
        </r>
      </text>
    </comment>
    <comment ref="AQ7" authorId="0" shapeId="0" xr:uid="{4E6C68CA-B43A-4BDD-AA96-501A35A8119A}">
      <text>
        <r>
          <rPr>
            <sz val="11"/>
            <rFont val="Calibri"/>
            <family val="2"/>
            <charset val="238"/>
          </rPr>
          <t>IV_F:OsszesenUtem2</t>
        </r>
      </text>
    </comment>
    <comment ref="AR7" authorId="0" shapeId="0" xr:uid="{0B279F73-179F-4D28-BB0D-811CB95AD109}">
      <text>
        <r>
          <rPr>
            <sz val="11"/>
            <rFont val="Calibri"/>
            <family val="2"/>
            <charset val="238"/>
          </rPr>
          <t>IV_F:ForrashianyUtem2</t>
        </r>
      </text>
    </comment>
    <comment ref="AU7" authorId="0" shapeId="0" xr:uid="{86686863-82BE-4E1F-AFA0-8A25BC7314EB}">
      <text>
        <r>
          <rPr>
            <sz val="11"/>
            <rFont val="Calibri"/>
            <family val="2"/>
            <charset val="238"/>
          </rPr>
          <t>IV_F:Indokolas</t>
        </r>
      </text>
    </comment>
    <comment ref="AV7" authorId="0" shapeId="0" xr:uid="{3A15A2D5-42C5-4D59-89A4-21F6693601E2}">
      <text>
        <r>
          <rPr>
            <sz val="11"/>
            <rFont val="Calibri"/>
            <family val="2"/>
            <charset val="238"/>
          </rPr>
          <t>IV_F:Megjegyzes</t>
        </r>
      </text>
    </comment>
    <comment ref="AW7" authorId="0" shapeId="0" xr:uid="{FE2F260F-5657-443B-82CD-AF4CFFEE9218}">
      <text>
        <r>
          <rPr>
            <sz val="11"/>
            <rFont val="Calibri"/>
            <family val="2"/>
            <charset val="238"/>
          </rPr>
          <t>IV_F:FeladatSorszam</t>
        </r>
      </text>
    </comment>
    <comment ref="AY7" authorId="0" shapeId="0" xr:uid="{43EDD3E5-8F59-4DBB-91B8-303DE20E8140}">
      <text>
        <r>
          <rPr>
            <sz val="11"/>
            <rFont val="Calibri"/>
            <family val="2"/>
            <charset val="238"/>
          </rPr>
          <t>IV_F:ISA</t>
        </r>
      </text>
    </comment>
    <comment ref="B8" authorId="0" shapeId="0" xr:uid="{65F4F735-E590-44D7-91AF-4C250548088D}">
      <text>
        <r>
          <rPr>
            <sz val="11"/>
            <rFont val="Calibri"/>
            <family val="2"/>
            <charset val="238"/>
          </rPr>
          <t>IV_F:FontossagiSorrent</t>
        </r>
      </text>
    </comment>
    <comment ref="C8" authorId="0" shapeId="0" xr:uid="{5456DB2B-F085-43E5-A815-574E7A022331}">
      <text>
        <r>
          <rPr>
            <sz val="11"/>
            <rFont val="Calibri"/>
            <family val="2"/>
            <charset val="238"/>
          </rPr>
          <t>IV_F:FeladatKategoria</t>
        </r>
      </text>
    </comment>
    <comment ref="D8" authorId="0" shapeId="0" xr:uid="{240610DB-F548-4D03-A6F3-1CE7A31FCD95}">
      <text>
        <r>
          <rPr>
            <sz val="11"/>
            <rFont val="Calibri"/>
            <family val="2"/>
            <charset val="238"/>
          </rPr>
          <t>IV_F:FeladatMegnevezes</t>
        </r>
      </text>
    </comment>
    <comment ref="E8" authorId="0" shapeId="0" xr:uid="{A1ADAF3C-E620-4C8F-A00A-99777B9BA660}">
      <text>
        <r>
          <rPr>
            <sz val="11"/>
            <rFont val="Calibri"/>
            <family val="2"/>
            <charset val="238"/>
          </rPr>
          <t>IV_F:ElviEngedelySzam</t>
        </r>
      </text>
    </comment>
    <comment ref="F8" authorId="0" shapeId="0" xr:uid="{FCC43B33-113F-4004-8BE3-89CC42EF600F}">
      <text>
        <r>
          <rPr>
            <sz val="11"/>
            <rFont val="Calibri"/>
            <family val="2"/>
            <charset val="238"/>
          </rPr>
          <t>IV_F:VKR_Kod</t>
        </r>
      </text>
    </comment>
    <comment ref="G8" authorId="0" shapeId="0" xr:uid="{F2D2F7D5-DB06-429D-AD30-58157EA694C4}">
      <text>
        <r>
          <rPr>
            <sz val="11"/>
            <rFont val="Calibri"/>
            <family val="2"/>
            <charset val="238"/>
          </rPr>
          <t>IV_F:VKR_Nev</t>
        </r>
      </text>
    </comment>
    <comment ref="H8" authorId="0" shapeId="0" xr:uid="{E1DC01EA-13D8-4DD8-AA8C-0E9BC94D0D71}">
      <text>
        <r>
          <rPr>
            <sz val="11"/>
            <rFont val="Calibri"/>
            <family val="2"/>
            <charset val="238"/>
          </rPr>
          <t>IV_F:FeladatAzonosito</t>
        </r>
      </text>
    </comment>
    <comment ref="I8" authorId="0" shapeId="0" xr:uid="{1AA09D85-5E4C-4BBD-A781-09D75A08A562}">
      <text>
        <r>
          <rPr>
            <sz val="11"/>
            <rFont val="Calibri"/>
            <family val="2"/>
            <charset val="238"/>
          </rPr>
          <t>IV_F:EllatasiTerulet</t>
        </r>
      </text>
    </comment>
    <comment ref="J8" authorId="0" shapeId="0" xr:uid="{B86DF03C-AE5B-4035-9D6F-5929C31E0C36}">
      <text>
        <r>
          <rPr>
            <sz val="11"/>
            <rFont val="Calibri"/>
            <family val="2"/>
            <charset val="238"/>
          </rPr>
          <t>IV_F:EllatasertFelelos</t>
        </r>
      </text>
    </comment>
    <comment ref="K8" authorId="0" shapeId="0" xr:uid="{E186B0C1-50BB-400E-9DFD-93D3BF29F606}">
      <text>
        <r>
          <rPr>
            <sz val="11"/>
            <rFont val="Calibri"/>
            <family val="2"/>
            <charset val="238"/>
          </rPr>
          <t>IV_F:TervezettNettoKoltseg</t>
        </r>
      </text>
    </comment>
    <comment ref="L8" authorId="0" shapeId="0" xr:uid="{4707C57B-2109-4A63-AF31-51BDACCD9557}">
      <text>
        <r>
          <rPr>
            <sz val="11"/>
            <rFont val="Calibri"/>
            <family val="2"/>
            <charset val="238"/>
          </rPr>
          <t>IV_F:IdotartamKezdes</t>
        </r>
      </text>
    </comment>
    <comment ref="M8" authorId="0" shapeId="0" xr:uid="{BF9DF90C-2526-4070-9866-74700A7B1645}">
      <text>
        <r>
          <rPr>
            <sz val="11"/>
            <rFont val="Calibri"/>
            <family val="2"/>
            <charset val="238"/>
          </rPr>
          <t>IV_F:IdotartamBefejezes</t>
        </r>
      </text>
    </comment>
    <comment ref="N8" authorId="0" shapeId="0" xr:uid="{44A2A32A-1E25-4511-A35C-A34161FB10E7}">
      <text>
        <r>
          <rPr>
            <sz val="11"/>
            <rFont val="Calibri"/>
            <family val="2"/>
            <charset val="238"/>
          </rPr>
          <t>IV_F:NettoKoltsegUtem1</t>
        </r>
      </text>
    </comment>
    <comment ref="O8" authorId="0" shapeId="0" xr:uid="{5852A7A1-DACB-497C-A305-97C14CF95601}">
      <text>
        <r>
          <rPr>
            <sz val="11"/>
            <rFont val="Calibri"/>
            <family val="2"/>
            <charset val="238"/>
          </rPr>
          <t>IV_F:NettoKoltsegUtem2</t>
        </r>
      </text>
    </comment>
    <comment ref="P8" authorId="0" shapeId="0" xr:uid="{ED100022-B01B-413A-B4CA-1D8816F0EC21}">
      <text>
        <r>
          <rPr>
            <sz val="11"/>
            <rFont val="Calibri"/>
            <family val="2"/>
            <charset val="238"/>
          </rPr>
          <t>IV_F:EM_Melleklet2_KTG</t>
        </r>
      </text>
    </comment>
    <comment ref="R8" authorId="0" shapeId="0" xr:uid="{9CDD6D16-9985-496D-8882-3636C8E9D66B}">
      <text>
        <r>
          <rPr>
            <sz val="11"/>
            <rFont val="Calibri"/>
            <family val="2"/>
            <charset val="238"/>
          </rPr>
          <t>IV_F:HDUtem1</t>
        </r>
      </text>
    </comment>
    <comment ref="S8" authorId="0" shapeId="0" xr:uid="{6A10E6BF-49BD-4EF0-B712-2A63BF3EE51F}">
      <text>
        <r>
          <rPr>
            <sz val="11"/>
            <rFont val="Calibri"/>
            <family val="2"/>
            <charset val="238"/>
          </rPr>
          <t>IV_F:ECSUtem1</t>
        </r>
      </text>
    </comment>
    <comment ref="T8" authorId="0" shapeId="0" xr:uid="{FD292AF7-ECA1-4836-BE6B-FFC0F6FE2A7A}">
      <text>
        <r>
          <rPr>
            <sz val="11"/>
            <rFont val="Calibri"/>
            <family val="2"/>
            <charset val="238"/>
          </rPr>
          <t>IV_F:KFHUtem1</t>
        </r>
      </text>
    </comment>
    <comment ref="U8" authorId="0" shapeId="0" xr:uid="{08008DC4-CEB4-406E-BC52-13E6AC2B5F14}">
      <text>
        <r>
          <rPr>
            <sz val="11"/>
            <rFont val="Calibri"/>
            <family val="2"/>
            <charset val="238"/>
          </rPr>
          <t>IV_F:Egyeb_SajatUtem1</t>
        </r>
      </text>
    </comment>
    <comment ref="V8" authorId="0" shapeId="0" xr:uid="{AE5D1610-ABD2-4E34-BE40-01979021546F}">
      <text>
        <r>
          <rPr>
            <sz val="11"/>
            <rFont val="Calibri"/>
            <family val="2"/>
            <charset val="238"/>
          </rPr>
          <t>IV_F:DijUtem1</t>
        </r>
      </text>
    </comment>
    <comment ref="W8" authorId="0" shapeId="0" xr:uid="{F1E87251-FF5E-4D14-AF84-8236829B28CE}">
      <text>
        <r>
          <rPr>
            <sz val="11"/>
            <rFont val="Calibri"/>
            <family val="2"/>
            <charset val="238"/>
          </rPr>
          <t>IV_F:EM_Melleklet1_Utem1</t>
        </r>
      </text>
    </comment>
    <comment ref="X8" authorId="0" shapeId="0" xr:uid="{D19A6692-1458-4F12-A258-6BABDF9E2828}">
      <text>
        <r>
          <rPr>
            <sz val="11"/>
            <rFont val="Calibri"/>
            <family val="2"/>
            <charset val="238"/>
          </rPr>
          <t>IV_F:EgyebAllamiUtem1</t>
        </r>
      </text>
    </comment>
    <comment ref="Y8" authorId="0" shapeId="0" xr:uid="{CDE08833-A086-4D9F-9DCE-6685D768469C}">
      <text>
        <r>
          <rPr>
            <sz val="11"/>
            <rFont val="Calibri"/>
            <family val="2"/>
            <charset val="238"/>
          </rPr>
          <t>IV_F:OnkormanyzatiUtem1</t>
        </r>
      </text>
    </comment>
    <comment ref="Z8" authorId="0" shapeId="0" xr:uid="{52A381C5-E3F1-435A-88E6-CCDE5B8A3AA5}">
      <text>
        <r>
          <rPr>
            <sz val="11"/>
            <rFont val="Calibri"/>
            <family val="2"/>
            <charset val="238"/>
          </rPr>
          <t>IV_F:EUUtem1</t>
        </r>
      </text>
    </comment>
    <comment ref="AA8" authorId="0" shapeId="0" xr:uid="{0F358428-1346-4612-834A-56453D4C4819}">
      <text>
        <r>
          <rPr>
            <sz val="11"/>
            <rFont val="Calibri"/>
            <family val="2"/>
            <charset val="238"/>
          </rPr>
          <t>IV_F:EgyebUtem1</t>
        </r>
      </text>
    </comment>
    <comment ref="AB8" authorId="0" shapeId="0" xr:uid="{879B8E8D-29EB-4BDC-A75A-35D0D133524E}">
      <text>
        <r>
          <rPr>
            <sz val="11"/>
            <rFont val="Calibri"/>
            <family val="2"/>
            <charset val="238"/>
          </rPr>
          <t>IV_F:HitelKotvenyUtem1</t>
        </r>
      </text>
    </comment>
    <comment ref="AC8" authorId="0" shapeId="0" xr:uid="{5576191E-6CD1-4279-98BF-D8ADDBC5837C}">
      <text>
        <r>
          <rPr>
            <sz val="11"/>
            <rFont val="Calibri"/>
            <family val="2"/>
            <charset val="238"/>
          </rPr>
          <t>IV_F:OsszesenUtem1</t>
        </r>
      </text>
    </comment>
    <comment ref="AF8" authorId="0" shapeId="0" xr:uid="{08CFE01F-1D66-4BB8-977D-C013950DCA54}">
      <text>
        <r>
          <rPr>
            <sz val="11"/>
            <rFont val="Calibri"/>
            <family val="2"/>
            <charset val="238"/>
          </rPr>
          <t>IV_F:HDUtem2</t>
        </r>
      </text>
    </comment>
    <comment ref="AG8" authorId="0" shapeId="0" xr:uid="{2C60FDB7-72AA-4436-B50C-299C786EE558}">
      <text>
        <r>
          <rPr>
            <sz val="11"/>
            <rFont val="Calibri"/>
            <family val="2"/>
            <charset val="238"/>
          </rPr>
          <t>IV_F:ECSUtem2</t>
        </r>
      </text>
    </comment>
    <comment ref="AH8" authorId="0" shapeId="0" xr:uid="{35BEF6EA-A3BB-441A-9F11-4ECA5644BC49}">
      <text>
        <r>
          <rPr>
            <sz val="11"/>
            <rFont val="Calibri"/>
            <family val="2"/>
            <charset val="238"/>
          </rPr>
          <t>IV_F:KFHUtem2</t>
        </r>
      </text>
    </comment>
    <comment ref="AI8" authorId="0" shapeId="0" xr:uid="{344835E3-C21A-4EAF-93DA-EA27BC54EFBA}">
      <text>
        <r>
          <rPr>
            <sz val="11"/>
            <rFont val="Calibri"/>
            <family val="2"/>
            <charset val="238"/>
          </rPr>
          <t>IV_F:Egyeb_SajatUtem2</t>
        </r>
      </text>
    </comment>
    <comment ref="AJ8" authorId="0" shapeId="0" xr:uid="{AFABEE74-FF21-41E8-95AA-0FC3241F1027}">
      <text>
        <r>
          <rPr>
            <sz val="11"/>
            <rFont val="Calibri"/>
            <family val="2"/>
            <charset val="238"/>
          </rPr>
          <t>IV_F:DijUtem2</t>
        </r>
      </text>
    </comment>
    <comment ref="AK8" authorId="0" shapeId="0" xr:uid="{66DE6104-8C29-4CD9-89A0-16977F3D4489}">
      <text>
        <r>
          <rPr>
            <sz val="11"/>
            <rFont val="Calibri"/>
            <family val="2"/>
            <charset val="238"/>
          </rPr>
          <t>IV_F:EM_Melleklet1_Utem2</t>
        </r>
      </text>
    </comment>
    <comment ref="AL8" authorId="0" shapeId="0" xr:uid="{75849488-F6E3-4F37-84CD-F6867DAFD335}">
      <text>
        <r>
          <rPr>
            <sz val="11"/>
            <rFont val="Calibri"/>
            <family val="2"/>
            <charset val="238"/>
          </rPr>
          <t>IV_F:EgyebAllamiUtem2</t>
        </r>
      </text>
    </comment>
    <comment ref="AM8" authorId="0" shapeId="0" xr:uid="{79A9D59D-8357-4B7D-B3A5-D7FA5AFA40C2}">
      <text>
        <r>
          <rPr>
            <sz val="11"/>
            <rFont val="Calibri"/>
            <family val="2"/>
            <charset val="238"/>
          </rPr>
          <t>IV_F:OnkormanyzatiUtem2</t>
        </r>
      </text>
    </comment>
    <comment ref="AN8" authorId="0" shapeId="0" xr:uid="{67615C5F-680E-4F71-BF66-CEBA0609EF38}">
      <text>
        <r>
          <rPr>
            <sz val="11"/>
            <rFont val="Calibri"/>
            <family val="2"/>
            <charset val="238"/>
          </rPr>
          <t>IV_F:EUUtem2</t>
        </r>
      </text>
    </comment>
    <comment ref="AO8" authorId="0" shapeId="0" xr:uid="{EF3B201B-294A-4891-8B45-CC97FBEB973B}">
      <text>
        <r>
          <rPr>
            <sz val="11"/>
            <rFont val="Calibri"/>
            <family val="2"/>
            <charset val="238"/>
          </rPr>
          <t>IV_F:EgyebUtem2</t>
        </r>
      </text>
    </comment>
    <comment ref="AP8" authorId="0" shapeId="0" xr:uid="{1DE25BCA-581A-4B89-B4FC-B5CEA5777017}">
      <text>
        <r>
          <rPr>
            <sz val="11"/>
            <rFont val="Calibri"/>
            <family val="2"/>
            <charset val="238"/>
          </rPr>
          <t>IV_F:HitelKotvenyUtem2</t>
        </r>
      </text>
    </comment>
    <comment ref="AQ8" authorId="0" shapeId="0" xr:uid="{FF051413-1860-49FB-B806-0E05A852E8FF}">
      <text>
        <r>
          <rPr>
            <sz val="11"/>
            <rFont val="Calibri"/>
            <family val="2"/>
            <charset val="238"/>
          </rPr>
          <t>IV_F:OsszesenUtem2</t>
        </r>
      </text>
    </comment>
    <comment ref="AR8" authorId="0" shapeId="0" xr:uid="{1E25FDF7-6909-422D-AC24-DDC274206FFD}">
      <text>
        <r>
          <rPr>
            <sz val="11"/>
            <rFont val="Calibri"/>
            <family val="2"/>
            <charset val="238"/>
          </rPr>
          <t>IV_F:ForrashianyUtem2</t>
        </r>
      </text>
    </comment>
    <comment ref="AU8" authorId="0" shapeId="0" xr:uid="{421C21D3-9418-463B-B92F-B55A889FC420}">
      <text>
        <r>
          <rPr>
            <sz val="11"/>
            <rFont val="Calibri"/>
            <family val="2"/>
            <charset val="238"/>
          </rPr>
          <t>IV_F:Indokolas</t>
        </r>
      </text>
    </comment>
    <comment ref="AV8" authorId="0" shapeId="0" xr:uid="{83032FAB-1B1A-43C1-9085-71078DC01A0E}">
      <text>
        <r>
          <rPr>
            <sz val="11"/>
            <rFont val="Calibri"/>
            <family val="2"/>
            <charset val="238"/>
          </rPr>
          <t>IV_F:Megjegyzes</t>
        </r>
      </text>
    </comment>
    <comment ref="AW8" authorId="0" shapeId="0" xr:uid="{7DA244FD-F59A-458F-B645-F66B5E4AF651}">
      <text>
        <r>
          <rPr>
            <sz val="11"/>
            <rFont val="Calibri"/>
            <family val="2"/>
            <charset val="238"/>
          </rPr>
          <t>IV_F:FeladatSorszam</t>
        </r>
      </text>
    </comment>
    <comment ref="AY8" authorId="0" shapeId="0" xr:uid="{AB78E4D6-C135-4322-9BAC-BA0C7CB32C8E}">
      <text>
        <r>
          <rPr>
            <sz val="11"/>
            <rFont val="Calibri"/>
            <family val="2"/>
            <charset val="238"/>
          </rPr>
          <t>IV_F:ISA</t>
        </r>
      </text>
    </comment>
    <comment ref="B9" authorId="0" shapeId="0" xr:uid="{2D2AA219-54AD-4FA0-AD91-927A5B433AF6}">
      <text>
        <r>
          <rPr>
            <sz val="11"/>
            <rFont val="Calibri"/>
            <family val="2"/>
            <charset val="238"/>
          </rPr>
          <t>IV_F:FontossagiSorrent</t>
        </r>
      </text>
    </comment>
    <comment ref="C9" authorId="0" shapeId="0" xr:uid="{37CD3680-E8FA-47CE-B1B1-E4F13430AB80}">
      <text>
        <r>
          <rPr>
            <sz val="11"/>
            <rFont val="Calibri"/>
            <family val="2"/>
            <charset val="238"/>
          </rPr>
          <t>IV_F:FeladatKategoria</t>
        </r>
      </text>
    </comment>
    <comment ref="D9" authorId="0" shapeId="0" xr:uid="{BA70EC71-1456-4830-8035-41E004C9CC57}">
      <text>
        <r>
          <rPr>
            <sz val="11"/>
            <rFont val="Calibri"/>
            <family val="2"/>
            <charset val="238"/>
          </rPr>
          <t>IV_F:FeladatMegnevezes</t>
        </r>
      </text>
    </comment>
    <comment ref="E9" authorId="0" shapeId="0" xr:uid="{C677A59E-A282-4392-A69A-90219554F0DD}">
      <text>
        <r>
          <rPr>
            <sz val="11"/>
            <rFont val="Calibri"/>
            <family val="2"/>
            <charset val="238"/>
          </rPr>
          <t>IV_F:ElviEngedelySzam</t>
        </r>
      </text>
    </comment>
    <comment ref="F9" authorId="0" shapeId="0" xr:uid="{765B2BA4-45E0-46A9-B64F-481E0F363E92}">
      <text>
        <r>
          <rPr>
            <sz val="11"/>
            <rFont val="Calibri"/>
            <family val="2"/>
            <charset val="238"/>
          </rPr>
          <t>IV_F:VKR_Kod</t>
        </r>
      </text>
    </comment>
    <comment ref="G9" authorId="0" shapeId="0" xr:uid="{1B9A0200-D547-4A1C-A5E1-FD23CE7AAC73}">
      <text>
        <r>
          <rPr>
            <sz val="11"/>
            <rFont val="Calibri"/>
            <family val="2"/>
            <charset val="238"/>
          </rPr>
          <t>IV_F:VKR_Nev</t>
        </r>
      </text>
    </comment>
    <comment ref="H9" authorId="0" shapeId="0" xr:uid="{4B0ECEDD-F058-4F2B-89C9-4913656D0C11}">
      <text>
        <r>
          <rPr>
            <sz val="11"/>
            <rFont val="Calibri"/>
            <family val="2"/>
            <charset val="238"/>
          </rPr>
          <t>IV_F:FeladatAzonosito</t>
        </r>
      </text>
    </comment>
    <comment ref="I9" authorId="0" shapeId="0" xr:uid="{BD74326C-781B-4F41-BAB8-5A87AF404E5B}">
      <text>
        <r>
          <rPr>
            <sz val="11"/>
            <rFont val="Calibri"/>
            <family val="2"/>
            <charset val="238"/>
          </rPr>
          <t>IV_F:EllatasiTerulet</t>
        </r>
      </text>
    </comment>
    <comment ref="J9" authorId="0" shapeId="0" xr:uid="{EB9677D9-5570-4DAC-80BF-C1418808B27C}">
      <text>
        <r>
          <rPr>
            <sz val="11"/>
            <rFont val="Calibri"/>
            <family val="2"/>
            <charset val="238"/>
          </rPr>
          <t>IV_F:EllatasertFelelos</t>
        </r>
      </text>
    </comment>
    <comment ref="K9" authorId="0" shapeId="0" xr:uid="{5B9634C5-6886-4CEF-B416-9C58AA82281B}">
      <text>
        <r>
          <rPr>
            <sz val="11"/>
            <rFont val="Calibri"/>
            <family val="2"/>
            <charset val="238"/>
          </rPr>
          <t>IV_F:TervezettNettoKoltseg</t>
        </r>
      </text>
    </comment>
    <comment ref="L9" authorId="0" shapeId="0" xr:uid="{75E4B2EB-AB83-4F26-9634-1BBFE4D5B7FA}">
      <text>
        <r>
          <rPr>
            <sz val="11"/>
            <rFont val="Calibri"/>
            <family val="2"/>
            <charset val="238"/>
          </rPr>
          <t>IV_F:IdotartamKezdes</t>
        </r>
      </text>
    </comment>
    <comment ref="M9" authorId="0" shapeId="0" xr:uid="{24DF9A89-E7FD-43CD-A148-142B9A83372F}">
      <text>
        <r>
          <rPr>
            <sz val="11"/>
            <rFont val="Calibri"/>
            <family val="2"/>
            <charset val="238"/>
          </rPr>
          <t>IV_F:IdotartamBefejezes</t>
        </r>
      </text>
    </comment>
    <comment ref="N9" authorId="0" shapeId="0" xr:uid="{48FFA68A-31F2-42B3-8604-02A16B5A65C5}">
      <text>
        <r>
          <rPr>
            <sz val="11"/>
            <rFont val="Calibri"/>
            <family val="2"/>
            <charset val="238"/>
          </rPr>
          <t>IV_F:NettoKoltsegUtem1</t>
        </r>
      </text>
    </comment>
    <comment ref="O9" authorId="0" shapeId="0" xr:uid="{8AA531AF-B1DD-4799-9668-EAC6DF153554}">
      <text>
        <r>
          <rPr>
            <sz val="11"/>
            <rFont val="Calibri"/>
            <family val="2"/>
            <charset val="238"/>
          </rPr>
          <t>IV_F:NettoKoltsegUtem2</t>
        </r>
      </text>
    </comment>
    <comment ref="P9" authorId="0" shapeId="0" xr:uid="{A80AA2E8-A99B-4A19-BC03-7D98EDA862A4}">
      <text>
        <r>
          <rPr>
            <sz val="11"/>
            <rFont val="Calibri"/>
            <family val="2"/>
            <charset val="238"/>
          </rPr>
          <t>IV_F:EM_Melleklet2_KTG</t>
        </r>
      </text>
    </comment>
    <comment ref="R9" authorId="0" shapeId="0" xr:uid="{BF7785B2-BC8B-4241-8F4A-68A8217DEFB1}">
      <text>
        <r>
          <rPr>
            <sz val="11"/>
            <rFont val="Calibri"/>
            <family val="2"/>
            <charset val="238"/>
          </rPr>
          <t>IV_F:HDUtem1</t>
        </r>
      </text>
    </comment>
    <comment ref="S9" authorId="0" shapeId="0" xr:uid="{0622477E-8A71-4A30-B6DA-59FE5F6E6D10}">
      <text>
        <r>
          <rPr>
            <sz val="11"/>
            <rFont val="Calibri"/>
            <family val="2"/>
            <charset val="238"/>
          </rPr>
          <t>IV_F:ECSUtem1</t>
        </r>
      </text>
    </comment>
    <comment ref="T9" authorId="0" shapeId="0" xr:uid="{83C0CA7B-6093-459D-ABCD-E1F3954A5D7C}">
      <text>
        <r>
          <rPr>
            <sz val="11"/>
            <rFont val="Calibri"/>
            <family val="2"/>
            <charset val="238"/>
          </rPr>
          <t>IV_F:KFHUtem1</t>
        </r>
      </text>
    </comment>
    <comment ref="U9" authorId="0" shapeId="0" xr:uid="{75A135E4-1883-4524-9887-95CD2926BC36}">
      <text>
        <r>
          <rPr>
            <sz val="11"/>
            <rFont val="Calibri"/>
            <family val="2"/>
            <charset val="238"/>
          </rPr>
          <t>IV_F:Egyeb_SajatUtem1</t>
        </r>
      </text>
    </comment>
    <comment ref="V9" authorId="0" shapeId="0" xr:uid="{ECE9C1F4-CF47-4D58-B51A-2CD6883FD25A}">
      <text>
        <r>
          <rPr>
            <sz val="11"/>
            <rFont val="Calibri"/>
            <family val="2"/>
            <charset val="238"/>
          </rPr>
          <t>IV_F:DijUtem1</t>
        </r>
      </text>
    </comment>
    <comment ref="W9" authorId="0" shapeId="0" xr:uid="{A095E3E5-1474-4079-877B-07E07C7BBA65}">
      <text>
        <r>
          <rPr>
            <sz val="11"/>
            <rFont val="Calibri"/>
            <family val="2"/>
            <charset val="238"/>
          </rPr>
          <t>IV_F:EM_Melleklet1_Utem1</t>
        </r>
      </text>
    </comment>
    <comment ref="X9" authorId="0" shapeId="0" xr:uid="{0E2E8FD8-BB24-4196-A5B0-7539C612FD10}">
      <text>
        <r>
          <rPr>
            <sz val="11"/>
            <rFont val="Calibri"/>
            <family val="2"/>
            <charset val="238"/>
          </rPr>
          <t>IV_F:EgyebAllamiUtem1</t>
        </r>
      </text>
    </comment>
    <comment ref="Y9" authorId="0" shapeId="0" xr:uid="{DEE1C130-D821-4D80-889A-8A0FD78F63EB}">
      <text>
        <r>
          <rPr>
            <sz val="11"/>
            <rFont val="Calibri"/>
            <family val="2"/>
            <charset val="238"/>
          </rPr>
          <t>IV_F:OnkormanyzatiUtem1</t>
        </r>
      </text>
    </comment>
    <comment ref="Z9" authorId="0" shapeId="0" xr:uid="{D45E97CC-B1C7-4CF3-83D0-1E7F16B9C09A}">
      <text>
        <r>
          <rPr>
            <sz val="11"/>
            <rFont val="Calibri"/>
            <family val="2"/>
            <charset val="238"/>
          </rPr>
          <t>IV_F:EUUtem1</t>
        </r>
      </text>
    </comment>
    <comment ref="AA9" authorId="0" shapeId="0" xr:uid="{49321E30-4456-4DAC-A464-DACFFE4AC0CD}">
      <text>
        <r>
          <rPr>
            <sz val="11"/>
            <rFont val="Calibri"/>
            <family val="2"/>
            <charset val="238"/>
          </rPr>
          <t>IV_F:EgyebUtem1</t>
        </r>
      </text>
    </comment>
    <comment ref="AB9" authorId="0" shapeId="0" xr:uid="{ED219821-97E2-468F-B6B1-503A66F2A9A3}">
      <text>
        <r>
          <rPr>
            <sz val="11"/>
            <rFont val="Calibri"/>
            <family val="2"/>
            <charset val="238"/>
          </rPr>
          <t>IV_F:HitelKotvenyUtem1</t>
        </r>
      </text>
    </comment>
    <comment ref="AC9" authorId="0" shapeId="0" xr:uid="{109D75B8-0B03-4E8E-85F1-5C459F500DF4}">
      <text>
        <r>
          <rPr>
            <sz val="11"/>
            <rFont val="Calibri"/>
            <family val="2"/>
            <charset val="238"/>
          </rPr>
          <t>IV_F:OsszesenUtem1</t>
        </r>
      </text>
    </comment>
    <comment ref="AF9" authorId="0" shapeId="0" xr:uid="{969BEE6A-F58B-462D-AF76-B8FF5CA5068E}">
      <text>
        <r>
          <rPr>
            <sz val="11"/>
            <rFont val="Calibri"/>
            <family val="2"/>
            <charset val="238"/>
          </rPr>
          <t>IV_F:HDUtem2</t>
        </r>
      </text>
    </comment>
    <comment ref="AG9" authorId="0" shapeId="0" xr:uid="{D6BF5B46-CE89-4BA1-86EC-7F031AE0ECC4}">
      <text>
        <r>
          <rPr>
            <sz val="11"/>
            <rFont val="Calibri"/>
            <family val="2"/>
            <charset val="238"/>
          </rPr>
          <t>IV_F:ECSUtem2</t>
        </r>
      </text>
    </comment>
    <comment ref="AH9" authorId="0" shapeId="0" xr:uid="{D7771125-BF9B-4327-8BD3-607825033AFF}">
      <text>
        <r>
          <rPr>
            <sz val="11"/>
            <rFont val="Calibri"/>
            <family val="2"/>
            <charset val="238"/>
          </rPr>
          <t>IV_F:KFHUtem2</t>
        </r>
      </text>
    </comment>
    <comment ref="AI9" authorId="0" shapeId="0" xr:uid="{79BBF1FD-6753-4B3D-8534-A52625759574}">
      <text>
        <r>
          <rPr>
            <sz val="11"/>
            <rFont val="Calibri"/>
            <family val="2"/>
            <charset val="238"/>
          </rPr>
          <t>IV_F:Egyeb_SajatUtem2</t>
        </r>
      </text>
    </comment>
    <comment ref="AJ9" authorId="0" shapeId="0" xr:uid="{F1504570-4655-41E9-A355-D6B1B0748588}">
      <text>
        <r>
          <rPr>
            <sz val="11"/>
            <rFont val="Calibri"/>
            <family val="2"/>
            <charset val="238"/>
          </rPr>
          <t>IV_F:DijUtem2</t>
        </r>
      </text>
    </comment>
    <comment ref="AK9" authorId="0" shapeId="0" xr:uid="{712EF6AF-65E7-434C-9FE2-E789A1BFAE3E}">
      <text>
        <r>
          <rPr>
            <sz val="11"/>
            <rFont val="Calibri"/>
            <family val="2"/>
            <charset val="238"/>
          </rPr>
          <t>IV_F:EM_Melleklet1_Utem2</t>
        </r>
      </text>
    </comment>
    <comment ref="AL9" authorId="0" shapeId="0" xr:uid="{4BC4BA2F-36AA-4599-AD0A-D0E2D0D65075}">
      <text>
        <r>
          <rPr>
            <sz val="11"/>
            <rFont val="Calibri"/>
            <family val="2"/>
            <charset val="238"/>
          </rPr>
          <t>IV_F:EgyebAllamiUtem2</t>
        </r>
      </text>
    </comment>
    <comment ref="AM9" authorId="0" shapeId="0" xr:uid="{A7AE1823-9EA7-4BE9-9988-A8F7BF385262}">
      <text>
        <r>
          <rPr>
            <sz val="11"/>
            <rFont val="Calibri"/>
            <family val="2"/>
            <charset val="238"/>
          </rPr>
          <t>IV_F:OnkormanyzatiUtem2</t>
        </r>
      </text>
    </comment>
    <comment ref="AN9" authorId="0" shapeId="0" xr:uid="{50431E94-F8E4-4285-B8B4-272D670213D5}">
      <text>
        <r>
          <rPr>
            <sz val="11"/>
            <rFont val="Calibri"/>
            <family val="2"/>
            <charset val="238"/>
          </rPr>
          <t>IV_F:EUUtem2</t>
        </r>
      </text>
    </comment>
    <comment ref="AO9" authorId="0" shapeId="0" xr:uid="{1981CD47-3BAD-4829-9997-7BEBEB02CDF0}">
      <text>
        <r>
          <rPr>
            <sz val="11"/>
            <rFont val="Calibri"/>
            <family val="2"/>
            <charset val="238"/>
          </rPr>
          <t>IV_F:EgyebUtem2</t>
        </r>
      </text>
    </comment>
    <comment ref="AP9" authorId="0" shapeId="0" xr:uid="{876D5DF6-4D31-47BB-87CF-BD35D66E981B}">
      <text>
        <r>
          <rPr>
            <sz val="11"/>
            <rFont val="Calibri"/>
            <family val="2"/>
            <charset val="238"/>
          </rPr>
          <t>IV_F:HitelKotvenyUtem2</t>
        </r>
      </text>
    </comment>
    <comment ref="AQ9" authorId="0" shapeId="0" xr:uid="{4BFC8730-45A1-468D-9D94-81EAEF6B444A}">
      <text>
        <r>
          <rPr>
            <sz val="11"/>
            <rFont val="Calibri"/>
            <family val="2"/>
            <charset val="238"/>
          </rPr>
          <t>IV_F:OsszesenUtem2</t>
        </r>
      </text>
    </comment>
    <comment ref="AR9" authorId="0" shapeId="0" xr:uid="{4A92B029-A264-4ECB-9926-C55642399983}">
      <text>
        <r>
          <rPr>
            <sz val="11"/>
            <rFont val="Calibri"/>
            <family val="2"/>
            <charset val="238"/>
          </rPr>
          <t>IV_F:ForrashianyUtem2</t>
        </r>
      </text>
    </comment>
    <comment ref="AU9" authorId="0" shapeId="0" xr:uid="{60F6A95F-D53E-4476-8F94-DBE74B0154BC}">
      <text>
        <r>
          <rPr>
            <sz val="11"/>
            <rFont val="Calibri"/>
            <family val="2"/>
            <charset val="238"/>
          </rPr>
          <t>IV_F:Indokolas</t>
        </r>
      </text>
    </comment>
    <comment ref="AV9" authorId="0" shapeId="0" xr:uid="{160469DA-70CB-4806-95F0-3D8CB7EDB365}">
      <text>
        <r>
          <rPr>
            <sz val="11"/>
            <rFont val="Calibri"/>
            <family val="2"/>
            <charset val="238"/>
          </rPr>
          <t>IV_F:Megjegyzes</t>
        </r>
      </text>
    </comment>
    <comment ref="AW9" authorId="0" shapeId="0" xr:uid="{D0FEE196-AE86-4B4F-9198-3439F4A3A4EC}">
      <text>
        <r>
          <rPr>
            <sz val="11"/>
            <rFont val="Calibri"/>
            <family val="2"/>
            <charset val="238"/>
          </rPr>
          <t>IV_F:FeladatSorszam</t>
        </r>
      </text>
    </comment>
    <comment ref="AY9" authorId="0" shapeId="0" xr:uid="{418D5DC2-C786-41CA-A945-CD01C519E719}">
      <text>
        <r>
          <rPr>
            <sz val="11"/>
            <rFont val="Calibri"/>
            <family val="2"/>
            <charset val="238"/>
          </rPr>
          <t>IV_F:ISA</t>
        </r>
      </text>
    </comment>
    <comment ref="B10" authorId="0" shapeId="0" xr:uid="{BE1C541F-F06B-4923-8C2E-F6CFDDD010CA}">
      <text>
        <r>
          <rPr>
            <sz val="11"/>
            <rFont val="Calibri"/>
            <family val="2"/>
            <charset val="238"/>
          </rPr>
          <t>IV_F:FontossagiSorrent</t>
        </r>
      </text>
    </comment>
    <comment ref="C10" authorId="0" shapeId="0" xr:uid="{0A07DDC4-ECB3-4963-869A-0BBE9D692CFB}">
      <text>
        <r>
          <rPr>
            <sz val="11"/>
            <rFont val="Calibri"/>
            <family val="2"/>
            <charset val="238"/>
          </rPr>
          <t>IV_F:FeladatKategoria</t>
        </r>
      </text>
    </comment>
    <comment ref="D10" authorId="0" shapeId="0" xr:uid="{69662F60-D96D-41FB-961C-B4B3DF71742A}">
      <text>
        <r>
          <rPr>
            <sz val="11"/>
            <rFont val="Calibri"/>
            <family val="2"/>
            <charset val="238"/>
          </rPr>
          <t>IV_F:FeladatMegnevezes</t>
        </r>
      </text>
    </comment>
    <comment ref="E10" authorId="0" shapeId="0" xr:uid="{36A482E2-BA65-4BE8-BB7E-95B4E89D9993}">
      <text>
        <r>
          <rPr>
            <sz val="11"/>
            <rFont val="Calibri"/>
            <family val="2"/>
            <charset val="238"/>
          </rPr>
          <t>IV_F:ElviEngedelySzam</t>
        </r>
      </text>
    </comment>
    <comment ref="F10" authorId="0" shapeId="0" xr:uid="{1EB15F59-532D-4C4F-96C4-0906BFB661B4}">
      <text>
        <r>
          <rPr>
            <sz val="11"/>
            <rFont val="Calibri"/>
            <family val="2"/>
            <charset val="238"/>
          </rPr>
          <t>IV_F:VKR_Kod</t>
        </r>
      </text>
    </comment>
    <comment ref="G10" authorId="0" shapeId="0" xr:uid="{0FCF0FC7-D494-4C82-AAB5-9B749AAE4057}">
      <text>
        <r>
          <rPr>
            <sz val="11"/>
            <rFont val="Calibri"/>
            <family val="2"/>
            <charset val="238"/>
          </rPr>
          <t>IV_F:VKR_Nev</t>
        </r>
      </text>
    </comment>
    <comment ref="H10" authorId="0" shapeId="0" xr:uid="{7FA52BC9-7A19-466A-9BE5-30AABCFD7D42}">
      <text>
        <r>
          <rPr>
            <sz val="11"/>
            <rFont val="Calibri"/>
            <family val="2"/>
            <charset val="238"/>
          </rPr>
          <t>IV_F:FeladatAzonosito</t>
        </r>
      </text>
    </comment>
    <comment ref="I10" authorId="0" shapeId="0" xr:uid="{3268415C-89B3-4796-9D7A-6B51AD1BAF3A}">
      <text>
        <r>
          <rPr>
            <sz val="11"/>
            <rFont val="Calibri"/>
            <family val="2"/>
            <charset val="238"/>
          </rPr>
          <t>IV_F:EllatasiTerulet</t>
        </r>
      </text>
    </comment>
    <comment ref="J10" authorId="0" shapeId="0" xr:uid="{D2DF54BB-A999-4D32-BBA4-521D35905E54}">
      <text>
        <r>
          <rPr>
            <sz val="11"/>
            <rFont val="Calibri"/>
            <family val="2"/>
            <charset val="238"/>
          </rPr>
          <t>IV_F:EllatasertFelelos</t>
        </r>
      </text>
    </comment>
    <comment ref="K10" authorId="0" shapeId="0" xr:uid="{00A4A5A6-F5AD-4B17-B0CB-34369C5EE3F1}">
      <text>
        <r>
          <rPr>
            <sz val="11"/>
            <rFont val="Calibri"/>
            <family val="2"/>
            <charset val="238"/>
          </rPr>
          <t>IV_F:TervezettNettoKoltseg</t>
        </r>
      </text>
    </comment>
    <comment ref="L10" authorId="0" shapeId="0" xr:uid="{14E478A1-EEE4-422D-9770-6419A528B3A5}">
      <text>
        <r>
          <rPr>
            <sz val="11"/>
            <rFont val="Calibri"/>
            <family val="2"/>
            <charset val="238"/>
          </rPr>
          <t>IV_F:IdotartamKezdes</t>
        </r>
      </text>
    </comment>
    <comment ref="M10" authorId="0" shapeId="0" xr:uid="{AE32ACE8-6E3D-47B7-BA28-D1A8BBF425E6}">
      <text>
        <r>
          <rPr>
            <sz val="11"/>
            <rFont val="Calibri"/>
            <family val="2"/>
            <charset val="238"/>
          </rPr>
          <t>IV_F:IdotartamBefejezes</t>
        </r>
      </text>
    </comment>
    <comment ref="N10" authorId="0" shapeId="0" xr:uid="{D5D9BE08-0741-471A-A9B0-74BE34FD2679}">
      <text>
        <r>
          <rPr>
            <sz val="11"/>
            <rFont val="Calibri"/>
            <family val="2"/>
            <charset val="238"/>
          </rPr>
          <t>IV_F:NettoKoltsegUtem1</t>
        </r>
      </text>
    </comment>
    <comment ref="O10" authorId="0" shapeId="0" xr:uid="{A8242FE1-30EB-4C65-B31A-8428000D7CE3}">
      <text>
        <r>
          <rPr>
            <sz val="11"/>
            <rFont val="Calibri"/>
            <family val="2"/>
            <charset val="238"/>
          </rPr>
          <t>IV_F:NettoKoltsegUtem2</t>
        </r>
      </text>
    </comment>
    <comment ref="P10" authorId="0" shapeId="0" xr:uid="{3650358F-E0C0-43E7-B5B2-9857D076BD0B}">
      <text>
        <r>
          <rPr>
            <sz val="11"/>
            <rFont val="Calibri"/>
            <family val="2"/>
            <charset val="238"/>
          </rPr>
          <t>IV_F:EM_Melleklet2_KTG</t>
        </r>
      </text>
    </comment>
    <comment ref="R10" authorId="0" shapeId="0" xr:uid="{7B623665-142F-46F1-BE80-28210938F70F}">
      <text>
        <r>
          <rPr>
            <sz val="11"/>
            <rFont val="Calibri"/>
            <family val="2"/>
            <charset val="238"/>
          </rPr>
          <t>IV_F:HDUtem1</t>
        </r>
      </text>
    </comment>
    <comment ref="S10" authorId="0" shapeId="0" xr:uid="{176C3888-8D4E-4703-ADB0-BA445D9E47EC}">
      <text>
        <r>
          <rPr>
            <sz val="11"/>
            <rFont val="Calibri"/>
            <family val="2"/>
            <charset val="238"/>
          </rPr>
          <t>IV_F:ECSUtem1</t>
        </r>
      </text>
    </comment>
    <comment ref="T10" authorId="0" shapeId="0" xr:uid="{3F228698-7AC2-49E2-A178-7AE1FAD4E430}">
      <text>
        <r>
          <rPr>
            <sz val="11"/>
            <rFont val="Calibri"/>
            <family val="2"/>
            <charset val="238"/>
          </rPr>
          <t>IV_F:KFHUtem1</t>
        </r>
      </text>
    </comment>
    <comment ref="U10" authorId="0" shapeId="0" xr:uid="{5DAE2894-2C6F-4A65-B22A-0EF8EF032CCA}">
      <text>
        <r>
          <rPr>
            <sz val="11"/>
            <rFont val="Calibri"/>
            <family val="2"/>
            <charset val="238"/>
          </rPr>
          <t>IV_F:Egyeb_SajatUtem1</t>
        </r>
      </text>
    </comment>
    <comment ref="V10" authorId="0" shapeId="0" xr:uid="{EB920667-F9A4-41BC-ACC6-43565837E1FE}">
      <text>
        <r>
          <rPr>
            <sz val="11"/>
            <rFont val="Calibri"/>
            <family val="2"/>
            <charset val="238"/>
          </rPr>
          <t>IV_F:DijUtem1</t>
        </r>
      </text>
    </comment>
    <comment ref="W10" authorId="0" shapeId="0" xr:uid="{C9289E05-7DA0-4E52-A17D-262528ABAE47}">
      <text>
        <r>
          <rPr>
            <sz val="11"/>
            <rFont val="Calibri"/>
            <family val="2"/>
            <charset val="238"/>
          </rPr>
          <t>IV_F:EM_Melleklet1_Utem1</t>
        </r>
      </text>
    </comment>
    <comment ref="X10" authorId="0" shapeId="0" xr:uid="{0A3800B2-B21C-42BD-8F9E-40A71E3A4347}">
      <text>
        <r>
          <rPr>
            <sz val="11"/>
            <rFont val="Calibri"/>
            <family val="2"/>
            <charset val="238"/>
          </rPr>
          <t>IV_F:EgyebAllamiUtem1</t>
        </r>
      </text>
    </comment>
    <comment ref="Y10" authorId="0" shapeId="0" xr:uid="{B8C25C88-2555-4A57-98B7-3EC7F6B17549}">
      <text>
        <r>
          <rPr>
            <sz val="11"/>
            <rFont val="Calibri"/>
            <family val="2"/>
            <charset val="238"/>
          </rPr>
          <t>IV_F:OnkormanyzatiUtem1</t>
        </r>
      </text>
    </comment>
    <comment ref="Z10" authorId="0" shapeId="0" xr:uid="{88B9E94D-1612-4E76-A386-C19A79DDCAED}">
      <text>
        <r>
          <rPr>
            <sz val="11"/>
            <rFont val="Calibri"/>
            <family val="2"/>
            <charset val="238"/>
          </rPr>
          <t>IV_F:EUUtem1</t>
        </r>
      </text>
    </comment>
    <comment ref="AA10" authorId="0" shapeId="0" xr:uid="{E968390A-D6DA-4AC1-92DA-4764E04B6128}">
      <text>
        <r>
          <rPr>
            <sz val="11"/>
            <rFont val="Calibri"/>
            <family val="2"/>
            <charset val="238"/>
          </rPr>
          <t>IV_F:EgyebUtem1</t>
        </r>
      </text>
    </comment>
    <comment ref="AB10" authorId="0" shapeId="0" xr:uid="{F8D824B6-D068-4DBB-909F-11CD47101C82}">
      <text>
        <r>
          <rPr>
            <sz val="11"/>
            <rFont val="Calibri"/>
            <family val="2"/>
            <charset val="238"/>
          </rPr>
          <t>IV_F:HitelKotvenyUtem1</t>
        </r>
      </text>
    </comment>
    <comment ref="AC10" authorId="0" shapeId="0" xr:uid="{66E6B726-2E41-48AB-9906-FFE2BEF5C8A7}">
      <text>
        <r>
          <rPr>
            <sz val="11"/>
            <rFont val="Calibri"/>
            <family val="2"/>
            <charset val="238"/>
          </rPr>
          <t>IV_F:OsszesenUtem1</t>
        </r>
      </text>
    </comment>
    <comment ref="AF10" authorId="0" shapeId="0" xr:uid="{707C41A6-626D-44D4-99AD-AB982C298D4C}">
      <text>
        <r>
          <rPr>
            <sz val="11"/>
            <rFont val="Calibri"/>
            <family val="2"/>
            <charset val="238"/>
          </rPr>
          <t>IV_F:HDUtem2</t>
        </r>
      </text>
    </comment>
    <comment ref="AG10" authorId="0" shapeId="0" xr:uid="{2E0913E9-C12E-4A0F-AFEB-1C795682919F}">
      <text>
        <r>
          <rPr>
            <sz val="11"/>
            <rFont val="Calibri"/>
            <family val="2"/>
            <charset val="238"/>
          </rPr>
          <t>IV_F:ECSUtem2</t>
        </r>
      </text>
    </comment>
    <comment ref="AH10" authorId="0" shapeId="0" xr:uid="{7AB285A8-D789-4175-9174-BC6DCF9370C7}">
      <text>
        <r>
          <rPr>
            <sz val="11"/>
            <rFont val="Calibri"/>
            <family val="2"/>
            <charset val="238"/>
          </rPr>
          <t>IV_F:KFHUtem2</t>
        </r>
      </text>
    </comment>
    <comment ref="AI10" authorId="0" shapeId="0" xr:uid="{D33AC8C4-E013-4DA6-B40E-215334148EC4}">
      <text>
        <r>
          <rPr>
            <sz val="11"/>
            <rFont val="Calibri"/>
            <family val="2"/>
            <charset val="238"/>
          </rPr>
          <t>IV_F:Egyeb_SajatUtem2</t>
        </r>
      </text>
    </comment>
    <comment ref="AJ10" authorId="0" shapeId="0" xr:uid="{8CFE0DB2-D088-4E4B-941A-0969DD162DBD}">
      <text>
        <r>
          <rPr>
            <sz val="11"/>
            <rFont val="Calibri"/>
            <family val="2"/>
            <charset val="238"/>
          </rPr>
          <t>IV_F:DijUtem2</t>
        </r>
      </text>
    </comment>
    <comment ref="AK10" authorId="0" shapeId="0" xr:uid="{06E66BEC-8DC2-40F8-AB68-B964BD6A0210}">
      <text>
        <r>
          <rPr>
            <sz val="11"/>
            <rFont val="Calibri"/>
            <family val="2"/>
            <charset val="238"/>
          </rPr>
          <t>IV_F:EM_Melleklet1_Utem2</t>
        </r>
      </text>
    </comment>
    <comment ref="AL10" authorId="0" shapeId="0" xr:uid="{58EA7108-FC46-463D-A693-5DAAB7CDFAC2}">
      <text>
        <r>
          <rPr>
            <sz val="11"/>
            <rFont val="Calibri"/>
            <family val="2"/>
            <charset val="238"/>
          </rPr>
          <t>IV_F:EgyebAllamiUtem2</t>
        </r>
      </text>
    </comment>
    <comment ref="AM10" authorId="0" shapeId="0" xr:uid="{3EB72E1C-4A1F-4849-A7E5-5CD2FB4F9AB2}">
      <text>
        <r>
          <rPr>
            <sz val="11"/>
            <rFont val="Calibri"/>
            <family val="2"/>
            <charset val="238"/>
          </rPr>
          <t>IV_F:OnkormanyzatiUtem2</t>
        </r>
      </text>
    </comment>
    <comment ref="AN10" authorId="0" shapeId="0" xr:uid="{1F20A104-7FD2-49F6-B581-B38C9F8AE7CF}">
      <text>
        <r>
          <rPr>
            <sz val="11"/>
            <rFont val="Calibri"/>
            <family val="2"/>
            <charset val="238"/>
          </rPr>
          <t>IV_F:EUUtem2</t>
        </r>
      </text>
    </comment>
    <comment ref="AO10" authorId="0" shapeId="0" xr:uid="{B8749A4B-586A-4CE5-AF3C-063D1E972AF5}">
      <text>
        <r>
          <rPr>
            <sz val="11"/>
            <rFont val="Calibri"/>
            <family val="2"/>
            <charset val="238"/>
          </rPr>
          <t>IV_F:EgyebUtem2</t>
        </r>
      </text>
    </comment>
    <comment ref="AP10" authorId="0" shapeId="0" xr:uid="{45ADED6D-EEF9-4868-A936-F1F41D65152F}">
      <text>
        <r>
          <rPr>
            <sz val="11"/>
            <rFont val="Calibri"/>
            <family val="2"/>
            <charset val="238"/>
          </rPr>
          <t>IV_F:HitelKotvenyUtem2</t>
        </r>
      </text>
    </comment>
    <comment ref="AQ10" authorId="0" shapeId="0" xr:uid="{AF622893-F977-43FB-B844-8EA1C25936FD}">
      <text>
        <r>
          <rPr>
            <sz val="11"/>
            <rFont val="Calibri"/>
            <family val="2"/>
            <charset val="238"/>
          </rPr>
          <t>IV_F:OsszesenUtem2</t>
        </r>
      </text>
    </comment>
    <comment ref="AR10" authorId="0" shapeId="0" xr:uid="{9B0EBFA3-A551-4395-A73B-18CF70FF17BD}">
      <text>
        <r>
          <rPr>
            <sz val="11"/>
            <rFont val="Calibri"/>
            <family val="2"/>
            <charset val="238"/>
          </rPr>
          <t>IV_F:ForrashianyUtem2</t>
        </r>
      </text>
    </comment>
    <comment ref="AU10" authorId="0" shapeId="0" xr:uid="{729AE946-865B-4BC8-A55C-568955BE93CD}">
      <text>
        <r>
          <rPr>
            <sz val="11"/>
            <rFont val="Calibri"/>
            <family val="2"/>
            <charset val="238"/>
          </rPr>
          <t>IV_F:Indokolas</t>
        </r>
      </text>
    </comment>
    <comment ref="AV10" authorId="0" shapeId="0" xr:uid="{057CC813-BF20-4EE6-970F-B1037FC4E8B0}">
      <text>
        <r>
          <rPr>
            <sz val="11"/>
            <rFont val="Calibri"/>
            <family val="2"/>
            <charset val="238"/>
          </rPr>
          <t>IV_F:Megjegyzes</t>
        </r>
      </text>
    </comment>
    <comment ref="AW10" authorId="0" shapeId="0" xr:uid="{DADE9804-60FF-4108-820F-2D806D9AF9F1}">
      <text>
        <r>
          <rPr>
            <sz val="11"/>
            <rFont val="Calibri"/>
            <family val="2"/>
            <charset val="238"/>
          </rPr>
          <t>IV_F:FeladatSorszam</t>
        </r>
      </text>
    </comment>
    <comment ref="AY10" authorId="0" shapeId="0" xr:uid="{D4BFF7EF-EEFE-44FB-844F-971958B14F46}">
      <text>
        <r>
          <rPr>
            <sz val="11"/>
            <rFont val="Calibri"/>
            <family val="2"/>
            <charset val="238"/>
          </rPr>
          <t>IV_F:ISA</t>
        </r>
      </text>
    </comment>
    <comment ref="B11" authorId="0" shapeId="0" xr:uid="{BF63B888-7B34-4E1B-8BC9-6804AE026792}">
      <text>
        <r>
          <rPr>
            <sz val="11"/>
            <rFont val="Calibri"/>
            <family val="2"/>
            <charset val="238"/>
          </rPr>
          <t>IV_F:FontossagiSorrent</t>
        </r>
      </text>
    </comment>
    <comment ref="C11" authorId="0" shapeId="0" xr:uid="{5C429C48-5415-455C-856A-A77A400FDF1D}">
      <text>
        <r>
          <rPr>
            <sz val="11"/>
            <rFont val="Calibri"/>
            <family val="2"/>
            <charset val="238"/>
          </rPr>
          <t>IV_F:FeladatKategoria</t>
        </r>
      </text>
    </comment>
    <comment ref="D11" authorId="0" shapeId="0" xr:uid="{04220D5F-5414-43E4-B133-5E25946EA5E1}">
      <text>
        <r>
          <rPr>
            <sz val="11"/>
            <rFont val="Calibri"/>
            <family val="2"/>
            <charset val="238"/>
          </rPr>
          <t>IV_F:FeladatMegnevezes</t>
        </r>
      </text>
    </comment>
    <comment ref="E11" authorId="0" shapeId="0" xr:uid="{24B91EE2-F396-4793-B0F5-5E4C0B136414}">
      <text>
        <r>
          <rPr>
            <sz val="11"/>
            <rFont val="Calibri"/>
            <family val="2"/>
            <charset val="238"/>
          </rPr>
          <t>IV_F:ElviEngedelySzam</t>
        </r>
      </text>
    </comment>
    <comment ref="F11" authorId="0" shapeId="0" xr:uid="{CA834017-C9E9-4F3D-A506-C188ABCF1886}">
      <text>
        <r>
          <rPr>
            <sz val="11"/>
            <rFont val="Calibri"/>
            <family val="2"/>
            <charset val="238"/>
          </rPr>
          <t>IV_F:VKR_Kod</t>
        </r>
      </text>
    </comment>
    <comment ref="G11" authorId="0" shapeId="0" xr:uid="{11A59564-FDED-45B0-B28A-5BF511687096}">
      <text>
        <r>
          <rPr>
            <sz val="11"/>
            <rFont val="Calibri"/>
            <family val="2"/>
            <charset val="238"/>
          </rPr>
          <t>IV_F:VKR_Nev</t>
        </r>
      </text>
    </comment>
    <comment ref="H11" authorId="0" shapeId="0" xr:uid="{F7742E47-5E71-40AB-82E2-FE373674B289}">
      <text>
        <r>
          <rPr>
            <sz val="11"/>
            <rFont val="Calibri"/>
            <family val="2"/>
            <charset val="238"/>
          </rPr>
          <t>IV_F:FeladatAzonosito</t>
        </r>
      </text>
    </comment>
    <comment ref="I11" authorId="0" shapeId="0" xr:uid="{95DEBB28-2EDC-4567-A3CB-F20EB040000C}">
      <text>
        <r>
          <rPr>
            <sz val="11"/>
            <rFont val="Calibri"/>
            <family val="2"/>
            <charset val="238"/>
          </rPr>
          <t>IV_F:EllatasiTerulet</t>
        </r>
      </text>
    </comment>
    <comment ref="J11" authorId="0" shapeId="0" xr:uid="{9FAB7864-0C0C-475A-B70C-749322F2A0E6}">
      <text>
        <r>
          <rPr>
            <sz val="11"/>
            <rFont val="Calibri"/>
            <family val="2"/>
            <charset val="238"/>
          </rPr>
          <t>IV_F:EllatasertFelelos</t>
        </r>
      </text>
    </comment>
    <comment ref="K11" authorId="0" shapeId="0" xr:uid="{A6FC37B6-9768-4196-865F-FD1458F7D3B8}">
      <text>
        <r>
          <rPr>
            <sz val="11"/>
            <rFont val="Calibri"/>
            <family val="2"/>
            <charset val="238"/>
          </rPr>
          <t>IV_F:TervezettNettoKoltseg</t>
        </r>
      </text>
    </comment>
    <comment ref="L11" authorId="0" shapeId="0" xr:uid="{A2C6F725-47D4-446A-BB36-C00544A25C85}">
      <text>
        <r>
          <rPr>
            <sz val="11"/>
            <rFont val="Calibri"/>
            <family val="2"/>
            <charset val="238"/>
          </rPr>
          <t>IV_F:IdotartamKezdes</t>
        </r>
      </text>
    </comment>
    <comment ref="M11" authorId="0" shapeId="0" xr:uid="{9F5BF084-DAAE-4B2E-8A08-A15154A65D77}">
      <text>
        <r>
          <rPr>
            <sz val="11"/>
            <rFont val="Calibri"/>
            <family val="2"/>
            <charset val="238"/>
          </rPr>
          <t>IV_F:IdotartamBefejezes</t>
        </r>
      </text>
    </comment>
    <comment ref="N11" authorId="0" shapeId="0" xr:uid="{6DF2B412-9B08-41F8-BB04-4A00897514BC}">
      <text>
        <r>
          <rPr>
            <sz val="11"/>
            <rFont val="Calibri"/>
            <family val="2"/>
            <charset val="238"/>
          </rPr>
          <t>IV_F:NettoKoltsegUtem1</t>
        </r>
      </text>
    </comment>
    <comment ref="O11" authorId="0" shapeId="0" xr:uid="{2537CCD0-D8E3-4532-9CE3-7BE5DC8005CB}">
      <text>
        <r>
          <rPr>
            <sz val="11"/>
            <rFont val="Calibri"/>
            <family val="2"/>
            <charset val="238"/>
          </rPr>
          <t>IV_F:NettoKoltsegUtem2</t>
        </r>
      </text>
    </comment>
    <comment ref="P11" authorId="0" shapeId="0" xr:uid="{5AA4D93D-A539-4294-9BAE-C8D71E880B96}">
      <text>
        <r>
          <rPr>
            <sz val="11"/>
            <rFont val="Calibri"/>
            <family val="2"/>
            <charset val="238"/>
          </rPr>
          <t>IV_F:EM_Melleklet2_KTG</t>
        </r>
      </text>
    </comment>
    <comment ref="R11" authorId="0" shapeId="0" xr:uid="{55D3810C-D45A-47F6-8DCB-9B4F9B5CB4CE}">
      <text>
        <r>
          <rPr>
            <sz val="11"/>
            <rFont val="Calibri"/>
            <family val="2"/>
            <charset val="238"/>
          </rPr>
          <t>IV_F:HDUtem1</t>
        </r>
      </text>
    </comment>
    <comment ref="S11" authorId="0" shapeId="0" xr:uid="{8528F27C-683C-420A-81BB-6BCB2E7B58CD}">
      <text>
        <r>
          <rPr>
            <sz val="11"/>
            <rFont val="Calibri"/>
            <family val="2"/>
            <charset val="238"/>
          </rPr>
          <t>IV_F:ECSUtem1</t>
        </r>
      </text>
    </comment>
    <comment ref="T11" authorId="0" shapeId="0" xr:uid="{0DA90EE8-3B5C-4281-AB73-422A400C5A9C}">
      <text>
        <r>
          <rPr>
            <sz val="11"/>
            <rFont val="Calibri"/>
            <family val="2"/>
            <charset val="238"/>
          </rPr>
          <t>IV_F:KFHUtem1</t>
        </r>
      </text>
    </comment>
    <comment ref="U11" authorId="0" shapeId="0" xr:uid="{CC62B606-4B88-48B3-B649-BE51A657BFE8}">
      <text>
        <r>
          <rPr>
            <sz val="11"/>
            <rFont val="Calibri"/>
            <family val="2"/>
            <charset val="238"/>
          </rPr>
          <t>IV_F:Egyeb_SajatUtem1</t>
        </r>
      </text>
    </comment>
    <comment ref="V11" authorId="0" shapeId="0" xr:uid="{B37040F0-1F2E-4996-A2E4-8D95B222F12D}">
      <text>
        <r>
          <rPr>
            <sz val="11"/>
            <rFont val="Calibri"/>
            <family val="2"/>
            <charset val="238"/>
          </rPr>
          <t>IV_F:DijUtem1</t>
        </r>
      </text>
    </comment>
    <comment ref="W11" authorId="0" shapeId="0" xr:uid="{189E8B94-2F4C-45FD-AFCB-D13E6ED28BF2}">
      <text>
        <r>
          <rPr>
            <sz val="11"/>
            <rFont val="Calibri"/>
            <family val="2"/>
            <charset val="238"/>
          </rPr>
          <t>IV_F:EM_Melleklet1_Utem1</t>
        </r>
      </text>
    </comment>
    <comment ref="X11" authorId="0" shapeId="0" xr:uid="{17561706-2818-4135-9078-41D100949784}">
      <text>
        <r>
          <rPr>
            <sz val="11"/>
            <rFont val="Calibri"/>
            <family val="2"/>
            <charset val="238"/>
          </rPr>
          <t>IV_F:EgyebAllamiUtem1</t>
        </r>
      </text>
    </comment>
    <comment ref="Y11" authorId="0" shapeId="0" xr:uid="{13FFCCCF-D815-42E6-ADA4-67A49B8AF9E7}">
      <text>
        <r>
          <rPr>
            <sz val="11"/>
            <rFont val="Calibri"/>
            <family val="2"/>
            <charset val="238"/>
          </rPr>
          <t>IV_F:OnkormanyzatiUtem1</t>
        </r>
      </text>
    </comment>
    <comment ref="Z11" authorId="0" shapeId="0" xr:uid="{8BFA5D24-3E85-4105-B957-50BF4B64D968}">
      <text>
        <r>
          <rPr>
            <sz val="11"/>
            <rFont val="Calibri"/>
            <family val="2"/>
            <charset val="238"/>
          </rPr>
          <t>IV_F:EUUtem1</t>
        </r>
      </text>
    </comment>
    <comment ref="AA11" authorId="0" shapeId="0" xr:uid="{FA2FE7F9-59CE-4C10-A4CA-B23BCB12CA91}">
      <text>
        <r>
          <rPr>
            <sz val="11"/>
            <rFont val="Calibri"/>
            <family val="2"/>
            <charset val="238"/>
          </rPr>
          <t>IV_F:EgyebUtem1</t>
        </r>
      </text>
    </comment>
    <comment ref="AB11" authorId="0" shapeId="0" xr:uid="{E44C9570-D133-4480-8F93-22B646DE6639}">
      <text>
        <r>
          <rPr>
            <sz val="11"/>
            <rFont val="Calibri"/>
            <family val="2"/>
            <charset val="238"/>
          </rPr>
          <t>IV_F:HitelKotvenyUtem1</t>
        </r>
      </text>
    </comment>
    <comment ref="AC11" authorId="0" shapeId="0" xr:uid="{E0F61A1C-8591-42D2-A5D8-F1ABAC382376}">
      <text>
        <r>
          <rPr>
            <sz val="11"/>
            <rFont val="Calibri"/>
            <family val="2"/>
            <charset val="238"/>
          </rPr>
          <t>IV_F:OsszesenUtem1</t>
        </r>
      </text>
    </comment>
    <comment ref="AF11" authorId="0" shapeId="0" xr:uid="{86F770F3-02FF-477C-BACE-64BA767DE88C}">
      <text>
        <r>
          <rPr>
            <sz val="11"/>
            <rFont val="Calibri"/>
            <family val="2"/>
            <charset val="238"/>
          </rPr>
          <t>IV_F:HDUtem2</t>
        </r>
      </text>
    </comment>
    <comment ref="AG11" authorId="0" shapeId="0" xr:uid="{3AEFAAAC-D734-441F-B58C-BAD76E7699C5}">
      <text>
        <r>
          <rPr>
            <sz val="11"/>
            <rFont val="Calibri"/>
            <family val="2"/>
            <charset val="238"/>
          </rPr>
          <t>IV_F:ECSUtem2</t>
        </r>
      </text>
    </comment>
    <comment ref="AH11" authorId="0" shapeId="0" xr:uid="{E23919CE-C32D-44E7-9A0B-813C6E0573B1}">
      <text>
        <r>
          <rPr>
            <sz val="11"/>
            <rFont val="Calibri"/>
            <family val="2"/>
            <charset val="238"/>
          </rPr>
          <t>IV_F:KFHUtem2</t>
        </r>
      </text>
    </comment>
    <comment ref="AI11" authorId="0" shapeId="0" xr:uid="{C8D7AC3A-3295-4B99-A28E-8D27632D4D74}">
      <text>
        <r>
          <rPr>
            <sz val="11"/>
            <rFont val="Calibri"/>
            <family val="2"/>
            <charset val="238"/>
          </rPr>
          <t>IV_F:Egyeb_SajatUtem2</t>
        </r>
      </text>
    </comment>
    <comment ref="AJ11" authorId="0" shapeId="0" xr:uid="{2E17D00B-874A-472E-ADE3-F9AB66E25020}">
      <text>
        <r>
          <rPr>
            <sz val="11"/>
            <rFont val="Calibri"/>
            <family val="2"/>
            <charset val="238"/>
          </rPr>
          <t>IV_F:DijUtem2</t>
        </r>
      </text>
    </comment>
    <comment ref="AK11" authorId="0" shapeId="0" xr:uid="{9269AC92-17E2-4F4C-A338-8F8179F85294}">
      <text>
        <r>
          <rPr>
            <sz val="11"/>
            <rFont val="Calibri"/>
            <family val="2"/>
            <charset val="238"/>
          </rPr>
          <t>IV_F:EM_Melleklet1_Utem2</t>
        </r>
      </text>
    </comment>
    <comment ref="AL11" authorId="0" shapeId="0" xr:uid="{5EB3EFFD-ADBF-4471-9571-E638060412DC}">
      <text>
        <r>
          <rPr>
            <sz val="11"/>
            <rFont val="Calibri"/>
            <family val="2"/>
            <charset val="238"/>
          </rPr>
          <t>IV_F:EgyebAllamiUtem2</t>
        </r>
      </text>
    </comment>
    <comment ref="AM11" authorId="0" shapeId="0" xr:uid="{2FC2776A-1186-4E4F-AAF8-2424C48ACD2A}">
      <text>
        <r>
          <rPr>
            <sz val="11"/>
            <rFont val="Calibri"/>
            <family val="2"/>
            <charset val="238"/>
          </rPr>
          <t>IV_F:OnkormanyzatiUtem2</t>
        </r>
      </text>
    </comment>
    <comment ref="AN11" authorId="0" shapeId="0" xr:uid="{F6259DC7-2AE7-45AF-A748-F1CE5E80B26B}">
      <text>
        <r>
          <rPr>
            <sz val="11"/>
            <rFont val="Calibri"/>
            <family val="2"/>
            <charset val="238"/>
          </rPr>
          <t>IV_F:EUUtem2</t>
        </r>
      </text>
    </comment>
    <comment ref="AO11" authorId="0" shapeId="0" xr:uid="{EE4A07F7-C3BC-470E-8D3E-8B9737FCE197}">
      <text>
        <r>
          <rPr>
            <sz val="11"/>
            <rFont val="Calibri"/>
            <family val="2"/>
            <charset val="238"/>
          </rPr>
          <t>IV_F:EgyebUtem2</t>
        </r>
      </text>
    </comment>
    <comment ref="AP11" authorId="0" shapeId="0" xr:uid="{BE119430-4E30-4258-812A-812E71AA4E83}">
      <text>
        <r>
          <rPr>
            <sz val="11"/>
            <rFont val="Calibri"/>
            <family val="2"/>
            <charset val="238"/>
          </rPr>
          <t>IV_F:HitelKotvenyUtem2</t>
        </r>
      </text>
    </comment>
    <comment ref="AQ11" authorId="0" shapeId="0" xr:uid="{41A158C9-2751-4EE7-B0AF-9534BABFFD6A}">
      <text>
        <r>
          <rPr>
            <sz val="11"/>
            <rFont val="Calibri"/>
            <family val="2"/>
            <charset val="238"/>
          </rPr>
          <t>IV_F:OsszesenUtem2</t>
        </r>
      </text>
    </comment>
    <comment ref="AR11" authorId="0" shapeId="0" xr:uid="{98239FFF-783B-444F-A49B-D0A2EC3770F5}">
      <text>
        <r>
          <rPr>
            <sz val="11"/>
            <rFont val="Calibri"/>
            <family val="2"/>
            <charset val="238"/>
          </rPr>
          <t>IV_F:ForrashianyUtem2</t>
        </r>
      </text>
    </comment>
    <comment ref="AU11" authorId="0" shapeId="0" xr:uid="{8F8FA566-8A6F-4956-9BC0-BB398946EA6D}">
      <text>
        <r>
          <rPr>
            <sz val="11"/>
            <rFont val="Calibri"/>
            <family val="2"/>
            <charset val="238"/>
          </rPr>
          <t>IV_F:Indokolas</t>
        </r>
      </text>
    </comment>
    <comment ref="AV11" authorId="0" shapeId="0" xr:uid="{87F6347C-EE00-463B-9812-5DA14679FC6B}">
      <text>
        <r>
          <rPr>
            <sz val="11"/>
            <rFont val="Calibri"/>
            <family val="2"/>
            <charset val="238"/>
          </rPr>
          <t>IV_F:Megjegyzes</t>
        </r>
      </text>
    </comment>
    <comment ref="AW11" authorId="0" shapeId="0" xr:uid="{B1A8923A-DA04-46C0-A3F8-D2CDACF415B9}">
      <text>
        <r>
          <rPr>
            <sz val="11"/>
            <rFont val="Calibri"/>
            <family val="2"/>
            <charset val="238"/>
          </rPr>
          <t>IV_F:FeladatSorszam</t>
        </r>
      </text>
    </comment>
    <comment ref="AY11" authorId="0" shapeId="0" xr:uid="{E9A264E7-5C9C-4076-A6EC-AE3D1889BB39}">
      <text>
        <r>
          <rPr>
            <sz val="11"/>
            <rFont val="Calibri"/>
            <family val="2"/>
            <charset val="238"/>
          </rPr>
          <t>IV_F:ISA</t>
        </r>
      </text>
    </comment>
    <comment ref="B12" authorId="0" shapeId="0" xr:uid="{78EEC7C2-D793-4342-98AC-F4A211893842}">
      <text>
        <r>
          <rPr>
            <sz val="11"/>
            <rFont val="Calibri"/>
            <family val="2"/>
            <charset val="238"/>
          </rPr>
          <t>IV_F:FontossagiSorrent</t>
        </r>
      </text>
    </comment>
    <comment ref="C12" authorId="0" shapeId="0" xr:uid="{23157A88-DEB7-4031-A099-A6F3B197C694}">
      <text>
        <r>
          <rPr>
            <sz val="11"/>
            <rFont val="Calibri"/>
            <family val="2"/>
            <charset val="238"/>
          </rPr>
          <t>IV_F:FeladatKategoria</t>
        </r>
      </text>
    </comment>
    <comment ref="D12" authorId="0" shapeId="0" xr:uid="{49AFF19E-94DB-47F4-AAD5-3809E741F2DB}">
      <text>
        <r>
          <rPr>
            <sz val="11"/>
            <rFont val="Calibri"/>
            <family val="2"/>
            <charset val="238"/>
          </rPr>
          <t>IV_F:FeladatMegnevezes</t>
        </r>
      </text>
    </comment>
    <comment ref="E12" authorId="0" shapeId="0" xr:uid="{5DD93E7A-A7B5-442F-87AB-19D00398C29A}">
      <text>
        <r>
          <rPr>
            <sz val="11"/>
            <rFont val="Calibri"/>
            <family val="2"/>
            <charset val="238"/>
          </rPr>
          <t>IV_F:ElviEngedelySzam</t>
        </r>
      </text>
    </comment>
    <comment ref="F12" authorId="0" shapeId="0" xr:uid="{0C41D20E-1E5F-4FC8-AC2E-C8D0F919FE6D}">
      <text>
        <r>
          <rPr>
            <sz val="11"/>
            <rFont val="Calibri"/>
            <family val="2"/>
            <charset val="238"/>
          </rPr>
          <t>IV_F:VKR_Kod</t>
        </r>
      </text>
    </comment>
    <comment ref="G12" authorId="0" shapeId="0" xr:uid="{94F1A541-3139-4C9B-AA5E-3544FB1C9112}">
      <text>
        <r>
          <rPr>
            <sz val="11"/>
            <rFont val="Calibri"/>
            <family val="2"/>
            <charset val="238"/>
          </rPr>
          <t>IV_F:VKR_Nev</t>
        </r>
      </text>
    </comment>
    <comment ref="H12" authorId="0" shapeId="0" xr:uid="{4FB826BA-2F39-4835-A822-FF49751BA520}">
      <text>
        <r>
          <rPr>
            <sz val="11"/>
            <rFont val="Calibri"/>
            <family val="2"/>
            <charset val="238"/>
          </rPr>
          <t>IV_F:FeladatAzonosito</t>
        </r>
      </text>
    </comment>
    <comment ref="I12" authorId="0" shapeId="0" xr:uid="{1B223856-1246-4FAB-9E61-31BD9FBC9911}">
      <text>
        <r>
          <rPr>
            <sz val="11"/>
            <rFont val="Calibri"/>
            <family val="2"/>
            <charset val="238"/>
          </rPr>
          <t>IV_F:EllatasiTerulet</t>
        </r>
      </text>
    </comment>
    <comment ref="J12" authorId="0" shapeId="0" xr:uid="{D37A28A6-4562-4D74-A9B9-53A3B0BFDC96}">
      <text>
        <r>
          <rPr>
            <sz val="11"/>
            <rFont val="Calibri"/>
            <family val="2"/>
            <charset val="238"/>
          </rPr>
          <t>IV_F:EllatasertFelelos</t>
        </r>
      </text>
    </comment>
    <comment ref="K12" authorId="0" shapeId="0" xr:uid="{2CC26B53-1829-4115-BEDD-9D8B431057B4}">
      <text>
        <r>
          <rPr>
            <sz val="11"/>
            <rFont val="Calibri"/>
            <family val="2"/>
            <charset val="238"/>
          </rPr>
          <t>IV_F:TervezettNettoKoltseg</t>
        </r>
      </text>
    </comment>
    <comment ref="L12" authorId="0" shapeId="0" xr:uid="{2493A074-3958-4D43-88DE-BC06410B60C3}">
      <text>
        <r>
          <rPr>
            <sz val="11"/>
            <rFont val="Calibri"/>
            <family val="2"/>
            <charset val="238"/>
          </rPr>
          <t>IV_F:IdotartamKezdes</t>
        </r>
      </text>
    </comment>
    <comment ref="M12" authorId="0" shapeId="0" xr:uid="{FA575AFB-8DD1-4455-9DC0-A0FECE35A01E}">
      <text>
        <r>
          <rPr>
            <sz val="11"/>
            <rFont val="Calibri"/>
            <family val="2"/>
            <charset val="238"/>
          </rPr>
          <t>IV_F:IdotartamBefejezes</t>
        </r>
      </text>
    </comment>
    <comment ref="N12" authorId="0" shapeId="0" xr:uid="{A7A5E330-83A1-4238-BFC7-7D9B49E18BC6}">
      <text>
        <r>
          <rPr>
            <sz val="11"/>
            <rFont val="Calibri"/>
            <family val="2"/>
            <charset val="238"/>
          </rPr>
          <t>IV_F:NettoKoltsegUtem1</t>
        </r>
      </text>
    </comment>
    <comment ref="O12" authorId="0" shapeId="0" xr:uid="{BAA03EB3-0E4C-485E-A709-A30CECC1796F}">
      <text>
        <r>
          <rPr>
            <sz val="11"/>
            <rFont val="Calibri"/>
            <family val="2"/>
            <charset val="238"/>
          </rPr>
          <t>IV_F:NettoKoltsegUtem2</t>
        </r>
      </text>
    </comment>
    <comment ref="P12" authorId="0" shapeId="0" xr:uid="{AEE0C21E-F5C8-45A7-BA3D-0E769EB13907}">
      <text>
        <r>
          <rPr>
            <sz val="11"/>
            <rFont val="Calibri"/>
            <family val="2"/>
            <charset val="238"/>
          </rPr>
          <t>IV_F:EM_Melleklet2_KTG</t>
        </r>
      </text>
    </comment>
    <comment ref="R12" authorId="0" shapeId="0" xr:uid="{09F8C865-9E21-4E01-BB62-D386C542D884}">
      <text>
        <r>
          <rPr>
            <sz val="11"/>
            <rFont val="Calibri"/>
            <family val="2"/>
            <charset val="238"/>
          </rPr>
          <t>IV_F:HDUtem1</t>
        </r>
      </text>
    </comment>
    <comment ref="S12" authorId="0" shapeId="0" xr:uid="{AD36B4A4-6E3A-4E7F-9EA7-F796838FD4E7}">
      <text>
        <r>
          <rPr>
            <sz val="11"/>
            <rFont val="Calibri"/>
            <family val="2"/>
            <charset val="238"/>
          </rPr>
          <t>IV_F:ECSUtem1</t>
        </r>
      </text>
    </comment>
    <comment ref="T12" authorId="0" shapeId="0" xr:uid="{DDD1875B-3BF4-42CC-865D-5FD805C5592A}">
      <text>
        <r>
          <rPr>
            <sz val="11"/>
            <rFont val="Calibri"/>
            <family val="2"/>
            <charset val="238"/>
          </rPr>
          <t>IV_F:KFHUtem1</t>
        </r>
      </text>
    </comment>
    <comment ref="U12" authorId="0" shapeId="0" xr:uid="{24E2A082-A7F0-4911-974B-C50BE471492E}">
      <text>
        <r>
          <rPr>
            <sz val="11"/>
            <rFont val="Calibri"/>
            <family val="2"/>
            <charset val="238"/>
          </rPr>
          <t>IV_F:Egyeb_SajatUtem1</t>
        </r>
      </text>
    </comment>
    <comment ref="V12" authorId="0" shapeId="0" xr:uid="{3015D64D-EAEF-42AF-8DCC-DF5C130E4583}">
      <text>
        <r>
          <rPr>
            <sz val="11"/>
            <rFont val="Calibri"/>
            <family val="2"/>
            <charset val="238"/>
          </rPr>
          <t>IV_F:DijUtem1</t>
        </r>
      </text>
    </comment>
    <comment ref="W12" authorId="0" shapeId="0" xr:uid="{117FDB2A-93EF-49BB-B2B7-9939B0152FA1}">
      <text>
        <r>
          <rPr>
            <sz val="11"/>
            <rFont val="Calibri"/>
            <family val="2"/>
            <charset val="238"/>
          </rPr>
          <t>IV_F:EM_Melleklet1_Utem1</t>
        </r>
      </text>
    </comment>
    <comment ref="X12" authorId="0" shapeId="0" xr:uid="{A751C809-DEF2-43CB-B328-47B87D78AFDE}">
      <text>
        <r>
          <rPr>
            <sz val="11"/>
            <rFont val="Calibri"/>
            <family val="2"/>
            <charset val="238"/>
          </rPr>
          <t>IV_F:EgyebAllamiUtem1</t>
        </r>
      </text>
    </comment>
    <comment ref="Y12" authorId="0" shapeId="0" xr:uid="{F1C2E3B3-1555-4682-A9FF-45DF7ACD768B}">
      <text>
        <r>
          <rPr>
            <sz val="11"/>
            <rFont val="Calibri"/>
            <family val="2"/>
            <charset val="238"/>
          </rPr>
          <t>IV_F:OnkormanyzatiUtem1</t>
        </r>
      </text>
    </comment>
    <comment ref="Z12" authorId="0" shapeId="0" xr:uid="{9EF18794-1058-4AC3-9CDD-304F9FA32EE8}">
      <text>
        <r>
          <rPr>
            <sz val="11"/>
            <rFont val="Calibri"/>
            <family val="2"/>
            <charset val="238"/>
          </rPr>
          <t>IV_F:EUUtem1</t>
        </r>
      </text>
    </comment>
    <comment ref="AA12" authorId="0" shapeId="0" xr:uid="{4D887FE4-7451-4AA8-AB2D-FC98246B70D0}">
      <text>
        <r>
          <rPr>
            <sz val="11"/>
            <rFont val="Calibri"/>
            <family val="2"/>
            <charset val="238"/>
          </rPr>
          <t>IV_F:EgyebUtem1</t>
        </r>
      </text>
    </comment>
    <comment ref="AB12" authorId="0" shapeId="0" xr:uid="{B28EF228-822B-4180-AC79-D804EE877E60}">
      <text>
        <r>
          <rPr>
            <sz val="11"/>
            <rFont val="Calibri"/>
            <family val="2"/>
            <charset val="238"/>
          </rPr>
          <t>IV_F:HitelKotvenyUtem1</t>
        </r>
      </text>
    </comment>
    <comment ref="AC12" authorId="0" shapeId="0" xr:uid="{12757C90-FAE2-4268-BB8E-7B5AC9E7E13A}">
      <text>
        <r>
          <rPr>
            <sz val="11"/>
            <rFont val="Calibri"/>
            <family val="2"/>
            <charset val="238"/>
          </rPr>
          <t>IV_F:OsszesenUtem1</t>
        </r>
      </text>
    </comment>
    <comment ref="AF12" authorId="0" shapeId="0" xr:uid="{177429FE-357C-424F-B02D-127F4BCC9847}">
      <text>
        <r>
          <rPr>
            <sz val="11"/>
            <rFont val="Calibri"/>
            <family val="2"/>
            <charset val="238"/>
          </rPr>
          <t>IV_F:HDUtem2</t>
        </r>
      </text>
    </comment>
    <comment ref="AG12" authorId="0" shapeId="0" xr:uid="{8EEBF956-ECAA-45E8-AB19-44BA975DBE8E}">
      <text>
        <r>
          <rPr>
            <sz val="11"/>
            <rFont val="Calibri"/>
            <family val="2"/>
            <charset val="238"/>
          </rPr>
          <t>IV_F:ECSUtem2</t>
        </r>
      </text>
    </comment>
    <comment ref="AH12" authorId="0" shapeId="0" xr:uid="{DCEDC68D-0458-415C-BFA3-B321E838EFA2}">
      <text>
        <r>
          <rPr>
            <sz val="11"/>
            <rFont val="Calibri"/>
            <family val="2"/>
            <charset val="238"/>
          </rPr>
          <t>IV_F:KFHUtem2</t>
        </r>
      </text>
    </comment>
    <comment ref="AI12" authorId="0" shapeId="0" xr:uid="{E615D1D3-0DE1-415D-9E2D-39015DE5FE46}">
      <text>
        <r>
          <rPr>
            <sz val="11"/>
            <rFont val="Calibri"/>
            <family val="2"/>
            <charset val="238"/>
          </rPr>
          <t>IV_F:Egyeb_SajatUtem2</t>
        </r>
      </text>
    </comment>
    <comment ref="AJ12" authorId="0" shapeId="0" xr:uid="{2CBAC57C-B58B-452C-812A-995CA2C6233A}">
      <text>
        <r>
          <rPr>
            <sz val="11"/>
            <rFont val="Calibri"/>
            <family val="2"/>
            <charset val="238"/>
          </rPr>
          <t>IV_F:DijUtem2</t>
        </r>
      </text>
    </comment>
    <comment ref="AK12" authorId="0" shapeId="0" xr:uid="{76078BFB-CE24-46E7-8BAF-7DC912D72D09}">
      <text>
        <r>
          <rPr>
            <sz val="11"/>
            <rFont val="Calibri"/>
            <family val="2"/>
            <charset val="238"/>
          </rPr>
          <t>IV_F:EM_Melleklet1_Utem2</t>
        </r>
      </text>
    </comment>
    <comment ref="AL12" authorId="0" shapeId="0" xr:uid="{9E64F206-451C-4738-8C2F-C8939C0FBAB4}">
      <text>
        <r>
          <rPr>
            <sz val="11"/>
            <rFont val="Calibri"/>
            <family val="2"/>
            <charset val="238"/>
          </rPr>
          <t>IV_F:EgyebAllamiUtem2</t>
        </r>
      </text>
    </comment>
    <comment ref="AM12" authorId="0" shapeId="0" xr:uid="{99D89D75-AF28-4B6A-BF32-1C6B1C50B0C5}">
      <text>
        <r>
          <rPr>
            <sz val="11"/>
            <rFont val="Calibri"/>
            <family val="2"/>
            <charset val="238"/>
          </rPr>
          <t>IV_F:OnkormanyzatiUtem2</t>
        </r>
      </text>
    </comment>
    <comment ref="AN12" authorId="0" shapeId="0" xr:uid="{49015E36-EB1B-4BF2-B50F-CFF0A82CA7D7}">
      <text>
        <r>
          <rPr>
            <sz val="11"/>
            <rFont val="Calibri"/>
            <family val="2"/>
            <charset val="238"/>
          </rPr>
          <t>IV_F:EUUtem2</t>
        </r>
      </text>
    </comment>
    <comment ref="AO12" authorId="0" shapeId="0" xr:uid="{17565A80-02B7-497A-9D37-3074C3AED5B4}">
      <text>
        <r>
          <rPr>
            <sz val="11"/>
            <rFont val="Calibri"/>
            <family val="2"/>
            <charset val="238"/>
          </rPr>
          <t>IV_F:EgyebUtem2</t>
        </r>
      </text>
    </comment>
    <comment ref="AP12" authorId="0" shapeId="0" xr:uid="{A45D100C-1FE6-465F-B0EA-D726B5AF32DE}">
      <text>
        <r>
          <rPr>
            <sz val="11"/>
            <rFont val="Calibri"/>
            <family val="2"/>
            <charset val="238"/>
          </rPr>
          <t>IV_F:HitelKotvenyUtem2</t>
        </r>
      </text>
    </comment>
    <comment ref="AQ12" authorId="0" shapeId="0" xr:uid="{522D4580-937E-4FEF-989A-78B47FC30AE3}">
      <text>
        <r>
          <rPr>
            <sz val="11"/>
            <rFont val="Calibri"/>
            <family val="2"/>
            <charset val="238"/>
          </rPr>
          <t>IV_F:OsszesenUtem2</t>
        </r>
      </text>
    </comment>
    <comment ref="AR12" authorId="0" shapeId="0" xr:uid="{CA59E8FE-FD7E-495C-849B-8B18B097F582}">
      <text>
        <r>
          <rPr>
            <sz val="11"/>
            <rFont val="Calibri"/>
            <family val="2"/>
            <charset val="238"/>
          </rPr>
          <t>IV_F:ForrashianyUtem2</t>
        </r>
      </text>
    </comment>
    <comment ref="AU12" authorId="0" shapeId="0" xr:uid="{CC9C34B9-D231-45D2-8810-C72F91419D2A}">
      <text>
        <r>
          <rPr>
            <sz val="11"/>
            <rFont val="Calibri"/>
            <family val="2"/>
            <charset val="238"/>
          </rPr>
          <t>IV_F:Indokolas</t>
        </r>
      </text>
    </comment>
    <comment ref="AV12" authorId="0" shapeId="0" xr:uid="{70B41FE4-AB28-46E8-A982-7DABAA6CB0B3}">
      <text>
        <r>
          <rPr>
            <sz val="11"/>
            <rFont val="Calibri"/>
            <family val="2"/>
            <charset val="238"/>
          </rPr>
          <t>IV_F:Megjegyzes</t>
        </r>
      </text>
    </comment>
    <comment ref="AW12" authorId="0" shapeId="0" xr:uid="{92558270-6421-4FDD-B2FB-01B9A852004C}">
      <text>
        <r>
          <rPr>
            <sz val="11"/>
            <rFont val="Calibri"/>
            <family val="2"/>
            <charset val="238"/>
          </rPr>
          <t>IV_F:FeladatSorszam</t>
        </r>
      </text>
    </comment>
    <comment ref="AY12" authorId="0" shapeId="0" xr:uid="{72BFD931-DF6E-4F02-930A-B77C8E79F91D}">
      <text>
        <r>
          <rPr>
            <sz val="11"/>
            <rFont val="Calibri"/>
            <family val="2"/>
            <charset val="238"/>
          </rPr>
          <t>IV_F:ISA</t>
        </r>
      </text>
    </comment>
    <comment ref="B13" authorId="0" shapeId="0" xr:uid="{E6816699-EE22-45C2-9F48-9BFCA3028517}">
      <text>
        <r>
          <rPr>
            <sz val="11"/>
            <rFont val="Calibri"/>
            <family val="2"/>
            <charset val="238"/>
          </rPr>
          <t>IV_F:FontossagiSorrent</t>
        </r>
      </text>
    </comment>
    <comment ref="C13" authorId="0" shapeId="0" xr:uid="{35D655FE-A7F4-491D-9247-5790DF682915}">
      <text>
        <r>
          <rPr>
            <sz val="11"/>
            <rFont val="Calibri"/>
            <family val="2"/>
            <charset val="238"/>
          </rPr>
          <t>IV_F:FeladatKategoria</t>
        </r>
      </text>
    </comment>
    <comment ref="D13" authorId="0" shapeId="0" xr:uid="{2F93FD39-E4E6-43C0-867B-60EB8509C1F5}">
      <text>
        <r>
          <rPr>
            <sz val="11"/>
            <rFont val="Calibri"/>
            <family val="2"/>
            <charset val="238"/>
          </rPr>
          <t>IV_F:FeladatMegnevezes</t>
        </r>
      </text>
    </comment>
    <comment ref="E13" authorId="0" shapeId="0" xr:uid="{2E1662C7-8107-4CEA-82CB-8045CAA6B8E3}">
      <text>
        <r>
          <rPr>
            <sz val="11"/>
            <rFont val="Calibri"/>
            <family val="2"/>
            <charset val="238"/>
          </rPr>
          <t>IV_F:ElviEngedelySzam</t>
        </r>
      </text>
    </comment>
    <comment ref="F13" authorId="0" shapeId="0" xr:uid="{B92C2CFE-92EB-4EA8-AB2A-E20DC4124909}">
      <text>
        <r>
          <rPr>
            <sz val="11"/>
            <rFont val="Calibri"/>
            <family val="2"/>
            <charset val="238"/>
          </rPr>
          <t>IV_F:VKR_Kod</t>
        </r>
      </text>
    </comment>
    <comment ref="G13" authorId="0" shapeId="0" xr:uid="{BFC6C0D2-920D-4DA0-BF67-1C1BFC1F6DCE}">
      <text>
        <r>
          <rPr>
            <sz val="11"/>
            <rFont val="Calibri"/>
            <family val="2"/>
            <charset val="238"/>
          </rPr>
          <t>IV_F:VKR_Nev</t>
        </r>
      </text>
    </comment>
    <comment ref="H13" authorId="0" shapeId="0" xr:uid="{3746D0A1-6D3B-4D70-80E4-6D45F47A1A5D}">
      <text>
        <r>
          <rPr>
            <sz val="11"/>
            <rFont val="Calibri"/>
            <family val="2"/>
            <charset val="238"/>
          </rPr>
          <t>IV_F:FeladatAzonosito</t>
        </r>
      </text>
    </comment>
    <comment ref="I13" authorId="0" shapeId="0" xr:uid="{EA67ED23-2EFB-425E-90EE-46D37EBFB2E2}">
      <text>
        <r>
          <rPr>
            <sz val="11"/>
            <rFont val="Calibri"/>
            <family val="2"/>
            <charset val="238"/>
          </rPr>
          <t>IV_F:EllatasiTerulet</t>
        </r>
      </text>
    </comment>
    <comment ref="J13" authorId="0" shapeId="0" xr:uid="{09431706-975B-4A9E-A65A-C193A7413CA0}">
      <text>
        <r>
          <rPr>
            <sz val="11"/>
            <rFont val="Calibri"/>
            <family val="2"/>
            <charset val="238"/>
          </rPr>
          <t>IV_F:EllatasertFelelos</t>
        </r>
      </text>
    </comment>
    <comment ref="K13" authorId="0" shapeId="0" xr:uid="{1259A48B-3E30-49BE-80D2-69E3AEFD0EAB}">
      <text>
        <r>
          <rPr>
            <sz val="11"/>
            <rFont val="Calibri"/>
            <family val="2"/>
            <charset val="238"/>
          </rPr>
          <t>IV_F:TervezettNettoKoltseg</t>
        </r>
      </text>
    </comment>
    <comment ref="L13" authorId="0" shapeId="0" xr:uid="{5A1A1157-6A9E-43CB-B356-6D5286A0DD3B}">
      <text>
        <r>
          <rPr>
            <sz val="11"/>
            <rFont val="Calibri"/>
            <family val="2"/>
            <charset val="238"/>
          </rPr>
          <t>IV_F:IdotartamKezdes</t>
        </r>
      </text>
    </comment>
    <comment ref="M13" authorId="0" shapeId="0" xr:uid="{D2E05473-1583-4986-8B98-00D4A6B076CA}">
      <text>
        <r>
          <rPr>
            <sz val="11"/>
            <rFont val="Calibri"/>
            <family val="2"/>
            <charset val="238"/>
          </rPr>
          <t>IV_F:IdotartamBefejezes</t>
        </r>
      </text>
    </comment>
    <comment ref="N13" authorId="0" shapeId="0" xr:uid="{32D427D3-0A95-4146-B3DE-E8DA7377C1DE}">
      <text>
        <r>
          <rPr>
            <sz val="11"/>
            <rFont val="Calibri"/>
            <family val="2"/>
            <charset val="238"/>
          </rPr>
          <t>IV_F:NettoKoltsegUtem1</t>
        </r>
      </text>
    </comment>
    <comment ref="O13" authorId="0" shapeId="0" xr:uid="{B5AAC81B-8D68-40E2-8396-4FC64FE683D6}">
      <text>
        <r>
          <rPr>
            <sz val="11"/>
            <rFont val="Calibri"/>
            <family val="2"/>
            <charset val="238"/>
          </rPr>
          <t>IV_F:NettoKoltsegUtem2</t>
        </r>
      </text>
    </comment>
    <comment ref="P13" authorId="0" shapeId="0" xr:uid="{072FCE6E-323D-4D61-A8A5-6D0928327F41}">
      <text>
        <r>
          <rPr>
            <sz val="11"/>
            <rFont val="Calibri"/>
            <family val="2"/>
            <charset val="238"/>
          </rPr>
          <t>IV_F:EM_Melleklet2_KTG</t>
        </r>
      </text>
    </comment>
    <comment ref="R13" authorId="0" shapeId="0" xr:uid="{FDAC123E-B80C-437C-81CA-4D39FFBA7712}">
      <text>
        <r>
          <rPr>
            <sz val="11"/>
            <rFont val="Calibri"/>
            <family val="2"/>
            <charset val="238"/>
          </rPr>
          <t>IV_F:HDUtem1</t>
        </r>
      </text>
    </comment>
    <comment ref="S13" authorId="0" shapeId="0" xr:uid="{152C6968-B336-4935-AB2C-785263D7F6D7}">
      <text>
        <r>
          <rPr>
            <sz val="11"/>
            <rFont val="Calibri"/>
            <family val="2"/>
            <charset val="238"/>
          </rPr>
          <t>IV_F:ECSUtem1</t>
        </r>
      </text>
    </comment>
    <comment ref="T13" authorId="0" shapeId="0" xr:uid="{D290D709-9070-423E-A0DF-E41681F671B9}">
      <text>
        <r>
          <rPr>
            <sz val="11"/>
            <rFont val="Calibri"/>
            <family val="2"/>
            <charset val="238"/>
          </rPr>
          <t>IV_F:KFHUtem1</t>
        </r>
      </text>
    </comment>
    <comment ref="U13" authorId="0" shapeId="0" xr:uid="{41A94AF5-CE33-4FFF-90DF-FF6C9C45B7FC}">
      <text>
        <r>
          <rPr>
            <sz val="11"/>
            <rFont val="Calibri"/>
            <family val="2"/>
            <charset val="238"/>
          </rPr>
          <t>IV_F:Egyeb_SajatUtem1</t>
        </r>
      </text>
    </comment>
    <comment ref="V13" authorId="0" shapeId="0" xr:uid="{18E411CD-EB2A-4880-89A2-9EFA1668DA78}">
      <text>
        <r>
          <rPr>
            <sz val="11"/>
            <rFont val="Calibri"/>
            <family val="2"/>
            <charset val="238"/>
          </rPr>
          <t>IV_F:DijUtem1</t>
        </r>
      </text>
    </comment>
    <comment ref="W13" authorId="0" shapeId="0" xr:uid="{ABC0000D-5519-45F5-9919-E3623039C4BA}">
      <text>
        <r>
          <rPr>
            <sz val="11"/>
            <rFont val="Calibri"/>
            <family val="2"/>
            <charset val="238"/>
          </rPr>
          <t>IV_F:EM_Melleklet1_Utem1</t>
        </r>
      </text>
    </comment>
    <comment ref="X13" authorId="0" shapeId="0" xr:uid="{70BC096E-283D-4D33-9C9E-7610DEA50ADF}">
      <text>
        <r>
          <rPr>
            <sz val="11"/>
            <rFont val="Calibri"/>
            <family val="2"/>
            <charset val="238"/>
          </rPr>
          <t>IV_F:EgyebAllamiUtem1</t>
        </r>
      </text>
    </comment>
    <comment ref="Y13" authorId="0" shapeId="0" xr:uid="{66C3CC7E-8444-43C2-998D-FE66CF9DE797}">
      <text>
        <r>
          <rPr>
            <sz val="11"/>
            <rFont val="Calibri"/>
            <family val="2"/>
            <charset val="238"/>
          </rPr>
          <t>IV_F:OnkormanyzatiUtem1</t>
        </r>
      </text>
    </comment>
    <comment ref="Z13" authorId="0" shapeId="0" xr:uid="{D5EB7313-C185-4381-8E55-45064D045DD8}">
      <text>
        <r>
          <rPr>
            <sz val="11"/>
            <rFont val="Calibri"/>
            <family val="2"/>
            <charset val="238"/>
          </rPr>
          <t>IV_F:EUUtem1</t>
        </r>
      </text>
    </comment>
    <comment ref="AA13" authorId="0" shapeId="0" xr:uid="{FE04545C-0EC2-461C-9FFD-A0EA766F37FD}">
      <text>
        <r>
          <rPr>
            <sz val="11"/>
            <rFont val="Calibri"/>
            <family val="2"/>
            <charset val="238"/>
          </rPr>
          <t>IV_F:EgyebUtem1</t>
        </r>
      </text>
    </comment>
    <comment ref="AB13" authorId="0" shapeId="0" xr:uid="{660F884E-F95F-4134-BC02-90528B492E9D}">
      <text>
        <r>
          <rPr>
            <sz val="11"/>
            <rFont val="Calibri"/>
            <family val="2"/>
            <charset val="238"/>
          </rPr>
          <t>IV_F:HitelKotvenyUtem1</t>
        </r>
      </text>
    </comment>
    <comment ref="AC13" authorId="0" shapeId="0" xr:uid="{A21967F4-86E7-4512-A6A8-5899BB2A0906}">
      <text>
        <r>
          <rPr>
            <sz val="11"/>
            <rFont val="Calibri"/>
            <family val="2"/>
            <charset val="238"/>
          </rPr>
          <t>IV_F:OsszesenUtem1</t>
        </r>
      </text>
    </comment>
    <comment ref="AF13" authorId="0" shapeId="0" xr:uid="{2D8F06EA-F7B7-4C43-8B2D-99EA070EAC11}">
      <text>
        <r>
          <rPr>
            <sz val="11"/>
            <rFont val="Calibri"/>
            <family val="2"/>
            <charset val="238"/>
          </rPr>
          <t>IV_F:HDUtem2</t>
        </r>
      </text>
    </comment>
    <comment ref="AG13" authorId="0" shapeId="0" xr:uid="{C2292BFF-96EA-4CFE-A550-024E00D5D69D}">
      <text>
        <r>
          <rPr>
            <sz val="11"/>
            <rFont val="Calibri"/>
            <family val="2"/>
            <charset val="238"/>
          </rPr>
          <t>IV_F:ECSUtem2</t>
        </r>
      </text>
    </comment>
    <comment ref="AH13" authorId="0" shapeId="0" xr:uid="{E7557CBE-5F9B-41FC-961A-983977ABB7F7}">
      <text>
        <r>
          <rPr>
            <sz val="11"/>
            <rFont val="Calibri"/>
            <family val="2"/>
            <charset val="238"/>
          </rPr>
          <t>IV_F:KFHUtem2</t>
        </r>
      </text>
    </comment>
    <comment ref="AI13" authorId="0" shapeId="0" xr:uid="{1C26F1B4-5A96-41E6-8498-6F667C52D051}">
      <text>
        <r>
          <rPr>
            <sz val="11"/>
            <rFont val="Calibri"/>
            <family val="2"/>
            <charset val="238"/>
          </rPr>
          <t>IV_F:Egyeb_SajatUtem2</t>
        </r>
      </text>
    </comment>
    <comment ref="AJ13" authorId="0" shapeId="0" xr:uid="{05C1B4B4-504C-4A13-812D-170D2C6AD8A4}">
      <text>
        <r>
          <rPr>
            <sz val="11"/>
            <rFont val="Calibri"/>
            <family val="2"/>
            <charset val="238"/>
          </rPr>
          <t>IV_F:DijUtem2</t>
        </r>
      </text>
    </comment>
    <comment ref="AK13" authorId="0" shapeId="0" xr:uid="{62CD6AB4-26FE-492C-914D-02CA058D008E}">
      <text>
        <r>
          <rPr>
            <sz val="11"/>
            <rFont val="Calibri"/>
            <family val="2"/>
            <charset val="238"/>
          </rPr>
          <t>IV_F:EM_Melleklet1_Utem2</t>
        </r>
      </text>
    </comment>
    <comment ref="AL13" authorId="0" shapeId="0" xr:uid="{2D80388B-8225-45E9-A368-EAA955DB14E7}">
      <text>
        <r>
          <rPr>
            <sz val="11"/>
            <rFont val="Calibri"/>
            <family val="2"/>
            <charset val="238"/>
          </rPr>
          <t>IV_F:EgyebAllamiUtem2</t>
        </r>
      </text>
    </comment>
    <comment ref="AM13" authorId="0" shapeId="0" xr:uid="{54D2FB71-2FC0-4305-A175-CAFC85730B16}">
      <text>
        <r>
          <rPr>
            <sz val="11"/>
            <rFont val="Calibri"/>
            <family val="2"/>
            <charset val="238"/>
          </rPr>
          <t>IV_F:OnkormanyzatiUtem2</t>
        </r>
      </text>
    </comment>
    <comment ref="AN13" authorId="0" shapeId="0" xr:uid="{841E6C81-34A7-4734-8F88-27AC7CBD5DF6}">
      <text>
        <r>
          <rPr>
            <sz val="11"/>
            <rFont val="Calibri"/>
            <family val="2"/>
            <charset val="238"/>
          </rPr>
          <t>IV_F:EUUtem2</t>
        </r>
      </text>
    </comment>
    <comment ref="AO13" authorId="0" shapeId="0" xr:uid="{DCA26EF0-2905-4ABF-A883-68C52C05E3CF}">
      <text>
        <r>
          <rPr>
            <sz val="11"/>
            <rFont val="Calibri"/>
            <family val="2"/>
            <charset val="238"/>
          </rPr>
          <t>IV_F:EgyebUtem2</t>
        </r>
      </text>
    </comment>
    <comment ref="AP13" authorId="0" shapeId="0" xr:uid="{D4AA5E5E-45A5-428C-B62C-BC4F001B2164}">
      <text>
        <r>
          <rPr>
            <sz val="11"/>
            <rFont val="Calibri"/>
            <family val="2"/>
            <charset val="238"/>
          </rPr>
          <t>IV_F:HitelKotvenyUtem2</t>
        </r>
      </text>
    </comment>
    <comment ref="AQ13" authorId="0" shapeId="0" xr:uid="{A6012E0A-B8B0-4F14-8DBF-6EF8B177652B}">
      <text>
        <r>
          <rPr>
            <sz val="11"/>
            <rFont val="Calibri"/>
            <family val="2"/>
            <charset val="238"/>
          </rPr>
          <t>IV_F:OsszesenUtem2</t>
        </r>
      </text>
    </comment>
    <comment ref="AR13" authorId="0" shapeId="0" xr:uid="{481B10CF-5189-42EC-84D4-B0151D0B3BDF}">
      <text>
        <r>
          <rPr>
            <sz val="11"/>
            <rFont val="Calibri"/>
            <family val="2"/>
            <charset val="238"/>
          </rPr>
          <t>IV_F:ForrashianyUtem2</t>
        </r>
      </text>
    </comment>
    <comment ref="AU13" authorId="0" shapeId="0" xr:uid="{57183C36-ACBC-4CFE-ABAC-B3F668BF6187}">
      <text>
        <r>
          <rPr>
            <sz val="11"/>
            <rFont val="Calibri"/>
            <family val="2"/>
            <charset val="238"/>
          </rPr>
          <t>IV_F:Indokolas</t>
        </r>
      </text>
    </comment>
    <comment ref="AV13" authorId="0" shapeId="0" xr:uid="{A44327A6-B356-4118-98A7-B92B0DF9D35D}">
      <text>
        <r>
          <rPr>
            <sz val="11"/>
            <rFont val="Calibri"/>
            <family val="2"/>
            <charset val="238"/>
          </rPr>
          <t>IV_F:Megjegyzes</t>
        </r>
      </text>
    </comment>
    <comment ref="AW13" authorId="0" shapeId="0" xr:uid="{1225B6C3-5C42-4A53-A260-853ACB1EC585}">
      <text>
        <r>
          <rPr>
            <sz val="11"/>
            <rFont val="Calibri"/>
            <family val="2"/>
            <charset val="238"/>
          </rPr>
          <t>IV_F:FeladatSorszam</t>
        </r>
      </text>
    </comment>
    <comment ref="AY13" authorId="0" shapeId="0" xr:uid="{436CE962-A545-4BCE-A6A5-CB443DE31809}">
      <text>
        <r>
          <rPr>
            <sz val="11"/>
            <rFont val="Calibri"/>
            <family val="2"/>
            <charset val="238"/>
          </rPr>
          <t>IV_F:ISA</t>
        </r>
      </text>
    </comment>
    <comment ref="B14" authorId="0" shapeId="0" xr:uid="{76F71BC4-3A8C-4E93-A47E-6596D8343EF6}">
      <text>
        <r>
          <rPr>
            <sz val="11"/>
            <rFont val="Calibri"/>
            <family val="2"/>
            <charset val="238"/>
          </rPr>
          <t>IV_F:FontossagiSorrent</t>
        </r>
      </text>
    </comment>
    <comment ref="C14" authorId="0" shapeId="0" xr:uid="{2228CE4C-3AB9-49DF-9B1A-8678D2DC9CE6}">
      <text>
        <r>
          <rPr>
            <sz val="11"/>
            <rFont val="Calibri"/>
            <family val="2"/>
            <charset val="238"/>
          </rPr>
          <t>IV_F:FeladatKategoria</t>
        </r>
      </text>
    </comment>
    <comment ref="D14" authorId="0" shapeId="0" xr:uid="{EE1CEA96-5458-47BC-9442-9E844614D4D9}">
      <text>
        <r>
          <rPr>
            <sz val="11"/>
            <rFont val="Calibri"/>
            <family val="2"/>
            <charset val="238"/>
          </rPr>
          <t>IV_F:FeladatMegnevezes</t>
        </r>
      </text>
    </comment>
    <comment ref="E14" authorId="0" shapeId="0" xr:uid="{114AACBF-908A-44FD-8997-9845EFF2FA84}">
      <text>
        <r>
          <rPr>
            <sz val="11"/>
            <rFont val="Calibri"/>
            <family val="2"/>
            <charset val="238"/>
          </rPr>
          <t>IV_F:ElviEngedelySzam</t>
        </r>
      </text>
    </comment>
    <comment ref="F14" authorId="0" shapeId="0" xr:uid="{05D435B4-F56C-4500-872C-C9F31A91C683}">
      <text>
        <r>
          <rPr>
            <sz val="11"/>
            <rFont val="Calibri"/>
            <family val="2"/>
            <charset val="238"/>
          </rPr>
          <t>IV_F:VKR_Kod</t>
        </r>
      </text>
    </comment>
    <comment ref="G14" authorId="0" shapeId="0" xr:uid="{659144AD-7446-4234-9139-73319E88E3A9}">
      <text>
        <r>
          <rPr>
            <sz val="11"/>
            <rFont val="Calibri"/>
            <family val="2"/>
            <charset val="238"/>
          </rPr>
          <t>IV_F:VKR_Nev</t>
        </r>
      </text>
    </comment>
    <comment ref="H14" authorId="0" shapeId="0" xr:uid="{95668098-41C7-406F-B06B-742500F108C7}">
      <text>
        <r>
          <rPr>
            <sz val="11"/>
            <rFont val="Calibri"/>
            <family val="2"/>
            <charset val="238"/>
          </rPr>
          <t>IV_F:FeladatAzonosito</t>
        </r>
      </text>
    </comment>
    <comment ref="I14" authorId="0" shapeId="0" xr:uid="{838C3D73-07A9-4528-A915-CB8A3A82E8A6}">
      <text>
        <r>
          <rPr>
            <sz val="11"/>
            <rFont val="Calibri"/>
            <family val="2"/>
            <charset val="238"/>
          </rPr>
          <t>IV_F:EllatasiTerulet</t>
        </r>
      </text>
    </comment>
    <comment ref="J14" authorId="0" shapeId="0" xr:uid="{825494B5-FAA6-406D-89AE-1F3585BC8354}">
      <text>
        <r>
          <rPr>
            <sz val="11"/>
            <rFont val="Calibri"/>
            <family val="2"/>
            <charset val="238"/>
          </rPr>
          <t>IV_F:EllatasertFelelos</t>
        </r>
      </text>
    </comment>
    <comment ref="K14" authorId="0" shapeId="0" xr:uid="{3F3FE3A5-6B0E-45A8-86EB-165D150A2706}">
      <text>
        <r>
          <rPr>
            <sz val="11"/>
            <rFont val="Calibri"/>
            <family val="2"/>
            <charset val="238"/>
          </rPr>
          <t>IV_F:TervezettNettoKoltseg</t>
        </r>
      </text>
    </comment>
    <comment ref="L14" authorId="0" shapeId="0" xr:uid="{808329BF-338E-4F02-8B65-B11FBB5CAAEF}">
      <text>
        <r>
          <rPr>
            <sz val="11"/>
            <rFont val="Calibri"/>
            <family val="2"/>
            <charset val="238"/>
          </rPr>
          <t>IV_F:IdotartamKezdes</t>
        </r>
      </text>
    </comment>
    <comment ref="M14" authorId="0" shapeId="0" xr:uid="{9703BDE3-A757-4D1C-8603-4F56129A0A60}">
      <text>
        <r>
          <rPr>
            <sz val="11"/>
            <rFont val="Calibri"/>
            <family val="2"/>
            <charset val="238"/>
          </rPr>
          <t>IV_F:IdotartamBefejezes</t>
        </r>
      </text>
    </comment>
    <comment ref="N14" authorId="0" shapeId="0" xr:uid="{D1E453DF-B225-4FB5-99BC-6428E5F9FA84}">
      <text>
        <r>
          <rPr>
            <sz val="11"/>
            <rFont val="Calibri"/>
            <family val="2"/>
            <charset val="238"/>
          </rPr>
          <t>IV_F:NettoKoltsegUtem1</t>
        </r>
      </text>
    </comment>
    <comment ref="O14" authorId="0" shapeId="0" xr:uid="{53DB67E4-870A-4555-B128-9028E5B46ADA}">
      <text>
        <r>
          <rPr>
            <sz val="11"/>
            <rFont val="Calibri"/>
            <family val="2"/>
            <charset val="238"/>
          </rPr>
          <t>IV_F:NettoKoltsegUtem2</t>
        </r>
      </text>
    </comment>
    <comment ref="P14" authorId="0" shapeId="0" xr:uid="{EACE82C2-8553-48F4-B4CA-767AC6465D26}">
      <text>
        <r>
          <rPr>
            <sz val="11"/>
            <rFont val="Calibri"/>
            <family val="2"/>
            <charset val="238"/>
          </rPr>
          <t>IV_F:EM_Melleklet2_KTG</t>
        </r>
      </text>
    </comment>
    <comment ref="R14" authorId="0" shapeId="0" xr:uid="{C0CB0520-BED5-4E66-86AF-0F3A84E1263A}">
      <text>
        <r>
          <rPr>
            <sz val="11"/>
            <rFont val="Calibri"/>
            <family val="2"/>
            <charset val="238"/>
          </rPr>
          <t>IV_F:HDUtem1</t>
        </r>
      </text>
    </comment>
    <comment ref="S14" authorId="0" shapeId="0" xr:uid="{DCD46F4B-3AF4-4F8B-981B-F211F2F63DD9}">
      <text>
        <r>
          <rPr>
            <sz val="11"/>
            <rFont val="Calibri"/>
            <family val="2"/>
            <charset val="238"/>
          </rPr>
          <t>IV_F:ECSUtem1</t>
        </r>
      </text>
    </comment>
    <comment ref="T14" authorId="0" shapeId="0" xr:uid="{9B772124-2A78-485E-8E73-A0BF10DA36A5}">
      <text>
        <r>
          <rPr>
            <sz val="11"/>
            <rFont val="Calibri"/>
            <family val="2"/>
            <charset val="238"/>
          </rPr>
          <t>IV_F:KFHUtem1</t>
        </r>
      </text>
    </comment>
    <comment ref="U14" authorId="0" shapeId="0" xr:uid="{7DAAAEC8-6FF1-49C8-AC60-E893682CA381}">
      <text>
        <r>
          <rPr>
            <sz val="11"/>
            <rFont val="Calibri"/>
            <family val="2"/>
            <charset val="238"/>
          </rPr>
          <t>IV_F:Egyeb_SajatUtem1</t>
        </r>
      </text>
    </comment>
    <comment ref="V14" authorId="0" shapeId="0" xr:uid="{279BF96A-4F14-43E9-AECB-F56F702C6057}">
      <text>
        <r>
          <rPr>
            <sz val="11"/>
            <rFont val="Calibri"/>
            <family val="2"/>
            <charset val="238"/>
          </rPr>
          <t>IV_F:DijUtem1</t>
        </r>
      </text>
    </comment>
    <comment ref="W14" authorId="0" shapeId="0" xr:uid="{A61879A2-2E92-468F-A147-F8033DB6E84E}">
      <text>
        <r>
          <rPr>
            <sz val="11"/>
            <rFont val="Calibri"/>
            <family val="2"/>
            <charset val="238"/>
          </rPr>
          <t>IV_F:EM_Melleklet1_Utem1</t>
        </r>
      </text>
    </comment>
    <comment ref="X14" authorId="0" shapeId="0" xr:uid="{4A02B4A1-49AA-4E13-9940-BDD8A8FD68FB}">
      <text>
        <r>
          <rPr>
            <sz val="11"/>
            <rFont val="Calibri"/>
            <family val="2"/>
            <charset val="238"/>
          </rPr>
          <t>IV_F:EgyebAllamiUtem1</t>
        </r>
      </text>
    </comment>
    <comment ref="Y14" authorId="0" shapeId="0" xr:uid="{D7CE1EB7-0D00-42BB-B0EB-603A6E2790B1}">
      <text>
        <r>
          <rPr>
            <sz val="11"/>
            <rFont val="Calibri"/>
            <family val="2"/>
            <charset val="238"/>
          </rPr>
          <t>IV_F:OnkormanyzatiUtem1</t>
        </r>
      </text>
    </comment>
    <comment ref="Z14" authorId="0" shapeId="0" xr:uid="{9BBEFD88-FB6B-4F29-B23F-BA5C2A77AFE1}">
      <text>
        <r>
          <rPr>
            <sz val="11"/>
            <rFont val="Calibri"/>
            <family val="2"/>
            <charset val="238"/>
          </rPr>
          <t>IV_F:EUUtem1</t>
        </r>
      </text>
    </comment>
    <comment ref="AA14" authorId="0" shapeId="0" xr:uid="{E65C2D53-817E-4DA3-9853-8130BB72F29E}">
      <text>
        <r>
          <rPr>
            <sz val="11"/>
            <rFont val="Calibri"/>
            <family val="2"/>
            <charset val="238"/>
          </rPr>
          <t>IV_F:EgyebUtem1</t>
        </r>
      </text>
    </comment>
    <comment ref="AB14" authorId="0" shapeId="0" xr:uid="{2F1A59E0-46D6-49EE-98FF-A2D386E40538}">
      <text>
        <r>
          <rPr>
            <sz val="11"/>
            <rFont val="Calibri"/>
            <family val="2"/>
            <charset val="238"/>
          </rPr>
          <t>IV_F:HitelKotvenyUtem1</t>
        </r>
      </text>
    </comment>
    <comment ref="AC14" authorId="0" shapeId="0" xr:uid="{D2418B30-E7A9-46DD-B063-DB39A2800CF2}">
      <text>
        <r>
          <rPr>
            <sz val="11"/>
            <rFont val="Calibri"/>
            <family val="2"/>
            <charset val="238"/>
          </rPr>
          <t>IV_F:OsszesenUtem1</t>
        </r>
      </text>
    </comment>
    <comment ref="AF14" authorId="0" shapeId="0" xr:uid="{5256078F-1308-42D8-A783-B29A9FFB454F}">
      <text>
        <r>
          <rPr>
            <sz val="11"/>
            <rFont val="Calibri"/>
            <family val="2"/>
            <charset val="238"/>
          </rPr>
          <t>IV_F:HDUtem2</t>
        </r>
      </text>
    </comment>
    <comment ref="AG14" authorId="0" shapeId="0" xr:uid="{0BFEB89C-C2AF-4DAD-B677-6489834953CB}">
      <text>
        <r>
          <rPr>
            <sz val="11"/>
            <rFont val="Calibri"/>
            <family val="2"/>
            <charset val="238"/>
          </rPr>
          <t>IV_F:ECSUtem2</t>
        </r>
      </text>
    </comment>
    <comment ref="AH14" authorId="0" shapeId="0" xr:uid="{D0E6956F-14A7-44EE-A81E-1CA6F86EF690}">
      <text>
        <r>
          <rPr>
            <sz val="11"/>
            <rFont val="Calibri"/>
            <family val="2"/>
            <charset val="238"/>
          </rPr>
          <t>IV_F:KFHUtem2</t>
        </r>
      </text>
    </comment>
    <comment ref="AI14" authorId="0" shapeId="0" xr:uid="{FF27AD6F-E827-4ABD-BA23-3CB56EBB93B9}">
      <text>
        <r>
          <rPr>
            <sz val="11"/>
            <rFont val="Calibri"/>
            <family val="2"/>
            <charset val="238"/>
          </rPr>
          <t>IV_F:Egyeb_SajatUtem2</t>
        </r>
      </text>
    </comment>
    <comment ref="AJ14" authorId="0" shapeId="0" xr:uid="{C1525194-D91F-432D-A920-C64FC0BA881D}">
      <text>
        <r>
          <rPr>
            <sz val="11"/>
            <rFont val="Calibri"/>
            <family val="2"/>
            <charset val="238"/>
          </rPr>
          <t>IV_F:DijUtem2</t>
        </r>
      </text>
    </comment>
    <comment ref="AK14" authorId="0" shapeId="0" xr:uid="{B5F89EDC-90F8-45F1-BC51-2ECEB10BED99}">
      <text>
        <r>
          <rPr>
            <sz val="11"/>
            <rFont val="Calibri"/>
            <family val="2"/>
            <charset val="238"/>
          </rPr>
          <t>IV_F:EM_Melleklet1_Utem2</t>
        </r>
      </text>
    </comment>
    <comment ref="AL14" authorId="0" shapeId="0" xr:uid="{95696775-7AB9-4AB8-A736-E6BE0F7397C4}">
      <text>
        <r>
          <rPr>
            <sz val="11"/>
            <rFont val="Calibri"/>
            <family val="2"/>
            <charset val="238"/>
          </rPr>
          <t>IV_F:EgyebAllamiUtem2</t>
        </r>
      </text>
    </comment>
    <comment ref="AM14" authorId="0" shapeId="0" xr:uid="{7D05CC4F-33FF-48AB-B2F8-CA05CBE5F11F}">
      <text>
        <r>
          <rPr>
            <sz val="11"/>
            <rFont val="Calibri"/>
            <family val="2"/>
            <charset val="238"/>
          </rPr>
          <t>IV_F:OnkormanyzatiUtem2</t>
        </r>
      </text>
    </comment>
    <comment ref="AN14" authorId="0" shapeId="0" xr:uid="{49364121-32F6-449E-8640-5C7FC548AD3C}">
      <text>
        <r>
          <rPr>
            <sz val="11"/>
            <rFont val="Calibri"/>
            <family val="2"/>
            <charset val="238"/>
          </rPr>
          <t>IV_F:EUUtem2</t>
        </r>
      </text>
    </comment>
    <comment ref="AO14" authorId="0" shapeId="0" xr:uid="{62F0C002-7059-43C1-B91D-78E86B3283F8}">
      <text>
        <r>
          <rPr>
            <sz val="11"/>
            <rFont val="Calibri"/>
            <family val="2"/>
            <charset val="238"/>
          </rPr>
          <t>IV_F:EgyebUtem2</t>
        </r>
      </text>
    </comment>
    <comment ref="AP14" authorId="0" shapeId="0" xr:uid="{B20DDA56-6655-4CDF-87CB-92DABEB93722}">
      <text>
        <r>
          <rPr>
            <sz val="11"/>
            <rFont val="Calibri"/>
            <family val="2"/>
            <charset val="238"/>
          </rPr>
          <t>IV_F:HitelKotvenyUtem2</t>
        </r>
      </text>
    </comment>
    <comment ref="AQ14" authorId="0" shapeId="0" xr:uid="{301A8EF7-86CC-4498-94AF-BC5FB63F8948}">
      <text>
        <r>
          <rPr>
            <sz val="11"/>
            <rFont val="Calibri"/>
            <family val="2"/>
            <charset val="238"/>
          </rPr>
          <t>IV_F:OsszesenUtem2</t>
        </r>
      </text>
    </comment>
    <comment ref="AR14" authorId="0" shapeId="0" xr:uid="{7F232075-E724-4DB6-B785-9C74C5BDCEAC}">
      <text>
        <r>
          <rPr>
            <sz val="11"/>
            <rFont val="Calibri"/>
            <family val="2"/>
            <charset val="238"/>
          </rPr>
          <t>IV_F:ForrashianyUtem2</t>
        </r>
      </text>
    </comment>
    <comment ref="AU14" authorId="0" shapeId="0" xr:uid="{9022DAB6-9633-4C29-AC85-5D4A4DFF7299}">
      <text>
        <r>
          <rPr>
            <sz val="11"/>
            <rFont val="Calibri"/>
            <family val="2"/>
            <charset val="238"/>
          </rPr>
          <t>IV_F:Indokolas</t>
        </r>
      </text>
    </comment>
    <comment ref="AV14" authorId="0" shapeId="0" xr:uid="{269D2108-BBC2-4719-ACDF-E70F7E6A2A3C}">
      <text>
        <r>
          <rPr>
            <sz val="11"/>
            <rFont val="Calibri"/>
            <family val="2"/>
            <charset val="238"/>
          </rPr>
          <t>IV_F:Megjegyzes</t>
        </r>
      </text>
    </comment>
    <comment ref="AW14" authorId="0" shapeId="0" xr:uid="{6F6CFC8A-0D32-4607-B35C-D774DA53A760}">
      <text>
        <r>
          <rPr>
            <sz val="11"/>
            <rFont val="Calibri"/>
            <family val="2"/>
            <charset val="238"/>
          </rPr>
          <t>IV_F:FeladatSorszam</t>
        </r>
      </text>
    </comment>
    <comment ref="AY14" authorId="0" shapeId="0" xr:uid="{67CD9E73-11BC-4032-9B90-245F40CFFFD1}">
      <text>
        <r>
          <rPr>
            <sz val="11"/>
            <rFont val="Calibri"/>
            <family val="2"/>
            <charset val="238"/>
          </rPr>
          <t>IV_F:ISA</t>
        </r>
      </text>
    </comment>
    <comment ref="B15" authorId="0" shapeId="0" xr:uid="{F32A42B6-090B-4D90-9451-BC92889A75D8}">
      <text>
        <r>
          <rPr>
            <sz val="11"/>
            <rFont val="Calibri"/>
            <family val="2"/>
            <charset val="238"/>
          </rPr>
          <t>IV_F:FontossagiSorrent</t>
        </r>
      </text>
    </comment>
    <comment ref="C15" authorId="0" shapeId="0" xr:uid="{078BDCB8-4A45-4FDB-83FB-4083BBB50609}">
      <text>
        <r>
          <rPr>
            <sz val="11"/>
            <rFont val="Calibri"/>
            <family val="2"/>
            <charset val="238"/>
          </rPr>
          <t>IV_F:FeladatKategoria</t>
        </r>
      </text>
    </comment>
    <comment ref="D15" authorId="0" shapeId="0" xr:uid="{E521401F-B657-4ED0-AD7D-76B0B5D3993F}">
      <text>
        <r>
          <rPr>
            <sz val="11"/>
            <rFont val="Calibri"/>
            <family val="2"/>
            <charset val="238"/>
          </rPr>
          <t>IV_F:FeladatMegnevezes</t>
        </r>
      </text>
    </comment>
    <comment ref="E15" authorId="0" shapeId="0" xr:uid="{575EDA7E-8051-443A-9991-2FC60103C26A}">
      <text>
        <r>
          <rPr>
            <sz val="11"/>
            <rFont val="Calibri"/>
            <family val="2"/>
            <charset val="238"/>
          </rPr>
          <t>IV_F:ElviEngedelySzam</t>
        </r>
      </text>
    </comment>
    <comment ref="F15" authorId="0" shapeId="0" xr:uid="{96821ED8-56FA-4ECF-81CC-1FEAF2A9B9CC}">
      <text>
        <r>
          <rPr>
            <sz val="11"/>
            <rFont val="Calibri"/>
            <family val="2"/>
            <charset val="238"/>
          </rPr>
          <t>IV_F:VKR_Kod</t>
        </r>
      </text>
    </comment>
    <comment ref="G15" authorId="0" shapeId="0" xr:uid="{BFA4F329-ADB3-4818-8D43-65BB7210665E}">
      <text>
        <r>
          <rPr>
            <sz val="11"/>
            <rFont val="Calibri"/>
            <family val="2"/>
            <charset val="238"/>
          </rPr>
          <t>IV_F:VKR_Nev</t>
        </r>
      </text>
    </comment>
    <comment ref="H15" authorId="0" shapeId="0" xr:uid="{22AFC3CE-51BB-4B87-B7AF-7D13BE7D7FDF}">
      <text>
        <r>
          <rPr>
            <sz val="11"/>
            <rFont val="Calibri"/>
            <family val="2"/>
            <charset val="238"/>
          </rPr>
          <t>IV_F:FeladatAzonosito</t>
        </r>
      </text>
    </comment>
    <comment ref="I15" authorId="0" shapeId="0" xr:uid="{CBD606A6-29B6-4850-8BC6-3E916264A6EA}">
      <text>
        <r>
          <rPr>
            <sz val="11"/>
            <rFont val="Calibri"/>
            <family val="2"/>
            <charset val="238"/>
          </rPr>
          <t>IV_F:EllatasiTerulet</t>
        </r>
      </text>
    </comment>
    <comment ref="J15" authorId="0" shapeId="0" xr:uid="{8FC206A0-31B9-4C9C-9E57-C8457D3A75F2}">
      <text>
        <r>
          <rPr>
            <sz val="11"/>
            <rFont val="Calibri"/>
            <family val="2"/>
            <charset val="238"/>
          </rPr>
          <t>IV_F:EllatasertFelelos</t>
        </r>
      </text>
    </comment>
    <comment ref="K15" authorId="0" shapeId="0" xr:uid="{F75B609E-5CB5-47AB-BF81-E5602092E47D}">
      <text>
        <r>
          <rPr>
            <sz val="11"/>
            <rFont val="Calibri"/>
            <family val="2"/>
            <charset val="238"/>
          </rPr>
          <t>IV_F:TervezettNettoKoltseg</t>
        </r>
      </text>
    </comment>
    <comment ref="L15" authorId="0" shapeId="0" xr:uid="{A6054C73-A6B8-4E70-A556-69FD4D93D8D2}">
      <text>
        <r>
          <rPr>
            <sz val="11"/>
            <rFont val="Calibri"/>
            <family val="2"/>
            <charset val="238"/>
          </rPr>
          <t>IV_F:IdotartamKezdes</t>
        </r>
      </text>
    </comment>
    <comment ref="M15" authorId="0" shapeId="0" xr:uid="{5241D910-015A-49D9-8E98-4DB62DEA89E2}">
      <text>
        <r>
          <rPr>
            <sz val="11"/>
            <rFont val="Calibri"/>
            <family val="2"/>
            <charset val="238"/>
          </rPr>
          <t>IV_F:IdotartamBefejezes</t>
        </r>
      </text>
    </comment>
    <comment ref="N15" authorId="0" shapeId="0" xr:uid="{5F2A3598-71CF-4C65-97C7-294FEE24B66A}">
      <text>
        <r>
          <rPr>
            <sz val="11"/>
            <rFont val="Calibri"/>
            <family val="2"/>
            <charset val="238"/>
          </rPr>
          <t>IV_F:NettoKoltsegUtem1</t>
        </r>
      </text>
    </comment>
    <comment ref="O15" authorId="0" shapeId="0" xr:uid="{3C5B56ED-D085-4063-9AAE-63AC76A52422}">
      <text>
        <r>
          <rPr>
            <sz val="11"/>
            <rFont val="Calibri"/>
            <family val="2"/>
            <charset val="238"/>
          </rPr>
          <t>IV_F:NettoKoltsegUtem2</t>
        </r>
      </text>
    </comment>
    <comment ref="P15" authorId="0" shapeId="0" xr:uid="{E734DF65-7458-406C-867F-C315ED9AAD7F}">
      <text>
        <r>
          <rPr>
            <sz val="11"/>
            <rFont val="Calibri"/>
            <family val="2"/>
            <charset val="238"/>
          </rPr>
          <t>IV_F:EM_Melleklet2_KTG</t>
        </r>
      </text>
    </comment>
    <comment ref="R15" authorId="0" shapeId="0" xr:uid="{82622687-09F2-46EE-8880-AD1DECFFA861}">
      <text>
        <r>
          <rPr>
            <sz val="11"/>
            <rFont val="Calibri"/>
            <family val="2"/>
            <charset val="238"/>
          </rPr>
          <t>IV_F:HDUtem1</t>
        </r>
      </text>
    </comment>
    <comment ref="S15" authorId="0" shapeId="0" xr:uid="{4D68DF89-E7E5-4A01-8294-DC7AD70C3857}">
      <text>
        <r>
          <rPr>
            <sz val="11"/>
            <rFont val="Calibri"/>
            <family val="2"/>
            <charset val="238"/>
          </rPr>
          <t>IV_F:ECSUtem1</t>
        </r>
      </text>
    </comment>
    <comment ref="T15" authorId="0" shapeId="0" xr:uid="{32618315-21D1-4DF2-9BBC-74A47AAD904F}">
      <text>
        <r>
          <rPr>
            <sz val="11"/>
            <rFont val="Calibri"/>
            <family val="2"/>
            <charset val="238"/>
          </rPr>
          <t>IV_F:KFHUtem1</t>
        </r>
      </text>
    </comment>
    <comment ref="U15" authorId="0" shapeId="0" xr:uid="{E2AAAE01-9A7B-4F17-88DF-6711DB4284BB}">
      <text>
        <r>
          <rPr>
            <sz val="11"/>
            <rFont val="Calibri"/>
            <family val="2"/>
            <charset val="238"/>
          </rPr>
          <t>IV_F:Egyeb_SajatUtem1</t>
        </r>
      </text>
    </comment>
    <comment ref="V15" authorId="0" shapeId="0" xr:uid="{91F2B6AF-1D88-48C0-898C-52FD16DD9AC1}">
      <text>
        <r>
          <rPr>
            <sz val="11"/>
            <rFont val="Calibri"/>
            <family val="2"/>
            <charset val="238"/>
          </rPr>
          <t>IV_F:DijUtem1</t>
        </r>
      </text>
    </comment>
    <comment ref="W15" authorId="0" shapeId="0" xr:uid="{424DBEF4-9B0B-4C89-8EE2-B0286D2908A4}">
      <text>
        <r>
          <rPr>
            <sz val="11"/>
            <rFont val="Calibri"/>
            <family val="2"/>
            <charset val="238"/>
          </rPr>
          <t>IV_F:EM_Melleklet1_Utem1</t>
        </r>
      </text>
    </comment>
    <comment ref="X15" authorId="0" shapeId="0" xr:uid="{D457C617-A878-473E-89EC-03DB863F6409}">
      <text>
        <r>
          <rPr>
            <sz val="11"/>
            <rFont val="Calibri"/>
            <family val="2"/>
            <charset val="238"/>
          </rPr>
          <t>IV_F:EgyebAllamiUtem1</t>
        </r>
      </text>
    </comment>
    <comment ref="Y15" authorId="0" shapeId="0" xr:uid="{32613F5C-914A-4A8B-96DF-C4675950B5CA}">
      <text>
        <r>
          <rPr>
            <sz val="11"/>
            <rFont val="Calibri"/>
            <family val="2"/>
            <charset val="238"/>
          </rPr>
          <t>IV_F:OnkormanyzatiUtem1</t>
        </r>
      </text>
    </comment>
    <comment ref="Z15" authorId="0" shapeId="0" xr:uid="{2E86B9BA-9AD9-4225-872D-F33C87216BD8}">
      <text>
        <r>
          <rPr>
            <sz val="11"/>
            <rFont val="Calibri"/>
            <family val="2"/>
            <charset val="238"/>
          </rPr>
          <t>IV_F:EUUtem1</t>
        </r>
      </text>
    </comment>
    <comment ref="AA15" authorId="0" shapeId="0" xr:uid="{D41B26FA-6271-43F0-AB86-2F693B36EAD8}">
      <text>
        <r>
          <rPr>
            <sz val="11"/>
            <rFont val="Calibri"/>
            <family val="2"/>
            <charset val="238"/>
          </rPr>
          <t>IV_F:EgyebUtem1</t>
        </r>
      </text>
    </comment>
    <comment ref="AB15" authorId="0" shapeId="0" xr:uid="{8DCFF996-3D4A-440A-906C-FEBA3D9B8D5C}">
      <text>
        <r>
          <rPr>
            <sz val="11"/>
            <rFont val="Calibri"/>
            <family val="2"/>
            <charset val="238"/>
          </rPr>
          <t>IV_F:HitelKotvenyUtem1</t>
        </r>
      </text>
    </comment>
    <comment ref="AC15" authorId="0" shapeId="0" xr:uid="{D9CE8473-E001-4928-B31E-5B3EF48B195B}">
      <text>
        <r>
          <rPr>
            <sz val="11"/>
            <rFont val="Calibri"/>
            <family val="2"/>
            <charset val="238"/>
          </rPr>
          <t>IV_F:OsszesenUtem1</t>
        </r>
      </text>
    </comment>
    <comment ref="AF15" authorId="0" shapeId="0" xr:uid="{8D431E33-9B91-4BF2-B3D1-DE45FE131111}">
      <text>
        <r>
          <rPr>
            <sz val="11"/>
            <rFont val="Calibri"/>
            <family val="2"/>
            <charset val="238"/>
          </rPr>
          <t>IV_F:HDUtem2</t>
        </r>
      </text>
    </comment>
    <comment ref="AG15" authorId="0" shapeId="0" xr:uid="{682D163A-9324-40DB-B384-CCF022F37CD1}">
      <text>
        <r>
          <rPr>
            <sz val="11"/>
            <rFont val="Calibri"/>
            <family val="2"/>
            <charset val="238"/>
          </rPr>
          <t>IV_F:ECSUtem2</t>
        </r>
      </text>
    </comment>
    <comment ref="AH15" authorId="0" shapeId="0" xr:uid="{5B6C47B8-DC97-45DA-AB9C-CBBD14F39D35}">
      <text>
        <r>
          <rPr>
            <sz val="11"/>
            <rFont val="Calibri"/>
            <family val="2"/>
            <charset val="238"/>
          </rPr>
          <t>IV_F:KFHUtem2</t>
        </r>
      </text>
    </comment>
    <comment ref="AI15" authorId="0" shapeId="0" xr:uid="{726CD48B-CA32-408C-BF86-C1209D93A3BC}">
      <text>
        <r>
          <rPr>
            <sz val="11"/>
            <rFont val="Calibri"/>
            <family val="2"/>
            <charset val="238"/>
          </rPr>
          <t>IV_F:Egyeb_SajatUtem2</t>
        </r>
      </text>
    </comment>
    <comment ref="AJ15" authorId="0" shapeId="0" xr:uid="{1AE6E30D-83DF-414D-A777-4F7FF1A473AD}">
      <text>
        <r>
          <rPr>
            <sz val="11"/>
            <rFont val="Calibri"/>
            <family val="2"/>
            <charset val="238"/>
          </rPr>
          <t>IV_F:DijUtem2</t>
        </r>
      </text>
    </comment>
    <comment ref="AK15" authorId="0" shapeId="0" xr:uid="{A184BA7F-1505-4FB8-925C-F0DFA254D0D9}">
      <text>
        <r>
          <rPr>
            <sz val="11"/>
            <rFont val="Calibri"/>
            <family val="2"/>
            <charset val="238"/>
          </rPr>
          <t>IV_F:EM_Melleklet1_Utem2</t>
        </r>
      </text>
    </comment>
    <comment ref="AL15" authorId="0" shapeId="0" xr:uid="{E4FEDD1A-CDD1-4E9A-A1C2-524AB9312B0D}">
      <text>
        <r>
          <rPr>
            <sz val="11"/>
            <rFont val="Calibri"/>
            <family val="2"/>
            <charset val="238"/>
          </rPr>
          <t>IV_F:EgyebAllamiUtem2</t>
        </r>
      </text>
    </comment>
    <comment ref="AM15" authorId="0" shapeId="0" xr:uid="{6C109B2B-51E2-4438-89A8-C79C340F25EC}">
      <text>
        <r>
          <rPr>
            <sz val="11"/>
            <rFont val="Calibri"/>
            <family val="2"/>
            <charset val="238"/>
          </rPr>
          <t>IV_F:OnkormanyzatiUtem2</t>
        </r>
      </text>
    </comment>
    <comment ref="AN15" authorId="0" shapeId="0" xr:uid="{DFCC20A4-903E-40EF-9776-8114BE0BD822}">
      <text>
        <r>
          <rPr>
            <sz val="11"/>
            <rFont val="Calibri"/>
            <family val="2"/>
            <charset val="238"/>
          </rPr>
          <t>IV_F:EUUtem2</t>
        </r>
      </text>
    </comment>
    <comment ref="AO15" authorId="0" shapeId="0" xr:uid="{9EC9CA97-8F10-4914-AEA0-B6DA55532587}">
      <text>
        <r>
          <rPr>
            <sz val="11"/>
            <rFont val="Calibri"/>
            <family val="2"/>
            <charset val="238"/>
          </rPr>
          <t>IV_F:EgyebUtem2</t>
        </r>
      </text>
    </comment>
    <comment ref="AP15" authorId="0" shapeId="0" xr:uid="{2678BECC-FE90-4D83-9F1F-2510C0B2A51A}">
      <text>
        <r>
          <rPr>
            <sz val="11"/>
            <rFont val="Calibri"/>
            <family val="2"/>
            <charset val="238"/>
          </rPr>
          <t>IV_F:HitelKotvenyUtem2</t>
        </r>
      </text>
    </comment>
    <comment ref="AQ15" authorId="0" shapeId="0" xr:uid="{1DE4A8C9-FA8B-40E8-986D-17CC71E86979}">
      <text>
        <r>
          <rPr>
            <sz val="11"/>
            <rFont val="Calibri"/>
            <family val="2"/>
            <charset val="238"/>
          </rPr>
          <t>IV_F:OsszesenUtem2</t>
        </r>
      </text>
    </comment>
    <comment ref="AR15" authorId="0" shapeId="0" xr:uid="{1E0B023E-2BD9-464C-9A18-D708DB4F54BA}">
      <text>
        <r>
          <rPr>
            <sz val="11"/>
            <rFont val="Calibri"/>
            <family val="2"/>
            <charset val="238"/>
          </rPr>
          <t>IV_F:ForrashianyUtem2</t>
        </r>
      </text>
    </comment>
    <comment ref="AU15" authorId="0" shapeId="0" xr:uid="{B8AE6A6D-67A1-41A2-97EB-93499A5CDBEB}">
      <text>
        <r>
          <rPr>
            <sz val="11"/>
            <rFont val="Calibri"/>
            <family val="2"/>
            <charset val="238"/>
          </rPr>
          <t>IV_F:Indokolas</t>
        </r>
      </text>
    </comment>
    <comment ref="AV15" authorId="0" shapeId="0" xr:uid="{9D1AA961-348D-43DA-9803-C19019E7405D}">
      <text>
        <r>
          <rPr>
            <sz val="11"/>
            <rFont val="Calibri"/>
            <family val="2"/>
            <charset val="238"/>
          </rPr>
          <t>IV_F:Megjegyzes</t>
        </r>
      </text>
    </comment>
    <comment ref="AW15" authorId="0" shapeId="0" xr:uid="{2810070A-51A0-4126-AD22-ADB9ABBE1887}">
      <text>
        <r>
          <rPr>
            <sz val="11"/>
            <rFont val="Calibri"/>
            <family val="2"/>
            <charset val="238"/>
          </rPr>
          <t>IV_F:FeladatSorszam</t>
        </r>
      </text>
    </comment>
    <comment ref="AY15" authorId="0" shapeId="0" xr:uid="{3FF41F9B-3264-4D4A-B8DF-EABF5FC59F9C}">
      <text>
        <r>
          <rPr>
            <sz val="11"/>
            <rFont val="Calibri"/>
            <family val="2"/>
            <charset val="238"/>
          </rPr>
          <t>IV_F:ISA</t>
        </r>
      </text>
    </comment>
    <comment ref="B16" authorId="0" shapeId="0" xr:uid="{4BA98142-3E24-4EB3-91A3-13EC0CF5AC4C}">
      <text>
        <r>
          <rPr>
            <sz val="11"/>
            <rFont val="Calibri"/>
            <family val="2"/>
            <charset val="238"/>
          </rPr>
          <t>IV_F:FontossagiSorrent</t>
        </r>
      </text>
    </comment>
    <comment ref="C16" authorId="0" shapeId="0" xr:uid="{5BF38944-C911-4D19-8EEB-7B7324C19A11}">
      <text>
        <r>
          <rPr>
            <sz val="11"/>
            <rFont val="Calibri"/>
            <family val="2"/>
            <charset val="238"/>
          </rPr>
          <t>IV_F:FeladatKategoria</t>
        </r>
      </text>
    </comment>
    <comment ref="D16" authorId="0" shapeId="0" xr:uid="{EB0087F1-666E-4501-B1A7-F21018CB6990}">
      <text>
        <r>
          <rPr>
            <sz val="11"/>
            <rFont val="Calibri"/>
            <family val="2"/>
            <charset val="238"/>
          </rPr>
          <t>IV_F:FeladatMegnevezes</t>
        </r>
      </text>
    </comment>
    <comment ref="E16" authorId="0" shapeId="0" xr:uid="{0900D466-1A31-4C44-8240-70DFD94443AD}">
      <text>
        <r>
          <rPr>
            <sz val="11"/>
            <rFont val="Calibri"/>
            <family val="2"/>
            <charset val="238"/>
          </rPr>
          <t>IV_F:ElviEngedelySzam</t>
        </r>
      </text>
    </comment>
    <comment ref="F16" authorId="0" shapeId="0" xr:uid="{CC3D5132-07AF-4485-A949-E8F6EACC7F47}">
      <text>
        <r>
          <rPr>
            <sz val="11"/>
            <rFont val="Calibri"/>
            <family val="2"/>
            <charset val="238"/>
          </rPr>
          <t>IV_F:VKR_Kod</t>
        </r>
      </text>
    </comment>
    <comment ref="G16" authorId="0" shapeId="0" xr:uid="{A866B82C-77C5-40D4-8795-4C4308B9A1DA}">
      <text>
        <r>
          <rPr>
            <sz val="11"/>
            <rFont val="Calibri"/>
            <family val="2"/>
            <charset val="238"/>
          </rPr>
          <t>IV_F:VKR_Nev</t>
        </r>
      </text>
    </comment>
    <comment ref="H16" authorId="0" shapeId="0" xr:uid="{672F9CE2-A027-4C5F-B333-CD6879E9C770}">
      <text>
        <r>
          <rPr>
            <sz val="11"/>
            <rFont val="Calibri"/>
            <family val="2"/>
            <charset val="238"/>
          </rPr>
          <t>IV_F:FeladatAzonosito</t>
        </r>
      </text>
    </comment>
    <comment ref="I16" authorId="0" shapeId="0" xr:uid="{33AC381D-889C-44DD-9694-016CB1D2D48A}">
      <text>
        <r>
          <rPr>
            <sz val="11"/>
            <rFont val="Calibri"/>
            <family val="2"/>
            <charset val="238"/>
          </rPr>
          <t>IV_F:EllatasiTerulet</t>
        </r>
      </text>
    </comment>
    <comment ref="J16" authorId="0" shapeId="0" xr:uid="{2328E819-6BBC-4E61-9F8E-65ECB206BF5C}">
      <text>
        <r>
          <rPr>
            <sz val="11"/>
            <rFont val="Calibri"/>
            <family val="2"/>
            <charset val="238"/>
          </rPr>
          <t>IV_F:EllatasertFelelos</t>
        </r>
      </text>
    </comment>
    <comment ref="K16" authorId="0" shapeId="0" xr:uid="{97A07304-5ABA-4BBC-8F5B-60215E9FBBC2}">
      <text>
        <r>
          <rPr>
            <sz val="11"/>
            <rFont val="Calibri"/>
            <family val="2"/>
            <charset val="238"/>
          </rPr>
          <t>IV_F:TervezettNettoKoltseg</t>
        </r>
      </text>
    </comment>
    <comment ref="L16" authorId="0" shapeId="0" xr:uid="{1AED77A0-252F-4E1B-ABB4-FA61BAB478ED}">
      <text>
        <r>
          <rPr>
            <sz val="11"/>
            <rFont val="Calibri"/>
            <family val="2"/>
            <charset val="238"/>
          </rPr>
          <t>IV_F:IdotartamKezdes</t>
        </r>
      </text>
    </comment>
    <comment ref="M16" authorId="0" shapeId="0" xr:uid="{E90E5E28-5E6A-4C9B-B55B-7A54FF73532A}">
      <text>
        <r>
          <rPr>
            <sz val="11"/>
            <rFont val="Calibri"/>
            <family val="2"/>
            <charset val="238"/>
          </rPr>
          <t>IV_F:IdotartamBefejezes</t>
        </r>
      </text>
    </comment>
    <comment ref="N16" authorId="0" shapeId="0" xr:uid="{86B6DF12-8F6E-4EC7-A583-6CCFA10D2D40}">
      <text>
        <r>
          <rPr>
            <sz val="11"/>
            <rFont val="Calibri"/>
            <family val="2"/>
            <charset val="238"/>
          </rPr>
          <t>IV_F:NettoKoltsegUtem1</t>
        </r>
      </text>
    </comment>
    <comment ref="O16" authorId="0" shapeId="0" xr:uid="{2223F425-E587-4176-9DAF-5858E8C3F8C2}">
      <text>
        <r>
          <rPr>
            <sz val="11"/>
            <rFont val="Calibri"/>
            <family val="2"/>
            <charset val="238"/>
          </rPr>
          <t>IV_F:NettoKoltsegUtem2</t>
        </r>
      </text>
    </comment>
    <comment ref="P16" authorId="0" shapeId="0" xr:uid="{3D9F9D60-9968-4C51-BBED-78274819D933}">
      <text>
        <r>
          <rPr>
            <sz val="11"/>
            <rFont val="Calibri"/>
            <family val="2"/>
            <charset val="238"/>
          </rPr>
          <t>IV_F:EM_Melleklet2_KTG</t>
        </r>
      </text>
    </comment>
    <comment ref="R16" authorId="0" shapeId="0" xr:uid="{5151368F-26F7-4CC5-A76F-79EC63A4100B}">
      <text>
        <r>
          <rPr>
            <sz val="11"/>
            <rFont val="Calibri"/>
            <family val="2"/>
            <charset val="238"/>
          </rPr>
          <t>IV_F:HDUtem1</t>
        </r>
      </text>
    </comment>
    <comment ref="S16" authorId="0" shapeId="0" xr:uid="{99605DA3-CDA4-4D89-B85F-7C6D995C28B4}">
      <text>
        <r>
          <rPr>
            <sz val="11"/>
            <rFont val="Calibri"/>
            <family val="2"/>
            <charset val="238"/>
          </rPr>
          <t>IV_F:ECSUtem1</t>
        </r>
      </text>
    </comment>
    <comment ref="T16" authorId="0" shapeId="0" xr:uid="{B2D7E219-2690-4C75-B3A4-C48C8E0D1E62}">
      <text>
        <r>
          <rPr>
            <sz val="11"/>
            <rFont val="Calibri"/>
            <family val="2"/>
            <charset val="238"/>
          </rPr>
          <t>IV_F:KFHUtem1</t>
        </r>
      </text>
    </comment>
    <comment ref="U16" authorId="0" shapeId="0" xr:uid="{401421C5-38E5-4DC0-872A-AC19BF96E085}">
      <text>
        <r>
          <rPr>
            <sz val="11"/>
            <rFont val="Calibri"/>
            <family val="2"/>
            <charset val="238"/>
          </rPr>
          <t>IV_F:Egyeb_SajatUtem1</t>
        </r>
      </text>
    </comment>
    <comment ref="V16" authorId="0" shapeId="0" xr:uid="{AA0EACF0-A767-4E75-B48C-E02A0C9DD148}">
      <text>
        <r>
          <rPr>
            <sz val="11"/>
            <rFont val="Calibri"/>
            <family val="2"/>
            <charset val="238"/>
          </rPr>
          <t>IV_F:DijUtem1</t>
        </r>
      </text>
    </comment>
    <comment ref="W16" authorId="0" shapeId="0" xr:uid="{8E8191E7-3012-4A7B-ACB2-27F59B4C5DB6}">
      <text>
        <r>
          <rPr>
            <sz val="11"/>
            <rFont val="Calibri"/>
            <family val="2"/>
            <charset val="238"/>
          </rPr>
          <t>IV_F:EM_Melleklet1_Utem1</t>
        </r>
      </text>
    </comment>
    <comment ref="X16" authorId="0" shapeId="0" xr:uid="{C4045B4D-5B10-475C-B924-275CB81B46A2}">
      <text>
        <r>
          <rPr>
            <sz val="11"/>
            <rFont val="Calibri"/>
            <family val="2"/>
            <charset val="238"/>
          </rPr>
          <t>IV_F:EgyebAllamiUtem1</t>
        </r>
      </text>
    </comment>
    <comment ref="Y16" authorId="0" shapeId="0" xr:uid="{18034D97-771E-4D83-903D-0B00F5032ECB}">
      <text>
        <r>
          <rPr>
            <sz val="11"/>
            <rFont val="Calibri"/>
            <family val="2"/>
            <charset val="238"/>
          </rPr>
          <t>IV_F:OnkormanyzatiUtem1</t>
        </r>
      </text>
    </comment>
    <comment ref="Z16" authorId="0" shapeId="0" xr:uid="{867C971B-28A4-4398-9FAD-5E9EBC3064EB}">
      <text>
        <r>
          <rPr>
            <sz val="11"/>
            <rFont val="Calibri"/>
            <family val="2"/>
            <charset val="238"/>
          </rPr>
          <t>IV_F:EUUtem1</t>
        </r>
      </text>
    </comment>
    <comment ref="AA16" authorId="0" shapeId="0" xr:uid="{CE110D72-4EB9-4B8D-8794-59BD7015C010}">
      <text>
        <r>
          <rPr>
            <sz val="11"/>
            <rFont val="Calibri"/>
            <family val="2"/>
            <charset val="238"/>
          </rPr>
          <t>IV_F:EgyebUtem1</t>
        </r>
      </text>
    </comment>
    <comment ref="AB16" authorId="0" shapeId="0" xr:uid="{02D6561C-4BEA-4829-83F8-6D0B273C9021}">
      <text>
        <r>
          <rPr>
            <sz val="11"/>
            <rFont val="Calibri"/>
            <family val="2"/>
            <charset val="238"/>
          </rPr>
          <t>IV_F:HitelKotvenyUtem1</t>
        </r>
      </text>
    </comment>
    <comment ref="AC16" authorId="0" shapeId="0" xr:uid="{C95CB328-14E2-487D-8A46-D9F2E4F01EDE}">
      <text>
        <r>
          <rPr>
            <sz val="11"/>
            <rFont val="Calibri"/>
            <family val="2"/>
            <charset val="238"/>
          </rPr>
          <t>IV_F:OsszesenUtem1</t>
        </r>
      </text>
    </comment>
    <comment ref="AF16" authorId="0" shapeId="0" xr:uid="{EFF4D2F9-500A-44FC-85B8-8CFC137559A6}">
      <text>
        <r>
          <rPr>
            <sz val="11"/>
            <rFont val="Calibri"/>
            <family val="2"/>
            <charset val="238"/>
          </rPr>
          <t>IV_F:HDUtem2</t>
        </r>
      </text>
    </comment>
    <comment ref="AG16" authorId="0" shapeId="0" xr:uid="{EE70FBDD-CF0F-4FCA-9171-7F267BE5FAF5}">
      <text>
        <r>
          <rPr>
            <sz val="11"/>
            <rFont val="Calibri"/>
            <family val="2"/>
            <charset val="238"/>
          </rPr>
          <t>IV_F:ECSUtem2</t>
        </r>
      </text>
    </comment>
    <comment ref="AH16" authorId="0" shapeId="0" xr:uid="{817C8E56-5FD5-4090-A05C-8A52231F222B}">
      <text>
        <r>
          <rPr>
            <sz val="11"/>
            <rFont val="Calibri"/>
            <family val="2"/>
            <charset val="238"/>
          </rPr>
          <t>IV_F:KFHUtem2</t>
        </r>
      </text>
    </comment>
    <comment ref="AI16" authorId="0" shapeId="0" xr:uid="{BCFC01E6-F40F-4C3A-8B4F-0A34360403CB}">
      <text>
        <r>
          <rPr>
            <sz val="11"/>
            <rFont val="Calibri"/>
            <family val="2"/>
            <charset val="238"/>
          </rPr>
          <t>IV_F:Egyeb_SajatUtem2</t>
        </r>
      </text>
    </comment>
    <comment ref="AJ16" authorId="0" shapeId="0" xr:uid="{919C9CBC-C745-4F2D-8D8D-7569FE1F0388}">
      <text>
        <r>
          <rPr>
            <sz val="11"/>
            <rFont val="Calibri"/>
            <family val="2"/>
            <charset val="238"/>
          </rPr>
          <t>IV_F:DijUtem2</t>
        </r>
      </text>
    </comment>
    <comment ref="AK16" authorId="0" shapeId="0" xr:uid="{BA37835C-598B-4379-8824-91953452CCFE}">
      <text>
        <r>
          <rPr>
            <sz val="11"/>
            <rFont val="Calibri"/>
            <family val="2"/>
            <charset val="238"/>
          </rPr>
          <t>IV_F:EM_Melleklet1_Utem2</t>
        </r>
      </text>
    </comment>
    <comment ref="AL16" authorId="0" shapeId="0" xr:uid="{09F968CA-4E9F-4A8D-88BE-CF9E1AFC3125}">
      <text>
        <r>
          <rPr>
            <sz val="11"/>
            <rFont val="Calibri"/>
            <family val="2"/>
            <charset val="238"/>
          </rPr>
          <t>IV_F:EgyebAllamiUtem2</t>
        </r>
      </text>
    </comment>
    <comment ref="AM16" authorId="0" shapeId="0" xr:uid="{65CD1FCA-02E4-4E33-9ED8-0008428B348F}">
      <text>
        <r>
          <rPr>
            <sz val="11"/>
            <rFont val="Calibri"/>
            <family val="2"/>
            <charset val="238"/>
          </rPr>
          <t>IV_F:OnkormanyzatiUtem2</t>
        </r>
      </text>
    </comment>
    <comment ref="AN16" authorId="0" shapeId="0" xr:uid="{1010C6CB-CDDA-4E4F-9067-CF844B4404DE}">
      <text>
        <r>
          <rPr>
            <sz val="11"/>
            <rFont val="Calibri"/>
            <family val="2"/>
            <charset val="238"/>
          </rPr>
          <t>IV_F:EUUtem2</t>
        </r>
      </text>
    </comment>
    <comment ref="AO16" authorId="0" shapeId="0" xr:uid="{425F909B-3B93-4049-90AE-D6F102104227}">
      <text>
        <r>
          <rPr>
            <sz val="11"/>
            <rFont val="Calibri"/>
            <family val="2"/>
            <charset val="238"/>
          </rPr>
          <t>IV_F:EgyebUtem2</t>
        </r>
      </text>
    </comment>
    <comment ref="AP16" authorId="0" shapeId="0" xr:uid="{A3B9179C-33EA-4059-8CF2-914856505C21}">
      <text>
        <r>
          <rPr>
            <sz val="11"/>
            <rFont val="Calibri"/>
            <family val="2"/>
            <charset val="238"/>
          </rPr>
          <t>IV_F:HitelKotvenyUtem2</t>
        </r>
      </text>
    </comment>
    <comment ref="AQ16" authorId="0" shapeId="0" xr:uid="{71D1D8C5-C5A1-4DA5-BD52-C1528AF81E1F}">
      <text>
        <r>
          <rPr>
            <sz val="11"/>
            <rFont val="Calibri"/>
            <family val="2"/>
            <charset val="238"/>
          </rPr>
          <t>IV_F:OsszesenUtem2</t>
        </r>
      </text>
    </comment>
    <comment ref="AR16" authorId="0" shapeId="0" xr:uid="{2FC2ACE1-6BD2-457F-9443-A8EB7FC4FF19}">
      <text>
        <r>
          <rPr>
            <sz val="11"/>
            <rFont val="Calibri"/>
            <family val="2"/>
            <charset val="238"/>
          </rPr>
          <t>IV_F:ForrashianyUtem2</t>
        </r>
      </text>
    </comment>
    <comment ref="AU16" authorId="0" shapeId="0" xr:uid="{A9ACD354-2AFA-416C-BFA2-44F20BBE4DBE}">
      <text>
        <r>
          <rPr>
            <sz val="11"/>
            <rFont val="Calibri"/>
            <family val="2"/>
            <charset val="238"/>
          </rPr>
          <t>IV_F:Indokolas</t>
        </r>
      </text>
    </comment>
    <comment ref="AV16" authorId="0" shapeId="0" xr:uid="{4172431D-3053-4AF9-8168-836324E44EA1}">
      <text>
        <r>
          <rPr>
            <sz val="11"/>
            <rFont val="Calibri"/>
            <family val="2"/>
            <charset val="238"/>
          </rPr>
          <t>IV_F:Megjegyzes</t>
        </r>
      </text>
    </comment>
    <comment ref="AW16" authorId="0" shapeId="0" xr:uid="{0BA28E4C-ACB7-4152-8339-01403DB4598E}">
      <text>
        <r>
          <rPr>
            <sz val="11"/>
            <rFont val="Calibri"/>
            <family val="2"/>
            <charset val="238"/>
          </rPr>
          <t>IV_F:FeladatSorszam</t>
        </r>
      </text>
    </comment>
    <comment ref="AY16" authorId="0" shapeId="0" xr:uid="{29A50B0D-1BF8-418D-88AD-DF767DAF7791}">
      <text>
        <r>
          <rPr>
            <sz val="11"/>
            <rFont val="Calibri"/>
            <family val="2"/>
            <charset val="238"/>
          </rPr>
          <t>IV_F:ISA</t>
        </r>
      </text>
    </comment>
    <comment ref="B17" authorId="0" shapeId="0" xr:uid="{650A90DA-9B3E-41D5-B13B-5B27DF5BE7D0}">
      <text>
        <r>
          <rPr>
            <sz val="11"/>
            <rFont val="Calibri"/>
            <family val="2"/>
            <charset val="238"/>
          </rPr>
          <t>IV_F:FontossagiSorrent</t>
        </r>
      </text>
    </comment>
    <comment ref="C17" authorId="0" shapeId="0" xr:uid="{1BDB6685-3B05-4836-BB65-BA68FE5D57C9}">
      <text>
        <r>
          <rPr>
            <sz val="11"/>
            <rFont val="Calibri"/>
            <family val="2"/>
            <charset val="238"/>
          </rPr>
          <t>IV_F:FeladatKategoria</t>
        </r>
      </text>
    </comment>
    <comment ref="D17" authorId="0" shapeId="0" xr:uid="{B1F7233C-1F8C-476B-9A83-D5C3E181A6A9}">
      <text>
        <r>
          <rPr>
            <sz val="11"/>
            <rFont val="Calibri"/>
            <family val="2"/>
            <charset val="238"/>
          </rPr>
          <t>IV_F:FeladatMegnevezes</t>
        </r>
      </text>
    </comment>
    <comment ref="E17" authorId="0" shapeId="0" xr:uid="{1F20C994-DE1A-4CE7-B664-6AE67CDBE59D}">
      <text>
        <r>
          <rPr>
            <sz val="11"/>
            <rFont val="Calibri"/>
            <family val="2"/>
            <charset val="238"/>
          </rPr>
          <t>IV_F:ElviEngedelySzam</t>
        </r>
      </text>
    </comment>
    <comment ref="F17" authorId="0" shapeId="0" xr:uid="{E12EE679-F165-4D3C-83CD-A40A61B4FD2C}">
      <text>
        <r>
          <rPr>
            <sz val="11"/>
            <rFont val="Calibri"/>
            <family val="2"/>
            <charset val="238"/>
          </rPr>
          <t>IV_F:VKR_Kod</t>
        </r>
      </text>
    </comment>
    <comment ref="G17" authorId="0" shapeId="0" xr:uid="{9376D9A8-3D69-4023-A783-6F05003C62AE}">
      <text>
        <r>
          <rPr>
            <sz val="11"/>
            <rFont val="Calibri"/>
            <family val="2"/>
            <charset val="238"/>
          </rPr>
          <t>IV_F:VKR_Nev</t>
        </r>
      </text>
    </comment>
    <comment ref="H17" authorId="0" shapeId="0" xr:uid="{CA203583-34E1-41CE-A9D9-548D83A0D318}">
      <text>
        <r>
          <rPr>
            <sz val="11"/>
            <rFont val="Calibri"/>
            <family val="2"/>
            <charset val="238"/>
          </rPr>
          <t>IV_F:FeladatAzonosito</t>
        </r>
      </text>
    </comment>
    <comment ref="I17" authorId="0" shapeId="0" xr:uid="{164453E2-82C6-407C-AD75-BBBA68E1CBCC}">
      <text>
        <r>
          <rPr>
            <sz val="11"/>
            <rFont val="Calibri"/>
            <family val="2"/>
            <charset val="238"/>
          </rPr>
          <t>IV_F:EllatasiTerulet</t>
        </r>
      </text>
    </comment>
    <comment ref="J17" authorId="0" shapeId="0" xr:uid="{05F39C2E-CB70-46F0-AFCD-11F4061B230A}">
      <text>
        <r>
          <rPr>
            <sz val="11"/>
            <rFont val="Calibri"/>
            <family val="2"/>
            <charset val="238"/>
          </rPr>
          <t>IV_F:EllatasertFelelos</t>
        </r>
      </text>
    </comment>
    <comment ref="K17" authorId="0" shapeId="0" xr:uid="{C162E709-92ED-4857-850D-A33BC54345FE}">
      <text>
        <r>
          <rPr>
            <sz val="11"/>
            <rFont val="Calibri"/>
            <family val="2"/>
            <charset val="238"/>
          </rPr>
          <t>IV_F:TervezettNettoKoltseg</t>
        </r>
      </text>
    </comment>
    <comment ref="L17" authorId="0" shapeId="0" xr:uid="{A0A3C6E4-0856-4883-8635-FC09BF895A02}">
      <text>
        <r>
          <rPr>
            <sz val="11"/>
            <rFont val="Calibri"/>
            <family val="2"/>
            <charset val="238"/>
          </rPr>
          <t>IV_F:IdotartamKezdes</t>
        </r>
      </text>
    </comment>
    <comment ref="M17" authorId="0" shapeId="0" xr:uid="{D0151AC1-F684-43CE-9A17-49DD9EE95161}">
      <text>
        <r>
          <rPr>
            <sz val="11"/>
            <rFont val="Calibri"/>
            <family val="2"/>
            <charset val="238"/>
          </rPr>
          <t>IV_F:IdotartamBefejezes</t>
        </r>
      </text>
    </comment>
    <comment ref="N17" authorId="0" shapeId="0" xr:uid="{F16ED61F-8B0F-467E-9112-8184059F352B}">
      <text>
        <r>
          <rPr>
            <sz val="11"/>
            <rFont val="Calibri"/>
            <family val="2"/>
            <charset val="238"/>
          </rPr>
          <t>IV_F:NettoKoltsegUtem1</t>
        </r>
      </text>
    </comment>
    <comment ref="O17" authorId="0" shapeId="0" xr:uid="{CA73E93B-27C8-4DBA-9FB1-1A849EAB355C}">
      <text>
        <r>
          <rPr>
            <sz val="11"/>
            <rFont val="Calibri"/>
            <family val="2"/>
            <charset val="238"/>
          </rPr>
          <t>IV_F:NettoKoltsegUtem2</t>
        </r>
      </text>
    </comment>
    <comment ref="P17" authorId="0" shapeId="0" xr:uid="{A1A57C2E-CFC5-498E-B619-AEE9CBD03560}">
      <text>
        <r>
          <rPr>
            <sz val="11"/>
            <rFont val="Calibri"/>
            <family val="2"/>
            <charset val="238"/>
          </rPr>
          <t>IV_F:EM_Melleklet2_KTG</t>
        </r>
      </text>
    </comment>
    <comment ref="R17" authorId="0" shapeId="0" xr:uid="{050D0CF6-A61C-48F2-9910-ABF02E0F1251}">
      <text>
        <r>
          <rPr>
            <sz val="11"/>
            <rFont val="Calibri"/>
            <family val="2"/>
            <charset val="238"/>
          </rPr>
          <t>IV_F:HDUtem1</t>
        </r>
      </text>
    </comment>
    <comment ref="S17" authorId="0" shapeId="0" xr:uid="{070F93B2-2CCE-4F38-BD28-273F99E8F769}">
      <text>
        <r>
          <rPr>
            <sz val="11"/>
            <rFont val="Calibri"/>
            <family val="2"/>
            <charset val="238"/>
          </rPr>
          <t>IV_F:ECSUtem1</t>
        </r>
      </text>
    </comment>
    <comment ref="T17" authorId="0" shapeId="0" xr:uid="{D9B21109-06A8-48BF-BB7D-AB46FA676154}">
      <text>
        <r>
          <rPr>
            <sz val="11"/>
            <rFont val="Calibri"/>
            <family val="2"/>
            <charset val="238"/>
          </rPr>
          <t>IV_F:KFHUtem1</t>
        </r>
      </text>
    </comment>
    <comment ref="U17" authorId="0" shapeId="0" xr:uid="{9760BBA5-BA70-4F2F-B7C9-094AAF08F4AF}">
      <text>
        <r>
          <rPr>
            <sz val="11"/>
            <rFont val="Calibri"/>
            <family val="2"/>
            <charset val="238"/>
          </rPr>
          <t>IV_F:Egyeb_SajatUtem1</t>
        </r>
      </text>
    </comment>
    <comment ref="V17" authorId="0" shapeId="0" xr:uid="{4E7EC595-4453-41C1-BE83-16D7591E063B}">
      <text>
        <r>
          <rPr>
            <sz val="11"/>
            <rFont val="Calibri"/>
            <family val="2"/>
            <charset val="238"/>
          </rPr>
          <t>IV_F:DijUtem1</t>
        </r>
      </text>
    </comment>
    <comment ref="W17" authorId="0" shapeId="0" xr:uid="{7F47B3DF-70A8-44E5-A11A-212EE09B7052}">
      <text>
        <r>
          <rPr>
            <sz val="11"/>
            <rFont val="Calibri"/>
            <family val="2"/>
            <charset val="238"/>
          </rPr>
          <t>IV_F:EM_Melleklet1_Utem1</t>
        </r>
      </text>
    </comment>
    <comment ref="X17" authorId="0" shapeId="0" xr:uid="{0BA66C0F-EC69-43E0-8D47-BFA12348A0A4}">
      <text>
        <r>
          <rPr>
            <sz val="11"/>
            <rFont val="Calibri"/>
            <family val="2"/>
            <charset val="238"/>
          </rPr>
          <t>IV_F:EgyebAllamiUtem1</t>
        </r>
      </text>
    </comment>
    <comment ref="Y17" authorId="0" shapeId="0" xr:uid="{5B81A0C2-621F-4B04-8CB9-80426E8D7AB4}">
      <text>
        <r>
          <rPr>
            <sz val="11"/>
            <rFont val="Calibri"/>
            <family val="2"/>
            <charset val="238"/>
          </rPr>
          <t>IV_F:OnkormanyzatiUtem1</t>
        </r>
      </text>
    </comment>
    <comment ref="Z17" authorId="0" shapeId="0" xr:uid="{43E32206-22E8-4074-B642-B77F1ADD8E6C}">
      <text>
        <r>
          <rPr>
            <sz val="11"/>
            <rFont val="Calibri"/>
            <family val="2"/>
            <charset val="238"/>
          </rPr>
          <t>IV_F:EUUtem1</t>
        </r>
      </text>
    </comment>
    <comment ref="AA17" authorId="0" shapeId="0" xr:uid="{30028309-BAC0-4469-8EE6-33BDC0B44DA7}">
      <text>
        <r>
          <rPr>
            <sz val="11"/>
            <rFont val="Calibri"/>
            <family val="2"/>
            <charset val="238"/>
          </rPr>
          <t>IV_F:EgyebUtem1</t>
        </r>
      </text>
    </comment>
    <comment ref="AB17" authorId="0" shapeId="0" xr:uid="{56942065-FB1A-49CE-8546-535702B68134}">
      <text>
        <r>
          <rPr>
            <sz val="11"/>
            <rFont val="Calibri"/>
            <family val="2"/>
            <charset val="238"/>
          </rPr>
          <t>IV_F:HitelKotvenyUtem1</t>
        </r>
      </text>
    </comment>
    <comment ref="AC17" authorId="0" shapeId="0" xr:uid="{7BD9A4E8-CE70-4BC3-9975-C2536BD3FB2D}">
      <text>
        <r>
          <rPr>
            <sz val="11"/>
            <rFont val="Calibri"/>
            <family val="2"/>
            <charset val="238"/>
          </rPr>
          <t>IV_F:OsszesenUtem1</t>
        </r>
      </text>
    </comment>
    <comment ref="AF17" authorId="0" shapeId="0" xr:uid="{E749BB7B-E584-45AC-BD52-0B2AC377EAD8}">
      <text>
        <r>
          <rPr>
            <sz val="11"/>
            <rFont val="Calibri"/>
            <family val="2"/>
            <charset val="238"/>
          </rPr>
          <t>IV_F:HDUtem2</t>
        </r>
      </text>
    </comment>
    <comment ref="AG17" authorId="0" shapeId="0" xr:uid="{916D268A-888F-4494-9CDA-E26C1D76DB54}">
      <text>
        <r>
          <rPr>
            <sz val="11"/>
            <rFont val="Calibri"/>
            <family val="2"/>
            <charset val="238"/>
          </rPr>
          <t>IV_F:ECSUtem2</t>
        </r>
      </text>
    </comment>
    <comment ref="AH17" authorId="0" shapeId="0" xr:uid="{0AA830CB-71DC-4DA1-8AED-A8DC3607935A}">
      <text>
        <r>
          <rPr>
            <sz val="11"/>
            <rFont val="Calibri"/>
            <family val="2"/>
            <charset val="238"/>
          </rPr>
          <t>IV_F:KFHUtem2</t>
        </r>
      </text>
    </comment>
    <comment ref="AI17" authorId="0" shapeId="0" xr:uid="{DCCDCF81-2F57-4C86-A9BB-4B70F11D6E86}">
      <text>
        <r>
          <rPr>
            <sz val="11"/>
            <rFont val="Calibri"/>
            <family val="2"/>
            <charset val="238"/>
          </rPr>
          <t>IV_F:Egyeb_SajatUtem2</t>
        </r>
      </text>
    </comment>
    <comment ref="AJ17" authorId="0" shapeId="0" xr:uid="{EB2AB1FF-A1A6-497F-A4CC-C335464AED5A}">
      <text>
        <r>
          <rPr>
            <sz val="11"/>
            <rFont val="Calibri"/>
            <family val="2"/>
            <charset val="238"/>
          </rPr>
          <t>IV_F:DijUtem2</t>
        </r>
      </text>
    </comment>
    <comment ref="AK17" authorId="0" shapeId="0" xr:uid="{A889C6AF-4205-47D8-BAFF-0F62FEBA0949}">
      <text>
        <r>
          <rPr>
            <sz val="11"/>
            <rFont val="Calibri"/>
            <family val="2"/>
            <charset val="238"/>
          </rPr>
          <t>IV_F:EM_Melleklet1_Utem2</t>
        </r>
      </text>
    </comment>
    <comment ref="AL17" authorId="0" shapeId="0" xr:uid="{CAE027FB-2E4A-4E6E-81AF-D234BC8B53EB}">
      <text>
        <r>
          <rPr>
            <sz val="11"/>
            <rFont val="Calibri"/>
            <family val="2"/>
            <charset val="238"/>
          </rPr>
          <t>IV_F:EgyebAllamiUtem2</t>
        </r>
      </text>
    </comment>
    <comment ref="AM17" authorId="0" shapeId="0" xr:uid="{89B6EDED-2196-40B0-941C-CC9A33D12842}">
      <text>
        <r>
          <rPr>
            <sz val="11"/>
            <rFont val="Calibri"/>
            <family val="2"/>
            <charset val="238"/>
          </rPr>
          <t>IV_F:OnkormanyzatiUtem2</t>
        </r>
      </text>
    </comment>
    <comment ref="AN17" authorId="0" shapeId="0" xr:uid="{E181DCC5-1C79-47F6-8882-E09C6CE4025E}">
      <text>
        <r>
          <rPr>
            <sz val="11"/>
            <rFont val="Calibri"/>
            <family val="2"/>
            <charset val="238"/>
          </rPr>
          <t>IV_F:EUUtem2</t>
        </r>
      </text>
    </comment>
    <comment ref="AO17" authorId="0" shapeId="0" xr:uid="{29A2D6F8-5ED2-4970-A4A6-65682D51C265}">
      <text>
        <r>
          <rPr>
            <sz val="11"/>
            <rFont val="Calibri"/>
            <family val="2"/>
            <charset val="238"/>
          </rPr>
          <t>IV_F:EgyebUtem2</t>
        </r>
      </text>
    </comment>
    <comment ref="AP17" authorId="0" shapeId="0" xr:uid="{2122DEA3-55D9-4F90-83F9-2E9F5FDF390C}">
      <text>
        <r>
          <rPr>
            <sz val="11"/>
            <rFont val="Calibri"/>
            <family val="2"/>
            <charset val="238"/>
          </rPr>
          <t>IV_F:HitelKotvenyUtem2</t>
        </r>
      </text>
    </comment>
    <comment ref="AQ17" authorId="0" shapeId="0" xr:uid="{49600F12-B17C-471E-B548-B516E891292E}">
      <text>
        <r>
          <rPr>
            <sz val="11"/>
            <rFont val="Calibri"/>
            <family val="2"/>
            <charset val="238"/>
          </rPr>
          <t>IV_F:OsszesenUtem2</t>
        </r>
      </text>
    </comment>
    <comment ref="AR17" authorId="0" shapeId="0" xr:uid="{374EF78F-9EE9-454A-BC5E-D02EE850D903}">
      <text>
        <r>
          <rPr>
            <sz val="11"/>
            <rFont val="Calibri"/>
            <family val="2"/>
            <charset val="238"/>
          </rPr>
          <t>IV_F:ForrashianyUtem2</t>
        </r>
      </text>
    </comment>
    <comment ref="AU17" authorId="0" shapeId="0" xr:uid="{D1E21123-8EFF-4F40-A4D2-B250CB55BBB5}">
      <text>
        <r>
          <rPr>
            <sz val="11"/>
            <rFont val="Calibri"/>
            <family val="2"/>
            <charset val="238"/>
          </rPr>
          <t>IV_F:Indokolas</t>
        </r>
      </text>
    </comment>
    <comment ref="AV17" authorId="0" shapeId="0" xr:uid="{50E6873E-AD01-4AD6-B7E6-C1F6C86AF7DD}">
      <text>
        <r>
          <rPr>
            <sz val="11"/>
            <rFont val="Calibri"/>
            <family val="2"/>
            <charset val="238"/>
          </rPr>
          <t>IV_F:Megjegyzes</t>
        </r>
      </text>
    </comment>
    <comment ref="AW17" authorId="0" shapeId="0" xr:uid="{0851C0DF-CCB9-4ACF-8D3D-8ABE10A6D3B4}">
      <text>
        <r>
          <rPr>
            <sz val="11"/>
            <rFont val="Calibri"/>
            <family val="2"/>
            <charset val="238"/>
          </rPr>
          <t>IV_F:FeladatSorszam</t>
        </r>
      </text>
    </comment>
    <comment ref="AY17" authorId="0" shapeId="0" xr:uid="{B28D4927-7629-444F-8829-30A73261E7AB}">
      <text>
        <r>
          <rPr>
            <sz val="11"/>
            <rFont val="Calibri"/>
            <family val="2"/>
            <charset val="238"/>
          </rPr>
          <t>IV_F:ISA</t>
        </r>
      </text>
    </comment>
    <comment ref="B18" authorId="0" shapeId="0" xr:uid="{B5736847-543F-4483-A00D-9AFB499E87E4}">
      <text>
        <r>
          <rPr>
            <sz val="11"/>
            <rFont val="Calibri"/>
            <family val="2"/>
            <charset val="238"/>
          </rPr>
          <t>IV_F:FontossagiSorrent</t>
        </r>
      </text>
    </comment>
    <comment ref="C18" authorId="0" shapeId="0" xr:uid="{669208C8-7D4A-4659-A09C-23FC27181144}">
      <text>
        <r>
          <rPr>
            <sz val="11"/>
            <rFont val="Calibri"/>
            <family val="2"/>
            <charset val="238"/>
          </rPr>
          <t>IV_F:FeladatKategoria</t>
        </r>
      </text>
    </comment>
    <comment ref="D18" authorId="0" shapeId="0" xr:uid="{61830073-CEEC-46FC-A7B1-38D4A36638D1}">
      <text>
        <r>
          <rPr>
            <sz val="11"/>
            <rFont val="Calibri"/>
            <family val="2"/>
            <charset val="238"/>
          </rPr>
          <t>IV_F:FeladatMegnevezes</t>
        </r>
      </text>
    </comment>
    <comment ref="E18" authorId="0" shapeId="0" xr:uid="{F9FE4027-9356-459A-BE76-C919FC8BF2E6}">
      <text>
        <r>
          <rPr>
            <sz val="11"/>
            <rFont val="Calibri"/>
            <family val="2"/>
            <charset val="238"/>
          </rPr>
          <t>IV_F:ElviEngedelySzam</t>
        </r>
      </text>
    </comment>
    <comment ref="F18" authorId="0" shapeId="0" xr:uid="{883B3BE7-5407-43ED-BF6A-E2C264A0AAFA}">
      <text>
        <r>
          <rPr>
            <sz val="11"/>
            <rFont val="Calibri"/>
            <family val="2"/>
            <charset val="238"/>
          </rPr>
          <t>IV_F:VKR_Kod</t>
        </r>
      </text>
    </comment>
    <comment ref="G18" authorId="0" shapeId="0" xr:uid="{B2D51FF1-00DE-49C9-95AA-ECE1A8E99291}">
      <text>
        <r>
          <rPr>
            <sz val="11"/>
            <rFont val="Calibri"/>
            <family val="2"/>
            <charset val="238"/>
          </rPr>
          <t>IV_F:VKR_Nev</t>
        </r>
      </text>
    </comment>
    <comment ref="H18" authorId="0" shapeId="0" xr:uid="{4C1453CC-5201-4EC3-8E4A-9473AF99102B}">
      <text>
        <r>
          <rPr>
            <sz val="11"/>
            <rFont val="Calibri"/>
            <family val="2"/>
            <charset val="238"/>
          </rPr>
          <t>IV_F:FeladatAzonosito</t>
        </r>
      </text>
    </comment>
    <comment ref="I18" authorId="0" shapeId="0" xr:uid="{913C80B2-F8A5-4095-8304-618B3243DBB1}">
      <text>
        <r>
          <rPr>
            <sz val="11"/>
            <rFont val="Calibri"/>
            <family val="2"/>
            <charset val="238"/>
          </rPr>
          <t>IV_F:EllatasiTerulet</t>
        </r>
      </text>
    </comment>
    <comment ref="J18" authorId="0" shapeId="0" xr:uid="{FE650C38-3D25-4E44-84CD-64847416FEE1}">
      <text>
        <r>
          <rPr>
            <sz val="11"/>
            <rFont val="Calibri"/>
            <family val="2"/>
            <charset val="238"/>
          </rPr>
          <t>IV_F:EllatasertFelelos</t>
        </r>
      </text>
    </comment>
    <comment ref="K18" authorId="0" shapeId="0" xr:uid="{F0345208-D30C-497E-B7E4-8305A5C431C0}">
      <text>
        <r>
          <rPr>
            <sz val="11"/>
            <rFont val="Calibri"/>
            <family val="2"/>
            <charset val="238"/>
          </rPr>
          <t>IV_F:TervezettNettoKoltseg</t>
        </r>
      </text>
    </comment>
    <comment ref="L18" authorId="0" shapeId="0" xr:uid="{B2C0E1A8-D212-4CEC-98D0-457861A3DA19}">
      <text>
        <r>
          <rPr>
            <sz val="11"/>
            <rFont val="Calibri"/>
            <family val="2"/>
            <charset val="238"/>
          </rPr>
          <t>IV_F:IdotartamKezdes</t>
        </r>
      </text>
    </comment>
    <comment ref="M18" authorId="0" shapeId="0" xr:uid="{DC4E8774-3CCB-4102-BD2B-A745626A9FEE}">
      <text>
        <r>
          <rPr>
            <sz val="11"/>
            <rFont val="Calibri"/>
            <family val="2"/>
            <charset val="238"/>
          </rPr>
          <t>IV_F:IdotartamBefejezes</t>
        </r>
      </text>
    </comment>
    <comment ref="N18" authorId="0" shapeId="0" xr:uid="{9EA74FD7-C52F-482B-902D-2DE89C674E03}">
      <text>
        <r>
          <rPr>
            <sz val="11"/>
            <rFont val="Calibri"/>
            <family val="2"/>
            <charset val="238"/>
          </rPr>
          <t>IV_F:NettoKoltsegUtem1</t>
        </r>
      </text>
    </comment>
    <comment ref="O18" authorId="0" shapeId="0" xr:uid="{2B81700C-4B2B-4444-9E6E-A55CE45EC3B0}">
      <text>
        <r>
          <rPr>
            <sz val="11"/>
            <rFont val="Calibri"/>
            <family val="2"/>
            <charset val="238"/>
          </rPr>
          <t>IV_F:NettoKoltsegUtem2</t>
        </r>
      </text>
    </comment>
    <comment ref="P18" authorId="0" shapeId="0" xr:uid="{5D6C7E6E-284C-4CFE-A779-F318D6B9499E}">
      <text>
        <r>
          <rPr>
            <sz val="11"/>
            <rFont val="Calibri"/>
            <family val="2"/>
            <charset val="238"/>
          </rPr>
          <t>IV_F:EM_Melleklet2_KTG</t>
        </r>
      </text>
    </comment>
    <comment ref="R18" authorId="0" shapeId="0" xr:uid="{C759F008-DB62-4ED6-AD31-4DAABE7AA51F}">
      <text>
        <r>
          <rPr>
            <sz val="11"/>
            <rFont val="Calibri"/>
            <family val="2"/>
            <charset val="238"/>
          </rPr>
          <t>IV_F:HDUtem1</t>
        </r>
      </text>
    </comment>
    <comment ref="S18" authorId="0" shapeId="0" xr:uid="{5DDBA2FD-2FFD-41AF-99A4-EF9641B785A2}">
      <text>
        <r>
          <rPr>
            <sz val="11"/>
            <rFont val="Calibri"/>
            <family val="2"/>
            <charset val="238"/>
          </rPr>
          <t>IV_F:ECSUtem1</t>
        </r>
      </text>
    </comment>
    <comment ref="T18" authorId="0" shapeId="0" xr:uid="{0D4DC6D7-2F2E-4A83-AD2B-4BEA41145832}">
      <text>
        <r>
          <rPr>
            <sz val="11"/>
            <rFont val="Calibri"/>
            <family val="2"/>
            <charset val="238"/>
          </rPr>
          <t>IV_F:KFHUtem1</t>
        </r>
      </text>
    </comment>
    <comment ref="U18" authorId="0" shapeId="0" xr:uid="{CBB8B287-FB77-4B55-9F65-FFA2A885E7C3}">
      <text>
        <r>
          <rPr>
            <sz val="11"/>
            <rFont val="Calibri"/>
            <family val="2"/>
            <charset val="238"/>
          </rPr>
          <t>IV_F:Egyeb_SajatUtem1</t>
        </r>
      </text>
    </comment>
    <comment ref="V18" authorId="0" shapeId="0" xr:uid="{2C236C70-5966-46FF-8EC8-C36F08B75269}">
      <text>
        <r>
          <rPr>
            <sz val="11"/>
            <rFont val="Calibri"/>
            <family val="2"/>
            <charset val="238"/>
          </rPr>
          <t>IV_F:DijUtem1</t>
        </r>
      </text>
    </comment>
    <comment ref="W18" authorId="0" shapeId="0" xr:uid="{A593AF02-AD8F-4012-B125-99976FEE087B}">
      <text>
        <r>
          <rPr>
            <sz val="11"/>
            <rFont val="Calibri"/>
            <family val="2"/>
            <charset val="238"/>
          </rPr>
          <t>IV_F:EM_Melleklet1_Utem1</t>
        </r>
      </text>
    </comment>
    <comment ref="X18" authorId="0" shapeId="0" xr:uid="{BA7C3B82-B699-4015-A772-49F2FD48EE03}">
      <text>
        <r>
          <rPr>
            <sz val="11"/>
            <rFont val="Calibri"/>
            <family val="2"/>
            <charset val="238"/>
          </rPr>
          <t>IV_F:EgyebAllamiUtem1</t>
        </r>
      </text>
    </comment>
    <comment ref="Y18" authorId="0" shapeId="0" xr:uid="{F6760106-4929-47B8-9884-0E6F61C1D030}">
      <text>
        <r>
          <rPr>
            <sz val="11"/>
            <rFont val="Calibri"/>
            <family val="2"/>
            <charset val="238"/>
          </rPr>
          <t>IV_F:OnkormanyzatiUtem1</t>
        </r>
      </text>
    </comment>
    <comment ref="Z18" authorId="0" shapeId="0" xr:uid="{2EDC579B-17F2-4BC4-BC26-7DAFBF46C75F}">
      <text>
        <r>
          <rPr>
            <sz val="11"/>
            <rFont val="Calibri"/>
            <family val="2"/>
            <charset val="238"/>
          </rPr>
          <t>IV_F:EUUtem1</t>
        </r>
      </text>
    </comment>
    <comment ref="AA18" authorId="0" shapeId="0" xr:uid="{85F1CBAC-5283-4D49-A8A4-DC77B1231DDB}">
      <text>
        <r>
          <rPr>
            <sz val="11"/>
            <rFont val="Calibri"/>
            <family val="2"/>
            <charset val="238"/>
          </rPr>
          <t>IV_F:EgyebUtem1</t>
        </r>
      </text>
    </comment>
    <comment ref="AB18" authorId="0" shapeId="0" xr:uid="{3AB8FC70-7F14-46A8-9CA2-B42795B5A9BC}">
      <text>
        <r>
          <rPr>
            <sz val="11"/>
            <rFont val="Calibri"/>
            <family val="2"/>
            <charset val="238"/>
          </rPr>
          <t>IV_F:HitelKotvenyUtem1</t>
        </r>
      </text>
    </comment>
    <comment ref="AC18" authorId="0" shapeId="0" xr:uid="{E6257D2A-3869-4D4F-BF85-2D54584C28F7}">
      <text>
        <r>
          <rPr>
            <sz val="11"/>
            <rFont val="Calibri"/>
            <family val="2"/>
            <charset val="238"/>
          </rPr>
          <t>IV_F:OsszesenUtem1</t>
        </r>
      </text>
    </comment>
    <comment ref="AF18" authorId="0" shapeId="0" xr:uid="{F9584E8E-12FB-4CC7-8FF7-E9D8A52EC47A}">
      <text>
        <r>
          <rPr>
            <sz val="11"/>
            <rFont val="Calibri"/>
            <family val="2"/>
            <charset val="238"/>
          </rPr>
          <t>IV_F:HDUtem2</t>
        </r>
      </text>
    </comment>
    <comment ref="AG18" authorId="0" shapeId="0" xr:uid="{C37A88A8-41CD-4C39-8119-730E96A8B880}">
      <text>
        <r>
          <rPr>
            <sz val="11"/>
            <rFont val="Calibri"/>
            <family val="2"/>
            <charset val="238"/>
          </rPr>
          <t>IV_F:ECSUtem2</t>
        </r>
      </text>
    </comment>
    <comment ref="AH18" authorId="0" shapeId="0" xr:uid="{6B00AB9C-65B6-43FF-864A-F436D4999BFC}">
      <text>
        <r>
          <rPr>
            <sz val="11"/>
            <rFont val="Calibri"/>
            <family val="2"/>
            <charset val="238"/>
          </rPr>
          <t>IV_F:KFHUtem2</t>
        </r>
      </text>
    </comment>
    <comment ref="AI18" authorId="0" shapeId="0" xr:uid="{CADFD70E-A97A-4DFB-B5CB-EA8FE43D1FB6}">
      <text>
        <r>
          <rPr>
            <sz val="11"/>
            <rFont val="Calibri"/>
            <family val="2"/>
            <charset val="238"/>
          </rPr>
          <t>IV_F:Egyeb_SajatUtem2</t>
        </r>
      </text>
    </comment>
    <comment ref="AJ18" authorId="0" shapeId="0" xr:uid="{32CF4039-BC4D-45F7-8566-169CD5827D24}">
      <text>
        <r>
          <rPr>
            <sz val="11"/>
            <rFont val="Calibri"/>
            <family val="2"/>
            <charset val="238"/>
          </rPr>
          <t>IV_F:DijUtem2</t>
        </r>
      </text>
    </comment>
    <comment ref="AK18" authorId="0" shapeId="0" xr:uid="{AFB3B7BB-2E7F-4AD0-B126-EA4C03387557}">
      <text>
        <r>
          <rPr>
            <sz val="11"/>
            <rFont val="Calibri"/>
            <family val="2"/>
            <charset val="238"/>
          </rPr>
          <t>IV_F:EM_Melleklet1_Utem2</t>
        </r>
      </text>
    </comment>
    <comment ref="AL18" authorId="0" shapeId="0" xr:uid="{C17124D7-6A07-494C-B00F-B7C886A22C4F}">
      <text>
        <r>
          <rPr>
            <sz val="11"/>
            <rFont val="Calibri"/>
            <family val="2"/>
            <charset val="238"/>
          </rPr>
          <t>IV_F:EgyebAllamiUtem2</t>
        </r>
      </text>
    </comment>
    <comment ref="AM18" authorId="0" shapeId="0" xr:uid="{D477DAC7-D035-4912-AA13-E0F14F950FF6}">
      <text>
        <r>
          <rPr>
            <sz val="11"/>
            <rFont val="Calibri"/>
            <family val="2"/>
            <charset val="238"/>
          </rPr>
          <t>IV_F:OnkormanyzatiUtem2</t>
        </r>
      </text>
    </comment>
    <comment ref="AN18" authorId="0" shapeId="0" xr:uid="{45DFA6F9-9BA2-4E81-893E-6423C78AC723}">
      <text>
        <r>
          <rPr>
            <sz val="11"/>
            <rFont val="Calibri"/>
            <family val="2"/>
            <charset val="238"/>
          </rPr>
          <t>IV_F:EUUtem2</t>
        </r>
      </text>
    </comment>
    <comment ref="AO18" authorId="0" shapeId="0" xr:uid="{A063EA4A-6534-4518-BB31-976469F44F4C}">
      <text>
        <r>
          <rPr>
            <sz val="11"/>
            <rFont val="Calibri"/>
            <family val="2"/>
            <charset val="238"/>
          </rPr>
          <t>IV_F:EgyebUtem2</t>
        </r>
      </text>
    </comment>
    <comment ref="AP18" authorId="0" shapeId="0" xr:uid="{E6908B34-7F6F-48B6-BD1C-21F543C926F9}">
      <text>
        <r>
          <rPr>
            <sz val="11"/>
            <rFont val="Calibri"/>
            <family val="2"/>
            <charset val="238"/>
          </rPr>
          <t>IV_F:HitelKotvenyUtem2</t>
        </r>
      </text>
    </comment>
    <comment ref="AQ18" authorId="0" shapeId="0" xr:uid="{31BC7071-86B7-4BD6-80A2-95A84B364CC7}">
      <text>
        <r>
          <rPr>
            <sz val="11"/>
            <rFont val="Calibri"/>
            <family val="2"/>
            <charset val="238"/>
          </rPr>
          <t>IV_F:OsszesenUtem2</t>
        </r>
      </text>
    </comment>
    <comment ref="AR18" authorId="0" shapeId="0" xr:uid="{CCB40A98-ACE4-484E-8AE1-88E4D1380711}">
      <text>
        <r>
          <rPr>
            <sz val="11"/>
            <rFont val="Calibri"/>
            <family val="2"/>
            <charset val="238"/>
          </rPr>
          <t>IV_F:ForrashianyUtem2</t>
        </r>
      </text>
    </comment>
    <comment ref="AU18" authorId="0" shapeId="0" xr:uid="{066CDBA0-F079-4C5A-8DBF-A4D4238653A2}">
      <text>
        <r>
          <rPr>
            <sz val="11"/>
            <rFont val="Calibri"/>
            <family val="2"/>
            <charset val="238"/>
          </rPr>
          <t>IV_F:Indokolas</t>
        </r>
      </text>
    </comment>
    <comment ref="AV18" authorId="0" shapeId="0" xr:uid="{D31AB63B-90A1-4F31-8F55-70714DA8390D}">
      <text>
        <r>
          <rPr>
            <sz val="11"/>
            <rFont val="Calibri"/>
            <family val="2"/>
            <charset val="238"/>
          </rPr>
          <t>IV_F:Megjegyzes</t>
        </r>
      </text>
    </comment>
    <comment ref="AW18" authorId="0" shapeId="0" xr:uid="{C17C1A91-9359-4537-B4ED-E93D81ACA184}">
      <text>
        <r>
          <rPr>
            <sz val="11"/>
            <rFont val="Calibri"/>
            <family val="2"/>
            <charset val="238"/>
          </rPr>
          <t>IV_F:FeladatSorszam</t>
        </r>
      </text>
    </comment>
    <comment ref="AY18" authorId="0" shapeId="0" xr:uid="{77688938-C066-4EC1-8275-8EBCAA65B8DD}">
      <text>
        <r>
          <rPr>
            <sz val="11"/>
            <rFont val="Calibri"/>
            <family val="2"/>
            <charset val="238"/>
          </rPr>
          <t>IV_F:ISA</t>
        </r>
      </text>
    </comment>
    <comment ref="B19" authorId="0" shapeId="0" xr:uid="{5F4EC082-419B-4F72-9203-A5AC58BAFBE1}">
      <text>
        <r>
          <rPr>
            <sz val="11"/>
            <rFont val="Calibri"/>
            <family val="2"/>
            <charset val="238"/>
          </rPr>
          <t>IV_F:FontossagiSorrent</t>
        </r>
      </text>
    </comment>
    <comment ref="C19" authorId="0" shapeId="0" xr:uid="{16D7C020-F370-458F-844D-48CFE20870FE}">
      <text>
        <r>
          <rPr>
            <sz val="11"/>
            <rFont val="Calibri"/>
            <family val="2"/>
            <charset val="238"/>
          </rPr>
          <t>IV_F:FeladatKategoria</t>
        </r>
      </text>
    </comment>
    <comment ref="D19" authorId="0" shapeId="0" xr:uid="{9AF8B190-A7EF-4213-B732-3127F651951F}">
      <text>
        <r>
          <rPr>
            <sz val="11"/>
            <rFont val="Calibri"/>
            <family val="2"/>
            <charset val="238"/>
          </rPr>
          <t>IV_F:FeladatMegnevezes</t>
        </r>
      </text>
    </comment>
    <comment ref="E19" authorId="0" shapeId="0" xr:uid="{404656C5-48D1-428E-B48E-28D73C91855A}">
      <text>
        <r>
          <rPr>
            <sz val="11"/>
            <rFont val="Calibri"/>
            <family val="2"/>
            <charset val="238"/>
          </rPr>
          <t>IV_F:ElviEngedelySzam</t>
        </r>
      </text>
    </comment>
    <comment ref="F19" authorId="0" shapeId="0" xr:uid="{F1C8E7FD-CEEA-4D41-9730-404F2FF84DF2}">
      <text>
        <r>
          <rPr>
            <sz val="11"/>
            <rFont val="Calibri"/>
            <family val="2"/>
            <charset val="238"/>
          </rPr>
          <t>IV_F:VKR_Kod</t>
        </r>
      </text>
    </comment>
    <comment ref="G19" authorId="0" shapeId="0" xr:uid="{58575039-7888-4B45-A078-F372F57FEC7C}">
      <text>
        <r>
          <rPr>
            <sz val="11"/>
            <rFont val="Calibri"/>
            <family val="2"/>
            <charset val="238"/>
          </rPr>
          <t>IV_F:VKR_Nev</t>
        </r>
      </text>
    </comment>
    <comment ref="H19" authorId="0" shapeId="0" xr:uid="{8B889EC9-E750-49CB-A68F-3029E8083A6F}">
      <text>
        <r>
          <rPr>
            <sz val="11"/>
            <rFont val="Calibri"/>
            <family val="2"/>
            <charset val="238"/>
          </rPr>
          <t>IV_F:FeladatAzonosito</t>
        </r>
      </text>
    </comment>
    <comment ref="I19" authorId="0" shapeId="0" xr:uid="{B935058F-EF98-4E88-86C5-EE040F979951}">
      <text>
        <r>
          <rPr>
            <sz val="11"/>
            <rFont val="Calibri"/>
            <family val="2"/>
            <charset val="238"/>
          </rPr>
          <t>IV_F:EllatasiTerulet</t>
        </r>
      </text>
    </comment>
    <comment ref="J19" authorId="0" shapeId="0" xr:uid="{456BCF90-F776-4F0E-82D8-DEB302C2A6FF}">
      <text>
        <r>
          <rPr>
            <sz val="11"/>
            <rFont val="Calibri"/>
            <family val="2"/>
            <charset val="238"/>
          </rPr>
          <t>IV_F:EllatasertFelelos</t>
        </r>
      </text>
    </comment>
    <comment ref="K19" authorId="0" shapeId="0" xr:uid="{72B07A63-A6A3-4829-9A65-F7D7EF2E658E}">
      <text>
        <r>
          <rPr>
            <sz val="11"/>
            <rFont val="Calibri"/>
            <family val="2"/>
            <charset val="238"/>
          </rPr>
          <t>IV_F:TervezettNettoKoltseg</t>
        </r>
      </text>
    </comment>
    <comment ref="L19" authorId="0" shapeId="0" xr:uid="{3471C37B-2F4E-459D-BF54-DE16AB9C5778}">
      <text>
        <r>
          <rPr>
            <sz val="11"/>
            <rFont val="Calibri"/>
            <family val="2"/>
            <charset val="238"/>
          </rPr>
          <t>IV_F:IdotartamKezdes</t>
        </r>
      </text>
    </comment>
    <comment ref="M19" authorId="0" shapeId="0" xr:uid="{693734E6-CDB1-4460-97BB-5520001B411A}">
      <text>
        <r>
          <rPr>
            <sz val="11"/>
            <rFont val="Calibri"/>
            <family val="2"/>
            <charset val="238"/>
          </rPr>
          <t>IV_F:IdotartamBefejezes</t>
        </r>
      </text>
    </comment>
    <comment ref="N19" authorId="0" shapeId="0" xr:uid="{55BBD53F-6305-4F40-ABD3-5C4CE10CAE97}">
      <text>
        <r>
          <rPr>
            <sz val="11"/>
            <rFont val="Calibri"/>
            <family val="2"/>
            <charset val="238"/>
          </rPr>
          <t>IV_F:NettoKoltsegUtem1</t>
        </r>
      </text>
    </comment>
    <comment ref="O19" authorId="0" shapeId="0" xr:uid="{54050072-1709-4980-ACAA-724DA773A933}">
      <text>
        <r>
          <rPr>
            <sz val="11"/>
            <rFont val="Calibri"/>
            <family val="2"/>
            <charset val="238"/>
          </rPr>
          <t>IV_F:NettoKoltsegUtem2</t>
        </r>
      </text>
    </comment>
    <comment ref="P19" authorId="0" shapeId="0" xr:uid="{AB866D65-249C-45D7-977C-E941D256A064}">
      <text>
        <r>
          <rPr>
            <sz val="11"/>
            <rFont val="Calibri"/>
            <family val="2"/>
            <charset val="238"/>
          </rPr>
          <t>IV_F:EM_Melleklet2_KTG</t>
        </r>
      </text>
    </comment>
    <comment ref="R19" authorId="0" shapeId="0" xr:uid="{BB04F87E-C4B6-41D5-8430-21E164665782}">
      <text>
        <r>
          <rPr>
            <sz val="11"/>
            <rFont val="Calibri"/>
            <family val="2"/>
            <charset val="238"/>
          </rPr>
          <t>IV_F:HDUtem1</t>
        </r>
      </text>
    </comment>
    <comment ref="S19" authorId="0" shapeId="0" xr:uid="{F266E4BF-D2A6-4F93-8679-3780A733747C}">
      <text>
        <r>
          <rPr>
            <sz val="11"/>
            <rFont val="Calibri"/>
            <family val="2"/>
            <charset val="238"/>
          </rPr>
          <t>IV_F:ECSUtem1</t>
        </r>
      </text>
    </comment>
    <comment ref="T19" authorId="0" shapeId="0" xr:uid="{5566543F-FCC0-4776-B880-710A4EC5F4FC}">
      <text>
        <r>
          <rPr>
            <sz val="11"/>
            <rFont val="Calibri"/>
            <family val="2"/>
            <charset val="238"/>
          </rPr>
          <t>IV_F:KFHUtem1</t>
        </r>
      </text>
    </comment>
    <comment ref="U19" authorId="0" shapeId="0" xr:uid="{059BE7EF-0490-466A-B254-5C418E220E16}">
      <text>
        <r>
          <rPr>
            <sz val="11"/>
            <rFont val="Calibri"/>
            <family val="2"/>
            <charset val="238"/>
          </rPr>
          <t>IV_F:Egyeb_SajatUtem1</t>
        </r>
      </text>
    </comment>
    <comment ref="V19" authorId="0" shapeId="0" xr:uid="{9E13507D-6FD7-4303-B992-E401E081BE73}">
      <text>
        <r>
          <rPr>
            <sz val="11"/>
            <rFont val="Calibri"/>
            <family val="2"/>
            <charset val="238"/>
          </rPr>
          <t>IV_F:DijUtem1</t>
        </r>
      </text>
    </comment>
    <comment ref="W19" authorId="0" shapeId="0" xr:uid="{7F7D5571-3D57-410B-ABA9-2B527E61F8D9}">
      <text>
        <r>
          <rPr>
            <sz val="11"/>
            <rFont val="Calibri"/>
            <family val="2"/>
            <charset val="238"/>
          </rPr>
          <t>IV_F:EM_Melleklet1_Utem1</t>
        </r>
      </text>
    </comment>
    <comment ref="X19" authorId="0" shapeId="0" xr:uid="{72F82F36-3F5C-4742-8BB9-BAD851C66BAB}">
      <text>
        <r>
          <rPr>
            <sz val="11"/>
            <rFont val="Calibri"/>
            <family val="2"/>
            <charset val="238"/>
          </rPr>
          <t>IV_F:EgyebAllamiUtem1</t>
        </r>
      </text>
    </comment>
    <comment ref="Y19" authorId="0" shapeId="0" xr:uid="{586AB2C1-B944-415E-A1AB-2BB453717FE9}">
      <text>
        <r>
          <rPr>
            <sz val="11"/>
            <rFont val="Calibri"/>
            <family val="2"/>
            <charset val="238"/>
          </rPr>
          <t>IV_F:OnkormanyzatiUtem1</t>
        </r>
      </text>
    </comment>
    <comment ref="Z19" authorId="0" shapeId="0" xr:uid="{DBBB07A4-6A2A-4595-B3E8-D658134346A9}">
      <text>
        <r>
          <rPr>
            <sz val="11"/>
            <rFont val="Calibri"/>
            <family val="2"/>
            <charset val="238"/>
          </rPr>
          <t>IV_F:EUUtem1</t>
        </r>
      </text>
    </comment>
    <comment ref="AA19" authorId="0" shapeId="0" xr:uid="{7D7A50EE-E21B-4D53-A31F-AA8D4B70FFCB}">
      <text>
        <r>
          <rPr>
            <sz val="11"/>
            <rFont val="Calibri"/>
            <family val="2"/>
            <charset val="238"/>
          </rPr>
          <t>IV_F:EgyebUtem1</t>
        </r>
      </text>
    </comment>
    <comment ref="AB19" authorId="0" shapeId="0" xr:uid="{518D99E0-604B-40CF-8CBE-CD638FACF3D9}">
      <text>
        <r>
          <rPr>
            <sz val="11"/>
            <rFont val="Calibri"/>
            <family val="2"/>
            <charset val="238"/>
          </rPr>
          <t>IV_F:HitelKotvenyUtem1</t>
        </r>
      </text>
    </comment>
    <comment ref="AC19" authorId="0" shapeId="0" xr:uid="{81DEE3FE-9060-4C62-8D97-77EE84F2F694}">
      <text>
        <r>
          <rPr>
            <sz val="11"/>
            <rFont val="Calibri"/>
            <family val="2"/>
            <charset val="238"/>
          </rPr>
          <t>IV_F:OsszesenUtem1</t>
        </r>
      </text>
    </comment>
    <comment ref="AF19" authorId="0" shapeId="0" xr:uid="{45368BCE-DEF1-4BEC-8335-686244D4E47E}">
      <text>
        <r>
          <rPr>
            <sz val="11"/>
            <rFont val="Calibri"/>
            <family val="2"/>
            <charset val="238"/>
          </rPr>
          <t>IV_F:HDUtem2</t>
        </r>
      </text>
    </comment>
    <comment ref="AG19" authorId="0" shapeId="0" xr:uid="{EFC31CB2-F041-4283-9CE1-C66387723F78}">
      <text>
        <r>
          <rPr>
            <sz val="11"/>
            <rFont val="Calibri"/>
            <family val="2"/>
            <charset val="238"/>
          </rPr>
          <t>IV_F:ECSUtem2</t>
        </r>
      </text>
    </comment>
    <comment ref="AH19" authorId="0" shapeId="0" xr:uid="{D9F68A76-F95D-4B3F-B50C-0DC186450114}">
      <text>
        <r>
          <rPr>
            <sz val="11"/>
            <rFont val="Calibri"/>
            <family val="2"/>
            <charset val="238"/>
          </rPr>
          <t>IV_F:KFHUtem2</t>
        </r>
      </text>
    </comment>
    <comment ref="AI19" authorId="0" shapeId="0" xr:uid="{2E4E4869-EF1E-4676-A3CA-B369590BB49E}">
      <text>
        <r>
          <rPr>
            <sz val="11"/>
            <rFont val="Calibri"/>
            <family val="2"/>
            <charset val="238"/>
          </rPr>
          <t>IV_F:Egyeb_SajatUtem2</t>
        </r>
      </text>
    </comment>
    <comment ref="AJ19" authorId="0" shapeId="0" xr:uid="{9E335F45-8DFD-4068-AE20-887F2A18ECD8}">
      <text>
        <r>
          <rPr>
            <sz val="11"/>
            <rFont val="Calibri"/>
            <family val="2"/>
            <charset val="238"/>
          </rPr>
          <t>IV_F:DijUtem2</t>
        </r>
      </text>
    </comment>
    <comment ref="AK19" authorId="0" shapeId="0" xr:uid="{71FFE850-6E7A-45AC-8122-7EE586A18B20}">
      <text>
        <r>
          <rPr>
            <sz val="11"/>
            <rFont val="Calibri"/>
            <family val="2"/>
            <charset val="238"/>
          </rPr>
          <t>IV_F:EM_Melleklet1_Utem2</t>
        </r>
      </text>
    </comment>
    <comment ref="AL19" authorId="0" shapeId="0" xr:uid="{8EC21265-4F41-4BBF-BE0C-91E7F308AA00}">
      <text>
        <r>
          <rPr>
            <sz val="11"/>
            <rFont val="Calibri"/>
            <family val="2"/>
            <charset val="238"/>
          </rPr>
          <t>IV_F:EgyebAllamiUtem2</t>
        </r>
      </text>
    </comment>
    <comment ref="AM19" authorId="0" shapeId="0" xr:uid="{2F06ED9A-5137-4257-A6E2-C1C3D75B0764}">
      <text>
        <r>
          <rPr>
            <sz val="11"/>
            <rFont val="Calibri"/>
            <family val="2"/>
            <charset val="238"/>
          </rPr>
          <t>IV_F:OnkormanyzatiUtem2</t>
        </r>
      </text>
    </comment>
    <comment ref="AN19" authorId="0" shapeId="0" xr:uid="{FCFB1C69-CC38-44A8-86E2-93FE2C538DD7}">
      <text>
        <r>
          <rPr>
            <sz val="11"/>
            <rFont val="Calibri"/>
            <family val="2"/>
            <charset val="238"/>
          </rPr>
          <t>IV_F:EUUtem2</t>
        </r>
      </text>
    </comment>
    <comment ref="AO19" authorId="0" shapeId="0" xr:uid="{C015AB51-7B34-4D07-B6A3-F9AD0D549B98}">
      <text>
        <r>
          <rPr>
            <sz val="11"/>
            <rFont val="Calibri"/>
            <family val="2"/>
            <charset val="238"/>
          </rPr>
          <t>IV_F:EgyebUtem2</t>
        </r>
      </text>
    </comment>
    <comment ref="AP19" authorId="0" shapeId="0" xr:uid="{BC779096-0864-4132-9987-1411D2132C93}">
      <text>
        <r>
          <rPr>
            <sz val="11"/>
            <rFont val="Calibri"/>
            <family val="2"/>
            <charset val="238"/>
          </rPr>
          <t>IV_F:HitelKotvenyUtem2</t>
        </r>
      </text>
    </comment>
    <comment ref="AQ19" authorId="0" shapeId="0" xr:uid="{3369E3EA-26CA-4729-BA11-2B9830716153}">
      <text>
        <r>
          <rPr>
            <sz val="11"/>
            <rFont val="Calibri"/>
            <family val="2"/>
            <charset val="238"/>
          </rPr>
          <t>IV_F:OsszesenUtem2</t>
        </r>
      </text>
    </comment>
    <comment ref="AR19" authorId="0" shapeId="0" xr:uid="{CC0FA99C-2FA9-4DF0-9C18-D1046C71C331}">
      <text>
        <r>
          <rPr>
            <sz val="11"/>
            <rFont val="Calibri"/>
            <family val="2"/>
            <charset val="238"/>
          </rPr>
          <t>IV_F:ForrashianyUtem2</t>
        </r>
      </text>
    </comment>
    <comment ref="AU19" authorId="0" shapeId="0" xr:uid="{CF67277C-085C-4C64-8B0C-C4E921EFBDD5}">
      <text>
        <r>
          <rPr>
            <sz val="11"/>
            <rFont val="Calibri"/>
            <family val="2"/>
            <charset val="238"/>
          </rPr>
          <t>IV_F:Indokolas</t>
        </r>
      </text>
    </comment>
    <comment ref="AV19" authorId="0" shapeId="0" xr:uid="{FD26BF92-354F-4277-B2D6-363988C4AD6F}">
      <text>
        <r>
          <rPr>
            <sz val="11"/>
            <rFont val="Calibri"/>
            <family val="2"/>
            <charset val="238"/>
          </rPr>
          <t>IV_F:Megjegyzes</t>
        </r>
      </text>
    </comment>
    <comment ref="AW19" authorId="0" shapeId="0" xr:uid="{B95051CC-B344-4763-A0B6-155FD5A4D727}">
      <text>
        <r>
          <rPr>
            <sz val="11"/>
            <rFont val="Calibri"/>
            <family val="2"/>
            <charset val="238"/>
          </rPr>
          <t>IV_F:FeladatSorszam</t>
        </r>
      </text>
    </comment>
    <comment ref="AY19" authorId="0" shapeId="0" xr:uid="{BE29BAAB-AE15-450F-A753-C7844DC48912}">
      <text>
        <r>
          <rPr>
            <sz val="11"/>
            <rFont val="Calibri"/>
            <family val="2"/>
            <charset val="238"/>
          </rPr>
          <t>IV_F:ISA</t>
        </r>
      </text>
    </comment>
    <comment ref="B20" authorId="0" shapeId="0" xr:uid="{1D2FB016-6E84-45D6-85FC-B75FA1822050}">
      <text>
        <r>
          <rPr>
            <sz val="11"/>
            <rFont val="Calibri"/>
            <family val="2"/>
            <charset val="238"/>
          </rPr>
          <t>IV_F:FontossagiSorrent</t>
        </r>
      </text>
    </comment>
    <comment ref="C20" authorId="0" shapeId="0" xr:uid="{A6342E56-9708-4D5C-9201-1A8E7DFFA5E9}">
      <text>
        <r>
          <rPr>
            <sz val="11"/>
            <rFont val="Calibri"/>
            <family val="2"/>
            <charset val="238"/>
          </rPr>
          <t>IV_F:FeladatKategoria</t>
        </r>
      </text>
    </comment>
    <comment ref="D20" authorId="0" shapeId="0" xr:uid="{831C9F90-E779-498F-A358-7CA9D564900B}">
      <text>
        <r>
          <rPr>
            <sz val="11"/>
            <rFont val="Calibri"/>
            <family val="2"/>
            <charset val="238"/>
          </rPr>
          <t>IV_F:FeladatMegnevezes</t>
        </r>
      </text>
    </comment>
    <comment ref="E20" authorId="0" shapeId="0" xr:uid="{53555966-08F9-4868-A95C-EBA014302D6E}">
      <text>
        <r>
          <rPr>
            <sz val="11"/>
            <rFont val="Calibri"/>
            <family val="2"/>
            <charset val="238"/>
          </rPr>
          <t>IV_F:ElviEngedelySzam</t>
        </r>
      </text>
    </comment>
    <comment ref="F20" authorId="0" shapeId="0" xr:uid="{83C0A57A-BF79-4179-8602-684513E00FF1}">
      <text>
        <r>
          <rPr>
            <sz val="11"/>
            <rFont val="Calibri"/>
            <family val="2"/>
            <charset val="238"/>
          </rPr>
          <t>IV_F:VKR_Kod</t>
        </r>
      </text>
    </comment>
    <comment ref="G20" authorId="0" shapeId="0" xr:uid="{1B555B72-E7A4-4FFB-B9FF-0C891D2AF72A}">
      <text>
        <r>
          <rPr>
            <sz val="11"/>
            <rFont val="Calibri"/>
            <family val="2"/>
            <charset val="238"/>
          </rPr>
          <t>IV_F:VKR_Nev</t>
        </r>
      </text>
    </comment>
    <comment ref="H20" authorId="0" shapeId="0" xr:uid="{C382DD91-F6E5-4DA1-B8B9-F7B1A98778F1}">
      <text>
        <r>
          <rPr>
            <sz val="11"/>
            <rFont val="Calibri"/>
            <family val="2"/>
            <charset val="238"/>
          </rPr>
          <t>IV_F:FeladatAzonosito</t>
        </r>
      </text>
    </comment>
    <comment ref="I20" authorId="0" shapeId="0" xr:uid="{2EF9F7A9-E4F5-4FA8-A012-9D69C2AF042F}">
      <text>
        <r>
          <rPr>
            <sz val="11"/>
            <rFont val="Calibri"/>
            <family val="2"/>
            <charset val="238"/>
          </rPr>
          <t>IV_F:EllatasiTerulet</t>
        </r>
      </text>
    </comment>
    <comment ref="J20" authorId="0" shapeId="0" xr:uid="{4B8607ED-5748-4D24-9005-DD6085FCC78D}">
      <text>
        <r>
          <rPr>
            <sz val="11"/>
            <rFont val="Calibri"/>
            <family val="2"/>
            <charset val="238"/>
          </rPr>
          <t>IV_F:EllatasertFelelos</t>
        </r>
      </text>
    </comment>
    <comment ref="K20" authorId="0" shapeId="0" xr:uid="{315582C5-8C16-4258-81B8-F6714CA478B3}">
      <text>
        <r>
          <rPr>
            <sz val="11"/>
            <rFont val="Calibri"/>
            <family val="2"/>
            <charset val="238"/>
          </rPr>
          <t>IV_F:TervezettNettoKoltseg</t>
        </r>
      </text>
    </comment>
    <comment ref="L20" authorId="0" shapeId="0" xr:uid="{25D16BB3-DB25-4C8A-A730-68FB6A800A6C}">
      <text>
        <r>
          <rPr>
            <sz val="11"/>
            <rFont val="Calibri"/>
            <family val="2"/>
            <charset val="238"/>
          </rPr>
          <t>IV_F:IdotartamKezdes</t>
        </r>
      </text>
    </comment>
    <comment ref="M20" authorId="0" shapeId="0" xr:uid="{83FD4179-B4A2-481E-BEFF-A8235AAA8B4E}">
      <text>
        <r>
          <rPr>
            <sz val="11"/>
            <rFont val="Calibri"/>
            <family val="2"/>
            <charset val="238"/>
          </rPr>
          <t>IV_F:IdotartamBefejezes</t>
        </r>
      </text>
    </comment>
    <comment ref="N20" authorId="0" shapeId="0" xr:uid="{63F870D2-377A-4C87-BAF5-B82480BBDFF0}">
      <text>
        <r>
          <rPr>
            <sz val="11"/>
            <rFont val="Calibri"/>
            <family val="2"/>
            <charset val="238"/>
          </rPr>
          <t>IV_F:NettoKoltsegUtem1</t>
        </r>
      </text>
    </comment>
    <comment ref="O20" authorId="0" shapeId="0" xr:uid="{A2C58FD4-E932-43E1-AACC-169477245643}">
      <text>
        <r>
          <rPr>
            <sz val="11"/>
            <rFont val="Calibri"/>
            <family val="2"/>
            <charset val="238"/>
          </rPr>
          <t>IV_F:NettoKoltsegUtem2</t>
        </r>
      </text>
    </comment>
    <comment ref="P20" authorId="0" shapeId="0" xr:uid="{B25B9F6D-530C-4496-BDFB-BEEA9C7D1DD0}">
      <text>
        <r>
          <rPr>
            <sz val="11"/>
            <rFont val="Calibri"/>
            <family val="2"/>
            <charset val="238"/>
          </rPr>
          <t>IV_F:EM_Melleklet2_KTG</t>
        </r>
      </text>
    </comment>
    <comment ref="R20" authorId="0" shapeId="0" xr:uid="{0F1B6C5E-79BC-44D6-B5BB-BF11A5DC3630}">
      <text>
        <r>
          <rPr>
            <sz val="11"/>
            <rFont val="Calibri"/>
            <family val="2"/>
            <charset val="238"/>
          </rPr>
          <t>IV_F:HDUtem1</t>
        </r>
      </text>
    </comment>
    <comment ref="S20" authorId="0" shapeId="0" xr:uid="{EA4F123B-2C42-4163-AF51-1C77E4D8E300}">
      <text>
        <r>
          <rPr>
            <sz val="11"/>
            <rFont val="Calibri"/>
            <family val="2"/>
            <charset val="238"/>
          </rPr>
          <t>IV_F:ECSUtem1</t>
        </r>
      </text>
    </comment>
    <comment ref="T20" authorId="0" shapeId="0" xr:uid="{692498C7-91BF-406A-98DC-AD8F4D214D76}">
      <text>
        <r>
          <rPr>
            <sz val="11"/>
            <rFont val="Calibri"/>
            <family val="2"/>
            <charset val="238"/>
          </rPr>
          <t>IV_F:KFHUtem1</t>
        </r>
      </text>
    </comment>
    <comment ref="U20" authorId="0" shapeId="0" xr:uid="{9CCE5E5D-F95B-49E0-8355-C1E8E1D7FE84}">
      <text>
        <r>
          <rPr>
            <sz val="11"/>
            <rFont val="Calibri"/>
            <family val="2"/>
            <charset val="238"/>
          </rPr>
          <t>IV_F:Egyeb_SajatUtem1</t>
        </r>
      </text>
    </comment>
    <comment ref="V20" authorId="0" shapeId="0" xr:uid="{39766230-CC17-416A-9E90-C94392817AAE}">
      <text>
        <r>
          <rPr>
            <sz val="11"/>
            <rFont val="Calibri"/>
            <family val="2"/>
            <charset val="238"/>
          </rPr>
          <t>IV_F:DijUtem1</t>
        </r>
      </text>
    </comment>
    <comment ref="W20" authorId="0" shapeId="0" xr:uid="{864F46E5-03D9-4682-BF7B-0A0077D9A119}">
      <text>
        <r>
          <rPr>
            <sz val="11"/>
            <rFont val="Calibri"/>
            <family val="2"/>
            <charset val="238"/>
          </rPr>
          <t>IV_F:EM_Melleklet1_Utem1</t>
        </r>
      </text>
    </comment>
    <comment ref="X20" authorId="0" shapeId="0" xr:uid="{8795187A-3C6F-43E6-A77B-84CF61DAD304}">
      <text>
        <r>
          <rPr>
            <sz val="11"/>
            <rFont val="Calibri"/>
            <family val="2"/>
            <charset val="238"/>
          </rPr>
          <t>IV_F:EgyebAllamiUtem1</t>
        </r>
      </text>
    </comment>
    <comment ref="Y20" authorId="0" shapeId="0" xr:uid="{35252C28-76A3-40A1-B8CB-EFF57D7AB0CE}">
      <text>
        <r>
          <rPr>
            <sz val="11"/>
            <rFont val="Calibri"/>
            <family val="2"/>
            <charset val="238"/>
          </rPr>
          <t>IV_F:OnkormanyzatiUtem1</t>
        </r>
      </text>
    </comment>
    <comment ref="Z20" authorId="0" shapeId="0" xr:uid="{B376B3F8-2683-4E2E-BC69-D9D8BD7207E5}">
      <text>
        <r>
          <rPr>
            <sz val="11"/>
            <rFont val="Calibri"/>
            <family val="2"/>
            <charset val="238"/>
          </rPr>
          <t>IV_F:EUUtem1</t>
        </r>
      </text>
    </comment>
    <comment ref="AA20" authorId="0" shapeId="0" xr:uid="{03A0FCF9-4AF0-433F-893A-F035F53C78D2}">
      <text>
        <r>
          <rPr>
            <sz val="11"/>
            <rFont val="Calibri"/>
            <family val="2"/>
            <charset val="238"/>
          </rPr>
          <t>IV_F:EgyebUtem1</t>
        </r>
      </text>
    </comment>
    <comment ref="AB20" authorId="0" shapeId="0" xr:uid="{F8C41A77-76A6-4E96-AAD0-6790CBA984DA}">
      <text>
        <r>
          <rPr>
            <sz val="11"/>
            <rFont val="Calibri"/>
            <family val="2"/>
            <charset val="238"/>
          </rPr>
          <t>IV_F:HitelKotvenyUtem1</t>
        </r>
      </text>
    </comment>
    <comment ref="AC20" authorId="0" shapeId="0" xr:uid="{C6816F7B-26E8-4E18-BE0C-A83CD8535666}">
      <text>
        <r>
          <rPr>
            <sz val="11"/>
            <rFont val="Calibri"/>
            <family val="2"/>
            <charset val="238"/>
          </rPr>
          <t>IV_F:OsszesenUtem1</t>
        </r>
      </text>
    </comment>
    <comment ref="AF20" authorId="0" shapeId="0" xr:uid="{BDFB35A1-FF84-47A2-AD01-FD5F66C1AC2F}">
      <text>
        <r>
          <rPr>
            <sz val="11"/>
            <rFont val="Calibri"/>
            <family val="2"/>
            <charset val="238"/>
          </rPr>
          <t>IV_F:HDUtem2</t>
        </r>
      </text>
    </comment>
    <comment ref="AG20" authorId="0" shapeId="0" xr:uid="{AEBA2AAC-5FCB-4EBF-BF32-CB8A39A83633}">
      <text>
        <r>
          <rPr>
            <sz val="11"/>
            <rFont val="Calibri"/>
            <family val="2"/>
            <charset val="238"/>
          </rPr>
          <t>IV_F:ECSUtem2</t>
        </r>
      </text>
    </comment>
    <comment ref="AH20" authorId="0" shapeId="0" xr:uid="{17C165F4-F2F3-40D5-8D6C-065B458B2899}">
      <text>
        <r>
          <rPr>
            <sz val="11"/>
            <rFont val="Calibri"/>
            <family val="2"/>
            <charset val="238"/>
          </rPr>
          <t>IV_F:KFHUtem2</t>
        </r>
      </text>
    </comment>
    <comment ref="AI20" authorId="0" shapeId="0" xr:uid="{B2CB080D-C732-4795-AE05-C9367AA8DF4E}">
      <text>
        <r>
          <rPr>
            <sz val="11"/>
            <rFont val="Calibri"/>
            <family val="2"/>
            <charset val="238"/>
          </rPr>
          <t>IV_F:Egyeb_SajatUtem2</t>
        </r>
      </text>
    </comment>
    <comment ref="AJ20" authorId="0" shapeId="0" xr:uid="{EABDFFAB-7B3D-4389-9287-F133E113EED1}">
      <text>
        <r>
          <rPr>
            <sz val="11"/>
            <rFont val="Calibri"/>
            <family val="2"/>
            <charset val="238"/>
          </rPr>
          <t>IV_F:DijUtem2</t>
        </r>
      </text>
    </comment>
    <comment ref="AK20" authorId="0" shapeId="0" xr:uid="{2AB979DA-09D0-4F43-A1F4-C90EDCD93D73}">
      <text>
        <r>
          <rPr>
            <sz val="11"/>
            <rFont val="Calibri"/>
            <family val="2"/>
            <charset val="238"/>
          </rPr>
          <t>IV_F:EM_Melleklet1_Utem2</t>
        </r>
      </text>
    </comment>
    <comment ref="AL20" authorId="0" shapeId="0" xr:uid="{D2EA3C37-3FEB-4F92-B2BF-53F7C9A6E451}">
      <text>
        <r>
          <rPr>
            <sz val="11"/>
            <rFont val="Calibri"/>
            <family val="2"/>
            <charset val="238"/>
          </rPr>
          <t>IV_F:EgyebAllamiUtem2</t>
        </r>
      </text>
    </comment>
    <comment ref="AM20" authorId="0" shapeId="0" xr:uid="{EFB6151E-E572-4798-9324-71173895CD92}">
      <text>
        <r>
          <rPr>
            <sz val="11"/>
            <rFont val="Calibri"/>
            <family val="2"/>
            <charset val="238"/>
          </rPr>
          <t>IV_F:OnkormanyzatiUtem2</t>
        </r>
      </text>
    </comment>
    <comment ref="AN20" authorId="0" shapeId="0" xr:uid="{C4DA3C21-BD0F-43BC-A919-AE78CDBEB310}">
      <text>
        <r>
          <rPr>
            <sz val="11"/>
            <rFont val="Calibri"/>
            <family val="2"/>
            <charset val="238"/>
          </rPr>
          <t>IV_F:EUUtem2</t>
        </r>
      </text>
    </comment>
    <comment ref="AO20" authorId="0" shapeId="0" xr:uid="{A59A19F6-D4F2-45FF-8983-2BB2C6F92695}">
      <text>
        <r>
          <rPr>
            <sz val="11"/>
            <rFont val="Calibri"/>
            <family val="2"/>
            <charset val="238"/>
          </rPr>
          <t>IV_F:EgyebUtem2</t>
        </r>
      </text>
    </comment>
    <comment ref="AP20" authorId="0" shapeId="0" xr:uid="{88380C79-292E-43C1-AA0E-CCEEA453708A}">
      <text>
        <r>
          <rPr>
            <sz val="11"/>
            <rFont val="Calibri"/>
            <family val="2"/>
            <charset val="238"/>
          </rPr>
          <t>IV_F:HitelKotvenyUtem2</t>
        </r>
      </text>
    </comment>
    <comment ref="AQ20" authorId="0" shapeId="0" xr:uid="{9EF6C668-1A10-4233-BAD0-C97D1261D10F}">
      <text>
        <r>
          <rPr>
            <sz val="11"/>
            <rFont val="Calibri"/>
            <family val="2"/>
            <charset val="238"/>
          </rPr>
          <t>IV_F:OsszesenUtem2</t>
        </r>
      </text>
    </comment>
    <comment ref="AR20" authorId="0" shapeId="0" xr:uid="{1BDE7421-C64A-4734-BE86-046D6D24879F}">
      <text>
        <r>
          <rPr>
            <sz val="11"/>
            <rFont val="Calibri"/>
            <family val="2"/>
            <charset val="238"/>
          </rPr>
          <t>IV_F:ForrashianyUtem2</t>
        </r>
      </text>
    </comment>
    <comment ref="AU20" authorId="0" shapeId="0" xr:uid="{DBD5E559-3C15-460E-8981-D3A963B55F33}">
      <text>
        <r>
          <rPr>
            <sz val="11"/>
            <rFont val="Calibri"/>
            <family val="2"/>
            <charset val="238"/>
          </rPr>
          <t>IV_F:Indokolas</t>
        </r>
      </text>
    </comment>
    <comment ref="AV20" authorId="0" shapeId="0" xr:uid="{E8A04D77-C48B-43FF-91BB-5250E943CE39}">
      <text>
        <r>
          <rPr>
            <sz val="11"/>
            <rFont val="Calibri"/>
            <family val="2"/>
            <charset val="238"/>
          </rPr>
          <t>IV_F:Megjegyzes</t>
        </r>
      </text>
    </comment>
    <comment ref="AW20" authorId="0" shapeId="0" xr:uid="{49BB3133-756F-4D8E-96F4-2935CE6EA35B}">
      <text>
        <r>
          <rPr>
            <sz val="11"/>
            <rFont val="Calibri"/>
            <family val="2"/>
            <charset val="238"/>
          </rPr>
          <t>IV_F:FeladatSorszam</t>
        </r>
      </text>
    </comment>
    <comment ref="AY20" authorId="0" shapeId="0" xr:uid="{5CAEFDB2-8F98-4FE1-B639-63ADD68C03BB}">
      <text>
        <r>
          <rPr>
            <sz val="11"/>
            <rFont val="Calibri"/>
            <family val="2"/>
            <charset val="238"/>
          </rPr>
          <t>IV_F:ISA</t>
        </r>
      </text>
    </comment>
    <comment ref="B21" authorId="0" shapeId="0" xr:uid="{D30497D3-76B8-467C-A539-478D699E3F39}">
      <text>
        <r>
          <rPr>
            <sz val="11"/>
            <rFont val="Calibri"/>
            <family val="2"/>
            <charset val="238"/>
          </rPr>
          <t>IV_F:FontossagiSorrent</t>
        </r>
      </text>
    </comment>
    <comment ref="C21" authorId="0" shapeId="0" xr:uid="{AF0A22D0-7F01-4B88-B8F6-B9C28779E073}">
      <text>
        <r>
          <rPr>
            <sz val="11"/>
            <rFont val="Calibri"/>
            <family val="2"/>
            <charset val="238"/>
          </rPr>
          <t>IV_F:FeladatKategoria</t>
        </r>
      </text>
    </comment>
    <comment ref="D21" authorId="0" shapeId="0" xr:uid="{8D2FE999-1E6D-4BF8-B181-9F8E270AE36D}">
      <text>
        <r>
          <rPr>
            <sz val="11"/>
            <rFont val="Calibri"/>
            <family val="2"/>
            <charset val="238"/>
          </rPr>
          <t>IV_F:FeladatMegnevezes</t>
        </r>
      </text>
    </comment>
    <comment ref="E21" authorId="0" shapeId="0" xr:uid="{A98EF76C-7D35-497E-9A37-745084363B38}">
      <text>
        <r>
          <rPr>
            <sz val="11"/>
            <rFont val="Calibri"/>
            <family val="2"/>
            <charset val="238"/>
          </rPr>
          <t>IV_F:ElviEngedelySzam</t>
        </r>
      </text>
    </comment>
    <comment ref="F21" authorId="0" shapeId="0" xr:uid="{F2EC0B92-D0C4-454F-8CCC-0602C19B4E0D}">
      <text>
        <r>
          <rPr>
            <sz val="11"/>
            <rFont val="Calibri"/>
            <family val="2"/>
            <charset val="238"/>
          </rPr>
          <t>IV_F:VKR_Kod</t>
        </r>
      </text>
    </comment>
    <comment ref="G21" authorId="0" shapeId="0" xr:uid="{26424C53-DEB4-4096-BE03-0979091E4640}">
      <text>
        <r>
          <rPr>
            <sz val="11"/>
            <rFont val="Calibri"/>
            <family val="2"/>
            <charset val="238"/>
          </rPr>
          <t>IV_F:VKR_Nev</t>
        </r>
      </text>
    </comment>
    <comment ref="H21" authorId="0" shapeId="0" xr:uid="{D0197317-7961-4FF9-9239-414A91294076}">
      <text>
        <r>
          <rPr>
            <sz val="11"/>
            <rFont val="Calibri"/>
            <family val="2"/>
            <charset val="238"/>
          </rPr>
          <t>IV_F:FeladatAzonosito</t>
        </r>
      </text>
    </comment>
    <comment ref="I21" authorId="0" shapeId="0" xr:uid="{ACD3560C-5B6B-4A0F-A8FA-8E81CA8F7387}">
      <text>
        <r>
          <rPr>
            <sz val="11"/>
            <rFont val="Calibri"/>
            <family val="2"/>
            <charset val="238"/>
          </rPr>
          <t>IV_F:EllatasiTerulet</t>
        </r>
      </text>
    </comment>
    <comment ref="J21" authorId="0" shapeId="0" xr:uid="{85FF5D66-18E4-4C2F-A7EA-346D650A2D17}">
      <text>
        <r>
          <rPr>
            <sz val="11"/>
            <rFont val="Calibri"/>
            <family val="2"/>
            <charset val="238"/>
          </rPr>
          <t>IV_F:EllatasertFelelos</t>
        </r>
      </text>
    </comment>
    <comment ref="K21" authorId="0" shapeId="0" xr:uid="{66697616-D8C7-49D4-BA39-36DA9F70E010}">
      <text>
        <r>
          <rPr>
            <sz val="11"/>
            <rFont val="Calibri"/>
            <family val="2"/>
            <charset val="238"/>
          </rPr>
          <t>IV_F:TervezettNettoKoltseg</t>
        </r>
      </text>
    </comment>
    <comment ref="L21" authorId="0" shapeId="0" xr:uid="{3150F874-5A3D-4FFF-A713-96FD2F519B0F}">
      <text>
        <r>
          <rPr>
            <sz val="11"/>
            <rFont val="Calibri"/>
            <family val="2"/>
            <charset val="238"/>
          </rPr>
          <t>IV_F:IdotartamKezdes</t>
        </r>
      </text>
    </comment>
    <comment ref="M21" authorId="0" shapeId="0" xr:uid="{BA0E1CDF-6302-4805-A646-0FBCBD564306}">
      <text>
        <r>
          <rPr>
            <sz val="11"/>
            <rFont val="Calibri"/>
            <family val="2"/>
            <charset val="238"/>
          </rPr>
          <t>IV_F:IdotartamBefejezes</t>
        </r>
      </text>
    </comment>
    <comment ref="N21" authorId="0" shapeId="0" xr:uid="{77324D02-0ACF-4985-823A-BFAF9CC30B63}">
      <text>
        <r>
          <rPr>
            <sz val="11"/>
            <rFont val="Calibri"/>
            <family val="2"/>
            <charset val="238"/>
          </rPr>
          <t>IV_F:NettoKoltsegUtem1</t>
        </r>
      </text>
    </comment>
    <comment ref="O21" authorId="0" shapeId="0" xr:uid="{7DB1F6F9-EDBC-4CBF-B537-2EE5F6B0BE3E}">
      <text>
        <r>
          <rPr>
            <sz val="11"/>
            <rFont val="Calibri"/>
            <family val="2"/>
            <charset val="238"/>
          </rPr>
          <t>IV_F:NettoKoltsegUtem2</t>
        </r>
      </text>
    </comment>
    <comment ref="P21" authorId="0" shapeId="0" xr:uid="{BDFF5B61-CDD3-48F7-85E6-B368FA5F440F}">
      <text>
        <r>
          <rPr>
            <sz val="11"/>
            <rFont val="Calibri"/>
            <family val="2"/>
            <charset val="238"/>
          </rPr>
          <t>IV_F:EM_Melleklet2_KTG</t>
        </r>
      </text>
    </comment>
    <comment ref="R21" authorId="0" shapeId="0" xr:uid="{145E54E7-AEE8-4A06-A7BD-38838678BF90}">
      <text>
        <r>
          <rPr>
            <sz val="11"/>
            <rFont val="Calibri"/>
            <family val="2"/>
            <charset val="238"/>
          </rPr>
          <t>IV_F:HDUtem1</t>
        </r>
      </text>
    </comment>
    <comment ref="S21" authorId="0" shapeId="0" xr:uid="{4095AA8B-D36B-43E2-B2F7-EDBA054B0F61}">
      <text>
        <r>
          <rPr>
            <sz val="11"/>
            <rFont val="Calibri"/>
            <family val="2"/>
            <charset val="238"/>
          </rPr>
          <t>IV_F:ECSUtem1</t>
        </r>
      </text>
    </comment>
    <comment ref="T21" authorId="0" shapeId="0" xr:uid="{7679AD64-BB03-4883-BC2F-3B99BAD035D6}">
      <text>
        <r>
          <rPr>
            <sz val="11"/>
            <rFont val="Calibri"/>
            <family val="2"/>
            <charset val="238"/>
          </rPr>
          <t>IV_F:KFHUtem1</t>
        </r>
      </text>
    </comment>
    <comment ref="U21" authorId="0" shapeId="0" xr:uid="{C4FEF98B-1B83-4653-9DD1-E633864A5944}">
      <text>
        <r>
          <rPr>
            <sz val="11"/>
            <rFont val="Calibri"/>
            <family val="2"/>
            <charset val="238"/>
          </rPr>
          <t>IV_F:Egyeb_SajatUtem1</t>
        </r>
      </text>
    </comment>
    <comment ref="V21" authorId="0" shapeId="0" xr:uid="{ED905F32-5227-4C3A-B0AD-36C478E79CBB}">
      <text>
        <r>
          <rPr>
            <sz val="11"/>
            <rFont val="Calibri"/>
            <family val="2"/>
            <charset val="238"/>
          </rPr>
          <t>IV_F:DijUtem1</t>
        </r>
      </text>
    </comment>
    <comment ref="W21" authorId="0" shapeId="0" xr:uid="{0340BAAC-2DBD-42EB-8086-FB76B0C74EC6}">
      <text>
        <r>
          <rPr>
            <sz val="11"/>
            <rFont val="Calibri"/>
            <family val="2"/>
            <charset val="238"/>
          </rPr>
          <t>IV_F:EM_Melleklet1_Utem1</t>
        </r>
      </text>
    </comment>
    <comment ref="X21" authorId="0" shapeId="0" xr:uid="{965DB5A6-37A3-4F0B-BB02-7AF116F9D43F}">
      <text>
        <r>
          <rPr>
            <sz val="11"/>
            <rFont val="Calibri"/>
            <family val="2"/>
            <charset val="238"/>
          </rPr>
          <t>IV_F:EgyebAllamiUtem1</t>
        </r>
      </text>
    </comment>
    <comment ref="Y21" authorId="0" shapeId="0" xr:uid="{F89D0508-ED15-47C6-BA41-0ABD0368211A}">
      <text>
        <r>
          <rPr>
            <sz val="11"/>
            <rFont val="Calibri"/>
            <family val="2"/>
            <charset val="238"/>
          </rPr>
          <t>IV_F:OnkormanyzatiUtem1</t>
        </r>
      </text>
    </comment>
    <comment ref="Z21" authorId="0" shapeId="0" xr:uid="{B28ED4DA-DE18-4848-AFCE-9195055CF0DB}">
      <text>
        <r>
          <rPr>
            <sz val="11"/>
            <rFont val="Calibri"/>
            <family val="2"/>
            <charset val="238"/>
          </rPr>
          <t>IV_F:EUUtem1</t>
        </r>
      </text>
    </comment>
    <comment ref="AA21" authorId="0" shapeId="0" xr:uid="{CEB575DD-0491-43D2-A7AE-A5C425BE6BE7}">
      <text>
        <r>
          <rPr>
            <sz val="11"/>
            <rFont val="Calibri"/>
            <family val="2"/>
            <charset val="238"/>
          </rPr>
          <t>IV_F:EgyebUtem1</t>
        </r>
      </text>
    </comment>
    <comment ref="AB21" authorId="0" shapeId="0" xr:uid="{088047BB-82E3-4715-B241-69CD2CFE2489}">
      <text>
        <r>
          <rPr>
            <sz val="11"/>
            <rFont val="Calibri"/>
            <family val="2"/>
            <charset val="238"/>
          </rPr>
          <t>IV_F:HitelKotvenyUtem1</t>
        </r>
      </text>
    </comment>
    <comment ref="AC21" authorId="0" shapeId="0" xr:uid="{7AF4328D-CA16-4C92-91C8-11AA0DC2FC15}">
      <text>
        <r>
          <rPr>
            <sz val="11"/>
            <rFont val="Calibri"/>
            <family val="2"/>
            <charset val="238"/>
          </rPr>
          <t>IV_F:OsszesenUtem1</t>
        </r>
      </text>
    </comment>
    <comment ref="AF21" authorId="0" shapeId="0" xr:uid="{44308C58-982C-4023-A735-E0F388208D69}">
      <text>
        <r>
          <rPr>
            <sz val="11"/>
            <rFont val="Calibri"/>
            <family val="2"/>
            <charset val="238"/>
          </rPr>
          <t>IV_F:HDUtem2</t>
        </r>
      </text>
    </comment>
    <comment ref="AG21" authorId="0" shapeId="0" xr:uid="{7503F18D-C2EE-46A9-84F0-CE7434E31702}">
      <text>
        <r>
          <rPr>
            <sz val="11"/>
            <rFont val="Calibri"/>
            <family val="2"/>
            <charset val="238"/>
          </rPr>
          <t>IV_F:ECSUtem2</t>
        </r>
      </text>
    </comment>
    <comment ref="AH21" authorId="0" shapeId="0" xr:uid="{90D16099-5F27-44AC-AF7E-C6E30863B14F}">
      <text>
        <r>
          <rPr>
            <sz val="11"/>
            <rFont val="Calibri"/>
            <family val="2"/>
            <charset val="238"/>
          </rPr>
          <t>IV_F:KFHUtem2</t>
        </r>
      </text>
    </comment>
    <comment ref="AI21" authorId="0" shapeId="0" xr:uid="{7CEF91F6-F062-48BE-A42B-5F5CCCAA0878}">
      <text>
        <r>
          <rPr>
            <sz val="11"/>
            <rFont val="Calibri"/>
            <family val="2"/>
            <charset val="238"/>
          </rPr>
          <t>IV_F:Egyeb_SajatUtem2</t>
        </r>
      </text>
    </comment>
    <comment ref="AJ21" authorId="0" shapeId="0" xr:uid="{47DDB0AF-B011-4C7D-9E54-A4C7C91BAD2E}">
      <text>
        <r>
          <rPr>
            <sz val="11"/>
            <rFont val="Calibri"/>
            <family val="2"/>
            <charset val="238"/>
          </rPr>
          <t>IV_F:DijUtem2</t>
        </r>
      </text>
    </comment>
    <comment ref="AK21" authorId="0" shapeId="0" xr:uid="{8C3F3028-A2CA-42E5-A911-C8BD47AAF6C4}">
      <text>
        <r>
          <rPr>
            <sz val="11"/>
            <rFont val="Calibri"/>
            <family val="2"/>
            <charset val="238"/>
          </rPr>
          <t>IV_F:EM_Melleklet1_Utem2</t>
        </r>
      </text>
    </comment>
    <comment ref="AL21" authorId="0" shapeId="0" xr:uid="{C15A83D5-C463-40E6-930A-05E2D6E9E27D}">
      <text>
        <r>
          <rPr>
            <sz val="11"/>
            <rFont val="Calibri"/>
            <family val="2"/>
            <charset val="238"/>
          </rPr>
          <t>IV_F:EgyebAllamiUtem2</t>
        </r>
      </text>
    </comment>
    <comment ref="AM21" authorId="0" shapeId="0" xr:uid="{E56612C3-284D-484F-8400-0D7829F5907B}">
      <text>
        <r>
          <rPr>
            <sz val="11"/>
            <rFont val="Calibri"/>
            <family val="2"/>
            <charset val="238"/>
          </rPr>
          <t>IV_F:OnkormanyzatiUtem2</t>
        </r>
      </text>
    </comment>
    <comment ref="AN21" authorId="0" shapeId="0" xr:uid="{C6DA2543-1BE9-4F93-B03D-D923CA83CF77}">
      <text>
        <r>
          <rPr>
            <sz val="11"/>
            <rFont val="Calibri"/>
            <family val="2"/>
            <charset val="238"/>
          </rPr>
          <t>IV_F:EUUtem2</t>
        </r>
      </text>
    </comment>
    <comment ref="AO21" authorId="0" shapeId="0" xr:uid="{402891A3-845F-4CCC-897D-24E5FF818F08}">
      <text>
        <r>
          <rPr>
            <sz val="11"/>
            <rFont val="Calibri"/>
            <family val="2"/>
            <charset val="238"/>
          </rPr>
          <t>IV_F:EgyebUtem2</t>
        </r>
      </text>
    </comment>
    <comment ref="AP21" authorId="0" shapeId="0" xr:uid="{53B4FE27-49B1-4F80-9CA1-8EFCDB0D98BA}">
      <text>
        <r>
          <rPr>
            <sz val="11"/>
            <rFont val="Calibri"/>
            <family val="2"/>
            <charset val="238"/>
          </rPr>
          <t>IV_F:HitelKotvenyUtem2</t>
        </r>
      </text>
    </comment>
    <comment ref="AQ21" authorId="0" shapeId="0" xr:uid="{8723404D-29D5-4BC1-A2BB-D0BBD5AAD9FB}">
      <text>
        <r>
          <rPr>
            <sz val="11"/>
            <rFont val="Calibri"/>
            <family val="2"/>
            <charset val="238"/>
          </rPr>
          <t>IV_F:OsszesenUtem2</t>
        </r>
      </text>
    </comment>
    <comment ref="AR21" authorId="0" shapeId="0" xr:uid="{7FE1FC80-9280-4D35-B095-324113D04223}">
      <text>
        <r>
          <rPr>
            <sz val="11"/>
            <rFont val="Calibri"/>
            <family val="2"/>
            <charset val="238"/>
          </rPr>
          <t>IV_F:ForrashianyUtem2</t>
        </r>
      </text>
    </comment>
    <comment ref="AU21" authorId="0" shapeId="0" xr:uid="{562FA88F-84D4-4191-AA1F-8A8207AAA90A}">
      <text>
        <r>
          <rPr>
            <sz val="11"/>
            <rFont val="Calibri"/>
            <family val="2"/>
            <charset val="238"/>
          </rPr>
          <t>IV_F:Indokolas</t>
        </r>
      </text>
    </comment>
    <comment ref="AV21" authorId="0" shapeId="0" xr:uid="{DB3DA852-2B19-429C-BE3B-A58E373130E7}">
      <text>
        <r>
          <rPr>
            <sz val="11"/>
            <rFont val="Calibri"/>
            <family val="2"/>
            <charset val="238"/>
          </rPr>
          <t>IV_F:Megjegyzes</t>
        </r>
      </text>
    </comment>
    <comment ref="AW21" authorId="0" shapeId="0" xr:uid="{AF31A582-22B3-4D46-A1BD-815448C67A04}">
      <text>
        <r>
          <rPr>
            <sz val="11"/>
            <rFont val="Calibri"/>
            <family val="2"/>
            <charset val="238"/>
          </rPr>
          <t>IV_F:FeladatSorszam</t>
        </r>
      </text>
    </comment>
    <comment ref="AY21" authorId="0" shapeId="0" xr:uid="{8FF91F48-D874-41B1-B8B0-396539DE54D6}">
      <text>
        <r>
          <rPr>
            <sz val="11"/>
            <rFont val="Calibri"/>
            <family val="2"/>
            <charset val="238"/>
          </rPr>
          <t>IV_F:ISA</t>
        </r>
      </text>
    </comment>
    <comment ref="B22" authorId="0" shapeId="0" xr:uid="{1CEB3071-1340-46E6-8C1E-22B9C4EE0059}">
      <text>
        <r>
          <rPr>
            <sz val="11"/>
            <rFont val="Calibri"/>
            <family val="2"/>
            <charset val="238"/>
          </rPr>
          <t>IV_F:FontossagiSorrent</t>
        </r>
      </text>
    </comment>
    <comment ref="C22" authorId="0" shapeId="0" xr:uid="{E169A7EE-B8D4-487A-8A8F-D4EE79C26582}">
      <text>
        <r>
          <rPr>
            <sz val="11"/>
            <rFont val="Calibri"/>
            <family val="2"/>
            <charset val="238"/>
          </rPr>
          <t>IV_F:FeladatKategoria</t>
        </r>
      </text>
    </comment>
    <comment ref="D22" authorId="0" shapeId="0" xr:uid="{48A25744-4E68-4266-9CF1-D697280EB620}">
      <text>
        <r>
          <rPr>
            <sz val="11"/>
            <rFont val="Calibri"/>
            <family val="2"/>
            <charset val="238"/>
          </rPr>
          <t>IV_F:FeladatMegnevezes</t>
        </r>
      </text>
    </comment>
    <comment ref="E22" authorId="0" shapeId="0" xr:uid="{247A015E-9D04-4303-843E-2EA242A7F7DD}">
      <text>
        <r>
          <rPr>
            <sz val="11"/>
            <rFont val="Calibri"/>
            <family val="2"/>
            <charset val="238"/>
          </rPr>
          <t>IV_F:ElviEngedelySzam</t>
        </r>
      </text>
    </comment>
    <comment ref="F22" authorId="0" shapeId="0" xr:uid="{483B1A23-8AE7-48C2-A2FA-AED07DD6BC89}">
      <text>
        <r>
          <rPr>
            <sz val="11"/>
            <rFont val="Calibri"/>
            <family val="2"/>
            <charset val="238"/>
          </rPr>
          <t>IV_F:VKR_Kod</t>
        </r>
      </text>
    </comment>
    <comment ref="G22" authorId="0" shapeId="0" xr:uid="{EA467FC0-F4A3-45E2-A1DD-DC4988521813}">
      <text>
        <r>
          <rPr>
            <sz val="11"/>
            <rFont val="Calibri"/>
            <family val="2"/>
            <charset val="238"/>
          </rPr>
          <t>IV_F:VKR_Nev</t>
        </r>
      </text>
    </comment>
    <comment ref="H22" authorId="0" shapeId="0" xr:uid="{6AA1A22C-2BE1-43CB-944B-1CA8C70002DC}">
      <text>
        <r>
          <rPr>
            <sz val="11"/>
            <rFont val="Calibri"/>
            <family val="2"/>
            <charset val="238"/>
          </rPr>
          <t>IV_F:FeladatAzonosito</t>
        </r>
      </text>
    </comment>
    <comment ref="I22" authorId="0" shapeId="0" xr:uid="{04A91A5D-7B61-4933-B26B-16C95CF4916F}">
      <text>
        <r>
          <rPr>
            <sz val="11"/>
            <rFont val="Calibri"/>
            <family val="2"/>
            <charset val="238"/>
          </rPr>
          <t>IV_F:EllatasiTerulet</t>
        </r>
      </text>
    </comment>
    <comment ref="J22" authorId="0" shapeId="0" xr:uid="{01E422B4-C572-4069-96D2-E63820A14B91}">
      <text>
        <r>
          <rPr>
            <sz val="11"/>
            <rFont val="Calibri"/>
            <family val="2"/>
            <charset val="238"/>
          </rPr>
          <t>IV_F:EllatasertFelelos</t>
        </r>
      </text>
    </comment>
    <comment ref="K22" authorId="0" shapeId="0" xr:uid="{82B1C27C-A489-4A54-8883-33953C3EBD6B}">
      <text>
        <r>
          <rPr>
            <sz val="11"/>
            <rFont val="Calibri"/>
            <family val="2"/>
            <charset val="238"/>
          </rPr>
          <t>IV_F:TervezettNettoKoltseg</t>
        </r>
      </text>
    </comment>
    <comment ref="L22" authorId="0" shapeId="0" xr:uid="{A9FDC20C-1371-4D15-8416-2C9F9049914F}">
      <text>
        <r>
          <rPr>
            <sz val="11"/>
            <rFont val="Calibri"/>
            <family val="2"/>
            <charset val="238"/>
          </rPr>
          <t>IV_F:IdotartamKezdes</t>
        </r>
      </text>
    </comment>
    <comment ref="M22" authorId="0" shapeId="0" xr:uid="{73EE32B8-1F15-4C66-ACDB-CD6177649BAD}">
      <text>
        <r>
          <rPr>
            <sz val="11"/>
            <rFont val="Calibri"/>
            <family val="2"/>
            <charset val="238"/>
          </rPr>
          <t>IV_F:IdotartamBefejezes</t>
        </r>
      </text>
    </comment>
    <comment ref="N22" authorId="0" shapeId="0" xr:uid="{45B6924D-CF77-4859-8C96-B02E7B3DDDD1}">
      <text>
        <r>
          <rPr>
            <sz val="11"/>
            <rFont val="Calibri"/>
            <family val="2"/>
            <charset val="238"/>
          </rPr>
          <t>IV_F:NettoKoltsegUtem1</t>
        </r>
      </text>
    </comment>
    <comment ref="O22" authorId="0" shapeId="0" xr:uid="{77B58297-B097-45BD-8DA2-170475E6072E}">
      <text>
        <r>
          <rPr>
            <sz val="11"/>
            <rFont val="Calibri"/>
            <family val="2"/>
            <charset val="238"/>
          </rPr>
          <t>IV_F:NettoKoltsegUtem2</t>
        </r>
      </text>
    </comment>
    <comment ref="P22" authorId="0" shapeId="0" xr:uid="{6ECBC809-2873-420A-9DB8-9F0587A433C4}">
      <text>
        <r>
          <rPr>
            <sz val="11"/>
            <rFont val="Calibri"/>
            <family val="2"/>
            <charset val="238"/>
          </rPr>
          <t>IV_F:EM_Melleklet2_KTG</t>
        </r>
      </text>
    </comment>
    <comment ref="R22" authorId="0" shapeId="0" xr:uid="{7541C821-37A4-4488-A3E0-57737B3FB36D}">
      <text>
        <r>
          <rPr>
            <sz val="11"/>
            <rFont val="Calibri"/>
            <family val="2"/>
            <charset val="238"/>
          </rPr>
          <t>IV_F:HDUtem1</t>
        </r>
      </text>
    </comment>
    <comment ref="S22" authorId="0" shapeId="0" xr:uid="{EB0EB1B9-A791-4232-956F-FD8393A91A3E}">
      <text>
        <r>
          <rPr>
            <sz val="11"/>
            <rFont val="Calibri"/>
            <family val="2"/>
            <charset val="238"/>
          </rPr>
          <t>IV_F:ECSUtem1</t>
        </r>
      </text>
    </comment>
    <comment ref="T22" authorId="0" shapeId="0" xr:uid="{D76B18B9-80C8-4B6B-8BB7-D41ED8F805F1}">
      <text>
        <r>
          <rPr>
            <sz val="11"/>
            <rFont val="Calibri"/>
            <family val="2"/>
            <charset val="238"/>
          </rPr>
          <t>IV_F:KFHUtem1</t>
        </r>
      </text>
    </comment>
    <comment ref="U22" authorId="0" shapeId="0" xr:uid="{5B8C808D-0468-4C12-A9D8-5A00CB084EDA}">
      <text>
        <r>
          <rPr>
            <sz val="11"/>
            <rFont val="Calibri"/>
            <family val="2"/>
            <charset val="238"/>
          </rPr>
          <t>IV_F:Egyeb_SajatUtem1</t>
        </r>
      </text>
    </comment>
    <comment ref="V22" authorId="0" shapeId="0" xr:uid="{02448E4D-D5F2-40BF-AFCD-31D1F1AD1D96}">
      <text>
        <r>
          <rPr>
            <sz val="11"/>
            <rFont val="Calibri"/>
            <family val="2"/>
            <charset val="238"/>
          </rPr>
          <t>IV_F:DijUtem1</t>
        </r>
      </text>
    </comment>
    <comment ref="W22" authorId="0" shapeId="0" xr:uid="{DADE6F21-2702-43BF-B535-7E47CCFC7796}">
      <text>
        <r>
          <rPr>
            <sz val="11"/>
            <rFont val="Calibri"/>
            <family val="2"/>
            <charset val="238"/>
          </rPr>
          <t>IV_F:EM_Melleklet1_Utem1</t>
        </r>
      </text>
    </comment>
    <comment ref="X22" authorId="0" shapeId="0" xr:uid="{1114B105-4823-4140-A1AD-7BDDD23745EA}">
      <text>
        <r>
          <rPr>
            <sz val="11"/>
            <rFont val="Calibri"/>
            <family val="2"/>
            <charset val="238"/>
          </rPr>
          <t>IV_F:EgyebAllamiUtem1</t>
        </r>
      </text>
    </comment>
    <comment ref="Y22" authorId="0" shapeId="0" xr:uid="{A70689AC-D00E-474C-8587-6A39C7FEB346}">
      <text>
        <r>
          <rPr>
            <sz val="11"/>
            <rFont val="Calibri"/>
            <family val="2"/>
            <charset val="238"/>
          </rPr>
          <t>IV_F:OnkormanyzatiUtem1</t>
        </r>
      </text>
    </comment>
    <comment ref="Z22" authorId="0" shapeId="0" xr:uid="{0F76B81C-69A9-4C58-A293-97B974FEA283}">
      <text>
        <r>
          <rPr>
            <sz val="11"/>
            <rFont val="Calibri"/>
            <family val="2"/>
            <charset val="238"/>
          </rPr>
          <t>IV_F:EUUtem1</t>
        </r>
      </text>
    </comment>
    <comment ref="AA22" authorId="0" shapeId="0" xr:uid="{453AB05B-6032-403F-BF51-F2D3D35DFC9C}">
      <text>
        <r>
          <rPr>
            <sz val="11"/>
            <rFont val="Calibri"/>
            <family val="2"/>
            <charset val="238"/>
          </rPr>
          <t>IV_F:EgyebUtem1</t>
        </r>
      </text>
    </comment>
    <comment ref="AB22" authorId="0" shapeId="0" xr:uid="{D5065175-BDA2-499A-86B4-F0E3065CD575}">
      <text>
        <r>
          <rPr>
            <sz val="11"/>
            <rFont val="Calibri"/>
            <family val="2"/>
            <charset val="238"/>
          </rPr>
          <t>IV_F:HitelKotvenyUtem1</t>
        </r>
      </text>
    </comment>
    <comment ref="AC22" authorId="0" shapeId="0" xr:uid="{148EFD49-0357-4D6C-B23D-9932D2B04E95}">
      <text>
        <r>
          <rPr>
            <sz val="11"/>
            <rFont val="Calibri"/>
            <family val="2"/>
            <charset val="238"/>
          </rPr>
          <t>IV_F:OsszesenUtem1</t>
        </r>
      </text>
    </comment>
    <comment ref="AF22" authorId="0" shapeId="0" xr:uid="{0AA6FE93-4FD0-4448-8F20-A6CF57EAEF63}">
      <text>
        <r>
          <rPr>
            <sz val="11"/>
            <rFont val="Calibri"/>
            <family val="2"/>
            <charset val="238"/>
          </rPr>
          <t>IV_F:HDUtem2</t>
        </r>
      </text>
    </comment>
    <comment ref="AG22" authorId="0" shapeId="0" xr:uid="{A4EBC6B3-E208-4817-9FC6-969BE73CEDA5}">
      <text>
        <r>
          <rPr>
            <sz val="11"/>
            <rFont val="Calibri"/>
            <family val="2"/>
            <charset val="238"/>
          </rPr>
          <t>IV_F:ECSUtem2</t>
        </r>
      </text>
    </comment>
    <comment ref="AH22" authorId="0" shapeId="0" xr:uid="{F81DF4DD-9C64-417C-878E-BF9D335CB741}">
      <text>
        <r>
          <rPr>
            <sz val="11"/>
            <rFont val="Calibri"/>
            <family val="2"/>
            <charset val="238"/>
          </rPr>
          <t>IV_F:KFHUtem2</t>
        </r>
      </text>
    </comment>
    <comment ref="AI22" authorId="0" shapeId="0" xr:uid="{6D9E8AD1-AA3A-4266-A395-EA3F30C8860A}">
      <text>
        <r>
          <rPr>
            <sz val="11"/>
            <rFont val="Calibri"/>
            <family val="2"/>
            <charset val="238"/>
          </rPr>
          <t>IV_F:Egyeb_SajatUtem2</t>
        </r>
      </text>
    </comment>
    <comment ref="AJ22" authorId="0" shapeId="0" xr:uid="{B39AFA5F-45F8-441B-92C2-6CE12B1EFA0F}">
      <text>
        <r>
          <rPr>
            <sz val="11"/>
            <rFont val="Calibri"/>
            <family val="2"/>
            <charset val="238"/>
          </rPr>
          <t>IV_F:DijUtem2</t>
        </r>
      </text>
    </comment>
    <comment ref="AK22" authorId="0" shapeId="0" xr:uid="{4C812CBF-6A5A-4E5E-99DC-79AA5F3391EF}">
      <text>
        <r>
          <rPr>
            <sz val="11"/>
            <rFont val="Calibri"/>
            <family val="2"/>
            <charset val="238"/>
          </rPr>
          <t>IV_F:EM_Melleklet1_Utem2</t>
        </r>
      </text>
    </comment>
    <comment ref="AL22" authorId="0" shapeId="0" xr:uid="{DE1B1326-03CD-496C-BA11-24A9FAE290A7}">
      <text>
        <r>
          <rPr>
            <sz val="11"/>
            <rFont val="Calibri"/>
            <family val="2"/>
            <charset val="238"/>
          </rPr>
          <t>IV_F:EgyebAllamiUtem2</t>
        </r>
      </text>
    </comment>
    <comment ref="AM22" authorId="0" shapeId="0" xr:uid="{1EE8BAEA-5C5D-4823-8CAB-11E95C0FA971}">
      <text>
        <r>
          <rPr>
            <sz val="11"/>
            <rFont val="Calibri"/>
            <family val="2"/>
            <charset val="238"/>
          </rPr>
          <t>IV_F:OnkormanyzatiUtem2</t>
        </r>
      </text>
    </comment>
    <comment ref="AN22" authorId="0" shapeId="0" xr:uid="{6D88C414-A0BC-4C75-96B2-5B5BA8F3D37A}">
      <text>
        <r>
          <rPr>
            <sz val="11"/>
            <rFont val="Calibri"/>
            <family val="2"/>
            <charset val="238"/>
          </rPr>
          <t>IV_F:EUUtem2</t>
        </r>
      </text>
    </comment>
    <comment ref="AO22" authorId="0" shapeId="0" xr:uid="{DE3CA5BC-A59F-45BB-AB27-B7AFBC528228}">
      <text>
        <r>
          <rPr>
            <sz val="11"/>
            <rFont val="Calibri"/>
            <family val="2"/>
            <charset val="238"/>
          </rPr>
          <t>IV_F:EgyebUtem2</t>
        </r>
      </text>
    </comment>
    <comment ref="AP22" authorId="0" shapeId="0" xr:uid="{EEDBE939-0E4D-46C4-B77D-0D588D534D03}">
      <text>
        <r>
          <rPr>
            <sz val="11"/>
            <rFont val="Calibri"/>
            <family val="2"/>
            <charset val="238"/>
          </rPr>
          <t>IV_F:HitelKotvenyUtem2</t>
        </r>
      </text>
    </comment>
    <comment ref="AQ22" authorId="0" shapeId="0" xr:uid="{694CE048-6B22-4521-B4CC-F33D2B2C08F3}">
      <text>
        <r>
          <rPr>
            <sz val="11"/>
            <rFont val="Calibri"/>
            <family val="2"/>
            <charset val="238"/>
          </rPr>
          <t>IV_F:OsszesenUtem2</t>
        </r>
      </text>
    </comment>
    <comment ref="AR22" authorId="0" shapeId="0" xr:uid="{93BDD3F7-B61B-4091-9064-24980FB96FC4}">
      <text>
        <r>
          <rPr>
            <sz val="11"/>
            <rFont val="Calibri"/>
            <family val="2"/>
            <charset val="238"/>
          </rPr>
          <t>IV_F:ForrashianyUtem2</t>
        </r>
      </text>
    </comment>
    <comment ref="AU22" authorId="0" shapeId="0" xr:uid="{C377A86C-5B2C-4989-BBA1-1EC9C0782155}">
      <text>
        <r>
          <rPr>
            <sz val="11"/>
            <rFont val="Calibri"/>
            <family val="2"/>
            <charset val="238"/>
          </rPr>
          <t>IV_F:Indokolas</t>
        </r>
      </text>
    </comment>
    <comment ref="AV22" authorId="0" shapeId="0" xr:uid="{6D480790-5D4B-44B2-8E65-A8DEDFEBBD3B}">
      <text>
        <r>
          <rPr>
            <sz val="11"/>
            <rFont val="Calibri"/>
            <family val="2"/>
            <charset val="238"/>
          </rPr>
          <t>IV_F:Megjegyzes</t>
        </r>
      </text>
    </comment>
    <comment ref="AW22" authorId="0" shapeId="0" xr:uid="{6535B144-821B-40E5-9DB3-D2F68D0E4F5B}">
      <text>
        <r>
          <rPr>
            <sz val="11"/>
            <rFont val="Calibri"/>
            <family val="2"/>
            <charset val="238"/>
          </rPr>
          <t>IV_F:FeladatSorszam</t>
        </r>
      </text>
    </comment>
    <comment ref="AY22" authorId="0" shapeId="0" xr:uid="{F0AFE24F-6A26-4A56-BB41-1A09DDC4DD74}">
      <text>
        <r>
          <rPr>
            <sz val="11"/>
            <rFont val="Calibri"/>
            <family val="2"/>
            <charset val="238"/>
          </rPr>
          <t>IV_F:ISA</t>
        </r>
      </text>
    </comment>
    <comment ref="B23" authorId="0" shapeId="0" xr:uid="{1C5EEACC-CC9B-4360-8C66-ABAD591F6E77}">
      <text>
        <r>
          <rPr>
            <sz val="11"/>
            <rFont val="Calibri"/>
            <family val="2"/>
            <charset val="238"/>
          </rPr>
          <t>IV_F:FontossagiSorrent</t>
        </r>
      </text>
    </comment>
    <comment ref="C23" authorId="0" shapeId="0" xr:uid="{80936445-A5DE-4CD5-A556-547FA774920D}">
      <text>
        <r>
          <rPr>
            <sz val="11"/>
            <rFont val="Calibri"/>
            <family val="2"/>
            <charset val="238"/>
          </rPr>
          <t>IV_F:FeladatKategoria</t>
        </r>
      </text>
    </comment>
    <comment ref="D23" authorId="0" shapeId="0" xr:uid="{B6EAFE6E-1550-4046-B23A-35A4B5AD62B8}">
      <text>
        <r>
          <rPr>
            <sz val="11"/>
            <rFont val="Calibri"/>
            <family val="2"/>
            <charset val="238"/>
          </rPr>
          <t>IV_F:FeladatMegnevezes</t>
        </r>
      </text>
    </comment>
    <comment ref="E23" authorId="0" shapeId="0" xr:uid="{B4907072-34BD-4F60-9C40-7DE3CD06E1B5}">
      <text>
        <r>
          <rPr>
            <sz val="11"/>
            <rFont val="Calibri"/>
            <family val="2"/>
            <charset val="238"/>
          </rPr>
          <t>IV_F:ElviEngedelySzam</t>
        </r>
      </text>
    </comment>
    <comment ref="F23" authorId="0" shapeId="0" xr:uid="{DE934F7C-6096-4542-88AC-DEDEAA05C8F3}">
      <text>
        <r>
          <rPr>
            <sz val="11"/>
            <rFont val="Calibri"/>
            <family val="2"/>
            <charset val="238"/>
          </rPr>
          <t>IV_F:VKR_Kod</t>
        </r>
      </text>
    </comment>
    <comment ref="G23" authorId="0" shapeId="0" xr:uid="{7782697A-3755-4790-A63A-DBB577EA45D0}">
      <text>
        <r>
          <rPr>
            <sz val="11"/>
            <rFont val="Calibri"/>
            <family val="2"/>
            <charset val="238"/>
          </rPr>
          <t>IV_F:VKR_Nev</t>
        </r>
      </text>
    </comment>
    <comment ref="H23" authorId="0" shapeId="0" xr:uid="{FD1D672F-C4B8-460B-AD2B-E1A7FAD423CB}">
      <text>
        <r>
          <rPr>
            <sz val="11"/>
            <rFont val="Calibri"/>
            <family val="2"/>
            <charset val="238"/>
          </rPr>
          <t>IV_F:FeladatAzonosito</t>
        </r>
      </text>
    </comment>
    <comment ref="I23" authorId="0" shapeId="0" xr:uid="{A15465BB-2CBE-4357-982C-717251AA3BA0}">
      <text>
        <r>
          <rPr>
            <sz val="11"/>
            <rFont val="Calibri"/>
            <family val="2"/>
            <charset val="238"/>
          </rPr>
          <t>IV_F:EllatasiTerulet</t>
        </r>
      </text>
    </comment>
    <comment ref="J23" authorId="0" shapeId="0" xr:uid="{56DFCD10-50A4-452D-9428-BE6C8FC56864}">
      <text>
        <r>
          <rPr>
            <sz val="11"/>
            <rFont val="Calibri"/>
            <family val="2"/>
            <charset val="238"/>
          </rPr>
          <t>IV_F:EllatasertFelelos</t>
        </r>
      </text>
    </comment>
    <comment ref="K23" authorId="0" shapeId="0" xr:uid="{3B3DA87E-BF8E-4737-B221-45A27B6A8455}">
      <text>
        <r>
          <rPr>
            <sz val="11"/>
            <rFont val="Calibri"/>
            <family val="2"/>
            <charset val="238"/>
          </rPr>
          <t>IV_F:TervezettNettoKoltseg</t>
        </r>
      </text>
    </comment>
    <comment ref="L23" authorId="0" shapeId="0" xr:uid="{221BF241-B5E5-4E06-B2B0-171813E3ADB8}">
      <text>
        <r>
          <rPr>
            <sz val="11"/>
            <rFont val="Calibri"/>
            <family val="2"/>
            <charset val="238"/>
          </rPr>
          <t>IV_F:IdotartamKezdes</t>
        </r>
      </text>
    </comment>
    <comment ref="M23" authorId="0" shapeId="0" xr:uid="{B0F8EB23-B575-4F50-A923-0A0DD455AB93}">
      <text>
        <r>
          <rPr>
            <sz val="11"/>
            <rFont val="Calibri"/>
            <family val="2"/>
            <charset val="238"/>
          </rPr>
          <t>IV_F:IdotartamBefejezes</t>
        </r>
      </text>
    </comment>
    <comment ref="N23" authorId="0" shapeId="0" xr:uid="{B35FD4BD-131B-4775-AD82-FBDF9E5442F7}">
      <text>
        <r>
          <rPr>
            <sz val="11"/>
            <rFont val="Calibri"/>
            <family val="2"/>
            <charset val="238"/>
          </rPr>
          <t>IV_F:NettoKoltsegUtem1</t>
        </r>
      </text>
    </comment>
    <comment ref="O23" authorId="0" shapeId="0" xr:uid="{AE6C3F0D-08A8-4CE2-B28C-B1641C93387F}">
      <text>
        <r>
          <rPr>
            <sz val="11"/>
            <rFont val="Calibri"/>
            <family val="2"/>
            <charset val="238"/>
          </rPr>
          <t>IV_F:NettoKoltsegUtem2</t>
        </r>
      </text>
    </comment>
    <comment ref="P23" authorId="0" shapeId="0" xr:uid="{2197CEE6-C757-4C58-BADC-E4A824FD570F}">
      <text>
        <r>
          <rPr>
            <sz val="11"/>
            <rFont val="Calibri"/>
            <family val="2"/>
            <charset val="238"/>
          </rPr>
          <t>IV_F:EM_Melleklet2_KTG</t>
        </r>
      </text>
    </comment>
    <comment ref="R23" authorId="0" shapeId="0" xr:uid="{DD2C25AC-9DA4-4B35-8B5F-1DBFC82DB0DF}">
      <text>
        <r>
          <rPr>
            <sz val="11"/>
            <rFont val="Calibri"/>
            <family val="2"/>
            <charset val="238"/>
          </rPr>
          <t>IV_F:HDUtem1</t>
        </r>
      </text>
    </comment>
    <comment ref="S23" authorId="0" shapeId="0" xr:uid="{217538F0-BEB9-48D9-93AD-907038EE770B}">
      <text>
        <r>
          <rPr>
            <sz val="11"/>
            <rFont val="Calibri"/>
            <family val="2"/>
            <charset val="238"/>
          </rPr>
          <t>IV_F:ECSUtem1</t>
        </r>
      </text>
    </comment>
    <comment ref="T23" authorId="0" shapeId="0" xr:uid="{E7100AA9-AB9D-4205-B8A6-3947A6F9672D}">
      <text>
        <r>
          <rPr>
            <sz val="11"/>
            <rFont val="Calibri"/>
            <family val="2"/>
            <charset val="238"/>
          </rPr>
          <t>IV_F:KFHUtem1</t>
        </r>
      </text>
    </comment>
    <comment ref="U23" authorId="0" shapeId="0" xr:uid="{2E01E92A-4232-4A01-BF3B-9CA595D739F3}">
      <text>
        <r>
          <rPr>
            <sz val="11"/>
            <rFont val="Calibri"/>
            <family val="2"/>
            <charset val="238"/>
          </rPr>
          <t>IV_F:Egyeb_SajatUtem1</t>
        </r>
      </text>
    </comment>
    <comment ref="V23" authorId="0" shapeId="0" xr:uid="{5FCE8057-695B-4E38-99EA-609EEA2B0C08}">
      <text>
        <r>
          <rPr>
            <sz val="11"/>
            <rFont val="Calibri"/>
            <family val="2"/>
            <charset val="238"/>
          </rPr>
          <t>IV_F:DijUtem1</t>
        </r>
      </text>
    </comment>
    <comment ref="W23" authorId="0" shapeId="0" xr:uid="{246E5568-E093-440C-A204-EDEE0931F94B}">
      <text>
        <r>
          <rPr>
            <sz val="11"/>
            <rFont val="Calibri"/>
            <family val="2"/>
            <charset val="238"/>
          </rPr>
          <t>IV_F:EM_Melleklet1_Utem1</t>
        </r>
      </text>
    </comment>
    <comment ref="X23" authorId="0" shapeId="0" xr:uid="{794BF30A-CC3B-44A3-9C2B-164AA1C8CBCB}">
      <text>
        <r>
          <rPr>
            <sz val="11"/>
            <rFont val="Calibri"/>
            <family val="2"/>
            <charset val="238"/>
          </rPr>
          <t>IV_F:EgyebAllamiUtem1</t>
        </r>
      </text>
    </comment>
    <comment ref="Y23" authorId="0" shapeId="0" xr:uid="{1B7350A7-D006-4DA1-9A1F-F37D5DFAD8F2}">
      <text>
        <r>
          <rPr>
            <sz val="11"/>
            <rFont val="Calibri"/>
            <family val="2"/>
            <charset val="238"/>
          </rPr>
          <t>IV_F:OnkormanyzatiUtem1</t>
        </r>
      </text>
    </comment>
    <comment ref="Z23" authorId="0" shapeId="0" xr:uid="{73D530E3-7601-45CD-B31A-CCE49096244B}">
      <text>
        <r>
          <rPr>
            <sz val="11"/>
            <rFont val="Calibri"/>
            <family val="2"/>
            <charset val="238"/>
          </rPr>
          <t>IV_F:EUUtem1</t>
        </r>
      </text>
    </comment>
    <comment ref="AA23" authorId="0" shapeId="0" xr:uid="{36583658-8B74-4D7E-B83A-F899BEF40E36}">
      <text>
        <r>
          <rPr>
            <sz val="11"/>
            <rFont val="Calibri"/>
            <family val="2"/>
            <charset val="238"/>
          </rPr>
          <t>IV_F:EgyebUtem1</t>
        </r>
      </text>
    </comment>
    <comment ref="AB23" authorId="0" shapeId="0" xr:uid="{03CC1DC6-3544-4739-B03F-F3D75D90D914}">
      <text>
        <r>
          <rPr>
            <sz val="11"/>
            <rFont val="Calibri"/>
            <family val="2"/>
            <charset val="238"/>
          </rPr>
          <t>IV_F:HitelKotvenyUtem1</t>
        </r>
      </text>
    </comment>
    <comment ref="AC23" authorId="0" shapeId="0" xr:uid="{6A9BB190-45D3-4E23-AB66-4B53C9E76371}">
      <text>
        <r>
          <rPr>
            <sz val="11"/>
            <rFont val="Calibri"/>
            <family val="2"/>
            <charset val="238"/>
          </rPr>
          <t>IV_F:OsszesenUtem1</t>
        </r>
      </text>
    </comment>
    <comment ref="AF23" authorId="0" shapeId="0" xr:uid="{87B136D4-B677-41C4-9B5A-3451389FAE7D}">
      <text>
        <r>
          <rPr>
            <sz val="11"/>
            <rFont val="Calibri"/>
            <family val="2"/>
            <charset val="238"/>
          </rPr>
          <t>IV_F:HDUtem2</t>
        </r>
      </text>
    </comment>
    <comment ref="AG23" authorId="0" shapeId="0" xr:uid="{BAF64B43-4D22-4D6F-81DF-A7F60F8EA4EE}">
      <text>
        <r>
          <rPr>
            <sz val="11"/>
            <rFont val="Calibri"/>
            <family val="2"/>
            <charset val="238"/>
          </rPr>
          <t>IV_F:ECSUtem2</t>
        </r>
      </text>
    </comment>
    <comment ref="AH23" authorId="0" shapeId="0" xr:uid="{0AE30656-8FF4-484E-A354-0E237BB32877}">
      <text>
        <r>
          <rPr>
            <sz val="11"/>
            <rFont val="Calibri"/>
            <family val="2"/>
            <charset val="238"/>
          </rPr>
          <t>IV_F:KFHUtem2</t>
        </r>
      </text>
    </comment>
    <comment ref="AI23" authorId="0" shapeId="0" xr:uid="{C277B62F-5106-4B76-B588-E20A8F2A81A4}">
      <text>
        <r>
          <rPr>
            <sz val="11"/>
            <rFont val="Calibri"/>
            <family val="2"/>
            <charset val="238"/>
          </rPr>
          <t>IV_F:Egyeb_SajatUtem2</t>
        </r>
      </text>
    </comment>
    <comment ref="AJ23" authorId="0" shapeId="0" xr:uid="{CCED269E-EF1B-4633-B380-22769008EE83}">
      <text>
        <r>
          <rPr>
            <sz val="11"/>
            <rFont val="Calibri"/>
            <family val="2"/>
            <charset val="238"/>
          </rPr>
          <t>IV_F:DijUtem2</t>
        </r>
      </text>
    </comment>
    <comment ref="AK23" authorId="0" shapeId="0" xr:uid="{418F89BE-FF07-4727-8675-643198032935}">
      <text>
        <r>
          <rPr>
            <sz val="11"/>
            <rFont val="Calibri"/>
            <family val="2"/>
            <charset val="238"/>
          </rPr>
          <t>IV_F:EM_Melleklet1_Utem2</t>
        </r>
      </text>
    </comment>
    <comment ref="AL23" authorId="0" shapeId="0" xr:uid="{30971538-8FCE-4F46-B9BE-30B074E11A3C}">
      <text>
        <r>
          <rPr>
            <sz val="11"/>
            <rFont val="Calibri"/>
            <family val="2"/>
            <charset val="238"/>
          </rPr>
          <t>IV_F:EgyebAllamiUtem2</t>
        </r>
      </text>
    </comment>
    <comment ref="AM23" authorId="0" shapeId="0" xr:uid="{5C5EAB93-4D72-4E0B-BCC7-7D6DB5D6DE42}">
      <text>
        <r>
          <rPr>
            <sz val="11"/>
            <rFont val="Calibri"/>
            <family val="2"/>
            <charset val="238"/>
          </rPr>
          <t>IV_F:OnkormanyzatiUtem2</t>
        </r>
      </text>
    </comment>
    <comment ref="AN23" authorId="0" shapeId="0" xr:uid="{D05817B8-3CA7-48D9-B760-BC65C54680D0}">
      <text>
        <r>
          <rPr>
            <sz val="11"/>
            <rFont val="Calibri"/>
            <family val="2"/>
            <charset val="238"/>
          </rPr>
          <t>IV_F:EUUtem2</t>
        </r>
      </text>
    </comment>
    <comment ref="AO23" authorId="0" shapeId="0" xr:uid="{2A373BC3-DC9A-4E05-B47B-F86307EC4B0D}">
      <text>
        <r>
          <rPr>
            <sz val="11"/>
            <rFont val="Calibri"/>
            <family val="2"/>
            <charset val="238"/>
          </rPr>
          <t>IV_F:EgyebUtem2</t>
        </r>
      </text>
    </comment>
    <comment ref="AP23" authorId="0" shapeId="0" xr:uid="{15129928-BE29-4C54-9E66-E654FA623CCA}">
      <text>
        <r>
          <rPr>
            <sz val="11"/>
            <rFont val="Calibri"/>
            <family val="2"/>
            <charset val="238"/>
          </rPr>
          <t>IV_F:HitelKotvenyUtem2</t>
        </r>
      </text>
    </comment>
    <comment ref="AQ23" authorId="0" shapeId="0" xr:uid="{37CBD39D-7180-4A33-9CC9-7F6188E57DBC}">
      <text>
        <r>
          <rPr>
            <sz val="11"/>
            <rFont val="Calibri"/>
            <family val="2"/>
            <charset val="238"/>
          </rPr>
          <t>IV_F:OsszesenUtem2</t>
        </r>
      </text>
    </comment>
    <comment ref="AR23" authorId="0" shapeId="0" xr:uid="{76482596-8059-4740-AAAF-17F4C7AAE2E9}">
      <text>
        <r>
          <rPr>
            <sz val="11"/>
            <rFont val="Calibri"/>
            <family val="2"/>
            <charset val="238"/>
          </rPr>
          <t>IV_F:ForrashianyUtem2</t>
        </r>
      </text>
    </comment>
    <comment ref="AU23" authorId="0" shapeId="0" xr:uid="{8703B054-9CE5-4173-9986-D0109DBC3C67}">
      <text>
        <r>
          <rPr>
            <sz val="11"/>
            <rFont val="Calibri"/>
            <family val="2"/>
            <charset val="238"/>
          </rPr>
          <t>IV_F:Indokolas</t>
        </r>
      </text>
    </comment>
    <comment ref="AV23" authorId="0" shapeId="0" xr:uid="{A98EE3D6-2133-4D48-A92F-6AB6F3FF9D00}">
      <text>
        <r>
          <rPr>
            <sz val="11"/>
            <rFont val="Calibri"/>
            <family val="2"/>
            <charset val="238"/>
          </rPr>
          <t>IV_F:Megjegyzes</t>
        </r>
      </text>
    </comment>
    <comment ref="AW23" authorId="0" shapeId="0" xr:uid="{89F673F3-81E4-4820-BC5A-09E198913C97}">
      <text>
        <r>
          <rPr>
            <sz val="11"/>
            <rFont val="Calibri"/>
            <family val="2"/>
            <charset val="238"/>
          </rPr>
          <t>IV_F:FeladatSorszam</t>
        </r>
      </text>
    </comment>
    <comment ref="AY23" authorId="0" shapeId="0" xr:uid="{24B7329B-3E2F-4457-BAFF-424936AB3493}">
      <text>
        <r>
          <rPr>
            <sz val="11"/>
            <rFont val="Calibri"/>
            <family val="2"/>
            <charset val="238"/>
          </rPr>
          <t>IV_F:ISA</t>
        </r>
      </text>
    </comment>
    <comment ref="B24" authorId="0" shapeId="0" xr:uid="{70FC684D-3DBF-456F-8E52-24BBE573B44D}">
      <text>
        <r>
          <rPr>
            <sz val="11"/>
            <rFont val="Calibri"/>
            <family val="2"/>
            <charset val="238"/>
          </rPr>
          <t>IV_F:FontossagiSorrent</t>
        </r>
      </text>
    </comment>
    <comment ref="C24" authorId="0" shapeId="0" xr:uid="{11D34098-7C92-4610-B440-09E11E237A46}">
      <text>
        <r>
          <rPr>
            <sz val="11"/>
            <rFont val="Calibri"/>
            <family val="2"/>
            <charset val="238"/>
          </rPr>
          <t>IV_F:FeladatKategoria</t>
        </r>
      </text>
    </comment>
    <comment ref="D24" authorId="0" shapeId="0" xr:uid="{099ACB1F-88F4-49B3-904E-3B8AF9FA6C25}">
      <text>
        <r>
          <rPr>
            <sz val="11"/>
            <rFont val="Calibri"/>
            <family val="2"/>
            <charset val="238"/>
          </rPr>
          <t>IV_F:FeladatMegnevezes</t>
        </r>
      </text>
    </comment>
    <comment ref="E24" authorId="0" shapeId="0" xr:uid="{77741F46-69CC-413E-A751-827553E7BBDA}">
      <text>
        <r>
          <rPr>
            <sz val="11"/>
            <rFont val="Calibri"/>
            <family val="2"/>
            <charset val="238"/>
          </rPr>
          <t>IV_F:ElviEngedelySzam</t>
        </r>
      </text>
    </comment>
    <comment ref="F24" authorId="0" shapeId="0" xr:uid="{2976335F-C1E2-42F0-AE29-86587EC6123F}">
      <text>
        <r>
          <rPr>
            <sz val="11"/>
            <rFont val="Calibri"/>
            <family val="2"/>
            <charset val="238"/>
          </rPr>
          <t>IV_F:VKR_Kod</t>
        </r>
      </text>
    </comment>
    <comment ref="G24" authorId="0" shapeId="0" xr:uid="{0F9DAFDA-1E54-4938-A05F-15C305AC37BC}">
      <text>
        <r>
          <rPr>
            <sz val="11"/>
            <rFont val="Calibri"/>
            <family val="2"/>
            <charset val="238"/>
          </rPr>
          <t>IV_F:VKR_Nev</t>
        </r>
      </text>
    </comment>
    <comment ref="H24" authorId="0" shapeId="0" xr:uid="{8B390251-0191-46B0-8A07-447359F25AD4}">
      <text>
        <r>
          <rPr>
            <sz val="11"/>
            <rFont val="Calibri"/>
            <family val="2"/>
            <charset val="238"/>
          </rPr>
          <t>IV_F:FeladatAzonosito</t>
        </r>
      </text>
    </comment>
    <comment ref="I24" authorId="0" shapeId="0" xr:uid="{4EED3422-9DA1-4939-BDE0-8A0CEC75FD9F}">
      <text>
        <r>
          <rPr>
            <sz val="11"/>
            <rFont val="Calibri"/>
            <family val="2"/>
            <charset val="238"/>
          </rPr>
          <t>IV_F:EllatasiTerulet</t>
        </r>
      </text>
    </comment>
    <comment ref="J24" authorId="0" shapeId="0" xr:uid="{021C7389-2BE8-4972-B3C6-15CDBD1D4AD3}">
      <text>
        <r>
          <rPr>
            <sz val="11"/>
            <rFont val="Calibri"/>
            <family val="2"/>
            <charset val="238"/>
          </rPr>
          <t>IV_F:EllatasertFelelos</t>
        </r>
      </text>
    </comment>
    <comment ref="K24" authorId="0" shapeId="0" xr:uid="{D5521447-BC7E-4A30-AD0A-E97FC90D9C2A}">
      <text>
        <r>
          <rPr>
            <sz val="11"/>
            <rFont val="Calibri"/>
            <family val="2"/>
            <charset val="238"/>
          </rPr>
          <t>IV_F:TervezettNettoKoltseg</t>
        </r>
      </text>
    </comment>
    <comment ref="L24" authorId="0" shapeId="0" xr:uid="{ABA71181-56B9-4214-9635-65A2E733AA36}">
      <text>
        <r>
          <rPr>
            <sz val="11"/>
            <rFont val="Calibri"/>
            <family val="2"/>
            <charset val="238"/>
          </rPr>
          <t>IV_F:IdotartamKezdes</t>
        </r>
      </text>
    </comment>
    <comment ref="M24" authorId="0" shapeId="0" xr:uid="{73277DAD-ADCD-420A-928A-B1432728BA23}">
      <text>
        <r>
          <rPr>
            <sz val="11"/>
            <rFont val="Calibri"/>
            <family val="2"/>
            <charset val="238"/>
          </rPr>
          <t>IV_F:IdotartamBefejezes</t>
        </r>
      </text>
    </comment>
    <comment ref="N24" authorId="0" shapeId="0" xr:uid="{EFBDCD72-6A6A-4334-AD26-2F6DEF48AE57}">
      <text>
        <r>
          <rPr>
            <sz val="11"/>
            <rFont val="Calibri"/>
            <family val="2"/>
            <charset val="238"/>
          </rPr>
          <t>IV_F:NettoKoltsegUtem1</t>
        </r>
      </text>
    </comment>
    <comment ref="O24" authorId="0" shapeId="0" xr:uid="{43A2F398-E410-4652-B254-653BF69D8835}">
      <text>
        <r>
          <rPr>
            <sz val="11"/>
            <rFont val="Calibri"/>
            <family val="2"/>
            <charset val="238"/>
          </rPr>
          <t>IV_F:NettoKoltsegUtem2</t>
        </r>
      </text>
    </comment>
    <comment ref="P24" authorId="0" shapeId="0" xr:uid="{FF3FB646-6FED-4634-93F4-389EB0A17560}">
      <text>
        <r>
          <rPr>
            <sz val="11"/>
            <rFont val="Calibri"/>
            <family val="2"/>
            <charset val="238"/>
          </rPr>
          <t>IV_F:EM_Melleklet2_KTG</t>
        </r>
      </text>
    </comment>
    <comment ref="R24" authorId="0" shapeId="0" xr:uid="{12C2014F-BAA3-480F-A231-ADB49CFCC234}">
      <text>
        <r>
          <rPr>
            <sz val="11"/>
            <rFont val="Calibri"/>
            <family val="2"/>
            <charset val="238"/>
          </rPr>
          <t>IV_F:HDUtem1</t>
        </r>
      </text>
    </comment>
    <comment ref="S24" authorId="0" shapeId="0" xr:uid="{EE92D8E4-0E5E-4906-BB10-3C6F4EF8E7BE}">
      <text>
        <r>
          <rPr>
            <sz val="11"/>
            <rFont val="Calibri"/>
            <family val="2"/>
            <charset val="238"/>
          </rPr>
          <t>IV_F:ECSUtem1</t>
        </r>
      </text>
    </comment>
    <comment ref="T24" authorId="0" shapeId="0" xr:uid="{573D6018-018C-430A-8477-3FCDDD62703F}">
      <text>
        <r>
          <rPr>
            <sz val="11"/>
            <rFont val="Calibri"/>
            <family val="2"/>
            <charset val="238"/>
          </rPr>
          <t>IV_F:KFHUtem1</t>
        </r>
      </text>
    </comment>
    <comment ref="U24" authorId="0" shapeId="0" xr:uid="{6755441C-1E60-4BA0-903F-3D7E0DFDD91F}">
      <text>
        <r>
          <rPr>
            <sz val="11"/>
            <rFont val="Calibri"/>
            <family val="2"/>
            <charset val="238"/>
          </rPr>
          <t>IV_F:Egyeb_SajatUtem1</t>
        </r>
      </text>
    </comment>
    <comment ref="V24" authorId="0" shapeId="0" xr:uid="{D3C338DC-B0AE-4C2F-963A-274E7E07F4A0}">
      <text>
        <r>
          <rPr>
            <sz val="11"/>
            <rFont val="Calibri"/>
            <family val="2"/>
            <charset val="238"/>
          </rPr>
          <t>IV_F:DijUtem1</t>
        </r>
      </text>
    </comment>
    <comment ref="W24" authorId="0" shapeId="0" xr:uid="{2C7CA6E3-E440-4CE4-A09E-B5FBF3A87F54}">
      <text>
        <r>
          <rPr>
            <sz val="11"/>
            <rFont val="Calibri"/>
            <family val="2"/>
            <charset val="238"/>
          </rPr>
          <t>IV_F:EM_Melleklet1_Utem1</t>
        </r>
      </text>
    </comment>
    <comment ref="X24" authorId="0" shapeId="0" xr:uid="{87566968-B718-4EC1-B37E-72E930BD2C81}">
      <text>
        <r>
          <rPr>
            <sz val="11"/>
            <rFont val="Calibri"/>
            <family val="2"/>
            <charset val="238"/>
          </rPr>
          <t>IV_F:EgyebAllamiUtem1</t>
        </r>
      </text>
    </comment>
    <comment ref="Y24" authorId="0" shapeId="0" xr:uid="{5C50DAC6-D890-4034-9979-F2F1A9959AC8}">
      <text>
        <r>
          <rPr>
            <sz val="11"/>
            <rFont val="Calibri"/>
            <family val="2"/>
            <charset val="238"/>
          </rPr>
          <t>IV_F:OnkormanyzatiUtem1</t>
        </r>
      </text>
    </comment>
    <comment ref="Z24" authorId="0" shapeId="0" xr:uid="{6CCF427F-04A1-4F85-96AE-437DB8913ECC}">
      <text>
        <r>
          <rPr>
            <sz val="11"/>
            <rFont val="Calibri"/>
            <family val="2"/>
            <charset val="238"/>
          </rPr>
          <t>IV_F:EUUtem1</t>
        </r>
      </text>
    </comment>
    <comment ref="AA24" authorId="0" shapeId="0" xr:uid="{95C31369-9184-4B5E-AA7C-2E99E9F3C5B8}">
      <text>
        <r>
          <rPr>
            <sz val="11"/>
            <rFont val="Calibri"/>
            <family val="2"/>
            <charset val="238"/>
          </rPr>
          <t>IV_F:EgyebUtem1</t>
        </r>
      </text>
    </comment>
    <comment ref="AB24" authorId="0" shapeId="0" xr:uid="{42A51B82-BB8E-4394-9EAC-84162E0E841A}">
      <text>
        <r>
          <rPr>
            <sz val="11"/>
            <rFont val="Calibri"/>
            <family val="2"/>
            <charset val="238"/>
          </rPr>
          <t>IV_F:HitelKotvenyUtem1</t>
        </r>
      </text>
    </comment>
    <comment ref="AC24" authorId="0" shapeId="0" xr:uid="{55F1037D-7BFB-4B54-A5D7-7C840E5ADD16}">
      <text>
        <r>
          <rPr>
            <sz val="11"/>
            <rFont val="Calibri"/>
            <family val="2"/>
            <charset val="238"/>
          </rPr>
          <t>IV_F:OsszesenUtem1</t>
        </r>
      </text>
    </comment>
    <comment ref="AF24" authorId="0" shapeId="0" xr:uid="{67B1C037-8557-4B80-8566-8B162C4E621A}">
      <text>
        <r>
          <rPr>
            <sz val="11"/>
            <rFont val="Calibri"/>
            <family val="2"/>
            <charset val="238"/>
          </rPr>
          <t>IV_F:HDUtem2</t>
        </r>
      </text>
    </comment>
    <comment ref="AG24" authorId="0" shapeId="0" xr:uid="{085BE68C-D6A3-46F6-9160-7889D42E47B1}">
      <text>
        <r>
          <rPr>
            <sz val="11"/>
            <rFont val="Calibri"/>
            <family val="2"/>
            <charset val="238"/>
          </rPr>
          <t>IV_F:ECSUtem2</t>
        </r>
      </text>
    </comment>
    <comment ref="AH24" authorId="0" shapeId="0" xr:uid="{F034665A-1A5D-467C-AFA3-F1907C54AA02}">
      <text>
        <r>
          <rPr>
            <sz val="11"/>
            <rFont val="Calibri"/>
            <family val="2"/>
            <charset val="238"/>
          </rPr>
          <t>IV_F:KFHUtem2</t>
        </r>
      </text>
    </comment>
    <comment ref="AI24" authorId="0" shapeId="0" xr:uid="{C6985577-D306-475A-A61C-92959862452D}">
      <text>
        <r>
          <rPr>
            <sz val="11"/>
            <rFont val="Calibri"/>
            <family val="2"/>
            <charset val="238"/>
          </rPr>
          <t>IV_F:Egyeb_SajatUtem2</t>
        </r>
      </text>
    </comment>
    <comment ref="AJ24" authorId="0" shapeId="0" xr:uid="{4C815950-D48F-459D-8AA1-CF01B1C258BA}">
      <text>
        <r>
          <rPr>
            <sz val="11"/>
            <rFont val="Calibri"/>
            <family val="2"/>
            <charset val="238"/>
          </rPr>
          <t>IV_F:DijUtem2</t>
        </r>
      </text>
    </comment>
    <comment ref="AK24" authorId="0" shapeId="0" xr:uid="{A64B61B6-4B0D-43C7-9EF5-3063F6A16053}">
      <text>
        <r>
          <rPr>
            <sz val="11"/>
            <rFont val="Calibri"/>
            <family val="2"/>
            <charset val="238"/>
          </rPr>
          <t>IV_F:EM_Melleklet1_Utem2</t>
        </r>
      </text>
    </comment>
    <comment ref="AL24" authorId="0" shapeId="0" xr:uid="{C6EE5157-D6A2-4560-A900-70C19336CB14}">
      <text>
        <r>
          <rPr>
            <sz val="11"/>
            <rFont val="Calibri"/>
            <family val="2"/>
            <charset val="238"/>
          </rPr>
          <t>IV_F:EgyebAllamiUtem2</t>
        </r>
      </text>
    </comment>
    <comment ref="AM24" authorId="0" shapeId="0" xr:uid="{113EB2F5-AA8F-425C-8792-D4F4609F6C6B}">
      <text>
        <r>
          <rPr>
            <sz val="11"/>
            <rFont val="Calibri"/>
            <family val="2"/>
            <charset val="238"/>
          </rPr>
          <t>IV_F:OnkormanyzatiUtem2</t>
        </r>
      </text>
    </comment>
    <comment ref="AN24" authorId="0" shapeId="0" xr:uid="{28E5F9F5-1504-48CF-B00A-33EBE981F381}">
      <text>
        <r>
          <rPr>
            <sz val="11"/>
            <rFont val="Calibri"/>
            <family val="2"/>
            <charset val="238"/>
          </rPr>
          <t>IV_F:EUUtem2</t>
        </r>
      </text>
    </comment>
    <comment ref="AO24" authorId="0" shapeId="0" xr:uid="{80FA2771-BDD8-4992-B3BB-8D784CC84658}">
      <text>
        <r>
          <rPr>
            <sz val="11"/>
            <rFont val="Calibri"/>
            <family val="2"/>
            <charset val="238"/>
          </rPr>
          <t>IV_F:EgyebUtem2</t>
        </r>
      </text>
    </comment>
    <comment ref="AP24" authorId="0" shapeId="0" xr:uid="{04BFBC42-04B0-4E8E-B493-ABA7856B5213}">
      <text>
        <r>
          <rPr>
            <sz val="11"/>
            <rFont val="Calibri"/>
            <family val="2"/>
            <charset val="238"/>
          </rPr>
          <t>IV_F:HitelKotvenyUtem2</t>
        </r>
      </text>
    </comment>
    <comment ref="AQ24" authorId="0" shapeId="0" xr:uid="{C9D0AA7F-9548-4FC0-9742-75C018C77BE0}">
      <text>
        <r>
          <rPr>
            <sz val="11"/>
            <rFont val="Calibri"/>
            <family val="2"/>
            <charset val="238"/>
          </rPr>
          <t>IV_F:OsszesenUtem2</t>
        </r>
      </text>
    </comment>
    <comment ref="AR24" authorId="0" shapeId="0" xr:uid="{76BEFB4C-3A84-4826-A02E-E64C941D9C07}">
      <text>
        <r>
          <rPr>
            <sz val="11"/>
            <rFont val="Calibri"/>
            <family val="2"/>
            <charset val="238"/>
          </rPr>
          <t>IV_F:ForrashianyUtem2</t>
        </r>
      </text>
    </comment>
    <comment ref="AU24" authorId="0" shapeId="0" xr:uid="{B4B26C15-6DC7-4BD9-8F42-8195A39846E4}">
      <text>
        <r>
          <rPr>
            <sz val="11"/>
            <rFont val="Calibri"/>
            <family val="2"/>
            <charset val="238"/>
          </rPr>
          <t>IV_F:Indokolas</t>
        </r>
      </text>
    </comment>
    <comment ref="AV24" authorId="0" shapeId="0" xr:uid="{967F4524-4CB8-4312-84EA-AFFC6979B5D5}">
      <text>
        <r>
          <rPr>
            <sz val="11"/>
            <rFont val="Calibri"/>
            <family val="2"/>
            <charset val="238"/>
          </rPr>
          <t>IV_F:Megjegyzes</t>
        </r>
      </text>
    </comment>
    <comment ref="AW24" authorId="0" shapeId="0" xr:uid="{7CA48EC1-34CF-4D08-9C05-E407867CF2A2}">
      <text>
        <r>
          <rPr>
            <sz val="11"/>
            <rFont val="Calibri"/>
            <family val="2"/>
            <charset val="238"/>
          </rPr>
          <t>IV_F:FeladatSorszam</t>
        </r>
      </text>
    </comment>
    <comment ref="AY24" authorId="0" shapeId="0" xr:uid="{CDEE1284-4D74-4A9D-9677-F49610786FFE}">
      <text>
        <r>
          <rPr>
            <sz val="11"/>
            <rFont val="Calibri"/>
            <family val="2"/>
            <charset val="238"/>
          </rPr>
          <t>IV_F:ISA</t>
        </r>
      </text>
    </comment>
    <comment ref="B25" authorId="0" shapeId="0" xr:uid="{41D32557-F745-4588-A2A8-5B07F234E6A6}">
      <text>
        <r>
          <rPr>
            <sz val="11"/>
            <rFont val="Calibri"/>
            <family val="2"/>
            <charset val="238"/>
          </rPr>
          <t>IV_F:FontossagiSorrent</t>
        </r>
      </text>
    </comment>
    <comment ref="C25" authorId="0" shapeId="0" xr:uid="{8BA703FB-98BF-4DF3-8721-994A53EF1E62}">
      <text>
        <r>
          <rPr>
            <sz val="11"/>
            <rFont val="Calibri"/>
            <family val="2"/>
            <charset val="238"/>
          </rPr>
          <t>IV_F:FeladatKategoria</t>
        </r>
      </text>
    </comment>
    <comment ref="D25" authorId="0" shapeId="0" xr:uid="{40DDAF55-A18F-401C-91C3-7021BC08E2A7}">
      <text>
        <r>
          <rPr>
            <sz val="11"/>
            <rFont val="Calibri"/>
            <family val="2"/>
            <charset val="238"/>
          </rPr>
          <t>IV_F:FeladatMegnevezes</t>
        </r>
      </text>
    </comment>
    <comment ref="E25" authorId="0" shapeId="0" xr:uid="{1714FAC3-3780-4194-ADEA-65D2AF29B993}">
      <text>
        <r>
          <rPr>
            <sz val="11"/>
            <rFont val="Calibri"/>
            <family val="2"/>
            <charset val="238"/>
          </rPr>
          <t>IV_F:ElviEngedelySzam</t>
        </r>
      </text>
    </comment>
    <comment ref="F25" authorId="0" shapeId="0" xr:uid="{879355F8-7CCA-4DB3-B61A-D999E0988264}">
      <text>
        <r>
          <rPr>
            <sz val="11"/>
            <rFont val="Calibri"/>
            <family val="2"/>
            <charset val="238"/>
          </rPr>
          <t>IV_F:VKR_Kod</t>
        </r>
      </text>
    </comment>
    <comment ref="G25" authorId="0" shapeId="0" xr:uid="{DF93D0B7-BE29-4555-9835-78123DB1E608}">
      <text>
        <r>
          <rPr>
            <sz val="11"/>
            <rFont val="Calibri"/>
            <family val="2"/>
            <charset val="238"/>
          </rPr>
          <t>IV_F:VKR_Nev</t>
        </r>
      </text>
    </comment>
    <comment ref="H25" authorId="0" shapeId="0" xr:uid="{9CDD1FD3-8AEC-4BA5-9245-DFB9F23089D1}">
      <text>
        <r>
          <rPr>
            <sz val="11"/>
            <rFont val="Calibri"/>
            <family val="2"/>
            <charset val="238"/>
          </rPr>
          <t>IV_F:FeladatAzonosito</t>
        </r>
      </text>
    </comment>
    <comment ref="I25" authorId="0" shapeId="0" xr:uid="{1E1A91D3-2536-40FD-AE57-08D27C6B4E88}">
      <text>
        <r>
          <rPr>
            <sz val="11"/>
            <rFont val="Calibri"/>
            <family val="2"/>
            <charset val="238"/>
          </rPr>
          <t>IV_F:EllatasiTerulet</t>
        </r>
      </text>
    </comment>
    <comment ref="J25" authorId="0" shapeId="0" xr:uid="{75EBEC03-203C-4993-BCB7-51F92EF64B6B}">
      <text>
        <r>
          <rPr>
            <sz val="11"/>
            <rFont val="Calibri"/>
            <family val="2"/>
            <charset val="238"/>
          </rPr>
          <t>IV_F:EllatasertFelelos</t>
        </r>
      </text>
    </comment>
    <comment ref="K25" authorId="0" shapeId="0" xr:uid="{15019A94-D933-4D85-A03F-E0F3B442D720}">
      <text>
        <r>
          <rPr>
            <sz val="11"/>
            <rFont val="Calibri"/>
            <family val="2"/>
            <charset val="238"/>
          </rPr>
          <t>IV_F:TervezettNettoKoltseg</t>
        </r>
      </text>
    </comment>
    <comment ref="L25" authorId="0" shapeId="0" xr:uid="{A57E41DA-CEBA-4208-9601-A16964336C02}">
      <text>
        <r>
          <rPr>
            <sz val="11"/>
            <rFont val="Calibri"/>
            <family val="2"/>
            <charset val="238"/>
          </rPr>
          <t>IV_F:IdotartamKezdes</t>
        </r>
      </text>
    </comment>
    <comment ref="M25" authorId="0" shapeId="0" xr:uid="{D603BF58-B51E-426E-94A0-1809E6F25047}">
      <text>
        <r>
          <rPr>
            <sz val="11"/>
            <rFont val="Calibri"/>
            <family val="2"/>
            <charset val="238"/>
          </rPr>
          <t>IV_F:IdotartamBefejezes</t>
        </r>
      </text>
    </comment>
    <comment ref="N25" authorId="0" shapeId="0" xr:uid="{DA7BBF0A-B72A-4D23-9921-FE84B4E797E0}">
      <text>
        <r>
          <rPr>
            <sz val="11"/>
            <rFont val="Calibri"/>
            <family val="2"/>
            <charset val="238"/>
          </rPr>
          <t>IV_F:NettoKoltsegUtem1</t>
        </r>
      </text>
    </comment>
    <comment ref="O25" authorId="0" shapeId="0" xr:uid="{3B16D1E8-2392-47CE-BACF-F574ABF7AF40}">
      <text>
        <r>
          <rPr>
            <sz val="11"/>
            <rFont val="Calibri"/>
            <family val="2"/>
            <charset val="238"/>
          </rPr>
          <t>IV_F:NettoKoltsegUtem2</t>
        </r>
      </text>
    </comment>
    <comment ref="P25" authorId="0" shapeId="0" xr:uid="{4F498512-A791-44FC-81C8-28CB63D18D53}">
      <text>
        <r>
          <rPr>
            <sz val="11"/>
            <rFont val="Calibri"/>
            <family val="2"/>
            <charset val="238"/>
          </rPr>
          <t>IV_F:EM_Melleklet2_KTG</t>
        </r>
      </text>
    </comment>
    <comment ref="R25" authorId="0" shapeId="0" xr:uid="{FBD7C017-881C-41B2-9799-278F566AAE89}">
      <text>
        <r>
          <rPr>
            <sz val="11"/>
            <rFont val="Calibri"/>
            <family val="2"/>
            <charset val="238"/>
          </rPr>
          <t>IV_F:HDUtem1</t>
        </r>
      </text>
    </comment>
    <comment ref="S25" authorId="0" shapeId="0" xr:uid="{802EDDE9-C0C6-4225-A969-BE32DE8A6091}">
      <text>
        <r>
          <rPr>
            <sz val="11"/>
            <rFont val="Calibri"/>
            <family val="2"/>
            <charset val="238"/>
          </rPr>
          <t>IV_F:ECSUtem1</t>
        </r>
      </text>
    </comment>
    <comment ref="T25" authorId="0" shapeId="0" xr:uid="{626D2AFC-CB9D-4E1F-90F0-46B47D1255AE}">
      <text>
        <r>
          <rPr>
            <sz val="11"/>
            <rFont val="Calibri"/>
            <family val="2"/>
            <charset val="238"/>
          </rPr>
          <t>IV_F:KFHUtem1</t>
        </r>
      </text>
    </comment>
    <comment ref="U25" authorId="0" shapeId="0" xr:uid="{8DABE745-8178-4909-8520-0178C2304B83}">
      <text>
        <r>
          <rPr>
            <sz val="11"/>
            <rFont val="Calibri"/>
            <family val="2"/>
            <charset val="238"/>
          </rPr>
          <t>IV_F:Egyeb_SajatUtem1</t>
        </r>
      </text>
    </comment>
    <comment ref="V25" authorId="0" shapeId="0" xr:uid="{A56DADD5-ADC8-4F92-80D9-E56234ABA515}">
      <text>
        <r>
          <rPr>
            <sz val="11"/>
            <rFont val="Calibri"/>
            <family val="2"/>
            <charset val="238"/>
          </rPr>
          <t>IV_F:DijUtem1</t>
        </r>
      </text>
    </comment>
    <comment ref="W25" authorId="0" shapeId="0" xr:uid="{83C11859-0195-4997-A126-69B10B5E540A}">
      <text>
        <r>
          <rPr>
            <sz val="11"/>
            <rFont val="Calibri"/>
            <family val="2"/>
            <charset val="238"/>
          </rPr>
          <t>IV_F:EM_Melleklet1_Utem1</t>
        </r>
      </text>
    </comment>
    <comment ref="X25" authorId="0" shapeId="0" xr:uid="{7DB8B27C-FDA6-499A-A408-BEB60783D574}">
      <text>
        <r>
          <rPr>
            <sz val="11"/>
            <rFont val="Calibri"/>
            <family val="2"/>
            <charset val="238"/>
          </rPr>
          <t>IV_F:EgyebAllamiUtem1</t>
        </r>
      </text>
    </comment>
    <comment ref="Y25" authorId="0" shapeId="0" xr:uid="{F0FDD1B3-AD55-4E52-B72D-8F0BADFD5CDF}">
      <text>
        <r>
          <rPr>
            <sz val="11"/>
            <rFont val="Calibri"/>
            <family val="2"/>
            <charset val="238"/>
          </rPr>
          <t>IV_F:OnkormanyzatiUtem1</t>
        </r>
      </text>
    </comment>
    <comment ref="Z25" authorId="0" shapeId="0" xr:uid="{DCD7DA63-BE2E-421F-894A-0A23DF02719E}">
      <text>
        <r>
          <rPr>
            <sz val="11"/>
            <rFont val="Calibri"/>
            <family val="2"/>
            <charset val="238"/>
          </rPr>
          <t>IV_F:EUUtem1</t>
        </r>
      </text>
    </comment>
    <comment ref="AA25" authorId="0" shapeId="0" xr:uid="{20ACDCD2-6282-4CDD-AD4E-16A1D984C7BB}">
      <text>
        <r>
          <rPr>
            <sz val="11"/>
            <rFont val="Calibri"/>
            <family val="2"/>
            <charset val="238"/>
          </rPr>
          <t>IV_F:EgyebUtem1</t>
        </r>
      </text>
    </comment>
    <comment ref="AB25" authorId="0" shapeId="0" xr:uid="{39096216-0EF3-4082-81F8-5702842D0A2F}">
      <text>
        <r>
          <rPr>
            <sz val="11"/>
            <rFont val="Calibri"/>
            <family val="2"/>
            <charset val="238"/>
          </rPr>
          <t>IV_F:HitelKotvenyUtem1</t>
        </r>
      </text>
    </comment>
    <comment ref="AC25" authorId="0" shapeId="0" xr:uid="{B3E449EB-CB02-4256-A962-02F4543F397F}">
      <text>
        <r>
          <rPr>
            <sz val="11"/>
            <rFont val="Calibri"/>
            <family val="2"/>
            <charset val="238"/>
          </rPr>
          <t>IV_F:OsszesenUtem1</t>
        </r>
      </text>
    </comment>
    <comment ref="AF25" authorId="0" shapeId="0" xr:uid="{D08F15B7-A1D2-4D3F-B7DD-76B86E9EFDCE}">
      <text>
        <r>
          <rPr>
            <sz val="11"/>
            <rFont val="Calibri"/>
            <family val="2"/>
            <charset val="238"/>
          </rPr>
          <t>IV_F:HDUtem2</t>
        </r>
      </text>
    </comment>
    <comment ref="AG25" authorId="0" shapeId="0" xr:uid="{D7E97DC3-2A70-456E-ABD7-680FB0B969F1}">
      <text>
        <r>
          <rPr>
            <sz val="11"/>
            <rFont val="Calibri"/>
            <family val="2"/>
            <charset val="238"/>
          </rPr>
          <t>IV_F:ECSUtem2</t>
        </r>
      </text>
    </comment>
    <comment ref="AH25" authorId="0" shapeId="0" xr:uid="{63250F08-D1B9-4BBE-8A7B-58D5CCD9BCE8}">
      <text>
        <r>
          <rPr>
            <sz val="11"/>
            <rFont val="Calibri"/>
            <family val="2"/>
            <charset val="238"/>
          </rPr>
          <t>IV_F:KFHUtem2</t>
        </r>
      </text>
    </comment>
    <comment ref="AI25" authorId="0" shapeId="0" xr:uid="{34F7D681-A17B-4FC4-84B4-F7CFD32F29FE}">
      <text>
        <r>
          <rPr>
            <sz val="11"/>
            <rFont val="Calibri"/>
            <family val="2"/>
            <charset val="238"/>
          </rPr>
          <t>IV_F:Egyeb_SajatUtem2</t>
        </r>
      </text>
    </comment>
    <comment ref="AJ25" authorId="0" shapeId="0" xr:uid="{A041469C-81F6-4516-8AF3-92579CE4FF0E}">
      <text>
        <r>
          <rPr>
            <sz val="11"/>
            <rFont val="Calibri"/>
            <family val="2"/>
            <charset val="238"/>
          </rPr>
          <t>IV_F:DijUtem2</t>
        </r>
      </text>
    </comment>
    <comment ref="AK25" authorId="0" shapeId="0" xr:uid="{5B0B4950-F4E3-448F-ABDF-4A2EA8C17EC4}">
      <text>
        <r>
          <rPr>
            <sz val="11"/>
            <rFont val="Calibri"/>
            <family val="2"/>
            <charset val="238"/>
          </rPr>
          <t>IV_F:EM_Melleklet1_Utem2</t>
        </r>
      </text>
    </comment>
    <comment ref="AL25" authorId="0" shapeId="0" xr:uid="{B0B2A5E1-287A-4362-84A7-7B4F67AC9D64}">
      <text>
        <r>
          <rPr>
            <sz val="11"/>
            <rFont val="Calibri"/>
            <family val="2"/>
            <charset val="238"/>
          </rPr>
          <t>IV_F:EgyebAllamiUtem2</t>
        </r>
      </text>
    </comment>
    <comment ref="AM25" authorId="0" shapeId="0" xr:uid="{144E8FF9-7B9C-47EC-B14D-0E9E786202EF}">
      <text>
        <r>
          <rPr>
            <sz val="11"/>
            <rFont val="Calibri"/>
            <family val="2"/>
            <charset val="238"/>
          </rPr>
          <t>IV_F:OnkormanyzatiUtem2</t>
        </r>
      </text>
    </comment>
    <comment ref="AN25" authorId="0" shapeId="0" xr:uid="{88BDD664-C78F-4FAF-9E46-88EF249F9326}">
      <text>
        <r>
          <rPr>
            <sz val="11"/>
            <rFont val="Calibri"/>
            <family val="2"/>
            <charset val="238"/>
          </rPr>
          <t>IV_F:EUUtem2</t>
        </r>
      </text>
    </comment>
    <comment ref="AO25" authorId="0" shapeId="0" xr:uid="{8DB10071-E949-4640-BFFF-6FA574160968}">
      <text>
        <r>
          <rPr>
            <sz val="11"/>
            <rFont val="Calibri"/>
            <family val="2"/>
            <charset val="238"/>
          </rPr>
          <t>IV_F:EgyebUtem2</t>
        </r>
      </text>
    </comment>
    <comment ref="AP25" authorId="0" shapeId="0" xr:uid="{5131ECE9-BB46-4E4E-BE7E-AF24F349C2CF}">
      <text>
        <r>
          <rPr>
            <sz val="11"/>
            <rFont val="Calibri"/>
            <family val="2"/>
            <charset val="238"/>
          </rPr>
          <t>IV_F:HitelKotvenyUtem2</t>
        </r>
      </text>
    </comment>
    <comment ref="AQ25" authorId="0" shapeId="0" xr:uid="{E4F65B23-C76C-403E-9588-44A38FE67F9A}">
      <text>
        <r>
          <rPr>
            <sz val="11"/>
            <rFont val="Calibri"/>
            <family val="2"/>
            <charset val="238"/>
          </rPr>
          <t>IV_F:OsszesenUtem2</t>
        </r>
      </text>
    </comment>
    <comment ref="AR25" authorId="0" shapeId="0" xr:uid="{128F5B16-F05A-40B7-AC52-006D73341149}">
      <text>
        <r>
          <rPr>
            <sz val="11"/>
            <rFont val="Calibri"/>
            <family val="2"/>
            <charset val="238"/>
          </rPr>
          <t>IV_F:ForrashianyUtem2</t>
        </r>
      </text>
    </comment>
    <comment ref="AU25" authorId="0" shapeId="0" xr:uid="{C7CC6F10-FD62-405C-BFFD-87BDA8CDC97C}">
      <text>
        <r>
          <rPr>
            <sz val="11"/>
            <rFont val="Calibri"/>
            <family val="2"/>
            <charset val="238"/>
          </rPr>
          <t>IV_F:Indokolas</t>
        </r>
      </text>
    </comment>
    <comment ref="AV25" authorId="0" shapeId="0" xr:uid="{4FFC618C-D4D6-42CF-971B-22127B77B62A}">
      <text>
        <r>
          <rPr>
            <sz val="11"/>
            <rFont val="Calibri"/>
            <family val="2"/>
            <charset val="238"/>
          </rPr>
          <t>IV_F:Megjegyzes</t>
        </r>
      </text>
    </comment>
    <comment ref="AW25" authorId="0" shapeId="0" xr:uid="{CB3B7294-00F2-49E5-AB84-5F91F60E8A39}">
      <text>
        <r>
          <rPr>
            <sz val="11"/>
            <rFont val="Calibri"/>
            <family val="2"/>
            <charset val="238"/>
          </rPr>
          <t>IV_F:FeladatSorszam</t>
        </r>
      </text>
    </comment>
    <comment ref="AY25" authorId="0" shapeId="0" xr:uid="{0F585668-0A14-4766-AD94-11611A0E0FF2}">
      <text>
        <r>
          <rPr>
            <sz val="11"/>
            <rFont val="Calibri"/>
            <family val="2"/>
            <charset val="238"/>
          </rPr>
          <t>IV_F:ISA</t>
        </r>
      </text>
    </comment>
    <comment ref="B26" authorId="0" shapeId="0" xr:uid="{E2FDA6C4-6026-44BC-B40C-EA694C4F01B9}">
      <text>
        <r>
          <rPr>
            <sz val="11"/>
            <rFont val="Calibri"/>
            <family val="2"/>
            <charset val="238"/>
          </rPr>
          <t>IV_F:FontossagiSorrent</t>
        </r>
      </text>
    </comment>
    <comment ref="C26" authorId="0" shapeId="0" xr:uid="{38DFD9E4-56E5-4C83-8EEB-F4A8A02EE577}">
      <text>
        <r>
          <rPr>
            <sz val="11"/>
            <rFont val="Calibri"/>
            <family val="2"/>
            <charset val="238"/>
          </rPr>
          <t>IV_F:FeladatKategoria</t>
        </r>
      </text>
    </comment>
    <comment ref="D26" authorId="0" shapeId="0" xr:uid="{23215778-9B24-4944-8686-17FC003495DF}">
      <text>
        <r>
          <rPr>
            <sz val="11"/>
            <rFont val="Calibri"/>
            <family val="2"/>
            <charset val="238"/>
          </rPr>
          <t>IV_F:FeladatMegnevezes</t>
        </r>
      </text>
    </comment>
    <comment ref="E26" authorId="0" shapeId="0" xr:uid="{687E7950-E69C-4693-84AF-F41D1430B9ED}">
      <text>
        <r>
          <rPr>
            <sz val="11"/>
            <rFont val="Calibri"/>
            <family val="2"/>
            <charset val="238"/>
          </rPr>
          <t>IV_F:ElviEngedelySzam</t>
        </r>
      </text>
    </comment>
    <comment ref="F26" authorId="0" shapeId="0" xr:uid="{529A5970-F264-470F-99F1-D349BA0B9A96}">
      <text>
        <r>
          <rPr>
            <sz val="11"/>
            <rFont val="Calibri"/>
            <family val="2"/>
            <charset val="238"/>
          </rPr>
          <t>IV_F:VKR_Kod</t>
        </r>
      </text>
    </comment>
    <comment ref="G26" authorId="0" shapeId="0" xr:uid="{82864EDF-30C9-4984-A03D-C387AF4E4501}">
      <text>
        <r>
          <rPr>
            <sz val="11"/>
            <rFont val="Calibri"/>
            <family val="2"/>
            <charset val="238"/>
          </rPr>
          <t>IV_F:VKR_Nev</t>
        </r>
      </text>
    </comment>
    <comment ref="H26" authorId="0" shapeId="0" xr:uid="{487C85E1-191C-4BA7-B89E-4594A4AACEAD}">
      <text>
        <r>
          <rPr>
            <sz val="11"/>
            <rFont val="Calibri"/>
            <family val="2"/>
            <charset val="238"/>
          </rPr>
          <t>IV_F:FeladatAzonosito</t>
        </r>
      </text>
    </comment>
    <comment ref="I26" authorId="0" shapeId="0" xr:uid="{83A7B6F7-C5FE-4CD4-A0BF-3B4C9BF21300}">
      <text>
        <r>
          <rPr>
            <sz val="11"/>
            <rFont val="Calibri"/>
            <family val="2"/>
            <charset val="238"/>
          </rPr>
          <t>IV_F:EllatasiTerulet</t>
        </r>
      </text>
    </comment>
    <comment ref="J26" authorId="0" shapeId="0" xr:uid="{CB0180F9-556E-4A8C-8F87-68CC9B8F3669}">
      <text>
        <r>
          <rPr>
            <sz val="11"/>
            <rFont val="Calibri"/>
            <family val="2"/>
            <charset val="238"/>
          </rPr>
          <t>IV_F:EllatasertFelelos</t>
        </r>
      </text>
    </comment>
    <comment ref="K26" authorId="0" shapeId="0" xr:uid="{F5F5B509-8551-4886-A57A-DE14BBBD3A03}">
      <text>
        <r>
          <rPr>
            <sz val="11"/>
            <rFont val="Calibri"/>
            <family val="2"/>
            <charset val="238"/>
          </rPr>
          <t>IV_F:TervezettNettoKoltseg</t>
        </r>
      </text>
    </comment>
    <comment ref="L26" authorId="0" shapeId="0" xr:uid="{EEE0AFAC-A7F1-444B-BB72-1375E0F45556}">
      <text>
        <r>
          <rPr>
            <sz val="11"/>
            <rFont val="Calibri"/>
            <family val="2"/>
            <charset val="238"/>
          </rPr>
          <t>IV_F:IdotartamKezdes</t>
        </r>
      </text>
    </comment>
    <comment ref="M26" authorId="0" shapeId="0" xr:uid="{73CCC734-7FF2-4844-8083-9BA88E86B803}">
      <text>
        <r>
          <rPr>
            <sz val="11"/>
            <rFont val="Calibri"/>
            <family val="2"/>
            <charset val="238"/>
          </rPr>
          <t>IV_F:IdotartamBefejezes</t>
        </r>
      </text>
    </comment>
    <comment ref="N26" authorId="0" shapeId="0" xr:uid="{444369F7-081B-4833-B5B7-FE12C908CB9E}">
      <text>
        <r>
          <rPr>
            <sz val="11"/>
            <rFont val="Calibri"/>
            <family val="2"/>
            <charset val="238"/>
          </rPr>
          <t>IV_F:NettoKoltsegUtem1</t>
        </r>
      </text>
    </comment>
    <comment ref="O26" authorId="0" shapeId="0" xr:uid="{A5F0F2C7-CB5E-4E6B-AA5F-DD37D646104D}">
      <text>
        <r>
          <rPr>
            <sz val="11"/>
            <rFont val="Calibri"/>
            <family val="2"/>
            <charset val="238"/>
          </rPr>
          <t>IV_F:NettoKoltsegUtem2</t>
        </r>
      </text>
    </comment>
    <comment ref="P26" authorId="0" shapeId="0" xr:uid="{1FBEAAD5-5979-4DE2-B221-8F4C4F5FDC68}">
      <text>
        <r>
          <rPr>
            <sz val="11"/>
            <rFont val="Calibri"/>
            <family val="2"/>
            <charset val="238"/>
          </rPr>
          <t>IV_F:EM_Melleklet2_KTG</t>
        </r>
      </text>
    </comment>
    <comment ref="R26" authorId="0" shapeId="0" xr:uid="{AF21F27B-97F9-4A2A-9538-20911B36E176}">
      <text>
        <r>
          <rPr>
            <sz val="11"/>
            <rFont val="Calibri"/>
            <family val="2"/>
            <charset val="238"/>
          </rPr>
          <t>IV_F:HDUtem1</t>
        </r>
      </text>
    </comment>
    <comment ref="S26" authorId="0" shapeId="0" xr:uid="{EE056A57-FB8A-45BF-8627-A18E7F4C8DF6}">
      <text>
        <r>
          <rPr>
            <sz val="11"/>
            <rFont val="Calibri"/>
            <family val="2"/>
            <charset val="238"/>
          </rPr>
          <t>IV_F:ECSUtem1</t>
        </r>
      </text>
    </comment>
    <comment ref="T26" authorId="0" shapeId="0" xr:uid="{5E7110FD-509F-4C17-AAB2-EA7E35354213}">
      <text>
        <r>
          <rPr>
            <sz val="11"/>
            <rFont val="Calibri"/>
            <family val="2"/>
            <charset val="238"/>
          </rPr>
          <t>IV_F:KFHUtem1</t>
        </r>
      </text>
    </comment>
    <comment ref="U26" authorId="0" shapeId="0" xr:uid="{BAB314A4-986B-4FB1-9FD4-D55D56833B17}">
      <text>
        <r>
          <rPr>
            <sz val="11"/>
            <rFont val="Calibri"/>
            <family val="2"/>
            <charset val="238"/>
          </rPr>
          <t>IV_F:Egyeb_SajatUtem1</t>
        </r>
      </text>
    </comment>
    <comment ref="V26" authorId="0" shapeId="0" xr:uid="{0DACDF43-3E95-40F7-B2DE-8DCD06B11C48}">
      <text>
        <r>
          <rPr>
            <sz val="11"/>
            <rFont val="Calibri"/>
            <family val="2"/>
            <charset val="238"/>
          </rPr>
          <t>IV_F:DijUtem1</t>
        </r>
      </text>
    </comment>
    <comment ref="W26" authorId="0" shapeId="0" xr:uid="{4BF7E9B8-E7ED-4527-897E-D45D66FFFEC9}">
      <text>
        <r>
          <rPr>
            <sz val="11"/>
            <rFont val="Calibri"/>
            <family val="2"/>
            <charset val="238"/>
          </rPr>
          <t>IV_F:EM_Melleklet1_Utem1</t>
        </r>
      </text>
    </comment>
    <comment ref="X26" authorId="0" shapeId="0" xr:uid="{9B5B0B11-D6CC-4A2F-9798-7F78FA56E833}">
      <text>
        <r>
          <rPr>
            <sz val="11"/>
            <rFont val="Calibri"/>
            <family val="2"/>
            <charset val="238"/>
          </rPr>
          <t>IV_F:EgyebAllamiUtem1</t>
        </r>
      </text>
    </comment>
    <comment ref="Y26" authorId="0" shapeId="0" xr:uid="{E3C987E6-8264-42B5-9006-2329328D4288}">
      <text>
        <r>
          <rPr>
            <sz val="11"/>
            <rFont val="Calibri"/>
            <family val="2"/>
            <charset val="238"/>
          </rPr>
          <t>IV_F:OnkormanyzatiUtem1</t>
        </r>
      </text>
    </comment>
    <comment ref="Z26" authorId="0" shapeId="0" xr:uid="{4824BB40-E1E7-4676-86C4-47850548D281}">
      <text>
        <r>
          <rPr>
            <sz val="11"/>
            <rFont val="Calibri"/>
            <family val="2"/>
            <charset val="238"/>
          </rPr>
          <t>IV_F:EUUtem1</t>
        </r>
      </text>
    </comment>
    <comment ref="AA26" authorId="0" shapeId="0" xr:uid="{4FBEB53A-DE31-44CF-B36D-DE98A6C85813}">
      <text>
        <r>
          <rPr>
            <sz val="11"/>
            <rFont val="Calibri"/>
            <family val="2"/>
            <charset val="238"/>
          </rPr>
          <t>IV_F:EgyebUtem1</t>
        </r>
      </text>
    </comment>
    <comment ref="AB26" authorId="0" shapeId="0" xr:uid="{D9850DE4-CEB4-4264-AEE4-67B34607E3E6}">
      <text>
        <r>
          <rPr>
            <sz val="11"/>
            <rFont val="Calibri"/>
            <family val="2"/>
            <charset val="238"/>
          </rPr>
          <t>IV_F:HitelKotvenyUtem1</t>
        </r>
      </text>
    </comment>
    <comment ref="AC26" authorId="0" shapeId="0" xr:uid="{83E91638-528A-4591-8997-563E44066D4A}">
      <text>
        <r>
          <rPr>
            <sz val="11"/>
            <rFont val="Calibri"/>
            <family val="2"/>
            <charset val="238"/>
          </rPr>
          <t>IV_F:OsszesenUtem1</t>
        </r>
      </text>
    </comment>
    <comment ref="AF26" authorId="0" shapeId="0" xr:uid="{6893A875-21D3-4764-A389-F5260BF5000A}">
      <text>
        <r>
          <rPr>
            <sz val="11"/>
            <rFont val="Calibri"/>
            <family val="2"/>
            <charset val="238"/>
          </rPr>
          <t>IV_F:HDUtem2</t>
        </r>
      </text>
    </comment>
    <comment ref="AG26" authorId="0" shapeId="0" xr:uid="{46E7FFC7-50B8-4579-8B9F-8A5F8D0FFD99}">
      <text>
        <r>
          <rPr>
            <sz val="11"/>
            <rFont val="Calibri"/>
            <family val="2"/>
            <charset val="238"/>
          </rPr>
          <t>IV_F:ECSUtem2</t>
        </r>
      </text>
    </comment>
    <comment ref="AH26" authorId="0" shapeId="0" xr:uid="{A3F31524-6600-4170-846C-FF2F60A922A3}">
      <text>
        <r>
          <rPr>
            <sz val="11"/>
            <rFont val="Calibri"/>
            <family val="2"/>
            <charset val="238"/>
          </rPr>
          <t>IV_F:KFHUtem2</t>
        </r>
      </text>
    </comment>
    <comment ref="AI26" authorId="0" shapeId="0" xr:uid="{62F2B393-2DE2-43BC-BBDE-0B5C9ADE0A4E}">
      <text>
        <r>
          <rPr>
            <sz val="11"/>
            <rFont val="Calibri"/>
            <family val="2"/>
            <charset val="238"/>
          </rPr>
          <t>IV_F:Egyeb_SajatUtem2</t>
        </r>
      </text>
    </comment>
    <comment ref="AJ26" authorId="0" shapeId="0" xr:uid="{72000CF8-B245-442D-886C-4580C8486EF1}">
      <text>
        <r>
          <rPr>
            <sz val="11"/>
            <rFont val="Calibri"/>
            <family val="2"/>
            <charset val="238"/>
          </rPr>
          <t>IV_F:DijUtem2</t>
        </r>
      </text>
    </comment>
    <comment ref="AK26" authorId="0" shapeId="0" xr:uid="{4531E462-E7BF-472C-B70F-E5EEACCA7A17}">
      <text>
        <r>
          <rPr>
            <sz val="11"/>
            <rFont val="Calibri"/>
            <family val="2"/>
            <charset val="238"/>
          </rPr>
          <t>IV_F:EM_Melleklet1_Utem2</t>
        </r>
      </text>
    </comment>
    <comment ref="AL26" authorId="0" shapeId="0" xr:uid="{E8A89B28-6BFD-4631-AD4B-00EB2352C2A5}">
      <text>
        <r>
          <rPr>
            <sz val="11"/>
            <rFont val="Calibri"/>
            <family val="2"/>
            <charset val="238"/>
          </rPr>
          <t>IV_F:EgyebAllamiUtem2</t>
        </r>
      </text>
    </comment>
    <comment ref="AM26" authorId="0" shapeId="0" xr:uid="{2AFA97D4-1A3C-4EC5-9563-E4380C5EF1C3}">
      <text>
        <r>
          <rPr>
            <sz val="11"/>
            <rFont val="Calibri"/>
            <family val="2"/>
            <charset val="238"/>
          </rPr>
          <t>IV_F:OnkormanyzatiUtem2</t>
        </r>
      </text>
    </comment>
    <comment ref="AN26" authorId="0" shapeId="0" xr:uid="{A149B0E7-5C9C-44C2-8DCD-BD084768441D}">
      <text>
        <r>
          <rPr>
            <sz val="11"/>
            <rFont val="Calibri"/>
            <family val="2"/>
            <charset val="238"/>
          </rPr>
          <t>IV_F:EUUtem2</t>
        </r>
      </text>
    </comment>
    <comment ref="AO26" authorId="0" shapeId="0" xr:uid="{C27E20BF-A894-4483-8362-918B1474827D}">
      <text>
        <r>
          <rPr>
            <sz val="11"/>
            <rFont val="Calibri"/>
            <family val="2"/>
            <charset val="238"/>
          </rPr>
          <t>IV_F:EgyebUtem2</t>
        </r>
      </text>
    </comment>
    <comment ref="AP26" authorId="0" shapeId="0" xr:uid="{78B75D6C-76E7-49B7-AE17-70018DE52D07}">
      <text>
        <r>
          <rPr>
            <sz val="11"/>
            <rFont val="Calibri"/>
            <family val="2"/>
            <charset val="238"/>
          </rPr>
          <t>IV_F:HitelKotvenyUtem2</t>
        </r>
      </text>
    </comment>
    <comment ref="AQ26" authorId="0" shapeId="0" xr:uid="{01D82078-20F1-4C7D-8394-BB7CBEC1A9EF}">
      <text>
        <r>
          <rPr>
            <sz val="11"/>
            <rFont val="Calibri"/>
            <family val="2"/>
            <charset val="238"/>
          </rPr>
          <t>IV_F:OsszesenUtem2</t>
        </r>
      </text>
    </comment>
    <comment ref="AR26" authorId="0" shapeId="0" xr:uid="{9723D863-10F1-4C00-95F8-8E72BD7AFDAC}">
      <text>
        <r>
          <rPr>
            <sz val="11"/>
            <rFont val="Calibri"/>
            <family val="2"/>
            <charset val="238"/>
          </rPr>
          <t>IV_F:ForrashianyUtem2</t>
        </r>
      </text>
    </comment>
    <comment ref="AU26" authorId="0" shapeId="0" xr:uid="{B9A81D88-67AD-49FD-8C98-DB751AF450B0}">
      <text>
        <r>
          <rPr>
            <sz val="11"/>
            <rFont val="Calibri"/>
            <family val="2"/>
            <charset val="238"/>
          </rPr>
          <t>IV_F:Indokolas</t>
        </r>
      </text>
    </comment>
    <comment ref="AV26" authorId="0" shapeId="0" xr:uid="{C059A26F-CA91-46AC-9431-B08FCB79EDB6}">
      <text>
        <r>
          <rPr>
            <sz val="11"/>
            <rFont val="Calibri"/>
            <family val="2"/>
            <charset val="238"/>
          </rPr>
          <t>IV_F:Megjegyzes</t>
        </r>
      </text>
    </comment>
    <comment ref="AW26" authorId="0" shapeId="0" xr:uid="{4A547E6D-C4D0-44AD-B142-67F7ACF9ADF5}">
      <text>
        <r>
          <rPr>
            <sz val="11"/>
            <rFont val="Calibri"/>
            <family val="2"/>
            <charset val="238"/>
          </rPr>
          <t>IV_F:FeladatSorszam</t>
        </r>
      </text>
    </comment>
    <comment ref="AY26" authorId="0" shapeId="0" xr:uid="{00B457E6-12C1-49BC-8A9D-F7E540B8C9C9}">
      <text>
        <r>
          <rPr>
            <sz val="11"/>
            <rFont val="Calibri"/>
            <family val="2"/>
            <charset val="238"/>
          </rPr>
          <t>IV_F:ISA</t>
        </r>
      </text>
    </comment>
    <comment ref="B27" authorId="0" shapeId="0" xr:uid="{D6DE1C4A-B510-498B-A108-0B2253413854}">
      <text>
        <r>
          <rPr>
            <sz val="11"/>
            <rFont val="Calibri"/>
            <family val="2"/>
            <charset val="238"/>
          </rPr>
          <t>IV_F:FontossagiSorrent</t>
        </r>
      </text>
    </comment>
    <comment ref="C27" authorId="0" shapeId="0" xr:uid="{7F5B9735-15E2-4C5A-BD61-9E7E7DBB3D0E}">
      <text>
        <r>
          <rPr>
            <sz val="11"/>
            <rFont val="Calibri"/>
            <family val="2"/>
            <charset val="238"/>
          </rPr>
          <t>IV_F:FeladatKategoria</t>
        </r>
      </text>
    </comment>
    <comment ref="D27" authorId="0" shapeId="0" xr:uid="{153B8022-C5C4-4B82-97FC-31F57ABD5990}">
      <text>
        <r>
          <rPr>
            <sz val="11"/>
            <rFont val="Calibri"/>
            <family val="2"/>
            <charset val="238"/>
          </rPr>
          <t>IV_F:FeladatMegnevezes</t>
        </r>
      </text>
    </comment>
    <comment ref="E27" authorId="0" shapeId="0" xr:uid="{F3712845-9338-4607-BB81-0858D8105194}">
      <text>
        <r>
          <rPr>
            <sz val="11"/>
            <rFont val="Calibri"/>
            <family val="2"/>
            <charset val="238"/>
          </rPr>
          <t>IV_F:ElviEngedelySzam</t>
        </r>
      </text>
    </comment>
    <comment ref="F27" authorId="0" shapeId="0" xr:uid="{FAF38B5B-21F9-41AB-805B-4C26AF6E9F35}">
      <text>
        <r>
          <rPr>
            <sz val="11"/>
            <rFont val="Calibri"/>
            <family val="2"/>
            <charset val="238"/>
          </rPr>
          <t>IV_F:VKR_Kod</t>
        </r>
      </text>
    </comment>
    <comment ref="G27" authorId="0" shapeId="0" xr:uid="{DE922D5C-C6B2-4381-8961-C9F3725642C3}">
      <text>
        <r>
          <rPr>
            <sz val="11"/>
            <rFont val="Calibri"/>
            <family val="2"/>
            <charset val="238"/>
          </rPr>
          <t>IV_F:VKR_Nev</t>
        </r>
      </text>
    </comment>
    <comment ref="H27" authorId="0" shapeId="0" xr:uid="{6606EBAC-3F6E-4F8C-959F-8DAF34755CC6}">
      <text>
        <r>
          <rPr>
            <sz val="11"/>
            <rFont val="Calibri"/>
            <family val="2"/>
            <charset val="238"/>
          </rPr>
          <t>IV_F:FeladatAzonosito</t>
        </r>
      </text>
    </comment>
    <comment ref="I27" authorId="0" shapeId="0" xr:uid="{1E892288-D0DD-4731-A5DB-AD0AC8E1C530}">
      <text>
        <r>
          <rPr>
            <sz val="11"/>
            <rFont val="Calibri"/>
            <family val="2"/>
            <charset val="238"/>
          </rPr>
          <t>IV_F:EllatasiTerulet</t>
        </r>
      </text>
    </comment>
    <comment ref="J27" authorId="0" shapeId="0" xr:uid="{D02460E6-47F1-4651-9590-87F7F8180E40}">
      <text>
        <r>
          <rPr>
            <sz val="11"/>
            <rFont val="Calibri"/>
            <family val="2"/>
            <charset val="238"/>
          </rPr>
          <t>IV_F:EllatasertFelelos</t>
        </r>
      </text>
    </comment>
    <comment ref="K27" authorId="0" shapeId="0" xr:uid="{EC20B8CD-E8C4-4294-8912-294BB3DF01A8}">
      <text>
        <r>
          <rPr>
            <sz val="11"/>
            <rFont val="Calibri"/>
            <family val="2"/>
            <charset val="238"/>
          </rPr>
          <t>IV_F:TervezettNettoKoltseg</t>
        </r>
      </text>
    </comment>
    <comment ref="L27" authorId="0" shapeId="0" xr:uid="{D55ED995-9CEE-4B81-A1B4-8FCA1DC82ED7}">
      <text>
        <r>
          <rPr>
            <sz val="11"/>
            <rFont val="Calibri"/>
            <family val="2"/>
            <charset val="238"/>
          </rPr>
          <t>IV_F:IdotartamKezdes</t>
        </r>
      </text>
    </comment>
    <comment ref="M27" authorId="0" shapeId="0" xr:uid="{08B97243-6794-4B8B-A12F-D6C42A1E71D9}">
      <text>
        <r>
          <rPr>
            <sz val="11"/>
            <rFont val="Calibri"/>
            <family val="2"/>
            <charset val="238"/>
          </rPr>
          <t>IV_F:IdotartamBefejezes</t>
        </r>
      </text>
    </comment>
    <comment ref="N27" authorId="0" shapeId="0" xr:uid="{96AD0532-A9E7-4F16-B4A0-7BF6AE73FD3B}">
      <text>
        <r>
          <rPr>
            <sz val="11"/>
            <rFont val="Calibri"/>
            <family val="2"/>
            <charset val="238"/>
          </rPr>
          <t>IV_F:NettoKoltsegUtem1</t>
        </r>
      </text>
    </comment>
    <comment ref="O27" authorId="0" shapeId="0" xr:uid="{00E6B540-699C-4714-9311-5669C1BF5766}">
      <text>
        <r>
          <rPr>
            <sz val="11"/>
            <rFont val="Calibri"/>
            <family val="2"/>
            <charset val="238"/>
          </rPr>
          <t>IV_F:NettoKoltsegUtem2</t>
        </r>
      </text>
    </comment>
    <comment ref="P27" authorId="0" shapeId="0" xr:uid="{5DF92C9F-8697-4DCA-8D8C-EDBE33E37B66}">
      <text>
        <r>
          <rPr>
            <sz val="11"/>
            <rFont val="Calibri"/>
            <family val="2"/>
            <charset val="238"/>
          </rPr>
          <t>IV_F:EM_Melleklet2_KTG</t>
        </r>
      </text>
    </comment>
    <comment ref="R27" authorId="0" shapeId="0" xr:uid="{8B814732-776A-46AE-B46B-C53F2CE67F55}">
      <text>
        <r>
          <rPr>
            <sz val="11"/>
            <rFont val="Calibri"/>
            <family val="2"/>
            <charset val="238"/>
          </rPr>
          <t>IV_F:HDUtem1</t>
        </r>
      </text>
    </comment>
    <comment ref="S27" authorId="0" shapeId="0" xr:uid="{8EE67C9E-A39A-4C66-8B69-134B9E7C411D}">
      <text>
        <r>
          <rPr>
            <sz val="11"/>
            <rFont val="Calibri"/>
            <family val="2"/>
            <charset val="238"/>
          </rPr>
          <t>IV_F:ECSUtem1</t>
        </r>
      </text>
    </comment>
    <comment ref="T27" authorId="0" shapeId="0" xr:uid="{DAAD1E38-4AA4-4E44-AF3A-EB8B59621498}">
      <text>
        <r>
          <rPr>
            <sz val="11"/>
            <rFont val="Calibri"/>
            <family val="2"/>
            <charset val="238"/>
          </rPr>
          <t>IV_F:KFHUtem1</t>
        </r>
      </text>
    </comment>
    <comment ref="U27" authorId="0" shapeId="0" xr:uid="{DFE05304-E98E-4624-A459-29B096401E76}">
      <text>
        <r>
          <rPr>
            <sz val="11"/>
            <rFont val="Calibri"/>
            <family val="2"/>
            <charset val="238"/>
          </rPr>
          <t>IV_F:Egyeb_SajatUtem1</t>
        </r>
      </text>
    </comment>
    <comment ref="V27" authorId="0" shapeId="0" xr:uid="{E491A671-5CA6-4A36-90E5-C55F95A527C2}">
      <text>
        <r>
          <rPr>
            <sz val="11"/>
            <rFont val="Calibri"/>
            <family val="2"/>
            <charset val="238"/>
          </rPr>
          <t>IV_F:DijUtem1</t>
        </r>
      </text>
    </comment>
    <comment ref="W27" authorId="0" shapeId="0" xr:uid="{600998D8-2798-4AF3-A469-73FE28073FEA}">
      <text>
        <r>
          <rPr>
            <sz val="11"/>
            <rFont val="Calibri"/>
            <family val="2"/>
            <charset val="238"/>
          </rPr>
          <t>IV_F:EM_Melleklet1_Utem1</t>
        </r>
      </text>
    </comment>
    <comment ref="X27" authorId="0" shapeId="0" xr:uid="{8E54EAA3-C8A5-4D3F-A0C3-DB8ECEFB16DE}">
      <text>
        <r>
          <rPr>
            <sz val="11"/>
            <rFont val="Calibri"/>
            <family val="2"/>
            <charset val="238"/>
          </rPr>
          <t>IV_F:EgyebAllamiUtem1</t>
        </r>
      </text>
    </comment>
    <comment ref="Y27" authorId="0" shapeId="0" xr:uid="{F9B41B87-2F87-4153-BDE5-F1F2FB65497E}">
      <text>
        <r>
          <rPr>
            <sz val="11"/>
            <rFont val="Calibri"/>
            <family val="2"/>
            <charset val="238"/>
          </rPr>
          <t>IV_F:OnkormanyzatiUtem1</t>
        </r>
      </text>
    </comment>
    <comment ref="Z27" authorId="0" shapeId="0" xr:uid="{87CEE139-A117-4EDF-BE87-66B9EC4D59C3}">
      <text>
        <r>
          <rPr>
            <sz val="11"/>
            <rFont val="Calibri"/>
            <family val="2"/>
            <charset val="238"/>
          </rPr>
          <t>IV_F:EUUtem1</t>
        </r>
      </text>
    </comment>
    <comment ref="AA27" authorId="0" shapeId="0" xr:uid="{13982693-04B1-432A-92DD-AEC18FEAAC41}">
      <text>
        <r>
          <rPr>
            <sz val="11"/>
            <rFont val="Calibri"/>
            <family val="2"/>
            <charset val="238"/>
          </rPr>
          <t>IV_F:EgyebUtem1</t>
        </r>
      </text>
    </comment>
    <comment ref="AB27" authorId="0" shapeId="0" xr:uid="{278EEF71-33B4-4B5C-86AD-3C4B0FD5332F}">
      <text>
        <r>
          <rPr>
            <sz val="11"/>
            <rFont val="Calibri"/>
            <family val="2"/>
            <charset val="238"/>
          </rPr>
          <t>IV_F:HitelKotvenyUtem1</t>
        </r>
      </text>
    </comment>
    <comment ref="AC27" authorId="0" shapeId="0" xr:uid="{4788C730-E6CD-4128-B663-0CBDD491B855}">
      <text>
        <r>
          <rPr>
            <sz val="11"/>
            <rFont val="Calibri"/>
            <family val="2"/>
            <charset val="238"/>
          </rPr>
          <t>IV_F:OsszesenUtem1</t>
        </r>
      </text>
    </comment>
    <comment ref="AF27" authorId="0" shapeId="0" xr:uid="{3BE8CF32-19F9-4110-80F9-1A649D9AADFA}">
      <text>
        <r>
          <rPr>
            <sz val="11"/>
            <rFont val="Calibri"/>
            <family val="2"/>
            <charset val="238"/>
          </rPr>
          <t>IV_F:HDUtem2</t>
        </r>
      </text>
    </comment>
    <comment ref="AG27" authorId="0" shapeId="0" xr:uid="{49B17A0F-88B2-4855-AC10-4356F3CF9948}">
      <text>
        <r>
          <rPr>
            <sz val="11"/>
            <rFont val="Calibri"/>
            <family val="2"/>
            <charset val="238"/>
          </rPr>
          <t>IV_F:ECSUtem2</t>
        </r>
      </text>
    </comment>
    <comment ref="AH27" authorId="0" shapeId="0" xr:uid="{52E82668-7624-492D-B2E4-4B647B23D6E3}">
      <text>
        <r>
          <rPr>
            <sz val="11"/>
            <rFont val="Calibri"/>
            <family val="2"/>
            <charset val="238"/>
          </rPr>
          <t>IV_F:KFHUtem2</t>
        </r>
      </text>
    </comment>
    <comment ref="AI27" authorId="0" shapeId="0" xr:uid="{DE3495B1-3EBB-40D0-A3DF-A3B5EF4398E9}">
      <text>
        <r>
          <rPr>
            <sz val="11"/>
            <rFont val="Calibri"/>
            <family val="2"/>
            <charset val="238"/>
          </rPr>
          <t>IV_F:Egyeb_SajatUtem2</t>
        </r>
      </text>
    </comment>
    <comment ref="AJ27" authorId="0" shapeId="0" xr:uid="{30337428-A702-4726-BFC8-B887DA112320}">
      <text>
        <r>
          <rPr>
            <sz val="11"/>
            <rFont val="Calibri"/>
            <family val="2"/>
            <charset val="238"/>
          </rPr>
          <t>IV_F:DijUtem2</t>
        </r>
      </text>
    </comment>
    <comment ref="AK27" authorId="0" shapeId="0" xr:uid="{6EB1ACEA-7EDD-4564-9776-EE37F4D2B015}">
      <text>
        <r>
          <rPr>
            <sz val="11"/>
            <rFont val="Calibri"/>
            <family val="2"/>
            <charset val="238"/>
          </rPr>
          <t>IV_F:EM_Melleklet1_Utem2</t>
        </r>
      </text>
    </comment>
    <comment ref="AL27" authorId="0" shapeId="0" xr:uid="{852DDBB8-C30F-4809-82F3-4ECF3B7D920F}">
      <text>
        <r>
          <rPr>
            <sz val="11"/>
            <rFont val="Calibri"/>
            <family val="2"/>
            <charset val="238"/>
          </rPr>
          <t>IV_F:EgyebAllamiUtem2</t>
        </r>
      </text>
    </comment>
    <comment ref="AM27" authorId="0" shapeId="0" xr:uid="{BC89F472-59F2-4B14-B5D7-658D7FF7EDF3}">
      <text>
        <r>
          <rPr>
            <sz val="11"/>
            <rFont val="Calibri"/>
            <family val="2"/>
            <charset val="238"/>
          </rPr>
          <t>IV_F:OnkormanyzatiUtem2</t>
        </r>
      </text>
    </comment>
    <comment ref="AN27" authorId="0" shapeId="0" xr:uid="{6187DB23-E3E2-4EC8-A8A1-C9C1EEC18B00}">
      <text>
        <r>
          <rPr>
            <sz val="11"/>
            <rFont val="Calibri"/>
            <family val="2"/>
            <charset val="238"/>
          </rPr>
          <t>IV_F:EUUtem2</t>
        </r>
      </text>
    </comment>
    <comment ref="AO27" authorId="0" shapeId="0" xr:uid="{35B364B2-3E90-4E17-9E41-51DF5047E6D1}">
      <text>
        <r>
          <rPr>
            <sz val="11"/>
            <rFont val="Calibri"/>
            <family val="2"/>
            <charset val="238"/>
          </rPr>
          <t>IV_F:EgyebUtem2</t>
        </r>
      </text>
    </comment>
    <comment ref="AP27" authorId="0" shapeId="0" xr:uid="{140029E1-9AA5-429B-8FA7-BD9DD359C4B9}">
      <text>
        <r>
          <rPr>
            <sz val="11"/>
            <rFont val="Calibri"/>
            <family val="2"/>
            <charset val="238"/>
          </rPr>
          <t>IV_F:HitelKotvenyUtem2</t>
        </r>
      </text>
    </comment>
    <comment ref="AQ27" authorId="0" shapeId="0" xr:uid="{8A74B7C6-5D18-4949-B90C-63DBFB5C6C69}">
      <text>
        <r>
          <rPr>
            <sz val="11"/>
            <rFont val="Calibri"/>
            <family val="2"/>
            <charset val="238"/>
          </rPr>
          <t>IV_F:OsszesenUtem2</t>
        </r>
      </text>
    </comment>
    <comment ref="AR27" authorId="0" shapeId="0" xr:uid="{F6B4B2A8-77A6-427F-8BAB-28F13DC31AB2}">
      <text>
        <r>
          <rPr>
            <sz val="11"/>
            <rFont val="Calibri"/>
            <family val="2"/>
            <charset val="238"/>
          </rPr>
          <t>IV_F:ForrashianyUtem2</t>
        </r>
      </text>
    </comment>
    <comment ref="AU27" authorId="0" shapeId="0" xr:uid="{5878BDF1-6B74-43A5-BE97-C2D578FD698E}">
      <text>
        <r>
          <rPr>
            <sz val="11"/>
            <rFont val="Calibri"/>
            <family val="2"/>
            <charset val="238"/>
          </rPr>
          <t>IV_F:Indokolas</t>
        </r>
      </text>
    </comment>
    <comment ref="AV27" authorId="0" shapeId="0" xr:uid="{D443C380-F2AC-4BDE-897D-7D97B90B5FA3}">
      <text>
        <r>
          <rPr>
            <sz val="11"/>
            <rFont val="Calibri"/>
            <family val="2"/>
            <charset val="238"/>
          </rPr>
          <t>IV_F:Megjegyzes</t>
        </r>
      </text>
    </comment>
    <comment ref="AW27" authorId="0" shapeId="0" xr:uid="{67FEE412-7CC5-4210-9FAF-BF93BF61B90F}">
      <text>
        <r>
          <rPr>
            <sz val="11"/>
            <rFont val="Calibri"/>
            <family val="2"/>
            <charset val="238"/>
          </rPr>
          <t>IV_F:FeladatSorszam</t>
        </r>
      </text>
    </comment>
    <comment ref="AY27" authorId="0" shapeId="0" xr:uid="{909E1AFB-E018-4C2D-A41E-5DC2747AC7DD}">
      <text>
        <r>
          <rPr>
            <sz val="11"/>
            <rFont val="Calibri"/>
            <family val="2"/>
            <charset val="238"/>
          </rPr>
          <t>IV_F:ISA</t>
        </r>
      </text>
    </comment>
    <comment ref="B28" authorId="0" shapeId="0" xr:uid="{ED55AFA5-3A76-46E0-BE61-759F57B35188}">
      <text>
        <r>
          <rPr>
            <sz val="11"/>
            <rFont val="Calibri"/>
            <family val="2"/>
            <charset val="238"/>
          </rPr>
          <t>IV_F:FontossagiSorrent</t>
        </r>
      </text>
    </comment>
    <comment ref="C28" authorId="0" shapeId="0" xr:uid="{52496F65-5D74-4EA3-90B5-A4832BF34C81}">
      <text>
        <r>
          <rPr>
            <sz val="11"/>
            <rFont val="Calibri"/>
            <family val="2"/>
            <charset val="238"/>
          </rPr>
          <t>IV_F:FeladatKategoria</t>
        </r>
      </text>
    </comment>
    <comment ref="D28" authorId="0" shapeId="0" xr:uid="{E0A30355-6EBC-4259-8AB5-190C6D8C3358}">
      <text>
        <r>
          <rPr>
            <sz val="11"/>
            <rFont val="Calibri"/>
            <family val="2"/>
            <charset val="238"/>
          </rPr>
          <t>IV_F:FeladatMegnevezes</t>
        </r>
      </text>
    </comment>
    <comment ref="E28" authorId="0" shapeId="0" xr:uid="{ACE94AE2-B258-445E-AACB-C65979BD7A0D}">
      <text>
        <r>
          <rPr>
            <sz val="11"/>
            <rFont val="Calibri"/>
            <family val="2"/>
            <charset val="238"/>
          </rPr>
          <t>IV_F:ElviEngedelySzam</t>
        </r>
      </text>
    </comment>
    <comment ref="F28" authorId="0" shapeId="0" xr:uid="{53AB9012-7F6E-4313-ABE4-ACE4F437BB1D}">
      <text>
        <r>
          <rPr>
            <sz val="11"/>
            <rFont val="Calibri"/>
            <family val="2"/>
            <charset val="238"/>
          </rPr>
          <t>IV_F:VKR_Kod</t>
        </r>
      </text>
    </comment>
    <comment ref="G28" authorId="0" shapeId="0" xr:uid="{2485CEA4-4847-4D96-BC0E-61B5544F285E}">
      <text>
        <r>
          <rPr>
            <sz val="11"/>
            <rFont val="Calibri"/>
            <family val="2"/>
            <charset val="238"/>
          </rPr>
          <t>IV_F:VKR_Nev</t>
        </r>
      </text>
    </comment>
    <comment ref="H28" authorId="0" shapeId="0" xr:uid="{9227AA70-F310-45DF-810C-910C2EF10B5C}">
      <text>
        <r>
          <rPr>
            <sz val="11"/>
            <rFont val="Calibri"/>
            <family val="2"/>
            <charset val="238"/>
          </rPr>
          <t>IV_F:FeladatAzonosito</t>
        </r>
      </text>
    </comment>
    <comment ref="I28" authorId="0" shapeId="0" xr:uid="{E60C0C38-C974-448A-A169-A1923E545972}">
      <text>
        <r>
          <rPr>
            <sz val="11"/>
            <rFont val="Calibri"/>
            <family val="2"/>
            <charset val="238"/>
          </rPr>
          <t>IV_F:EllatasiTerulet</t>
        </r>
      </text>
    </comment>
    <comment ref="J28" authorId="0" shapeId="0" xr:uid="{3462DEE4-0B44-46D6-8D26-9622C716BCA9}">
      <text>
        <r>
          <rPr>
            <sz val="11"/>
            <rFont val="Calibri"/>
            <family val="2"/>
            <charset val="238"/>
          </rPr>
          <t>IV_F:EllatasertFelelos</t>
        </r>
      </text>
    </comment>
    <comment ref="K28" authorId="0" shapeId="0" xr:uid="{2FEF4D55-FCA3-4B83-8858-7BD504A2CE4C}">
      <text>
        <r>
          <rPr>
            <sz val="11"/>
            <rFont val="Calibri"/>
            <family val="2"/>
            <charset val="238"/>
          </rPr>
          <t>IV_F:TervezettNettoKoltseg</t>
        </r>
      </text>
    </comment>
    <comment ref="L28" authorId="0" shapeId="0" xr:uid="{11858E30-5526-4CF0-BD03-4DAA0EAC1C53}">
      <text>
        <r>
          <rPr>
            <sz val="11"/>
            <rFont val="Calibri"/>
            <family val="2"/>
            <charset val="238"/>
          </rPr>
          <t>IV_F:IdotartamKezdes</t>
        </r>
      </text>
    </comment>
    <comment ref="M28" authorId="0" shapeId="0" xr:uid="{EBF6FBE2-8205-4229-9E00-B327CACE87F4}">
      <text>
        <r>
          <rPr>
            <sz val="11"/>
            <rFont val="Calibri"/>
            <family val="2"/>
            <charset val="238"/>
          </rPr>
          <t>IV_F:IdotartamBefejezes</t>
        </r>
      </text>
    </comment>
    <comment ref="N28" authorId="0" shapeId="0" xr:uid="{E6C8E1D6-4EC7-43AD-B8B8-297DC8061596}">
      <text>
        <r>
          <rPr>
            <sz val="11"/>
            <rFont val="Calibri"/>
            <family val="2"/>
            <charset val="238"/>
          </rPr>
          <t>IV_F:NettoKoltsegUtem1</t>
        </r>
      </text>
    </comment>
    <comment ref="O28" authorId="0" shapeId="0" xr:uid="{866621E8-974B-40CD-BDDF-D4F2619EAB66}">
      <text>
        <r>
          <rPr>
            <sz val="11"/>
            <rFont val="Calibri"/>
            <family val="2"/>
            <charset val="238"/>
          </rPr>
          <t>IV_F:NettoKoltsegUtem2</t>
        </r>
      </text>
    </comment>
    <comment ref="P28" authorId="0" shapeId="0" xr:uid="{764D7ACF-4E31-403B-8A4E-5377D7844596}">
      <text>
        <r>
          <rPr>
            <sz val="11"/>
            <rFont val="Calibri"/>
            <family val="2"/>
            <charset val="238"/>
          </rPr>
          <t>IV_F:EM_Melleklet2_KTG</t>
        </r>
      </text>
    </comment>
    <comment ref="R28" authorId="0" shapeId="0" xr:uid="{FD128E96-86AE-42C7-9C45-7BC21C36CC2A}">
      <text>
        <r>
          <rPr>
            <sz val="11"/>
            <rFont val="Calibri"/>
            <family val="2"/>
            <charset val="238"/>
          </rPr>
          <t>IV_F:HDUtem1</t>
        </r>
      </text>
    </comment>
    <comment ref="S28" authorId="0" shapeId="0" xr:uid="{52C3322A-25B2-449F-AE52-1CF04845BC89}">
      <text>
        <r>
          <rPr>
            <sz val="11"/>
            <rFont val="Calibri"/>
            <family val="2"/>
            <charset val="238"/>
          </rPr>
          <t>IV_F:ECSUtem1</t>
        </r>
      </text>
    </comment>
    <comment ref="T28" authorId="0" shapeId="0" xr:uid="{6C91E096-FF20-4436-99D2-DFBB53C5BA5F}">
      <text>
        <r>
          <rPr>
            <sz val="11"/>
            <rFont val="Calibri"/>
            <family val="2"/>
            <charset val="238"/>
          </rPr>
          <t>IV_F:KFHUtem1</t>
        </r>
      </text>
    </comment>
    <comment ref="U28" authorId="0" shapeId="0" xr:uid="{BAF1B7AE-4C90-4402-B848-2024F39436E8}">
      <text>
        <r>
          <rPr>
            <sz val="11"/>
            <rFont val="Calibri"/>
            <family val="2"/>
            <charset val="238"/>
          </rPr>
          <t>IV_F:Egyeb_SajatUtem1</t>
        </r>
      </text>
    </comment>
    <comment ref="V28" authorId="0" shapeId="0" xr:uid="{FCFB439A-B529-4FEE-81EA-10CC06310AD7}">
      <text>
        <r>
          <rPr>
            <sz val="11"/>
            <rFont val="Calibri"/>
            <family val="2"/>
            <charset val="238"/>
          </rPr>
          <t>IV_F:DijUtem1</t>
        </r>
      </text>
    </comment>
    <comment ref="W28" authorId="0" shapeId="0" xr:uid="{83F24E27-84E2-4B93-B235-23ED89E61C5B}">
      <text>
        <r>
          <rPr>
            <sz val="11"/>
            <rFont val="Calibri"/>
            <family val="2"/>
            <charset val="238"/>
          </rPr>
          <t>IV_F:EM_Melleklet1_Utem1</t>
        </r>
      </text>
    </comment>
    <comment ref="X28" authorId="0" shapeId="0" xr:uid="{B9BA8FC4-55C5-447E-8B3C-8FC70CD0AE1E}">
      <text>
        <r>
          <rPr>
            <sz val="11"/>
            <rFont val="Calibri"/>
            <family val="2"/>
            <charset val="238"/>
          </rPr>
          <t>IV_F:EgyebAllamiUtem1</t>
        </r>
      </text>
    </comment>
    <comment ref="Y28" authorId="0" shapeId="0" xr:uid="{5A52D02E-8BBB-45FB-9505-A9254037B2C2}">
      <text>
        <r>
          <rPr>
            <sz val="11"/>
            <rFont val="Calibri"/>
            <family val="2"/>
            <charset val="238"/>
          </rPr>
          <t>IV_F:OnkormanyzatiUtem1</t>
        </r>
      </text>
    </comment>
    <comment ref="Z28" authorId="0" shapeId="0" xr:uid="{C418D851-45C3-486E-8BC2-EA3F79CD064B}">
      <text>
        <r>
          <rPr>
            <sz val="11"/>
            <rFont val="Calibri"/>
            <family val="2"/>
            <charset val="238"/>
          </rPr>
          <t>IV_F:EUUtem1</t>
        </r>
      </text>
    </comment>
    <comment ref="AA28" authorId="0" shapeId="0" xr:uid="{3B17A4AC-31F5-42D5-AAFA-98032E118135}">
      <text>
        <r>
          <rPr>
            <sz val="11"/>
            <rFont val="Calibri"/>
            <family val="2"/>
            <charset val="238"/>
          </rPr>
          <t>IV_F:EgyebUtem1</t>
        </r>
      </text>
    </comment>
    <comment ref="AB28" authorId="0" shapeId="0" xr:uid="{295F6A5D-9875-4907-877C-54E468509591}">
      <text>
        <r>
          <rPr>
            <sz val="11"/>
            <rFont val="Calibri"/>
            <family val="2"/>
            <charset val="238"/>
          </rPr>
          <t>IV_F:HitelKotvenyUtem1</t>
        </r>
      </text>
    </comment>
    <comment ref="AC28" authorId="0" shapeId="0" xr:uid="{40C40482-377B-43E8-B00E-8293FF541538}">
      <text>
        <r>
          <rPr>
            <sz val="11"/>
            <rFont val="Calibri"/>
            <family val="2"/>
            <charset val="238"/>
          </rPr>
          <t>IV_F:OsszesenUtem1</t>
        </r>
      </text>
    </comment>
    <comment ref="AF28" authorId="0" shapeId="0" xr:uid="{779ABB19-A96C-4A5A-91B0-36A0E6564D2B}">
      <text>
        <r>
          <rPr>
            <sz val="11"/>
            <rFont val="Calibri"/>
            <family val="2"/>
            <charset val="238"/>
          </rPr>
          <t>IV_F:HDUtem2</t>
        </r>
      </text>
    </comment>
    <comment ref="AG28" authorId="0" shapeId="0" xr:uid="{0C863714-2CAA-4953-92D3-3AAFB6A47371}">
      <text>
        <r>
          <rPr>
            <sz val="11"/>
            <rFont val="Calibri"/>
            <family val="2"/>
            <charset val="238"/>
          </rPr>
          <t>IV_F:ECSUtem2</t>
        </r>
      </text>
    </comment>
    <comment ref="AH28" authorId="0" shapeId="0" xr:uid="{EC84AF10-551D-477F-AC2B-F474EBBF4588}">
      <text>
        <r>
          <rPr>
            <sz val="11"/>
            <rFont val="Calibri"/>
            <family val="2"/>
            <charset val="238"/>
          </rPr>
          <t>IV_F:KFHUtem2</t>
        </r>
      </text>
    </comment>
    <comment ref="AI28" authorId="0" shapeId="0" xr:uid="{1DAFC5F7-881B-4CCD-AEB9-FE193AFA1F05}">
      <text>
        <r>
          <rPr>
            <sz val="11"/>
            <rFont val="Calibri"/>
            <family val="2"/>
            <charset val="238"/>
          </rPr>
          <t>IV_F:Egyeb_SajatUtem2</t>
        </r>
      </text>
    </comment>
    <comment ref="AJ28" authorId="0" shapeId="0" xr:uid="{C35CD959-8011-4080-9AAF-4D1920495DDF}">
      <text>
        <r>
          <rPr>
            <sz val="11"/>
            <rFont val="Calibri"/>
            <family val="2"/>
            <charset val="238"/>
          </rPr>
          <t>IV_F:DijUtem2</t>
        </r>
      </text>
    </comment>
    <comment ref="AK28" authorId="0" shapeId="0" xr:uid="{E0A12C35-F058-4909-91D5-8E087FE61D59}">
      <text>
        <r>
          <rPr>
            <sz val="11"/>
            <rFont val="Calibri"/>
            <family val="2"/>
            <charset val="238"/>
          </rPr>
          <t>IV_F:EM_Melleklet1_Utem2</t>
        </r>
      </text>
    </comment>
    <comment ref="AL28" authorId="0" shapeId="0" xr:uid="{82417C4E-EA03-47A1-9DE3-6C815BAEB538}">
      <text>
        <r>
          <rPr>
            <sz val="11"/>
            <rFont val="Calibri"/>
            <family val="2"/>
            <charset val="238"/>
          </rPr>
          <t>IV_F:EgyebAllamiUtem2</t>
        </r>
      </text>
    </comment>
    <comment ref="AM28" authorId="0" shapeId="0" xr:uid="{395D21F4-C28E-4EE9-AFD2-CBAE416067AD}">
      <text>
        <r>
          <rPr>
            <sz val="11"/>
            <rFont val="Calibri"/>
            <family val="2"/>
            <charset val="238"/>
          </rPr>
          <t>IV_F:OnkormanyzatiUtem2</t>
        </r>
      </text>
    </comment>
    <comment ref="AN28" authorId="0" shapeId="0" xr:uid="{089C2E6F-3593-4FBA-B1EE-BCE4F6470163}">
      <text>
        <r>
          <rPr>
            <sz val="11"/>
            <rFont val="Calibri"/>
            <family val="2"/>
            <charset val="238"/>
          </rPr>
          <t>IV_F:EUUtem2</t>
        </r>
      </text>
    </comment>
    <comment ref="AO28" authorId="0" shapeId="0" xr:uid="{9F9C6719-61F3-498C-9814-55440343DE7D}">
      <text>
        <r>
          <rPr>
            <sz val="11"/>
            <rFont val="Calibri"/>
            <family val="2"/>
            <charset val="238"/>
          </rPr>
          <t>IV_F:EgyebUtem2</t>
        </r>
      </text>
    </comment>
    <comment ref="AP28" authorId="0" shapeId="0" xr:uid="{6027CA1E-90B2-41DB-8CE8-AD47BF6D1592}">
      <text>
        <r>
          <rPr>
            <sz val="11"/>
            <rFont val="Calibri"/>
            <family val="2"/>
            <charset val="238"/>
          </rPr>
          <t>IV_F:HitelKotvenyUtem2</t>
        </r>
      </text>
    </comment>
    <comment ref="AQ28" authorId="0" shapeId="0" xr:uid="{6C456068-BA6F-4A89-94AD-66B0FB7A192C}">
      <text>
        <r>
          <rPr>
            <sz val="11"/>
            <rFont val="Calibri"/>
            <family val="2"/>
            <charset val="238"/>
          </rPr>
          <t>IV_F:OsszesenUtem2</t>
        </r>
      </text>
    </comment>
    <comment ref="AR28" authorId="0" shapeId="0" xr:uid="{A0B24E03-EBB6-437A-BEEF-640BD51F355D}">
      <text>
        <r>
          <rPr>
            <sz val="11"/>
            <rFont val="Calibri"/>
            <family val="2"/>
            <charset val="238"/>
          </rPr>
          <t>IV_F:ForrashianyUtem2</t>
        </r>
      </text>
    </comment>
    <comment ref="AU28" authorId="0" shapeId="0" xr:uid="{E79DA9CF-D864-4FEA-9BC7-929F6ADAA8DA}">
      <text>
        <r>
          <rPr>
            <sz val="11"/>
            <rFont val="Calibri"/>
            <family val="2"/>
            <charset val="238"/>
          </rPr>
          <t>IV_F:Indokolas</t>
        </r>
      </text>
    </comment>
    <comment ref="AV28" authorId="0" shapeId="0" xr:uid="{E2FC10B7-F84F-4C37-905A-CFFFC09EAC2D}">
      <text>
        <r>
          <rPr>
            <sz val="11"/>
            <rFont val="Calibri"/>
            <family val="2"/>
            <charset val="238"/>
          </rPr>
          <t>IV_F:Megjegyzes</t>
        </r>
      </text>
    </comment>
    <comment ref="AW28" authorId="0" shapeId="0" xr:uid="{81609820-EF7C-450E-83C4-7BDCC6477D7C}">
      <text>
        <r>
          <rPr>
            <sz val="11"/>
            <rFont val="Calibri"/>
            <family val="2"/>
            <charset val="238"/>
          </rPr>
          <t>IV_F:FeladatSorszam</t>
        </r>
      </text>
    </comment>
    <comment ref="AY28" authorId="0" shapeId="0" xr:uid="{3555C0F8-1F90-442A-B92C-2EBC7CE4F069}">
      <text>
        <r>
          <rPr>
            <sz val="11"/>
            <rFont val="Calibri"/>
            <family val="2"/>
            <charset val="238"/>
          </rPr>
          <t>IV_F:ISA</t>
        </r>
      </text>
    </comment>
    <comment ref="B29" authorId="0" shapeId="0" xr:uid="{EDA25F50-E944-4C94-9CA3-701CD2CE9CB6}">
      <text>
        <r>
          <rPr>
            <sz val="11"/>
            <rFont val="Calibri"/>
            <family val="2"/>
            <charset val="238"/>
          </rPr>
          <t>IV_F:FontossagiSorrent</t>
        </r>
      </text>
    </comment>
    <comment ref="C29" authorId="0" shapeId="0" xr:uid="{6B8D5BED-5BAC-46E0-A7A0-B558638D92EB}">
      <text>
        <r>
          <rPr>
            <sz val="11"/>
            <rFont val="Calibri"/>
            <family val="2"/>
            <charset val="238"/>
          </rPr>
          <t>IV_F:FeladatKategoria</t>
        </r>
      </text>
    </comment>
    <comment ref="D29" authorId="0" shapeId="0" xr:uid="{FE3CA566-6E3C-4BCA-8DFE-D1633C493941}">
      <text>
        <r>
          <rPr>
            <sz val="11"/>
            <rFont val="Calibri"/>
            <family val="2"/>
            <charset val="238"/>
          </rPr>
          <t>IV_F:FeladatMegnevezes</t>
        </r>
      </text>
    </comment>
    <comment ref="E29" authorId="0" shapeId="0" xr:uid="{4B19BC22-2EA5-426E-AB84-590AFCC796B0}">
      <text>
        <r>
          <rPr>
            <sz val="11"/>
            <rFont val="Calibri"/>
            <family val="2"/>
            <charset val="238"/>
          </rPr>
          <t>IV_F:ElviEngedelySzam</t>
        </r>
      </text>
    </comment>
    <comment ref="F29" authorId="0" shapeId="0" xr:uid="{E4493060-C0E7-468B-A81C-180D0F9656BF}">
      <text>
        <r>
          <rPr>
            <sz val="11"/>
            <rFont val="Calibri"/>
            <family val="2"/>
            <charset val="238"/>
          </rPr>
          <t>IV_F:VKR_Kod</t>
        </r>
      </text>
    </comment>
    <comment ref="G29" authorId="0" shapeId="0" xr:uid="{0F8B8A5A-52E8-414D-81DF-0AA276DABA75}">
      <text>
        <r>
          <rPr>
            <sz val="11"/>
            <rFont val="Calibri"/>
            <family val="2"/>
            <charset val="238"/>
          </rPr>
          <t>IV_F:VKR_Nev</t>
        </r>
      </text>
    </comment>
    <comment ref="H29" authorId="0" shapeId="0" xr:uid="{0F2DB3E9-1789-42FF-9F27-73E3F2175C6B}">
      <text>
        <r>
          <rPr>
            <sz val="11"/>
            <rFont val="Calibri"/>
            <family val="2"/>
            <charset val="238"/>
          </rPr>
          <t>IV_F:FeladatAzonosito</t>
        </r>
      </text>
    </comment>
    <comment ref="I29" authorId="0" shapeId="0" xr:uid="{18DCD705-0137-4F84-A6FC-2A40E6559E6D}">
      <text>
        <r>
          <rPr>
            <sz val="11"/>
            <rFont val="Calibri"/>
            <family val="2"/>
            <charset val="238"/>
          </rPr>
          <t>IV_F:EllatasiTerulet</t>
        </r>
      </text>
    </comment>
    <comment ref="J29" authorId="0" shapeId="0" xr:uid="{8AAA977A-B314-4539-9E3B-8BDC9689EA45}">
      <text>
        <r>
          <rPr>
            <sz val="11"/>
            <rFont val="Calibri"/>
            <family val="2"/>
            <charset val="238"/>
          </rPr>
          <t>IV_F:EllatasertFelelos</t>
        </r>
      </text>
    </comment>
    <comment ref="K29" authorId="0" shapeId="0" xr:uid="{C64A7F75-096C-4E1E-BDD5-B1BFD90129F1}">
      <text>
        <r>
          <rPr>
            <sz val="11"/>
            <rFont val="Calibri"/>
            <family val="2"/>
            <charset val="238"/>
          </rPr>
          <t>IV_F:TervezettNettoKoltseg</t>
        </r>
      </text>
    </comment>
    <comment ref="L29" authorId="0" shapeId="0" xr:uid="{226F7A83-C669-4ADA-91FC-C0C7C6BFDB76}">
      <text>
        <r>
          <rPr>
            <sz val="11"/>
            <rFont val="Calibri"/>
            <family val="2"/>
            <charset val="238"/>
          </rPr>
          <t>IV_F:IdotartamKezdes</t>
        </r>
      </text>
    </comment>
    <comment ref="M29" authorId="0" shapeId="0" xr:uid="{A34D1A88-2773-4B43-811B-CDF500D55502}">
      <text>
        <r>
          <rPr>
            <sz val="11"/>
            <rFont val="Calibri"/>
            <family val="2"/>
            <charset val="238"/>
          </rPr>
          <t>IV_F:IdotartamBefejezes</t>
        </r>
      </text>
    </comment>
    <comment ref="N29" authorId="0" shapeId="0" xr:uid="{356BB09E-5C23-4802-8B59-CDC0C2B338FD}">
      <text>
        <r>
          <rPr>
            <sz val="11"/>
            <rFont val="Calibri"/>
            <family val="2"/>
            <charset val="238"/>
          </rPr>
          <t>IV_F:NettoKoltsegUtem1</t>
        </r>
      </text>
    </comment>
    <comment ref="O29" authorId="0" shapeId="0" xr:uid="{42E5A142-A30F-4E3E-8D47-16795FC7693A}">
      <text>
        <r>
          <rPr>
            <sz val="11"/>
            <rFont val="Calibri"/>
            <family val="2"/>
            <charset val="238"/>
          </rPr>
          <t>IV_F:NettoKoltsegUtem2</t>
        </r>
      </text>
    </comment>
    <comment ref="P29" authorId="0" shapeId="0" xr:uid="{F4949BA9-D644-4072-8B7A-052D01510EE8}">
      <text>
        <r>
          <rPr>
            <sz val="11"/>
            <rFont val="Calibri"/>
            <family val="2"/>
            <charset val="238"/>
          </rPr>
          <t>IV_F:EM_Melleklet2_KTG</t>
        </r>
      </text>
    </comment>
    <comment ref="R29" authorId="0" shapeId="0" xr:uid="{204E2823-D3D7-484B-9A2B-50E6D1EB1A6E}">
      <text>
        <r>
          <rPr>
            <sz val="11"/>
            <rFont val="Calibri"/>
            <family val="2"/>
            <charset val="238"/>
          </rPr>
          <t>IV_F:HDUtem1</t>
        </r>
      </text>
    </comment>
    <comment ref="S29" authorId="0" shapeId="0" xr:uid="{6D81B955-B27F-4B70-AC66-5FC8A243BDF0}">
      <text>
        <r>
          <rPr>
            <sz val="11"/>
            <rFont val="Calibri"/>
            <family val="2"/>
            <charset val="238"/>
          </rPr>
          <t>IV_F:ECSUtem1</t>
        </r>
      </text>
    </comment>
    <comment ref="T29" authorId="0" shapeId="0" xr:uid="{17843751-FAF1-4965-8569-8D95868763ED}">
      <text>
        <r>
          <rPr>
            <sz val="11"/>
            <rFont val="Calibri"/>
            <family val="2"/>
            <charset val="238"/>
          </rPr>
          <t>IV_F:KFHUtem1</t>
        </r>
      </text>
    </comment>
    <comment ref="U29" authorId="0" shapeId="0" xr:uid="{7EC5EC47-F7C5-4E1A-9107-A593FF33D84A}">
      <text>
        <r>
          <rPr>
            <sz val="11"/>
            <rFont val="Calibri"/>
            <family val="2"/>
            <charset val="238"/>
          </rPr>
          <t>IV_F:Egyeb_SajatUtem1</t>
        </r>
      </text>
    </comment>
    <comment ref="V29" authorId="0" shapeId="0" xr:uid="{835CAAB0-1E59-4260-8C42-A6B5425D0297}">
      <text>
        <r>
          <rPr>
            <sz val="11"/>
            <rFont val="Calibri"/>
            <family val="2"/>
            <charset val="238"/>
          </rPr>
          <t>IV_F:DijUtem1</t>
        </r>
      </text>
    </comment>
    <comment ref="W29" authorId="0" shapeId="0" xr:uid="{EF00D2D5-CAF2-4878-9E39-A30AFBD58595}">
      <text>
        <r>
          <rPr>
            <sz val="11"/>
            <rFont val="Calibri"/>
            <family val="2"/>
            <charset val="238"/>
          </rPr>
          <t>IV_F:EM_Melleklet1_Utem1</t>
        </r>
      </text>
    </comment>
    <comment ref="X29" authorId="0" shapeId="0" xr:uid="{EE080344-8A68-430C-8E9D-CC1AE2E55552}">
      <text>
        <r>
          <rPr>
            <sz val="11"/>
            <rFont val="Calibri"/>
            <family val="2"/>
            <charset val="238"/>
          </rPr>
          <t>IV_F:EgyebAllamiUtem1</t>
        </r>
      </text>
    </comment>
    <comment ref="Y29" authorId="0" shapeId="0" xr:uid="{EB968FAA-767F-437C-96AC-A82B298AAB37}">
      <text>
        <r>
          <rPr>
            <sz val="11"/>
            <rFont val="Calibri"/>
            <family val="2"/>
            <charset val="238"/>
          </rPr>
          <t>IV_F:OnkormanyzatiUtem1</t>
        </r>
      </text>
    </comment>
    <comment ref="Z29" authorId="0" shapeId="0" xr:uid="{66455F90-AA70-40D7-8C7D-A753988BE362}">
      <text>
        <r>
          <rPr>
            <sz val="11"/>
            <rFont val="Calibri"/>
            <family val="2"/>
            <charset val="238"/>
          </rPr>
          <t>IV_F:EUUtem1</t>
        </r>
      </text>
    </comment>
    <comment ref="AA29" authorId="0" shapeId="0" xr:uid="{F08EA565-637C-421B-A114-9D6A8030E90A}">
      <text>
        <r>
          <rPr>
            <sz val="11"/>
            <rFont val="Calibri"/>
            <family val="2"/>
            <charset val="238"/>
          </rPr>
          <t>IV_F:EgyebUtem1</t>
        </r>
      </text>
    </comment>
    <comment ref="AB29" authorId="0" shapeId="0" xr:uid="{2B1EC088-3FEC-4E9D-89F4-B286F5EBD000}">
      <text>
        <r>
          <rPr>
            <sz val="11"/>
            <rFont val="Calibri"/>
            <family val="2"/>
            <charset val="238"/>
          </rPr>
          <t>IV_F:HitelKotvenyUtem1</t>
        </r>
      </text>
    </comment>
    <comment ref="AC29" authorId="0" shapeId="0" xr:uid="{102442CD-ECBA-4633-AD49-66814C962E6B}">
      <text>
        <r>
          <rPr>
            <sz val="11"/>
            <rFont val="Calibri"/>
            <family val="2"/>
            <charset val="238"/>
          </rPr>
          <t>IV_F:OsszesenUtem1</t>
        </r>
      </text>
    </comment>
    <comment ref="AF29" authorId="0" shapeId="0" xr:uid="{6AF0A14B-D83E-4FD6-9B19-C88AB31E923D}">
      <text>
        <r>
          <rPr>
            <sz val="11"/>
            <rFont val="Calibri"/>
            <family val="2"/>
            <charset val="238"/>
          </rPr>
          <t>IV_F:HDUtem2</t>
        </r>
      </text>
    </comment>
    <comment ref="AG29" authorId="0" shapeId="0" xr:uid="{2CB48CFA-E5AD-472F-B7E0-C57781EA27E5}">
      <text>
        <r>
          <rPr>
            <sz val="11"/>
            <rFont val="Calibri"/>
            <family val="2"/>
            <charset val="238"/>
          </rPr>
          <t>IV_F:ECSUtem2</t>
        </r>
      </text>
    </comment>
    <comment ref="AH29" authorId="0" shapeId="0" xr:uid="{5A5C3F00-65BA-48D5-BF20-97598EDE93D8}">
      <text>
        <r>
          <rPr>
            <sz val="11"/>
            <rFont val="Calibri"/>
            <family val="2"/>
            <charset val="238"/>
          </rPr>
          <t>IV_F:KFHUtem2</t>
        </r>
      </text>
    </comment>
    <comment ref="AI29" authorId="0" shapeId="0" xr:uid="{6B46984F-72E4-4846-81DB-3F461C0AD78E}">
      <text>
        <r>
          <rPr>
            <sz val="11"/>
            <rFont val="Calibri"/>
            <family val="2"/>
            <charset val="238"/>
          </rPr>
          <t>IV_F:Egyeb_SajatUtem2</t>
        </r>
      </text>
    </comment>
    <comment ref="AJ29" authorId="0" shapeId="0" xr:uid="{0709F1DA-A9F3-49AD-B064-54C59B121FD4}">
      <text>
        <r>
          <rPr>
            <sz val="11"/>
            <rFont val="Calibri"/>
            <family val="2"/>
            <charset val="238"/>
          </rPr>
          <t>IV_F:DijUtem2</t>
        </r>
      </text>
    </comment>
    <comment ref="AK29" authorId="0" shapeId="0" xr:uid="{06EB27BF-A705-4D25-9C80-F70D343B57D6}">
      <text>
        <r>
          <rPr>
            <sz val="11"/>
            <rFont val="Calibri"/>
            <family val="2"/>
            <charset val="238"/>
          </rPr>
          <t>IV_F:EM_Melleklet1_Utem2</t>
        </r>
      </text>
    </comment>
    <comment ref="AL29" authorId="0" shapeId="0" xr:uid="{1D22A2AB-E0A9-4370-8888-9D61AB8F80A7}">
      <text>
        <r>
          <rPr>
            <sz val="11"/>
            <rFont val="Calibri"/>
            <family val="2"/>
            <charset val="238"/>
          </rPr>
          <t>IV_F:EgyebAllamiUtem2</t>
        </r>
      </text>
    </comment>
    <comment ref="AM29" authorId="0" shapeId="0" xr:uid="{FE63B474-3815-4E0A-B059-C53A616B4D03}">
      <text>
        <r>
          <rPr>
            <sz val="11"/>
            <rFont val="Calibri"/>
            <family val="2"/>
            <charset val="238"/>
          </rPr>
          <t>IV_F:OnkormanyzatiUtem2</t>
        </r>
      </text>
    </comment>
    <comment ref="AN29" authorId="0" shapeId="0" xr:uid="{EA54669D-4983-45C9-9343-277ACD07F0A6}">
      <text>
        <r>
          <rPr>
            <sz val="11"/>
            <rFont val="Calibri"/>
            <family val="2"/>
            <charset val="238"/>
          </rPr>
          <t>IV_F:EUUtem2</t>
        </r>
      </text>
    </comment>
    <comment ref="AO29" authorId="0" shapeId="0" xr:uid="{CFF156F8-FFA7-4F3F-8048-92253BA9BC72}">
      <text>
        <r>
          <rPr>
            <sz val="11"/>
            <rFont val="Calibri"/>
            <family val="2"/>
            <charset val="238"/>
          </rPr>
          <t>IV_F:EgyebUtem2</t>
        </r>
      </text>
    </comment>
    <comment ref="AP29" authorId="0" shapeId="0" xr:uid="{94C196CD-CF48-4A1E-B9B8-174538FC7589}">
      <text>
        <r>
          <rPr>
            <sz val="11"/>
            <rFont val="Calibri"/>
            <family val="2"/>
            <charset val="238"/>
          </rPr>
          <t>IV_F:HitelKotvenyUtem2</t>
        </r>
      </text>
    </comment>
    <comment ref="AQ29" authorId="0" shapeId="0" xr:uid="{23CDD1CB-6906-48DF-95C2-BEAFC41E48B4}">
      <text>
        <r>
          <rPr>
            <sz val="11"/>
            <rFont val="Calibri"/>
            <family val="2"/>
            <charset val="238"/>
          </rPr>
          <t>IV_F:OsszesenUtem2</t>
        </r>
      </text>
    </comment>
    <comment ref="AR29" authorId="0" shapeId="0" xr:uid="{80408B08-CA0F-4D2A-96C3-19E1C2D8B489}">
      <text>
        <r>
          <rPr>
            <sz val="11"/>
            <rFont val="Calibri"/>
            <family val="2"/>
            <charset val="238"/>
          </rPr>
          <t>IV_F:ForrashianyUtem2</t>
        </r>
      </text>
    </comment>
    <comment ref="AU29" authorId="0" shapeId="0" xr:uid="{EDC3C471-D2C1-4987-885E-05548100B611}">
      <text>
        <r>
          <rPr>
            <sz val="11"/>
            <rFont val="Calibri"/>
            <family val="2"/>
            <charset val="238"/>
          </rPr>
          <t>IV_F:Indokolas</t>
        </r>
      </text>
    </comment>
    <comment ref="AV29" authorId="0" shapeId="0" xr:uid="{C2564A88-79EE-4D02-8084-133890E4C36A}">
      <text>
        <r>
          <rPr>
            <sz val="11"/>
            <rFont val="Calibri"/>
            <family val="2"/>
            <charset val="238"/>
          </rPr>
          <t>IV_F:Megjegyzes</t>
        </r>
      </text>
    </comment>
    <comment ref="AW29" authorId="0" shapeId="0" xr:uid="{51E31235-8E5B-4CEE-A3F7-8AD1A5DCC829}">
      <text>
        <r>
          <rPr>
            <sz val="11"/>
            <rFont val="Calibri"/>
            <family val="2"/>
            <charset val="238"/>
          </rPr>
          <t>IV_F:FeladatSorszam</t>
        </r>
      </text>
    </comment>
    <comment ref="AY29" authorId="0" shapeId="0" xr:uid="{F2AE7D52-E05B-4111-8D40-6624ADF49A95}">
      <text>
        <r>
          <rPr>
            <sz val="11"/>
            <rFont val="Calibri"/>
            <family val="2"/>
            <charset val="238"/>
          </rPr>
          <t>IV_F:ISA</t>
        </r>
      </text>
    </comment>
    <comment ref="B30" authorId="0" shapeId="0" xr:uid="{A6BA0943-145C-4084-A774-D732E22B3642}">
      <text>
        <r>
          <rPr>
            <sz val="11"/>
            <rFont val="Calibri"/>
            <family val="2"/>
            <charset val="238"/>
          </rPr>
          <t>IV_F:FontossagiSorrent</t>
        </r>
      </text>
    </comment>
    <comment ref="C30" authorId="0" shapeId="0" xr:uid="{F5CA1AFC-1600-4E38-AAD0-182734897FF4}">
      <text>
        <r>
          <rPr>
            <sz val="11"/>
            <rFont val="Calibri"/>
            <family val="2"/>
            <charset val="238"/>
          </rPr>
          <t>IV_F:FeladatKategoria</t>
        </r>
      </text>
    </comment>
    <comment ref="D30" authorId="0" shapeId="0" xr:uid="{9AB9C9E7-BF2C-4D3A-B375-B0D1C555F43E}">
      <text>
        <r>
          <rPr>
            <sz val="11"/>
            <rFont val="Calibri"/>
            <family val="2"/>
            <charset val="238"/>
          </rPr>
          <t>IV_F:FeladatMegnevezes</t>
        </r>
      </text>
    </comment>
    <comment ref="E30" authorId="0" shapeId="0" xr:uid="{A450B6E3-E50E-4D01-9674-941B522F0123}">
      <text>
        <r>
          <rPr>
            <sz val="11"/>
            <rFont val="Calibri"/>
            <family val="2"/>
            <charset val="238"/>
          </rPr>
          <t>IV_F:ElviEngedelySzam</t>
        </r>
      </text>
    </comment>
    <comment ref="F30" authorId="0" shapeId="0" xr:uid="{EB836933-4C31-4997-9CEF-01D8A4ECB2DB}">
      <text>
        <r>
          <rPr>
            <sz val="11"/>
            <rFont val="Calibri"/>
            <family val="2"/>
            <charset val="238"/>
          </rPr>
          <t>IV_F:VKR_Kod</t>
        </r>
      </text>
    </comment>
    <comment ref="G30" authorId="0" shapeId="0" xr:uid="{747A58E8-C59E-4797-A838-5CE49924E7D2}">
      <text>
        <r>
          <rPr>
            <sz val="11"/>
            <rFont val="Calibri"/>
            <family val="2"/>
            <charset val="238"/>
          </rPr>
          <t>IV_F:VKR_Nev</t>
        </r>
      </text>
    </comment>
    <comment ref="H30" authorId="0" shapeId="0" xr:uid="{BED25537-6213-4AE8-9626-EB1296AF8A85}">
      <text>
        <r>
          <rPr>
            <sz val="11"/>
            <rFont val="Calibri"/>
            <family val="2"/>
            <charset val="238"/>
          </rPr>
          <t>IV_F:FeladatAzonosito</t>
        </r>
      </text>
    </comment>
    <comment ref="I30" authorId="0" shapeId="0" xr:uid="{08127FAA-FA2C-4F83-AEF0-1B17EC434DCE}">
      <text>
        <r>
          <rPr>
            <sz val="11"/>
            <rFont val="Calibri"/>
            <family val="2"/>
            <charset val="238"/>
          </rPr>
          <t>IV_F:EllatasiTerulet</t>
        </r>
      </text>
    </comment>
    <comment ref="J30" authorId="0" shapeId="0" xr:uid="{94A70312-42A1-45A4-A880-4FFC38F55F16}">
      <text>
        <r>
          <rPr>
            <sz val="11"/>
            <rFont val="Calibri"/>
            <family val="2"/>
            <charset val="238"/>
          </rPr>
          <t>IV_F:EllatasertFelelos</t>
        </r>
      </text>
    </comment>
    <comment ref="K30" authorId="0" shapeId="0" xr:uid="{4B675B1C-59F0-4EE1-8BF0-C70C558F3B3F}">
      <text>
        <r>
          <rPr>
            <sz val="11"/>
            <rFont val="Calibri"/>
            <family val="2"/>
            <charset val="238"/>
          </rPr>
          <t>IV_F:TervezettNettoKoltseg</t>
        </r>
      </text>
    </comment>
    <comment ref="L30" authorId="0" shapeId="0" xr:uid="{0D633C6A-65B2-4C48-A8DF-4E4EEF0A1078}">
      <text>
        <r>
          <rPr>
            <sz val="11"/>
            <rFont val="Calibri"/>
            <family val="2"/>
            <charset val="238"/>
          </rPr>
          <t>IV_F:IdotartamKezdes</t>
        </r>
      </text>
    </comment>
    <comment ref="M30" authorId="0" shapeId="0" xr:uid="{CE646F2B-6F12-43DA-88DD-B003A7D5A6A1}">
      <text>
        <r>
          <rPr>
            <sz val="11"/>
            <rFont val="Calibri"/>
            <family val="2"/>
            <charset val="238"/>
          </rPr>
          <t>IV_F:IdotartamBefejezes</t>
        </r>
      </text>
    </comment>
    <comment ref="N30" authorId="0" shapeId="0" xr:uid="{617727B0-45D4-4F3E-A456-87AEA1A6C699}">
      <text>
        <r>
          <rPr>
            <sz val="11"/>
            <rFont val="Calibri"/>
            <family val="2"/>
            <charset val="238"/>
          </rPr>
          <t>IV_F:NettoKoltsegUtem1</t>
        </r>
      </text>
    </comment>
    <comment ref="O30" authorId="0" shapeId="0" xr:uid="{AA7989AE-7E99-4443-B8EA-375845BAC6F8}">
      <text>
        <r>
          <rPr>
            <sz val="11"/>
            <rFont val="Calibri"/>
            <family val="2"/>
            <charset val="238"/>
          </rPr>
          <t>IV_F:NettoKoltsegUtem2</t>
        </r>
      </text>
    </comment>
    <comment ref="P30" authorId="0" shapeId="0" xr:uid="{C6349ABC-E20B-4895-B9D8-5F0282D794A5}">
      <text>
        <r>
          <rPr>
            <sz val="11"/>
            <rFont val="Calibri"/>
            <family val="2"/>
            <charset val="238"/>
          </rPr>
          <t>IV_F:EM_Melleklet2_KTG</t>
        </r>
      </text>
    </comment>
    <comment ref="R30" authorId="0" shapeId="0" xr:uid="{01CA074E-16F8-44CC-8872-9DEFD26AC6FE}">
      <text>
        <r>
          <rPr>
            <sz val="11"/>
            <rFont val="Calibri"/>
            <family val="2"/>
            <charset val="238"/>
          </rPr>
          <t>IV_F:HDUtem1</t>
        </r>
      </text>
    </comment>
    <comment ref="S30" authorId="0" shapeId="0" xr:uid="{3278F218-09FA-4ADE-BE7B-7EE4DE6E8F69}">
      <text>
        <r>
          <rPr>
            <sz val="11"/>
            <rFont val="Calibri"/>
            <family val="2"/>
            <charset val="238"/>
          </rPr>
          <t>IV_F:ECSUtem1</t>
        </r>
      </text>
    </comment>
    <comment ref="T30" authorId="0" shapeId="0" xr:uid="{479A2033-10E9-4078-AD37-3C69B9D1166B}">
      <text>
        <r>
          <rPr>
            <sz val="11"/>
            <rFont val="Calibri"/>
            <family val="2"/>
            <charset val="238"/>
          </rPr>
          <t>IV_F:KFHUtem1</t>
        </r>
      </text>
    </comment>
    <comment ref="U30" authorId="0" shapeId="0" xr:uid="{A25859E2-214B-4C35-AFF3-1F520825A6BE}">
      <text>
        <r>
          <rPr>
            <sz val="11"/>
            <rFont val="Calibri"/>
            <family val="2"/>
            <charset val="238"/>
          </rPr>
          <t>IV_F:Egyeb_SajatUtem1</t>
        </r>
      </text>
    </comment>
    <comment ref="V30" authorId="0" shapeId="0" xr:uid="{2051A9CF-82DC-4880-B022-5E629D6395F9}">
      <text>
        <r>
          <rPr>
            <sz val="11"/>
            <rFont val="Calibri"/>
            <family val="2"/>
            <charset val="238"/>
          </rPr>
          <t>IV_F:DijUtem1</t>
        </r>
      </text>
    </comment>
    <comment ref="W30" authorId="0" shapeId="0" xr:uid="{0FDA90D8-4186-48BF-B1B1-FBF1D038A314}">
      <text>
        <r>
          <rPr>
            <sz val="11"/>
            <rFont val="Calibri"/>
            <family val="2"/>
            <charset val="238"/>
          </rPr>
          <t>IV_F:EM_Melleklet1_Utem1</t>
        </r>
      </text>
    </comment>
    <comment ref="X30" authorId="0" shapeId="0" xr:uid="{7B5D96DD-E5D1-4EFE-B334-303B5BCA630A}">
      <text>
        <r>
          <rPr>
            <sz val="11"/>
            <rFont val="Calibri"/>
            <family val="2"/>
            <charset val="238"/>
          </rPr>
          <t>IV_F:EgyebAllamiUtem1</t>
        </r>
      </text>
    </comment>
    <comment ref="Y30" authorId="0" shapeId="0" xr:uid="{A358F447-9853-4C5C-B444-A4783CB18854}">
      <text>
        <r>
          <rPr>
            <sz val="11"/>
            <rFont val="Calibri"/>
            <family val="2"/>
            <charset val="238"/>
          </rPr>
          <t>IV_F:OnkormanyzatiUtem1</t>
        </r>
      </text>
    </comment>
    <comment ref="Z30" authorId="0" shapeId="0" xr:uid="{443F6345-FF27-4446-BE42-5F0FCA313AE7}">
      <text>
        <r>
          <rPr>
            <sz val="11"/>
            <rFont val="Calibri"/>
            <family val="2"/>
            <charset val="238"/>
          </rPr>
          <t>IV_F:EUUtem1</t>
        </r>
      </text>
    </comment>
    <comment ref="AA30" authorId="0" shapeId="0" xr:uid="{C33B0084-0967-4B5B-A4D4-6B258A952DD1}">
      <text>
        <r>
          <rPr>
            <sz val="11"/>
            <rFont val="Calibri"/>
            <family val="2"/>
            <charset val="238"/>
          </rPr>
          <t>IV_F:EgyebUtem1</t>
        </r>
      </text>
    </comment>
    <comment ref="AB30" authorId="0" shapeId="0" xr:uid="{12937A7A-79D5-45E3-BDF4-163A4ECB72F1}">
      <text>
        <r>
          <rPr>
            <sz val="11"/>
            <rFont val="Calibri"/>
            <family val="2"/>
            <charset val="238"/>
          </rPr>
          <t>IV_F:HitelKotvenyUtem1</t>
        </r>
      </text>
    </comment>
    <comment ref="AC30" authorId="0" shapeId="0" xr:uid="{EE7151AB-CCAA-45A2-ABFF-AAC2749B6F6E}">
      <text>
        <r>
          <rPr>
            <sz val="11"/>
            <rFont val="Calibri"/>
            <family val="2"/>
            <charset val="238"/>
          </rPr>
          <t>IV_F:OsszesenUtem1</t>
        </r>
      </text>
    </comment>
    <comment ref="AF30" authorId="0" shapeId="0" xr:uid="{CE17F872-D1D9-452F-B336-D3CC1722D85C}">
      <text>
        <r>
          <rPr>
            <sz val="11"/>
            <rFont val="Calibri"/>
            <family val="2"/>
            <charset val="238"/>
          </rPr>
          <t>IV_F:HDUtem2</t>
        </r>
      </text>
    </comment>
    <comment ref="AG30" authorId="0" shapeId="0" xr:uid="{31D4F2E1-0B43-4D4F-AD86-7B0FD9576F5F}">
      <text>
        <r>
          <rPr>
            <sz val="11"/>
            <rFont val="Calibri"/>
            <family val="2"/>
            <charset val="238"/>
          </rPr>
          <t>IV_F:ECSUtem2</t>
        </r>
      </text>
    </comment>
    <comment ref="AH30" authorId="0" shapeId="0" xr:uid="{CED759AA-2EA1-4F8D-AB69-3E215BD63EC4}">
      <text>
        <r>
          <rPr>
            <sz val="11"/>
            <rFont val="Calibri"/>
            <family val="2"/>
            <charset val="238"/>
          </rPr>
          <t>IV_F:KFHUtem2</t>
        </r>
      </text>
    </comment>
    <comment ref="AI30" authorId="0" shapeId="0" xr:uid="{4D7C78A0-7628-4587-B849-0F104E8FFAA2}">
      <text>
        <r>
          <rPr>
            <sz val="11"/>
            <rFont val="Calibri"/>
            <family val="2"/>
            <charset val="238"/>
          </rPr>
          <t>IV_F:Egyeb_SajatUtem2</t>
        </r>
      </text>
    </comment>
    <comment ref="AJ30" authorId="0" shapeId="0" xr:uid="{1816A48B-A205-4A25-94FC-5724FBD06E2D}">
      <text>
        <r>
          <rPr>
            <sz val="11"/>
            <rFont val="Calibri"/>
            <family val="2"/>
            <charset val="238"/>
          </rPr>
          <t>IV_F:DijUtem2</t>
        </r>
      </text>
    </comment>
    <comment ref="AK30" authorId="0" shapeId="0" xr:uid="{AD4210B6-6CF2-425B-914A-87174FB09601}">
      <text>
        <r>
          <rPr>
            <sz val="11"/>
            <rFont val="Calibri"/>
            <family val="2"/>
            <charset val="238"/>
          </rPr>
          <t>IV_F:EM_Melleklet1_Utem2</t>
        </r>
      </text>
    </comment>
    <comment ref="AL30" authorId="0" shapeId="0" xr:uid="{4D70BF27-4087-46C5-9D3B-6715DE2C7D00}">
      <text>
        <r>
          <rPr>
            <sz val="11"/>
            <rFont val="Calibri"/>
            <family val="2"/>
            <charset val="238"/>
          </rPr>
          <t>IV_F:EgyebAllamiUtem2</t>
        </r>
      </text>
    </comment>
    <comment ref="AM30" authorId="0" shapeId="0" xr:uid="{9F4AB8E2-7692-41AB-A713-11D9471E3B5E}">
      <text>
        <r>
          <rPr>
            <sz val="11"/>
            <rFont val="Calibri"/>
            <family val="2"/>
            <charset val="238"/>
          </rPr>
          <t>IV_F:OnkormanyzatiUtem2</t>
        </r>
      </text>
    </comment>
    <comment ref="AN30" authorId="0" shapeId="0" xr:uid="{42E593BB-6DDA-43CD-8B42-2EBBF7652AA8}">
      <text>
        <r>
          <rPr>
            <sz val="11"/>
            <rFont val="Calibri"/>
            <family val="2"/>
            <charset val="238"/>
          </rPr>
          <t>IV_F:EUUtem2</t>
        </r>
      </text>
    </comment>
    <comment ref="AO30" authorId="0" shapeId="0" xr:uid="{95FE52EE-AB9F-4C46-ACA6-BABB36765761}">
      <text>
        <r>
          <rPr>
            <sz val="11"/>
            <rFont val="Calibri"/>
            <family val="2"/>
            <charset val="238"/>
          </rPr>
          <t>IV_F:EgyebUtem2</t>
        </r>
      </text>
    </comment>
    <comment ref="AP30" authorId="0" shapeId="0" xr:uid="{D750147D-5D89-4A78-8244-826A0B7D195C}">
      <text>
        <r>
          <rPr>
            <sz val="11"/>
            <rFont val="Calibri"/>
            <family val="2"/>
            <charset val="238"/>
          </rPr>
          <t>IV_F:HitelKotvenyUtem2</t>
        </r>
      </text>
    </comment>
    <comment ref="AQ30" authorId="0" shapeId="0" xr:uid="{069671A6-9FD9-4B07-B66F-4D6D11D598BC}">
      <text>
        <r>
          <rPr>
            <sz val="11"/>
            <rFont val="Calibri"/>
            <family val="2"/>
            <charset val="238"/>
          </rPr>
          <t>IV_F:OsszesenUtem2</t>
        </r>
      </text>
    </comment>
    <comment ref="AR30" authorId="0" shapeId="0" xr:uid="{B3C756DA-070B-48E5-BEE6-A40990C897BC}">
      <text>
        <r>
          <rPr>
            <sz val="11"/>
            <rFont val="Calibri"/>
            <family val="2"/>
            <charset val="238"/>
          </rPr>
          <t>IV_F:ForrashianyUtem2</t>
        </r>
      </text>
    </comment>
    <comment ref="AU30" authorId="0" shapeId="0" xr:uid="{18362FA8-7F79-4370-9DBB-7EB12893ED33}">
      <text>
        <r>
          <rPr>
            <sz val="11"/>
            <rFont val="Calibri"/>
            <family val="2"/>
            <charset val="238"/>
          </rPr>
          <t>IV_F:Indokolas</t>
        </r>
      </text>
    </comment>
    <comment ref="AV30" authorId="0" shapeId="0" xr:uid="{0FEF59F5-1060-43D6-A726-5D9D71163D1F}">
      <text>
        <r>
          <rPr>
            <sz val="11"/>
            <rFont val="Calibri"/>
            <family val="2"/>
            <charset val="238"/>
          </rPr>
          <t>IV_F:Megjegyzes</t>
        </r>
      </text>
    </comment>
    <comment ref="AW30" authorId="0" shapeId="0" xr:uid="{B49F0396-770B-45A5-8C80-56F5FD24DE9F}">
      <text>
        <r>
          <rPr>
            <sz val="11"/>
            <rFont val="Calibri"/>
            <family val="2"/>
            <charset val="238"/>
          </rPr>
          <t>IV_F:FeladatSorszam</t>
        </r>
      </text>
    </comment>
    <comment ref="AY30" authorId="0" shapeId="0" xr:uid="{95DB8473-A18A-4AED-AEAE-B97756653BFA}">
      <text>
        <r>
          <rPr>
            <sz val="11"/>
            <rFont val="Calibri"/>
            <family val="2"/>
            <charset val="238"/>
          </rPr>
          <t>IV_F:ISA</t>
        </r>
      </text>
    </comment>
    <comment ref="B31" authorId="0" shapeId="0" xr:uid="{161BC5E4-6268-4CBA-87A4-45B01A121E63}">
      <text>
        <r>
          <rPr>
            <sz val="11"/>
            <rFont val="Calibri"/>
            <family val="2"/>
            <charset val="238"/>
          </rPr>
          <t>IV_F:FontossagiSorrent</t>
        </r>
      </text>
    </comment>
    <comment ref="C31" authorId="0" shapeId="0" xr:uid="{71FB3A1C-3039-4B5D-A7CF-3AE46D7D42E6}">
      <text>
        <r>
          <rPr>
            <sz val="11"/>
            <rFont val="Calibri"/>
            <family val="2"/>
            <charset val="238"/>
          </rPr>
          <t>IV_F:FeladatKategoria</t>
        </r>
      </text>
    </comment>
    <comment ref="D31" authorId="0" shapeId="0" xr:uid="{41C0169A-250E-43A9-B772-EC08DF619E5B}">
      <text>
        <r>
          <rPr>
            <sz val="11"/>
            <rFont val="Calibri"/>
            <family val="2"/>
            <charset val="238"/>
          </rPr>
          <t>IV_F:FeladatMegnevezes</t>
        </r>
      </text>
    </comment>
    <comment ref="E31" authorId="0" shapeId="0" xr:uid="{F419B7EB-328D-4027-99B7-4DE94E330954}">
      <text>
        <r>
          <rPr>
            <sz val="11"/>
            <rFont val="Calibri"/>
            <family val="2"/>
            <charset val="238"/>
          </rPr>
          <t>IV_F:ElviEngedelySzam</t>
        </r>
      </text>
    </comment>
    <comment ref="F31" authorId="0" shapeId="0" xr:uid="{66B4EFE2-E2CF-48A0-95EE-FF858BC4C9EC}">
      <text>
        <r>
          <rPr>
            <sz val="11"/>
            <rFont val="Calibri"/>
            <family val="2"/>
            <charset val="238"/>
          </rPr>
          <t>IV_F:VKR_Kod</t>
        </r>
      </text>
    </comment>
    <comment ref="G31" authorId="0" shapeId="0" xr:uid="{CDE88876-6E31-4EF4-896F-551E79222199}">
      <text>
        <r>
          <rPr>
            <sz val="11"/>
            <rFont val="Calibri"/>
            <family val="2"/>
            <charset val="238"/>
          </rPr>
          <t>IV_F:VKR_Nev</t>
        </r>
      </text>
    </comment>
    <comment ref="H31" authorId="0" shapeId="0" xr:uid="{D1EC9A65-4C2A-4E75-B9B1-F8A5392B6BF1}">
      <text>
        <r>
          <rPr>
            <sz val="11"/>
            <rFont val="Calibri"/>
            <family val="2"/>
            <charset val="238"/>
          </rPr>
          <t>IV_F:FeladatAzonosito</t>
        </r>
      </text>
    </comment>
    <comment ref="I31" authorId="0" shapeId="0" xr:uid="{EB20DB1C-AE05-494B-BA5A-CA0624DA966A}">
      <text>
        <r>
          <rPr>
            <sz val="11"/>
            <rFont val="Calibri"/>
            <family val="2"/>
            <charset val="238"/>
          </rPr>
          <t>IV_F:EllatasiTerulet</t>
        </r>
      </text>
    </comment>
    <comment ref="J31" authorId="0" shapeId="0" xr:uid="{5C9366D2-023D-4083-B187-4EAB22D3FD66}">
      <text>
        <r>
          <rPr>
            <sz val="11"/>
            <rFont val="Calibri"/>
            <family val="2"/>
            <charset val="238"/>
          </rPr>
          <t>IV_F:EllatasertFelelos</t>
        </r>
      </text>
    </comment>
    <comment ref="K31" authorId="0" shapeId="0" xr:uid="{01735644-60A1-4B67-8476-A80457471E60}">
      <text>
        <r>
          <rPr>
            <sz val="11"/>
            <rFont val="Calibri"/>
            <family val="2"/>
            <charset val="238"/>
          </rPr>
          <t>IV_F:TervezettNettoKoltseg</t>
        </r>
      </text>
    </comment>
    <comment ref="L31" authorId="0" shapeId="0" xr:uid="{63693C2C-00D8-426C-B93F-16942A88FB46}">
      <text>
        <r>
          <rPr>
            <sz val="11"/>
            <rFont val="Calibri"/>
            <family val="2"/>
            <charset val="238"/>
          </rPr>
          <t>IV_F:IdotartamKezdes</t>
        </r>
      </text>
    </comment>
    <comment ref="M31" authorId="0" shapeId="0" xr:uid="{1658917E-BA79-4BE0-82ED-DAE38BF72B54}">
      <text>
        <r>
          <rPr>
            <sz val="11"/>
            <rFont val="Calibri"/>
            <family val="2"/>
            <charset val="238"/>
          </rPr>
          <t>IV_F:IdotartamBefejezes</t>
        </r>
      </text>
    </comment>
    <comment ref="N31" authorId="0" shapeId="0" xr:uid="{914DA72B-E8D4-4E2B-8749-3121D3EA5D05}">
      <text>
        <r>
          <rPr>
            <sz val="11"/>
            <rFont val="Calibri"/>
            <family val="2"/>
            <charset val="238"/>
          </rPr>
          <t>IV_F:NettoKoltsegUtem1</t>
        </r>
      </text>
    </comment>
    <comment ref="O31" authorId="0" shapeId="0" xr:uid="{33F9BA04-FDF0-4CD1-9F1E-6EDCF8D0DCCE}">
      <text>
        <r>
          <rPr>
            <sz val="11"/>
            <rFont val="Calibri"/>
            <family val="2"/>
            <charset val="238"/>
          </rPr>
          <t>IV_F:NettoKoltsegUtem2</t>
        </r>
      </text>
    </comment>
    <comment ref="P31" authorId="0" shapeId="0" xr:uid="{5BEB3FBD-BA21-4492-B44D-A15C89854350}">
      <text>
        <r>
          <rPr>
            <sz val="11"/>
            <rFont val="Calibri"/>
            <family val="2"/>
            <charset val="238"/>
          </rPr>
          <t>IV_F:EM_Melleklet2_KTG</t>
        </r>
      </text>
    </comment>
    <comment ref="R31" authorId="0" shapeId="0" xr:uid="{3C3ECE56-E56B-4F0D-9620-A7B418549650}">
      <text>
        <r>
          <rPr>
            <sz val="11"/>
            <rFont val="Calibri"/>
            <family val="2"/>
            <charset val="238"/>
          </rPr>
          <t>IV_F:HDUtem1</t>
        </r>
      </text>
    </comment>
    <comment ref="S31" authorId="0" shapeId="0" xr:uid="{3789FC13-C03E-4296-8833-CAC1B554FD08}">
      <text>
        <r>
          <rPr>
            <sz val="11"/>
            <rFont val="Calibri"/>
            <family val="2"/>
            <charset val="238"/>
          </rPr>
          <t>IV_F:ECSUtem1</t>
        </r>
      </text>
    </comment>
    <comment ref="T31" authorId="0" shapeId="0" xr:uid="{A2824489-70CD-4783-9988-1F892C934F9E}">
      <text>
        <r>
          <rPr>
            <sz val="11"/>
            <rFont val="Calibri"/>
            <family val="2"/>
            <charset val="238"/>
          </rPr>
          <t>IV_F:KFHUtem1</t>
        </r>
      </text>
    </comment>
    <comment ref="U31" authorId="0" shapeId="0" xr:uid="{34EB986C-263E-4C62-8CB3-A895AC2D4D06}">
      <text>
        <r>
          <rPr>
            <sz val="11"/>
            <rFont val="Calibri"/>
            <family val="2"/>
            <charset val="238"/>
          </rPr>
          <t>IV_F:Egyeb_SajatUtem1</t>
        </r>
      </text>
    </comment>
    <comment ref="V31" authorId="0" shapeId="0" xr:uid="{73019BCC-4EE1-4E08-85AF-5A25ACB1A7E7}">
      <text>
        <r>
          <rPr>
            <sz val="11"/>
            <rFont val="Calibri"/>
            <family val="2"/>
            <charset val="238"/>
          </rPr>
          <t>IV_F:DijUtem1</t>
        </r>
      </text>
    </comment>
    <comment ref="W31" authorId="0" shapeId="0" xr:uid="{10A5DF2C-1F18-4782-91B8-D580E6EE4897}">
      <text>
        <r>
          <rPr>
            <sz val="11"/>
            <rFont val="Calibri"/>
            <family val="2"/>
            <charset val="238"/>
          </rPr>
          <t>IV_F:EM_Melleklet1_Utem1</t>
        </r>
      </text>
    </comment>
    <comment ref="X31" authorId="0" shapeId="0" xr:uid="{8C96FD3F-6D9A-4AC5-A1C3-6F015388B833}">
      <text>
        <r>
          <rPr>
            <sz val="11"/>
            <rFont val="Calibri"/>
            <family val="2"/>
            <charset val="238"/>
          </rPr>
          <t>IV_F:EgyebAllamiUtem1</t>
        </r>
      </text>
    </comment>
    <comment ref="Y31" authorId="0" shapeId="0" xr:uid="{9E54A1BC-1B63-4AC0-873A-20BA4F05CB6D}">
      <text>
        <r>
          <rPr>
            <sz val="11"/>
            <rFont val="Calibri"/>
            <family val="2"/>
            <charset val="238"/>
          </rPr>
          <t>IV_F:OnkormanyzatiUtem1</t>
        </r>
      </text>
    </comment>
    <comment ref="Z31" authorId="0" shapeId="0" xr:uid="{34B0F491-C416-4050-A46A-360903B66DE6}">
      <text>
        <r>
          <rPr>
            <sz val="11"/>
            <rFont val="Calibri"/>
            <family val="2"/>
            <charset val="238"/>
          </rPr>
          <t>IV_F:EUUtem1</t>
        </r>
      </text>
    </comment>
    <comment ref="AA31" authorId="0" shapeId="0" xr:uid="{1F5DA9EE-8556-4CE9-9BB1-67BE598BDAC1}">
      <text>
        <r>
          <rPr>
            <sz val="11"/>
            <rFont val="Calibri"/>
            <family val="2"/>
            <charset val="238"/>
          </rPr>
          <t>IV_F:EgyebUtem1</t>
        </r>
      </text>
    </comment>
    <comment ref="AB31" authorId="0" shapeId="0" xr:uid="{08D1C60B-0C0E-44CF-8865-192915FDC36C}">
      <text>
        <r>
          <rPr>
            <sz val="11"/>
            <rFont val="Calibri"/>
            <family val="2"/>
            <charset val="238"/>
          </rPr>
          <t>IV_F:HitelKotvenyUtem1</t>
        </r>
      </text>
    </comment>
    <comment ref="AC31" authorId="0" shapeId="0" xr:uid="{ABA545D6-6E76-47C6-9D08-3B21B7845A96}">
      <text>
        <r>
          <rPr>
            <sz val="11"/>
            <rFont val="Calibri"/>
            <family val="2"/>
            <charset val="238"/>
          </rPr>
          <t>IV_F:OsszesenUtem1</t>
        </r>
      </text>
    </comment>
    <comment ref="AF31" authorId="0" shapeId="0" xr:uid="{8FC89BFA-113E-4642-A1DB-ABDA535B2316}">
      <text>
        <r>
          <rPr>
            <sz val="11"/>
            <rFont val="Calibri"/>
            <family val="2"/>
            <charset val="238"/>
          </rPr>
          <t>IV_F:HDUtem2</t>
        </r>
      </text>
    </comment>
    <comment ref="AG31" authorId="0" shapeId="0" xr:uid="{CEF2070F-D0D7-4750-8D30-20514FA2B594}">
      <text>
        <r>
          <rPr>
            <sz val="11"/>
            <rFont val="Calibri"/>
            <family val="2"/>
            <charset val="238"/>
          </rPr>
          <t>IV_F:ECSUtem2</t>
        </r>
      </text>
    </comment>
    <comment ref="AH31" authorId="0" shapeId="0" xr:uid="{E09DBAAA-9288-4D25-BAA9-04E20D5AC4F9}">
      <text>
        <r>
          <rPr>
            <sz val="11"/>
            <rFont val="Calibri"/>
            <family val="2"/>
            <charset val="238"/>
          </rPr>
          <t>IV_F:KFHUtem2</t>
        </r>
      </text>
    </comment>
    <comment ref="AI31" authorId="0" shapeId="0" xr:uid="{5FD818CE-B495-49D9-9E53-B9DA81265234}">
      <text>
        <r>
          <rPr>
            <sz val="11"/>
            <rFont val="Calibri"/>
            <family val="2"/>
            <charset val="238"/>
          </rPr>
          <t>IV_F:Egyeb_SajatUtem2</t>
        </r>
      </text>
    </comment>
    <comment ref="AJ31" authorId="0" shapeId="0" xr:uid="{FFA30FA4-8835-479D-8F8B-60540FEC29F3}">
      <text>
        <r>
          <rPr>
            <sz val="11"/>
            <rFont val="Calibri"/>
            <family val="2"/>
            <charset val="238"/>
          </rPr>
          <t>IV_F:DijUtem2</t>
        </r>
      </text>
    </comment>
    <comment ref="AK31" authorId="0" shapeId="0" xr:uid="{2FC7C316-985F-4151-ACE8-1B00BEC6F24C}">
      <text>
        <r>
          <rPr>
            <sz val="11"/>
            <rFont val="Calibri"/>
            <family val="2"/>
            <charset val="238"/>
          </rPr>
          <t>IV_F:EM_Melleklet1_Utem2</t>
        </r>
      </text>
    </comment>
    <comment ref="AL31" authorId="0" shapeId="0" xr:uid="{7FCA04DC-697C-443B-AA39-7590A899BCEF}">
      <text>
        <r>
          <rPr>
            <sz val="11"/>
            <rFont val="Calibri"/>
            <family val="2"/>
            <charset val="238"/>
          </rPr>
          <t>IV_F:EgyebAllamiUtem2</t>
        </r>
      </text>
    </comment>
    <comment ref="AM31" authorId="0" shapeId="0" xr:uid="{F0C6F69C-629A-41DC-8922-6D93C696FF93}">
      <text>
        <r>
          <rPr>
            <sz val="11"/>
            <rFont val="Calibri"/>
            <family val="2"/>
            <charset val="238"/>
          </rPr>
          <t>IV_F:OnkormanyzatiUtem2</t>
        </r>
      </text>
    </comment>
    <comment ref="AN31" authorId="0" shapeId="0" xr:uid="{CE9E7BC8-FA20-4D3E-9F9B-17B347210A73}">
      <text>
        <r>
          <rPr>
            <sz val="11"/>
            <rFont val="Calibri"/>
            <family val="2"/>
            <charset val="238"/>
          </rPr>
          <t>IV_F:EUUtem2</t>
        </r>
      </text>
    </comment>
    <comment ref="AO31" authorId="0" shapeId="0" xr:uid="{58D32607-FC22-45FC-AACE-2E89A3B2720D}">
      <text>
        <r>
          <rPr>
            <sz val="11"/>
            <rFont val="Calibri"/>
            <family val="2"/>
            <charset val="238"/>
          </rPr>
          <t>IV_F:EgyebUtem2</t>
        </r>
      </text>
    </comment>
    <comment ref="AP31" authorId="0" shapeId="0" xr:uid="{406EDF12-411D-4BFB-AB78-FD155D522596}">
      <text>
        <r>
          <rPr>
            <sz val="11"/>
            <rFont val="Calibri"/>
            <family val="2"/>
            <charset val="238"/>
          </rPr>
          <t>IV_F:HitelKotvenyUtem2</t>
        </r>
      </text>
    </comment>
    <comment ref="AQ31" authorId="0" shapeId="0" xr:uid="{4331FC35-E225-43D3-9130-0CDDF7CE0BFE}">
      <text>
        <r>
          <rPr>
            <sz val="11"/>
            <rFont val="Calibri"/>
            <family val="2"/>
            <charset val="238"/>
          </rPr>
          <t>IV_F:OsszesenUtem2</t>
        </r>
      </text>
    </comment>
    <comment ref="AR31" authorId="0" shapeId="0" xr:uid="{662E45D5-E65E-4B41-A8FF-F5849A8AEA6D}">
      <text>
        <r>
          <rPr>
            <sz val="11"/>
            <rFont val="Calibri"/>
            <family val="2"/>
            <charset val="238"/>
          </rPr>
          <t>IV_F:ForrashianyUtem2</t>
        </r>
      </text>
    </comment>
    <comment ref="AU31" authorId="0" shapeId="0" xr:uid="{0B252230-BD24-4B4F-A5C8-8231C660BCBC}">
      <text>
        <r>
          <rPr>
            <sz val="11"/>
            <rFont val="Calibri"/>
            <family val="2"/>
            <charset val="238"/>
          </rPr>
          <t>IV_F:Indokolas</t>
        </r>
      </text>
    </comment>
    <comment ref="AV31" authorId="0" shapeId="0" xr:uid="{E15D35D0-383E-4DD6-B835-28346BE4A12E}">
      <text>
        <r>
          <rPr>
            <sz val="11"/>
            <rFont val="Calibri"/>
            <family val="2"/>
            <charset val="238"/>
          </rPr>
          <t>IV_F:Megjegyzes</t>
        </r>
      </text>
    </comment>
    <comment ref="AW31" authorId="0" shapeId="0" xr:uid="{B35B76AF-B732-4717-9957-599AFC12DB64}">
      <text>
        <r>
          <rPr>
            <sz val="11"/>
            <rFont val="Calibri"/>
            <family val="2"/>
            <charset val="238"/>
          </rPr>
          <t>IV_F:FeladatSorszam</t>
        </r>
      </text>
    </comment>
    <comment ref="AY31" authorId="0" shapeId="0" xr:uid="{C88EE1A6-5AC4-4175-AE36-2EBA2476B2A5}">
      <text>
        <r>
          <rPr>
            <sz val="11"/>
            <rFont val="Calibri"/>
            <family val="2"/>
            <charset val="238"/>
          </rPr>
          <t>IV_F:ISA</t>
        </r>
      </text>
    </comment>
    <comment ref="B32" authorId="0" shapeId="0" xr:uid="{A29E2E15-D602-4E86-A5BC-67BBF585E20F}">
      <text>
        <r>
          <rPr>
            <sz val="11"/>
            <rFont val="Calibri"/>
            <family val="2"/>
            <charset val="238"/>
          </rPr>
          <t>IV_F:FontossagiSorrent</t>
        </r>
      </text>
    </comment>
    <comment ref="C32" authorId="0" shapeId="0" xr:uid="{E281CE72-1A27-4936-8425-BD10194E4A18}">
      <text>
        <r>
          <rPr>
            <sz val="11"/>
            <rFont val="Calibri"/>
            <family val="2"/>
            <charset val="238"/>
          </rPr>
          <t>IV_F:FeladatKategoria</t>
        </r>
      </text>
    </comment>
    <comment ref="D32" authorId="0" shapeId="0" xr:uid="{BB7C846E-48D0-484D-8FA3-2BD8708B5F35}">
      <text>
        <r>
          <rPr>
            <sz val="11"/>
            <rFont val="Calibri"/>
            <family val="2"/>
            <charset val="238"/>
          </rPr>
          <t>IV_F:FeladatMegnevezes</t>
        </r>
      </text>
    </comment>
    <comment ref="E32" authorId="0" shapeId="0" xr:uid="{3BB5CE39-7BDF-4D67-A789-A4EDD22DA0EB}">
      <text>
        <r>
          <rPr>
            <sz val="11"/>
            <rFont val="Calibri"/>
            <family val="2"/>
            <charset val="238"/>
          </rPr>
          <t>IV_F:ElviEngedelySzam</t>
        </r>
      </text>
    </comment>
    <comment ref="F32" authorId="0" shapeId="0" xr:uid="{A7AB1B54-E52C-40EB-86D0-6E52C1828A7E}">
      <text>
        <r>
          <rPr>
            <sz val="11"/>
            <rFont val="Calibri"/>
            <family val="2"/>
            <charset val="238"/>
          </rPr>
          <t>IV_F:VKR_Kod</t>
        </r>
      </text>
    </comment>
    <comment ref="G32" authorId="0" shapeId="0" xr:uid="{36CC3B34-7CD4-4F90-8EC8-FCEF4864D3E4}">
      <text>
        <r>
          <rPr>
            <sz val="11"/>
            <rFont val="Calibri"/>
            <family val="2"/>
            <charset val="238"/>
          </rPr>
          <t>IV_F:VKR_Nev</t>
        </r>
      </text>
    </comment>
    <comment ref="H32" authorId="0" shapeId="0" xr:uid="{293E0967-6B7A-45C1-96CB-D15DF57D80A2}">
      <text>
        <r>
          <rPr>
            <sz val="11"/>
            <rFont val="Calibri"/>
            <family val="2"/>
            <charset val="238"/>
          </rPr>
          <t>IV_F:FeladatAzonosito</t>
        </r>
      </text>
    </comment>
    <comment ref="I32" authorId="0" shapeId="0" xr:uid="{6FC33B5B-E4E7-4595-8E50-23BC5360201F}">
      <text>
        <r>
          <rPr>
            <sz val="11"/>
            <rFont val="Calibri"/>
            <family val="2"/>
            <charset val="238"/>
          </rPr>
          <t>IV_F:EllatasiTerulet</t>
        </r>
      </text>
    </comment>
    <comment ref="J32" authorId="0" shapeId="0" xr:uid="{DA028713-2F88-4511-9E60-1795760B7DDA}">
      <text>
        <r>
          <rPr>
            <sz val="11"/>
            <rFont val="Calibri"/>
            <family val="2"/>
            <charset val="238"/>
          </rPr>
          <t>IV_F:EllatasertFelelos</t>
        </r>
      </text>
    </comment>
    <comment ref="K32" authorId="0" shapeId="0" xr:uid="{6392E204-2D54-4C99-8C3D-BAFB54F4C3D7}">
      <text>
        <r>
          <rPr>
            <sz val="11"/>
            <rFont val="Calibri"/>
            <family val="2"/>
            <charset val="238"/>
          </rPr>
          <t>IV_F:TervezettNettoKoltseg</t>
        </r>
      </text>
    </comment>
    <comment ref="L32" authorId="0" shapeId="0" xr:uid="{836F8AF7-1EF8-47CE-B996-E2FC7B9DCAE0}">
      <text>
        <r>
          <rPr>
            <sz val="11"/>
            <rFont val="Calibri"/>
            <family val="2"/>
            <charset val="238"/>
          </rPr>
          <t>IV_F:IdotartamKezdes</t>
        </r>
      </text>
    </comment>
    <comment ref="M32" authorId="0" shapeId="0" xr:uid="{863E4987-ABC9-41CC-8399-28B33689F7BE}">
      <text>
        <r>
          <rPr>
            <sz val="11"/>
            <rFont val="Calibri"/>
            <family val="2"/>
            <charset val="238"/>
          </rPr>
          <t>IV_F:IdotartamBefejezes</t>
        </r>
      </text>
    </comment>
    <comment ref="N32" authorId="0" shapeId="0" xr:uid="{B6334ACA-9BFC-4DE7-83B3-F377507E769E}">
      <text>
        <r>
          <rPr>
            <sz val="11"/>
            <rFont val="Calibri"/>
            <family val="2"/>
            <charset val="238"/>
          </rPr>
          <t>IV_F:NettoKoltsegUtem1</t>
        </r>
      </text>
    </comment>
    <comment ref="O32" authorId="0" shapeId="0" xr:uid="{0E430032-F2FE-4627-90E1-2C1C5FC90CB6}">
      <text>
        <r>
          <rPr>
            <sz val="11"/>
            <rFont val="Calibri"/>
            <family val="2"/>
            <charset val="238"/>
          </rPr>
          <t>IV_F:NettoKoltsegUtem2</t>
        </r>
      </text>
    </comment>
    <comment ref="P32" authorId="0" shapeId="0" xr:uid="{2EA7DC1F-9DD6-4CD8-A07D-AA787FDEDCD6}">
      <text>
        <r>
          <rPr>
            <sz val="11"/>
            <rFont val="Calibri"/>
            <family val="2"/>
            <charset val="238"/>
          </rPr>
          <t>IV_F:EM_Melleklet2_KTG</t>
        </r>
      </text>
    </comment>
    <comment ref="R32" authorId="0" shapeId="0" xr:uid="{D88E7260-37F6-4EB7-A6E8-5F53C4131872}">
      <text>
        <r>
          <rPr>
            <sz val="11"/>
            <rFont val="Calibri"/>
            <family val="2"/>
            <charset val="238"/>
          </rPr>
          <t>IV_F:HDUtem1</t>
        </r>
      </text>
    </comment>
    <comment ref="S32" authorId="0" shapeId="0" xr:uid="{E43388D4-28EB-4560-964B-5AF29A429EC1}">
      <text>
        <r>
          <rPr>
            <sz val="11"/>
            <rFont val="Calibri"/>
            <family val="2"/>
            <charset val="238"/>
          </rPr>
          <t>IV_F:ECSUtem1</t>
        </r>
      </text>
    </comment>
    <comment ref="T32" authorId="0" shapeId="0" xr:uid="{3C22020E-D1FC-47CA-A171-A21F4D922546}">
      <text>
        <r>
          <rPr>
            <sz val="11"/>
            <rFont val="Calibri"/>
            <family val="2"/>
            <charset val="238"/>
          </rPr>
          <t>IV_F:KFHUtem1</t>
        </r>
      </text>
    </comment>
    <comment ref="U32" authorId="0" shapeId="0" xr:uid="{AECABB36-DEA8-4F87-9B88-968380E4C802}">
      <text>
        <r>
          <rPr>
            <sz val="11"/>
            <rFont val="Calibri"/>
            <family val="2"/>
            <charset val="238"/>
          </rPr>
          <t>IV_F:Egyeb_SajatUtem1</t>
        </r>
      </text>
    </comment>
    <comment ref="V32" authorId="0" shapeId="0" xr:uid="{1B923B28-A4D4-45CE-9830-8C1337DF1871}">
      <text>
        <r>
          <rPr>
            <sz val="11"/>
            <rFont val="Calibri"/>
            <family val="2"/>
            <charset val="238"/>
          </rPr>
          <t>IV_F:DijUtem1</t>
        </r>
      </text>
    </comment>
    <comment ref="W32" authorId="0" shapeId="0" xr:uid="{4D178317-8D70-4FA1-85E7-4FEBDDA969E6}">
      <text>
        <r>
          <rPr>
            <sz val="11"/>
            <rFont val="Calibri"/>
            <family val="2"/>
            <charset val="238"/>
          </rPr>
          <t>IV_F:EM_Melleklet1_Utem1</t>
        </r>
      </text>
    </comment>
    <comment ref="X32" authorId="0" shapeId="0" xr:uid="{FC0332D5-21B6-4E09-AB0E-4C853B4D6B88}">
      <text>
        <r>
          <rPr>
            <sz val="11"/>
            <rFont val="Calibri"/>
            <family val="2"/>
            <charset val="238"/>
          </rPr>
          <t>IV_F:EgyebAllamiUtem1</t>
        </r>
      </text>
    </comment>
    <comment ref="Y32" authorId="0" shapeId="0" xr:uid="{82B6C0A8-727C-4848-9342-233B4520B64C}">
      <text>
        <r>
          <rPr>
            <sz val="11"/>
            <rFont val="Calibri"/>
            <family val="2"/>
            <charset val="238"/>
          </rPr>
          <t>IV_F:OnkormanyzatiUtem1</t>
        </r>
      </text>
    </comment>
    <comment ref="Z32" authorId="0" shapeId="0" xr:uid="{667242E2-4158-4046-8C7B-67C581FC2AD3}">
      <text>
        <r>
          <rPr>
            <sz val="11"/>
            <rFont val="Calibri"/>
            <family val="2"/>
            <charset val="238"/>
          </rPr>
          <t>IV_F:EUUtem1</t>
        </r>
      </text>
    </comment>
    <comment ref="AA32" authorId="0" shapeId="0" xr:uid="{2EB31350-5081-418C-83D3-E95F5FBA5550}">
      <text>
        <r>
          <rPr>
            <sz val="11"/>
            <rFont val="Calibri"/>
            <family val="2"/>
            <charset val="238"/>
          </rPr>
          <t>IV_F:EgyebUtem1</t>
        </r>
      </text>
    </comment>
    <comment ref="AB32" authorId="0" shapeId="0" xr:uid="{D07AEA80-0C62-4E1C-9152-211F01DD2666}">
      <text>
        <r>
          <rPr>
            <sz val="11"/>
            <rFont val="Calibri"/>
            <family val="2"/>
            <charset val="238"/>
          </rPr>
          <t>IV_F:HitelKotvenyUtem1</t>
        </r>
      </text>
    </comment>
    <comment ref="AC32" authorId="0" shapeId="0" xr:uid="{3FA6059C-0F25-4B95-95F3-519EF291D36C}">
      <text>
        <r>
          <rPr>
            <sz val="11"/>
            <rFont val="Calibri"/>
            <family val="2"/>
            <charset val="238"/>
          </rPr>
          <t>IV_F:OsszesenUtem1</t>
        </r>
      </text>
    </comment>
    <comment ref="AF32" authorId="0" shapeId="0" xr:uid="{871E4B4C-5F20-4C45-96AC-EB2B3C75FEFA}">
      <text>
        <r>
          <rPr>
            <sz val="11"/>
            <rFont val="Calibri"/>
            <family val="2"/>
            <charset val="238"/>
          </rPr>
          <t>IV_F:HDUtem2</t>
        </r>
      </text>
    </comment>
    <comment ref="AG32" authorId="0" shapeId="0" xr:uid="{CB9721A3-15B8-4071-BF8C-1AA094EBD788}">
      <text>
        <r>
          <rPr>
            <sz val="11"/>
            <rFont val="Calibri"/>
            <family val="2"/>
            <charset val="238"/>
          </rPr>
          <t>IV_F:ECSUtem2</t>
        </r>
      </text>
    </comment>
    <comment ref="AH32" authorId="0" shapeId="0" xr:uid="{6081C5EC-9844-40BC-BB56-E52B4B003A98}">
      <text>
        <r>
          <rPr>
            <sz val="11"/>
            <rFont val="Calibri"/>
            <family val="2"/>
            <charset val="238"/>
          </rPr>
          <t>IV_F:KFHUtem2</t>
        </r>
      </text>
    </comment>
    <comment ref="AI32" authorId="0" shapeId="0" xr:uid="{A2B27495-E00A-4281-BF82-410463D9EF0B}">
      <text>
        <r>
          <rPr>
            <sz val="11"/>
            <rFont val="Calibri"/>
            <family val="2"/>
            <charset val="238"/>
          </rPr>
          <t>IV_F:Egyeb_SajatUtem2</t>
        </r>
      </text>
    </comment>
    <comment ref="AJ32" authorId="0" shapeId="0" xr:uid="{15005D7D-D1ED-4D8F-BBAA-5433043EDE60}">
      <text>
        <r>
          <rPr>
            <sz val="11"/>
            <rFont val="Calibri"/>
            <family val="2"/>
            <charset val="238"/>
          </rPr>
          <t>IV_F:DijUtem2</t>
        </r>
      </text>
    </comment>
    <comment ref="AK32" authorId="0" shapeId="0" xr:uid="{81CB633D-63BD-4DE4-A00C-AE31CB60AE14}">
      <text>
        <r>
          <rPr>
            <sz val="11"/>
            <rFont val="Calibri"/>
            <family val="2"/>
            <charset val="238"/>
          </rPr>
          <t>IV_F:EM_Melleklet1_Utem2</t>
        </r>
      </text>
    </comment>
    <comment ref="AL32" authorId="0" shapeId="0" xr:uid="{3C42DA37-CCCD-4273-A690-1025ACB02E78}">
      <text>
        <r>
          <rPr>
            <sz val="11"/>
            <rFont val="Calibri"/>
            <family val="2"/>
            <charset val="238"/>
          </rPr>
          <t>IV_F:EgyebAllamiUtem2</t>
        </r>
      </text>
    </comment>
    <comment ref="AM32" authorId="0" shapeId="0" xr:uid="{53074DE4-927F-43F2-8A01-EA4078172705}">
      <text>
        <r>
          <rPr>
            <sz val="11"/>
            <rFont val="Calibri"/>
            <family val="2"/>
            <charset val="238"/>
          </rPr>
          <t>IV_F:OnkormanyzatiUtem2</t>
        </r>
      </text>
    </comment>
    <comment ref="AN32" authorId="0" shapeId="0" xr:uid="{85254E15-A740-4E49-9F11-C8A2B3F4DD35}">
      <text>
        <r>
          <rPr>
            <sz val="11"/>
            <rFont val="Calibri"/>
            <family val="2"/>
            <charset val="238"/>
          </rPr>
          <t>IV_F:EUUtem2</t>
        </r>
      </text>
    </comment>
    <comment ref="AO32" authorId="0" shapeId="0" xr:uid="{ECA27FE4-AE3A-4910-AB0C-C950C413BCE5}">
      <text>
        <r>
          <rPr>
            <sz val="11"/>
            <rFont val="Calibri"/>
            <family val="2"/>
            <charset val="238"/>
          </rPr>
          <t>IV_F:EgyebUtem2</t>
        </r>
      </text>
    </comment>
    <comment ref="AP32" authorId="0" shapeId="0" xr:uid="{4C3030AA-FE1A-47AC-A58F-C3618E7CFE9C}">
      <text>
        <r>
          <rPr>
            <sz val="11"/>
            <rFont val="Calibri"/>
            <family val="2"/>
            <charset val="238"/>
          </rPr>
          <t>IV_F:HitelKotvenyUtem2</t>
        </r>
      </text>
    </comment>
    <comment ref="AQ32" authorId="0" shapeId="0" xr:uid="{7DE774DA-D9A6-4FE1-8BF9-691A2B206730}">
      <text>
        <r>
          <rPr>
            <sz val="11"/>
            <rFont val="Calibri"/>
            <family val="2"/>
            <charset val="238"/>
          </rPr>
          <t>IV_F:OsszesenUtem2</t>
        </r>
      </text>
    </comment>
    <comment ref="AR32" authorId="0" shapeId="0" xr:uid="{6972DB0B-4A3F-4EDD-8245-BF2DF65F3FD3}">
      <text>
        <r>
          <rPr>
            <sz val="11"/>
            <rFont val="Calibri"/>
            <family val="2"/>
            <charset val="238"/>
          </rPr>
          <t>IV_F:ForrashianyUtem2</t>
        </r>
      </text>
    </comment>
    <comment ref="AU32" authorId="0" shapeId="0" xr:uid="{AAC00904-7541-4454-AF4A-E4E3F4B445A3}">
      <text>
        <r>
          <rPr>
            <sz val="11"/>
            <rFont val="Calibri"/>
            <family val="2"/>
            <charset val="238"/>
          </rPr>
          <t>IV_F:Indokolas</t>
        </r>
      </text>
    </comment>
    <comment ref="AV32" authorId="0" shapeId="0" xr:uid="{AF035003-70F6-48BC-8CC4-20A51F859986}">
      <text>
        <r>
          <rPr>
            <sz val="11"/>
            <rFont val="Calibri"/>
            <family val="2"/>
            <charset val="238"/>
          </rPr>
          <t>IV_F:Megjegyzes</t>
        </r>
      </text>
    </comment>
    <comment ref="AW32" authorId="0" shapeId="0" xr:uid="{175E8951-3A89-4BD9-A8AF-1AD9A3505162}">
      <text>
        <r>
          <rPr>
            <sz val="11"/>
            <rFont val="Calibri"/>
            <family val="2"/>
            <charset val="238"/>
          </rPr>
          <t>IV_F:FeladatSorszam</t>
        </r>
      </text>
    </comment>
    <comment ref="AY32" authorId="0" shapeId="0" xr:uid="{EFA5D73E-67C5-48F4-8A7E-6ABDD2C40712}">
      <text>
        <r>
          <rPr>
            <sz val="11"/>
            <rFont val="Calibri"/>
            <family val="2"/>
            <charset val="238"/>
          </rPr>
          <t>IV_F:ISA</t>
        </r>
      </text>
    </comment>
    <comment ref="B33" authorId="0" shapeId="0" xr:uid="{A195FFBE-CAF5-4AA3-8754-567D434839FE}">
      <text>
        <r>
          <rPr>
            <sz val="11"/>
            <rFont val="Calibri"/>
            <family val="2"/>
            <charset val="238"/>
          </rPr>
          <t>IV_F:FontossagiSorrent</t>
        </r>
      </text>
    </comment>
    <comment ref="C33" authorId="0" shapeId="0" xr:uid="{82CE489D-9F40-4375-8DD6-B12B4FABDE90}">
      <text>
        <r>
          <rPr>
            <sz val="11"/>
            <rFont val="Calibri"/>
            <family val="2"/>
            <charset val="238"/>
          </rPr>
          <t>IV_F:FeladatKategoria</t>
        </r>
      </text>
    </comment>
    <comment ref="D33" authorId="0" shapeId="0" xr:uid="{5CE77564-F75D-495A-B060-D1D7C275F9A7}">
      <text>
        <r>
          <rPr>
            <sz val="11"/>
            <rFont val="Calibri"/>
            <family val="2"/>
            <charset val="238"/>
          </rPr>
          <t>IV_F:FeladatMegnevezes</t>
        </r>
      </text>
    </comment>
    <comment ref="E33" authorId="0" shapeId="0" xr:uid="{398F42D3-98DB-47E5-B866-F9B64247D0DE}">
      <text>
        <r>
          <rPr>
            <sz val="11"/>
            <rFont val="Calibri"/>
            <family val="2"/>
            <charset val="238"/>
          </rPr>
          <t>IV_F:ElviEngedelySzam</t>
        </r>
      </text>
    </comment>
    <comment ref="F33" authorId="0" shapeId="0" xr:uid="{30B958B4-D08C-4920-A435-B69FDE8342F8}">
      <text>
        <r>
          <rPr>
            <sz val="11"/>
            <rFont val="Calibri"/>
            <family val="2"/>
            <charset val="238"/>
          </rPr>
          <t>IV_F:VKR_Kod</t>
        </r>
      </text>
    </comment>
    <comment ref="G33" authorId="0" shapeId="0" xr:uid="{D044BF5E-4CE1-4D6D-94A8-B01BA78554EC}">
      <text>
        <r>
          <rPr>
            <sz val="11"/>
            <rFont val="Calibri"/>
            <family val="2"/>
            <charset val="238"/>
          </rPr>
          <t>IV_F:VKR_Nev</t>
        </r>
      </text>
    </comment>
    <comment ref="H33" authorId="0" shapeId="0" xr:uid="{2B84BD23-B7E9-4147-A7EA-7E68D0D0FC9F}">
      <text>
        <r>
          <rPr>
            <sz val="11"/>
            <rFont val="Calibri"/>
            <family val="2"/>
            <charset val="238"/>
          </rPr>
          <t>IV_F:FeladatAzonosito</t>
        </r>
      </text>
    </comment>
    <comment ref="I33" authorId="0" shapeId="0" xr:uid="{F2A67A3D-0670-412E-B623-C89E7D256D1B}">
      <text>
        <r>
          <rPr>
            <sz val="11"/>
            <rFont val="Calibri"/>
            <family val="2"/>
            <charset val="238"/>
          </rPr>
          <t>IV_F:EllatasiTerulet</t>
        </r>
      </text>
    </comment>
    <comment ref="J33" authorId="0" shapeId="0" xr:uid="{515688A4-7054-4D53-A43B-A708F8BB6FE2}">
      <text>
        <r>
          <rPr>
            <sz val="11"/>
            <rFont val="Calibri"/>
            <family val="2"/>
            <charset val="238"/>
          </rPr>
          <t>IV_F:EllatasertFelelos</t>
        </r>
      </text>
    </comment>
    <comment ref="K33" authorId="0" shapeId="0" xr:uid="{8BBD4718-604B-4028-9B03-10BF0AD70FAF}">
      <text>
        <r>
          <rPr>
            <sz val="11"/>
            <rFont val="Calibri"/>
            <family val="2"/>
            <charset val="238"/>
          </rPr>
          <t>IV_F:TervezettNettoKoltseg</t>
        </r>
      </text>
    </comment>
    <comment ref="L33" authorId="0" shapeId="0" xr:uid="{969AE227-B460-4BC7-AF21-3C4425C96B81}">
      <text>
        <r>
          <rPr>
            <sz val="11"/>
            <rFont val="Calibri"/>
            <family val="2"/>
            <charset val="238"/>
          </rPr>
          <t>IV_F:IdotartamKezdes</t>
        </r>
      </text>
    </comment>
    <comment ref="M33" authorId="0" shapeId="0" xr:uid="{4DBED023-3DF5-4852-AB59-17AF933E86AF}">
      <text>
        <r>
          <rPr>
            <sz val="11"/>
            <rFont val="Calibri"/>
            <family val="2"/>
            <charset val="238"/>
          </rPr>
          <t>IV_F:IdotartamBefejezes</t>
        </r>
      </text>
    </comment>
    <comment ref="N33" authorId="0" shapeId="0" xr:uid="{0AA241C7-84B0-48A8-9133-16EA6E7C8811}">
      <text>
        <r>
          <rPr>
            <sz val="11"/>
            <rFont val="Calibri"/>
            <family val="2"/>
            <charset val="238"/>
          </rPr>
          <t>IV_F:NettoKoltsegUtem1</t>
        </r>
      </text>
    </comment>
    <comment ref="O33" authorId="0" shapeId="0" xr:uid="{4ED2F220-081D-47F0-A351-1D3CE74F925D}">
      <text>
        <r>
          <rPr>
            <sz val="11"/>
            <rFont val="Calibri"/>
            <family val="2"/>
            <charset val="238"/>
          </rPr>
          <t>IV_F:NettoKoltsegUtem2</t>
        </r>
      </text>
    </comment>
    <comment ref="P33" authorId="0" shapeId="0" xr:uid="{995E538E-610E-4B5C-92D6-91DF42BE2361}">
      <text>
        <r>
          <rPr>
            <sz val="11"/>
            <rFont val="Calibri"/>
            <family val="2"/>
            <charset val="238"/>
          </rPr>
          <t>IV_F:EM_Melleklet2_KTG</t>
        </r>
      </text>
    </comment>
    <comment ref="R33" authorId="0" shapeId="0" xr:uid="{BB1F5991-301D-4D08-9538-47A46887DE5D}">
      <text>
        <r>
          <rPr>
            <sz val="11"/>
            <rFont val="Calibri"/>
            <family val="2"/>
            <charset val="238"/>
          </rPr>
          <t>IV_F:HDUtem1</t>
        </r>
      </text>
    </comment>
    <comment ref="S33" authorId="0" shapeId="0" xr:uid="{FAEC56C6-C68D-44C0-BF55-692D327A5D22}">
      <text>
        <r>
          <rPr>
            <sz val="11"/>
            <rFont val="Calibri"/>
            <family val="2"/>
            <charset val="238"/>
          </rPr>
          <t>IV_F:ECSUtem1</t>
        </r>
      </text>
    </comment>
    <comment ref="T33" authorId="0" shapeId="0" xr:uid="{B361B562-3B78-44E6-9EA6-6063562AAD5A}">
      <text>
        <r>
          <rPr>
            <sz val="11"/>
            <rFont val="Calibri"/>
            <family val="2"/>
            <charset val="238"/>
          </rPr>
          <t>IV_F:KFHUtem1</t>
        </r>
      </text>
    </comment>
    <comment ref="U33" authorId="0" shapeId="0" xr:uid="{423C6C3A-BCDC-4D77-893F-6C8E3B33FADB}">
      <text>
        <r>
          <rPr>
            <sz val="11"/>
            <rFont val="Calibri"/>
            <family val="2"/>
            <charset val="238"/>
          </rPr>
          <t>IV_F:Egyeb_SajatUtem1</t>
        </r>
      </text>
    </comment>
    <comment ref="V33" authorId="0" shapeId="0" xr:uid="{AD1618FC-A17D-4895-810B-CB2BE11249B0}">
      <text>
        <r>
          <rPr>
            <sz val="11"/>
            <rFont val="Calibri"/>
            <family val="2"/>
            <charset val="238"/>
          </rPr>
          <t>IV_F:DijUtem1</t>
        </r>
      </text>
    </comment>
    <comment ref="W33" authorId="0" shapeId="0" xr:uid="{B8FAD946-9430-4C87-9922-14C7C4422BCC}">
      <text>
        <r>
          <rPr>
            <sz val="11"/>
            <rFont val="Calibri"/>
            <family val="2"/>
            <charset val="238"/>
          </rPr>
          <t>IV_F:EM_Melleklet1_Utem1</t>
        </r>
      </text>
    </comment>
    <comment ref="X33" authorId="0" shapeId="0" xr:uid="{C040FA21-A8BC-4D67-B69F-143916B54DEA}">
      <text>
        <r>
          <rPr>
            <sz val="11"/>
            <rFont val="Calibri"/>
            <family val="2"/>
            <charset val="238"/>
          </rPr>
          <t>IV_F:EgyebAllamiUtem1</t>
        </r>
      </text>
    </comment>
    <comment ref="Y33" authorId="0" shapeId="0" xr:uid="{13CA4F7D-0309-47DA-AFAB-6F8EAA5DA4CA}">
      <text>
        <r>
          <rPr>
            <sz val="11"/>
            <rFont val="Calibri"/>
            <family val="2"/>
            <charset val="238"/>
          </rPr>
          <t>IV_F:OnkormanyzatiUtem1</t>
        </r>
      </text>
    </comment>
    <comment ref="Z33" authorId="0" shapeId="0" xr:uid="{B9CFAE03-2CEE-42BE-BAE7-F16EBD050BD4}">
      <text>
        <r>
          <rPr>
            <sz val="11"/>
            <rFont val="Calibri"/>
            <family val="2"/>
            <charset val="238"/>
          </rPr>
          <t>IV_F:EUUtem1</t>
        </r>
      </text>
    </comment>
    <comment ref="AA33" authorId="0" shapeId="0" xr:uid="{096797E5-AB45-48B3-A78C-7427E108B797}">
      <text>
        <r>
          <rPr>
            <sz val="11"/>
            <rFont val="Calibri"/>
            <family val="2"/>
            <charset val="238"/>
          </rPr>
          <t>IV_F:EgyebUtem1</t>
        </r>
      </text>
    </comment>
    <comment ref="AB33" authorId="0" shapeId="0" xr:uid="{14E39112-8088-4529-9713-2AA21670E953}">
      <text>
        <r>
          <rPr>
            <sz val="11"/>
            <rFont val="Calibri"/>
            <family val="2"/>
            <charset val="238"/>
          </rPr>
          <t>IV_F:HitelKotvenyUtem1</t>
        </r>
      </text>
    </comment>
    <comment ref="AC33" authorId="0" shapeId="0" xr:uid="{2F670100-94C3-45F3-90A5-B9F3E37FB644}">
      <text>
        <r>
          <rPr>
            <sz val="11"/>
            <rFont val="Calibri"/>
            <family val="2"/>
            <charset val="238"/>
          </rPr>
          <t>IV_F:OsszesenUtem1</t>
        </r>
      </text>
    </comment>
    <comment ref="AF33" authorId="0" shapeId="0" xr:uid="{C44C81DF-0A3A-4932-B4F3-B7532DFE8F91}">
      <text>
        <r>
          <rPr>
            <sz val="11"/>
            <rFont val="Calibri"/>
            <family val="2"/>
            <charset val="238"/>
          </rPr>
          <t>IV_F:HDUtem2</t>
        </r>
      </text>
    </comment>
    <comment ref="AG33" authorId="0" shapeId="0" xr:uid="{1ACDA4A4-26D2-4169-A3E3-CAD678512CF7}">
      <text>
        <r>
          <rPr>
            <sz val="11"/>
            <rFont val="Calibri"/>
            <family val="2"/>
            <charset val="238"/>
          </rPr>
          <t>IV_F:ECSUtem2</t>
        </r>
      </text>
    </comment>
    <comment ref="AH33" authorId="0" shapeId="0" xr:uid="{C8BBE359-2791-4FC9-8F2C-DA85A6576593}">
      <text>
        <r>
          <rPr>
            <sz val="11"/>
            <rFont val="Calibri"/>
            <family val="2"/>
            <charset val="238"/>
          </rPr>
          <t>IV_F:KFHUtem2</t>
        </r>
      </text>
    </comment>
    <comment ref="AI33" authorId="0" shapeId="0" xr:uid="{468B5598-B10A-4DB0-81AD-4F9EE249B027}">
      <text>
        <r>
          <rPr>
            <sz val="11"/>
            <rFont val="Calibri"/>
            <family val="2"/>
            <charset val="238"/>
          </rPr>
          <t>IV_F:Egyeb_SajatUtem2</t>
        </r>
      </text>
    </comment>
    <comment ref="AJ33" authorId="0" shapeId="0" xr:uid="{C8CCA371-DA3B-4601-BE2A-4037CE5FA9B0}">
      <text>
        <r>
          <rPr>
            <sz val="11"/>
            <rFont val="Calibri"/>
            <family val="2"/>
            <charset val="238"/>
          </rPr>
          <t>IV_F:DijUtem2</t>
        </r>
      </text>
    </comment>
    <comment ref="AK33" authorId="0" shapeId="0" xr:uid="{436F32B1-E531-4DCE-B8D4-F4A9C2082119}">
      <text>
        <r>
          <rPr>
            <sz val="11"/>
            <rFont val="Calibri"/>
            <family val="2"/>
            <charset val="238"/>
          </rPr>
          <t>IV_F:EM_Melleklet1_Utem2</t>
        </r>
      </text>
    </comment>
    <comment ref="AL33" authorId="0" shapeId="0" xr:uid="{CE49BBC5-CDEB-45C8-8F20-F021B6274BF2}">
      <text>
        <r>
          <rPr>
            <sz val="11"/>
            <rFont val="Calibri"/>
            <family val="2"/>
            <charset val="238"/>
          </rPr>
          <t>IV_F:EgyebAllamiUtem2</t>
        </r>
      </text>
    </comment>
    <comment ref="AM33" authorId="0" shapeId="0" xr:uid="{0FEC466F-794C-415C-A7DE-95DAC3C205D4}">
      <text>
        <r>
          <rPr>
            <sz val="11"/>
            <rFont val="Calibri"/>
            <family val="2"/>
            <charset val="238"/>
          </rPr>
          <t>IV_F:OnkormanyzatiUtem2</t>
        </r>
      </text>
    </comment>
    <comment ref="AN33" authorId="0" shapeId="0" xr:uid="{CCA2C153-7607-4F64-B058-17284E97CC96}">
      <text>
        <r>
          <rPr>
            <sz val="11"/>
            <rFont val="Calibri"/>
            <family val="2"/>
            <charset val="238"/>
          </rPr>
          <t>IV_F:EUUtem2</t>
        </r>
      </text>
    </comment>
    <comment ref="AO33" authorId="0" shapeId="0" xr:uid="{BB38F844-639C-4F6F-995C-630C82553036}">
      <text>
        <r>
          <rPr>
            <sz val="11"/>
            <rFont val="Calibri"/>
            <family val="2"/>
            <charset val="238"/>
          </rPr>
          <t>IV_F:EgyebUtem2</t>
        </r>
      </text>
    </comment>
    <comment ref="AP33" authorId="0" shapeId="0" xr:uid="{356120B8-7FDD-4C02-8C5B-19462F6C55CC}">
      <text>
        <r>
          <rPr>
            <sz val="11"/>
            <rFont val="Calibri"/>
            <family val="2"/>
            <charset val="238"/>
          </rPr>
          <t>IV_F:HitelKotvenyUtem2</t>
        </r>
      </text>
    </comment>
    <comment ref="AQ33" authorId="0" shapeId="0" xr:uid="{131465E2-EC96-4EBF-A0FC-7211DC426D96}">
      <text>
        <r>
          <rPr>
            <sz val="11"/>
            <rFont val="Calibri"/>
            <family val="2"/>
            <charset val="238"/>
          </rPr>
          <t>IV_F:OsszesenUtem2</t>
        </r>
      </text>
    </comment>
    <comment ref="AR33" authorId="0" shapeId="0" xr:uid="{A45C8FC2-D528-4A11-B2ED-B9BBDFD25DF8}">
      <text>
        <r>
          <rPr>
            <sz val="11"/>
            <rFont val="Calibri"/>
            <family val="2"/>
            <charset val="238"/>
          </rPr>
          <t>IV_F:ForrashianyUtem2</t>
        </r>
      </text>
    </comment>
    <comment ref="AU33" authorId="0" shapeId="0" xr:uid="{21E99D6C-6A1E-485A-9DB9-85D2D819A9DC}">
      <text>
        <r>
          <rPr>
            <sz val="11"/>
            <rFont val="Calibri"/>
            <family val="2"/>
            <charset val="238"/>
          </rPr>
          <t>IV_F:Indokolas</t>
        </r>
      </text>
    </comment>
    <comment ref="AV33" authorId="0" shapeId="0" xr:uid="{E55F8330-258A-4A46-B672-31AECBB7EF0D}">
      <text>
        <r>
          <rPr>
            <sz val="11"/>
            <rFont val="Calibri"/>
            <family val="2"/>
            <charset val="238"/>
          </rPr>
          <t>IV_F:Megjegyzes</t>
        </r>
      </text>
    </comment>
    <comment ref="AW33" authorId="0" shapeId="0" xr:uid="{81644265-38F8-4F38-9A27-B235763CA22A}">
      <text>
        <r>
          <rPr>
            <sz val="11"/>
            <rFont val="Calibri"/>
            <family val="2"/>
            <charset val="238"/>
          </rPr>
          <t>IV_F:FeladatSorszam</t>
        </r>
      </text>
    </comment>
    <comment ref="AY33" authorId="0" shapeId="0" xr:uid="{39DF446A-C00F-477D-AE3F-5BD7BD032B98}">
      <text>
        <r>
          <rPr>
            <sz val="11"/>
            <rFont val="Calibri"/>
            <family val="2"/>
            <charset val="238"/>
          </rPr>
          <t>IV_F:ISA</t>
        </r>
      </text>
    </comment>
    <comment ref="B34" authorId="0" shapeId="0" xr:uid="{C2778372-12AA-49B3-B6E4-D563ACC96681}">
      <text>
        <r>
          <rPr>
            <sz val="11"/>
            <rFont val="Calibri"/>
            <family val="2"/>
            <charset val="238"/>
          </rPr>
          <t>IV_F:FontossagiSorrent</t>
        </r>
      </text>
    </comment>
    <comment ref="C34" authorId="0" shapeId="0" xr:uid="{E1DCDB04-7D8D-45E7-BE19-2288248F5E90}">
      <text>
        <r>
          <rPr>
            <sz val="11"/>
            <rFont val="Calibri"/>
            <family val="2"/>
            <charset val="238"/>
          </rPr>
          <t>IV_F:FeladatKategoria</t>
        </r>
      </text>
    </comment>
    <comment ref="D34" authorId="0" shapeId="0" xr:uid="{B00A77C5-A7F1-444B-847B-389869F8976A}">
      <text>
        <r>
          <rPr>
            <sz val="11"/>
            <rFont val="Calibri"/>
            <family val="2"/>
            <charset val="238"/>
          </rPr>
          <t>IV_F:FeladatMegnevezes</t>
        </r>
      </text>
    </comment>
    <comment ref="E34" authorId="0" shapeId="0" xr:uid="{309166CD-CEE6-4FBD-A79C-2E841699F0CC}">
      <text>
        <r>
          <rPr>
            <sz val="11"/>
            <rFont val="Calibri"/>
            <family val="2"/>
            <charset val="238"/>
          </rPr>
          <t>IV_F:ElviEngedelySzam</t>
        </r>
      </text>
    </comment>
    <comment ref="F34" authorId="0" shapeId="0" xr:uid="{2694F936-3A25-4CDE-B308-FCAD87EA9286}">
      <text>
        <r>
          <rPr>
            <sz val="11"/>
            <rFont val="Calibri"/>
            <family val="2"/>
            <charset val="238"/>
          </rPr>
          <t>IV_F:VKR_Kod</t>
        </r>
      </text>
    </comment>
    <comment ref="G34" authorId="0" shapeId="0" xr:uid="{FEA7AD0D-B7BA-4038-A517-CF7B8B3E1505}">
      <text>
        <r>
          <rPr>
            <sz val="11"/>
            <rFont val="Calibri"/>
            <family val="2"/>
            <charset val="238"/>
          </rPr>
          <t>IV_F:VKR_Nev</t>
        </r>
      </text>
    </comment>
    <comment ref="H34" authorId="0" shapeId="0" xr:uid="{4B641D79-8897-4D80-BE0B-F9DA7EA6048A}">
      <text>
        <r>
          <rPr>
            <sz val="11"/>
            <rFont val="Calibri"/>
            <family val="2"/>
            <charset val="238"/>
          </rPr>
          <t>IV_F:FeladatAzonosito</t>
        </r>
      </text>
    </comment>
    <comment ref="I34" authorId="0" shapeId="0" xr:uid="{C3093750-8CD9-4374-B4F0-675C96A02D29}">
      <text>
        <r>
          <rPr>
            <sz val="11"/>
            <rFont val="Calibri"/>
            <family val="2"/>
            <charset val="238"/>
          </rPr>
          <t>IV_F:EllatasiTerulet</t>
        </r>
      </text>
    </comment>
    <comment ref="J34" authorId="0" shapeId="0" xr:uid="{3BB144E8-F11E-440E-805C-E68F58EC7CC4}">
      <text>
        <r>
          <rPr>
            <sz val="11"/>
            <rFont val="Calibri"/>
            <family val="2"/>
            <charset val="238"/>
          </rPr>
          <t>IV_F:EllatasertFelelos</t>
        </r>
      </text>
    </comment>
    <comment ref="K34" authorId="0" shapeId="0" xr:uid="{4D72E406-1744-4739-9530-9E09D1731151}">
      <text>
        <r>
          <rPr>
            <sz val="11"/>
            <rFont val="Calibri"/>
            <family val="2"/>
            <charset val="238"/>
          </rPr>
          <t>IV_F:TervezettNettoKoltseg</t>
        </r>
      </text>
    </comment>
    <comment ref="L34" authorId="0" shapeId="0" xr:uid="{EA397EA8-240F-4574-8932-CE47E2B7BDE5}">
      <text>
        <r>
          <rPr>
            <sz val="11"/>
            <rFont val="Calibri"/>
            <family val="2"/>
            <charset val="238"/>
          </rPr>
          <t>IV_F:IdotartamKezdes</t>
        </r>
      </text>
    </comment>
    <comment ref="M34" authorId="0" shapeId="0" xr:uid="{9219BA73-79DF-4A07-9F16-67F0E73CAEAE}">
      <text>
        <r>
          <rPr>
            <sz val="11"/>
            <rFont val="Calibri"/>
            <family val="2"/>
            <charset val="238"/>
          </rPr>
          <t>IV_F:IdotartamBefejezes</t>
        </r>
      </text>
    </comment>
    <comment ref="N34" authorId="0" shapeId="0" xr:uid="{A100A445-1EFE-4F38-8BBA-F9956CA9287D}">
      <text>
        <r>
          <rPr>
            <sz val="11"/>
            <rFont val="Calibri"/>
            <family val="2"/>
            <charset val="238"/>
          </rPr>
          <t>IV_F:NettoKoltsegUtem1</t>
        </r>
      </text>
    </comment>
    <comment ref="O34" authorId="0" shapeId="0" xr:uid="{6C00B73B-5897-493F-A04E-B018500886E0}">
      <text>
        <r>
          <rPr>
            <sz val="11"/>
            <rFont val="Calibri"/>
            <family val="2"/>
            <charset val="238"/>
          </rPr>
          <t>IV_F:NettoKoltsegUtem2</t>
        </r>
      </text>
    </comment>
    <comment ref="P34" authorId="0" shapeId="0" xr:uid="{DDED07E8-938A-40F4-BAF4-BB78587A68AB}">
      <text>
        <r>
          <rPr>
            <sz val="11"/>
            <rFont val="Calibri"/>
            <family val="2"/>
            <charset val="238"/>
          </rPr>
          <t>IV_F:EM_Melleklet2_KTG</t>
        </r>
      </text>
    </comment>
    <comment ref="R34" authorId="0" shapeId="0" xr:uid="{25DC7B97-5602-4E4F-AF89-3748D10327BD}">
      <text>
        <r>
          <rPr>
            <sz val="11"/>
            <rFont val="Calibri"/>
            <family val="2"/>
            <charset val="238"/>
          </rPr>
          <t>IV_F:HDUtem1</t>
        </r>
      </text>
    </comment>
    <comment ref="S34" authorId="0" shapeId="0" xr:uid="{639097D1-F197-4E8C-8EA0-A57E545C3CE1}">
      <text>
        <r>
          <rPr>
            <sz val="11"/>
            <rFont val="Calibri"/>
            <family val="2"/>
            <charset val="238"/>
          </rPr>
          <t>IV_F:ECSUtem1</t>
        </r>
      </text>
    </comment>
    <comment ref="T34" authorId="0" shapeId="0" xr:uid="{08B833D8-1A7F-406A-84E1-B9777E64832C}">
      <text>
        <r>
          <rPr>
            <sz val="11"/>
            <rFont val="Calibri"/>
            <family val="2"/>
            <charset val="238"/>
          </rPr>
          <t>IV_F:KFHUtem1</t>
        </r>
      </text>
    </comment>
    <comment ref="U34" authorId="0" shapeId="0" xr:uid="{D8D4C571-A5C8-462A-8950-B39D698C954B}">
      <text>
        <r>
          <rPr>
            <sz val="11"/>
            <rFont val="Calibri"/>
            <family val="2"/>
            <charset val="238"/>
          </rPr>
          <t>IV_F:Egyeb_SajatUtem1</t>
        </r>
      </text>
    </comment>
    <comment ref="V34" authorId="0" shapeId="0" xr:uid="{72603E7F-C025-44FD-814F-5835594CEA3D}">
      <text>
        <r>
          <rPr>
            <sz val="11"/>
            <rFont val="Calibri"/>
            <family val="2"/>
            <charset val="238"/>
          </rPr>
          <t>IV_F:DijUtem1</t>
        </r>
      </text>
    </comment>
    <comment ref="W34" authorId="0" shapeId="0" xr:uid="{385F2FF1-71DE-4183-B27A-E604C0FFFCA5}">
      <text>
        <r>
          <rPr>
            <sz val="11"/>
            <rFont val="Calibri"/>
            <family val="2"/>
            <charset val="238"/>
          </rPr>
          <t>IV_F:EM_Melleklet1_Utem1</t>
        </r>
      </text>
    </comment>
    <comment ref="X34" authorId="0" shapeId="0" xr:uid="{A818590B-DD79-4597-8156-69F53F39AF37}">
      <text>
        <r>
          <rPr>
            <sz val="11"/>
            <rFont val="Calibri"/>
            <family val="2"/>
            <charset val="238"/>
          </rPr>
          <t>IV_F:EgyebAllamiUtem1</t>
        </r>
      </text>
    </comment>
    <comment ref="Y34" authorId="0" shapeId="0" xr:uid="{7528AB84-9E6D-49F6-98CF-7CB67451EF2D}">
      <text>
        <r>
          <rPr>
            <sz val="11"/>
            <rFont val="Calibri"/>
            <family val="2"/>
            <charset val="238"/>
          </rPr>
          <t>IV_F:OnkormanyzatiUtem1</t>
        </r>
      </text>
    </comment>
    <comment ref="Z34" authorId="0" shapeId="0" xr:uid="{47B1B4A2-1093-4CB9-B858-510D5A3C71F7}">
      <text>
        <r>
          <rPr>
            <sz val="11"/>
            <rFont val="Calibri"/>
            <family val="2"/>
            <charset val="238"/>
          </rPr>
          <t>IV_F:EUUtem1</t>
        </r>
      </text>
    </comment>
    <comment ref="AA34" authorId="0" shapeId="0" xr:uid="{6E294885-9832-4911-8302-D3DDA3574F57}">
      <text>
        <r>
          <rPr>
            <sz val="11"/>
            <rFont val="Calibri"/>
            <family val="2"/>
            <charset val="238"/>
          </rPr>
          <t>IV_F:EgyebUtem1</t>
        </r>
      </text>
    </comment>
    <comment ref="AB34" authorId="0" shapeId="0" xr:uid="{DF31A8EB-8C64-4C15-AF2F-DEB5C115C730}">
      <text>
        <r>
          <rPr>
            <sz val="11"/>
            <rFont val="Calibri"/>
            <family val="2"/>
            <charset val="238"/>
          </rPr>
          <t>IV_F:HitelKotvenyUtem1</t>
        </r>
      </text>
    </comment>
    <comment ref="AC34" authorId="0" shapeId="0" xr:uid="{B37D869E-7C4E-4DB9-8C2F-D1C7D43B4CCF}">
      <text>
        <r>
          <rPr>
            <sz val="11"/>
            <rFont val="Calibri"/>
            <family val="2"/>
            <charset val="238"/>
          </rPr>
          <t>IV_F:OsszesenUtem1</t>
        </r>
      </text>
    </comment>
    <comment ref="AF34" authorId="0" shapeId="0" xr:uid="{3CA6454B-2FC8-45DD-8D12-C3AB82D6CA37}">
      <text>
        <r>
          <rPr>
            <sz val="11"/>
            <rFont val="Calibri"/>
            <family val="2"/>
            <charset val="238"/>
          </rPr>
          <t>IV_F:HDUtem2</t>
        </r>
      </text>
    </comment>
    <comment ref="AG34" authorId="0" shapeId="0" xr:uid="{D12D3DB5-6416-47AE-8FCC-64CDA1FCC80F}">
      <text>
        <r>
          <rPr>
            <sz val="11"/>
            <rFont val="Calibri"/>
            <family val="2"/>
            <charset val="238"/>
          </rPr>
          <t>IV_F:ECSUtem2</t>
        </r>
      </text>
    </comment>
    <comment ref="AH34" authorId="0" shapeId="0" xr:uid="{065B7D2A-985D-436B-AC12-E2059F228554}">
      <text>
        <r>
          <rPr>
            <sz val="11"/>
            <rFont val="Calibri"/>
            <family val="2"/>
            <charset val="238"/>
          </rPr>
          <t>IV_F:KFHUtem2</t>
        </r>
      </text>
    </comment>
    <comment ref="AI34" authorId="0" shapeId="0" xr:uid="{592A2D2D-1E6D-422E-A0EB-07BD4360C2F4}">
      <text>
        <r>
          <rPr>
            <sz val="11"/>
            <rFont val="Calibri"/>
            <family val="2"/>
            <charset val="238"/>
          </rPr>
          <t>IV_F:Egyeb_SajatUtem2</t>
        </r>
      </text>
    </comment>
    <comment ref="AJ34" authorId="0" shapeId="0" xr:uid="{02864BAF-AD0C-4295-B122-D6C40FB582AE}">
      <text>
        <r>
          <rPr>
            <sz val="11"/>
            <rFont val="Calibri"/>
            <family val="2"/>
            <charset val="238"/>
          </rPr>
          <t>IV_F:DijUtem2</t>
        </r>
      </text>
    </comment>
    <comment ref="AK34" authorId="0" shapeId="0" xr:uid="{B1FCD5A4-148A-4BA4-8AFC-45C5E2DFA4BD}">
      <text>
        <r>
          <rPr>
            <sz val="11"/>
            <rFont val="Calibri"/>
            <family val="2"/>
            <charset val="238"/>
          </rPr>
          <t>IV_F:EM_Melleklet1_Utem2</t>
        </r>
      </text>
    </comment>
    <comment ref="AL34" authorId="0" shapeId="0" xr:uid="{0AC4FA56-5D77-4194-8BDE-1816B33E8362}">
      <text>
        <r>
          <rPr>
            <sz val="11"/>
            <rFont val="Calibri"/>
            <family val="2"/>
            <charset val="238"/>
          </rPr>
          <t>IV_F:EgyebAllamiUtem2</t>
        </r>
      </text>
    </comment>
    <comment ref="AM34" authorId="0" shapeId="0" xr:uid="{B3EC91F8-6AE2-4A4D-8885-4630522B271B}">
      <text>
        <r>
          <rPr>
            <sz val="11"/>
            <rFont val="Calibri"/>
            <family val="2"/>
            <charset val="238"/>
          </rPr>
          <t>IV_F:OnkormanyzatiUtem2</t>
        </r>
      </text>
    </comment>
    <comment ref="AN34" authorId="0" shapeId="0" xr:uid="{8288EEC5-02A3-4CF1-8B2E-9A2868ACB080}">
      <text>
        <r>
          <rPr>
            <sz val="11"/>
            <rFont val="Calibri"/>
            <family val="2"/>
            <charset val="238"/>
          </rPr>
          <t>IV_F:EUUtem2</t>
        </r>
      </text>
    </comment>
    <comment ref="AO34" authorId="0" shapeId="0" xr:uid="{B08F7301-08F8-448E-B153-9148C9E68615}">
      <text>
        <r>
          <rPr>
            <sz val="11"/>
            <rFont val="Calibri"/>
            <family val="2"/>
            <charset val="238"/>
          </rPr>
          <t>IV_F:EgyebUtem2</t>
        </r>
      </text>
    </comment>
    <comment ref="AP34" authorId="0" shapeId="0" xr:uid="{3788ACC9-6FF8-4218-A793-E4B2057686D4}">
      <text>
        <r>
          <rPr>
            <sz val="11"/>
            <rFont val="Calibri"/>
            <family val="2"/>
            <charset val="238"/>
          </rPr>
          <t>IV_F:HitelKotvenyUtem2</t>
        </r>
      </text>
    </comment>
    <comment ref="AQ34" authorId="0" shapeId="0" xr:uid="{852EB295-17F3-4CED-936B-AA5FE845DF56}">
      <text>
        <r>
          <rPr>
            <sz val="11"/>
            <rFont val="Calibri"/>
            <family val="2"/>
            <charset val="238"/>
          </rPr>
          <t>IV_F:OsszesenUtem2</t>
        </r>
      </text>
    </comment>
    <comment ref="AR34" authorId="0" shapeId="0" xr:uid="{31CE43E2-7C6A-4659-8D96-6AE498E6879D}">
      <text>
        <r>
          <rPr>
            <sz val="11"/>
            <rFont val="Calibri"/>
            <family val="2"/>
            <charset val="238"/>
          </rPr>
          <t>IV_F:ForrashianyUtem2</t>
        </r>
      </text>
    </comment>
    <comment ref="AU34" authorId="0" shapeId="0" xr:uid="{F3880047-2536-439D-B906-EB1FC1A052BF}">
      <text>
        <r>
          <rPr>
            <sz val="11"/>
            <rFont val="Calibri"/>
            <family val="2"/>
            <charset val="238"/>
          </rPr>
          <t>IV_F:Indokolas</t>
        </r>
      </text>
    </comment>
    <comment ref="AV34" authorId="0" shapeId="0" xr:uid="{E9B424DD-A5C3-4994-B146-6600A939F8FC}">
      <text>
        <r>
          <rPr>
            <sz val="11"/>
            <rFont val="Calibri"/>
            <family val="2"/>
            <charset val="238"/>
          </rPr>
          <t>IV_F:Megjegyzes</t>
        </r>
      </text>
    </comment>
    <comment ref="AW34" authorId="0" shapeId="0" xr:uid="{C66A0AAD-D54B-4451-99A1-19D0319529CA}">
      <text>
        <r>
          <rPr>
            <sz val="11"/>
            <rFont val="Calibri"/>
            <family val="2"/>
            <charset val="238"/>
          </rPr>
          <t>IV_F:FeladatSorszam</t>
        </r>
      </text>
    </comment>
    <comment ref="AY34" authorId="0" shapeId="0" xr:uid="{6D2DF6F3-EC28-4DD8-BC6E-2F3CCA020D3A}">
      <text>
        <r>
          <rPr>
            <sz val="11"/>
            <rFont val="Calibri"/>
            <family val="2"/>
            <charset val="238"/>
          </rPr>
          <t>IV_F:ISA</t>
        </r>
      </text>
    </comment>
    <comment ref="B35" authorId="0" shapeId="0" xr:uid="{8539917C-AB7E-4E15-A2BC-B024FA6D5508}">
      <text>
        <r>
          <rPr>
            <sz val="11"/>
            <rFont val="Calibri"/>
            <family val="2"/>
            <charset val="238"/>
          </rPr>
          <t>IV_F:FontossagiSorrent</t>
        </r>
      </text>
    </comment>
    <comment ref="C35" authorId="0" shapeId="0" xr:uid="{1EE4C458-1D43-453D-BEFA-722A28881EFF}">
      <text>
        <r>
          <rPr>
            <sz val="11"/>
            <rFont val="Calibri"/>
            <family val="2"/>
            <charset val="238"/>
          </rPr>
          <t>IV_F:FeladatKategoria</t>
        </r>
      </text>
    </comment>
    <comment ref="D35" authorId="0" shapeId="0" xr:uid="{BB3EC462-F7EF-46AC-BA00-4B2F12698E01}">
      <text>
        <r>
          <rPr>
            <sz val="11"/>
            <rFont val="Calibri"/>
            <family val="2"/>
            <charset val="238"/>
          </rPr>
          <t>IV_F:FeladatMegnevezes</t>
        </r>
      </text>
    </comment>
    <comment ref="E35" authorId="0" shapeId="0" xr:uid="{CD1837C9-D768-4468-AFF0-E9CE6931EEA0}">
      <text>
        <r>
          <rPr>
            <sz val="11"/>
            <rFont val="Calibri"/>
            <family val="2"/>
            <charset val="238"/>
          </rPr>
          <t>IV_F:ElviEngedelySzam</t>
        </r>
      </text>
    </comment>
    <comment ref="F35" authorId="0" shapeId="0" xr:uid="{47085F33-B7FC-4F48-B2AF-FC2157EDF6E9}">
      <text>
        <r>
          <rPr>
            <sz val="11"/>
            <rFont val="Calibri"/>
            <family val="2"/>
            <charset val="238"/>
          </rPr>
          <t>IV_F:VKR_Kod</t>
        </r>
      </text>
    </comment>
    <comment ref="G35" authorId="0" shapeId="0" xr:uid="{D0175BD1-0CE8-4433-A8E4-C4850682BD36}">
      <text>
        <r>
          <rPr>
            <sz val="11"/>
            <rFont val="Calibri"/>
            <family val="2"/>
            <charset val="238"/>
          </rPr>
          <t>IV_F:VKR_Nev</t>
        </r>
      </text>
    </comment>
    <comment ref="H35" authorId="0" shapeId="0" xr:uid="{633E3250-A951-4F29-9C90-783DD9C0F1CE}">
      <text>
        <r>
          <rPr>
            <sz val="11"/>
            <rFont val="Calibri"/>
            <family val="2"/>
            <charset val="238"/>
          </rPr>
          <t>IV_F:FeladatAzonosito</t>
        </r>
      </text>
    </comment>
    <comment ref="I35" authorId="0" shapeId="0" xr:uid="{0207DF2A-D51B-4E41-93B2-958D6241ADC2}">
      <text>
        <r>
          <rPr>
            <sz val="11"/>
            <rFont val="Calibri"/>
            <family val="2"/>
            <charset val="238"/>
          </rPr>
          <t>IV_F:EllatasiTerulet</t>
        </r>
      </text>
    </comment>
    <comment ref="J35" authorId="0" shapeId="0" xr:uid="{D7A30B3F-29B2-4833-86AA-8AB96C6972C3}">
      <text>
        <r>
          <rPr>
            <sz val="11"/>
            <rFont val="Calibri"/>
            <family val="2"/>
            <charset val="238"/>
          </rPr>
          <t>IV_F:EllatasertFelelos</t>
        </r>
      </text>
    </comment>
    <comment ref="K35" authorId="0" shapeId="0" xr:uid="{F5ADE05D-4448-4D0D-A536-33D5DAC57FEA}">
      <text>
        <r>
          <rPr>
            <sz val="11"/>
            <rFont val="Calibri"/>
            <family val="2"/>
            <charset val="238"/>
          </rPr>
          <t>IV_F:TervezettNettoKoltseg</t>
        </r>
      </text>
    </comment>
    <comment ref="L35" authorId="0" shapeId="0" xr:uid="{78E6FD8B-4DD7-4A47-BD8A-42A95DE297A1}">
      <text>
        <r>
          <rPr>
            <sz val="11"/>
            <rFont val="Calibri"/>
            <family val="2"/>
            <charset val="238"/>
          </rPr>
          <t>IV_F:IdotartamKezdes</t>
        </r>
      </text>
    </comment>
    <comment ref="M35" authorId="0" shapeId="0" xr:uid="{965FE985-0633-4733-9A8A-BD5386476384}">
      <text>
        <r>
          <rPr>
            <sz val="11"/>
            <rFont val="Calibri"/>
            <family val="2"/>
            <charset val="238"/>
          </rPr>
          <t>IV_F:IdotartamBefejezes</t>
        </r>
      </text>
    </comment>
    <comment ref="N35" authorId="0" shapeId="0" xr:uid="{870CA192-E290-44A3-A226-83F1EA43DA16}">
      <text>
        <r>
          <rPr>
            <sz val="11"/>
            <rFont val="Calibri"/>
            <family val="2"/>
            <charset val="238"/>
          </rPr>
          <t>IV_F:NettoKoltsegUtem1</t>
        </r>
      </text>
    </comment>
    <comment ref="O35" authorId="0" shapeId="0" xr:uid="{BF37A13C-B2C3-445B-AD8A-902811D80A14}">
      <text>
        <r>
          <rPr>
            <sz val="11"/>
            <rFont val="Calibri"/>
            <family val="2"/>
            <charset val="238"/>
          </rPr>
          <t>IV_F:NettoKoltsegUtem2</t>
        </r>
      </text>
    </comment>
    <comment ref="P35" authorId="0" shapeId="0" xr:uid="{85B806DD-E258-43B9-9B15-72ED6AE6EC02}">
      <text>
        <r>
          <rPr>
            <sz val="11"/>
            <rFont val="Calibri"/>
            <family val="2"/>
            <charset val="238"/>
          </rPr>
          <t>IV_F:EM_Melleklet2_KTG</t>
        </r>
      </text>
    </comment>
    <comment ref="R35" authorId="0" shapeId="0" xr:uid="{06769734-04B9-4AE6-920A-7A97442AA5EE}">
      <text>
        <r>
          <rPr>
            <sz val="11"/>
            <rFont val="Calibri"/>
            <family val="2"/>
            <charset val="238"/>
          </rPr>
          <t>IV_F:HDUtem1</t>
        </r>
      </text>
    </comment>
    <comment ref="S35" authorId="0" shapeId="0" xr:uid="{C2484913-CF35-4D9B-9780-8969EF30D184}">
      <text>
        <r>
          <rPr>
            <sz val="11"/>
            <rFont val="Calibri"/>
            <family val="2"/>
            <charset val="238"/>
          </rPr>
          <t>IV_F:ECSUtem1</t>
        </r>
      </text>
    </comment>
    <comment ref="T35" authorId="0" shapeId="0" xr:uid="{615DEAFE-AAB9-4EA4-88D0-A0E6BD18027E}">
      <text>
        <r>
          <rPr>
            <sz val="11"/>
            <rFont val="Calibri"/>
            <family val="2"/>
            <charset val="238"/>
          </rPr>
          <t>IV_F:KFHUtem1</t>
        </r>
      </text>
    </comment>
    <comment ref="U35" authorId="0" shapeId="0" xr:uid="{72C8F8E8-0CEA-49AB-B51A-AE42D24D3FAC}">
      <text>
        <r>
          <rPr>
            <sz val="11"/>
            <rFont val="Calibri"/>
            <family val="2"/>
            <charset val="238"/>
          </rPr>
          <t>IV_F:Egyeb_SajatUtem1</t>
        </r>
      </text>
    </comment>
    <comment ref="V35" authorId="0" shapeId="0" xr:uid="{E93BF044-39CE-4897-9DF0-EE0A8A50F950}">
      <text>
        <r>
          <rPr>
            <sz val="11"/>
            <rFont val="Calibri"/>
            <family val="2"/>
            <charset val="238"/>
          </rPr>
          <t>IV_F:DijUtem1</t>
        </r>
      </text>
    </comment>
    <comment ref="W35" authorId="0" shapeId="0" xr:uid="{2FFD652F-665D-4308-B391-DDD75640A0F1}">
      <text>
        <r>
          <rPr>
            <sz val="11"/>
            <rFont val="Calibri"/>
            <family val="2"/>
            <charset val="238"/>
          </rPr>
          <t>IV_F:EM_Melleklet1_Utem1</t>
        </r>
      </text>
    </comment>
    <comment ref="X35" authorId="0" shapeId="0" xr:uid="{140F7970-478E-45E0-8E2A-05CA9D07407E}">
      <text>
        <r>
          <rPr>
            <sz val="11"/>
            <rFont val="Calibri"/>
            <family val="2"/>
            <charset val="238"/>
          </rPr>
          <t>IV_F:EgyebAllamiUtem1</t>
        </r>
      </text>
    </comment>
    <comment ref="Y35" authorId="0" shapeId="0" xr:uid="{4E7F29B8-63EB-4566-93E4-1E7079ED3EE7}">
      <text>
        <r>
          <rPr>
            <sz val="11"/>
            <rFont val="Calibri"/>
            <family val="2"/>
            <charset val="238"/>
          </rPr>
          <t>IV_F:OnkormanyzatiUtem1</t>
        </r>
      </text>
    </comment>
    <comment ref="Z35" authorId="0" shapeId="0" xr:uid="{BBDB4A84-CAEA-421B-AE86-B7B8B6773496}">
      <text>
        <r>
          <rPr>
            <sz val="11"/>
            <rFont val="Calibri"/>
            <family val="2"/>
            <charset val="238"/>
          </rPr>
          <t>IV_F:EUUtem1</t>
        </r>
      </text>
    </comment>
    <comment ref="AA35" authorId="0" shapeId="0" xr:uid="{00EB0755-E04F-4EAD-B99B-49C2CE59C0F4}">
      <text>
        <r>
          <rPr>
            <sz val="11"/>
            <rFont val="Calibri"/>
            <family val="2"/>
            <charset val="238"/>
          </rPr>
          <t>IV_F:EgyebUtem1</t>
        </r>
      </text>
    </comment>
    <comment ref="AB35" authorId="0" shapeId="0" xr:uid="{8EECB2BB-2DC5-4D3C-A6E5-0AEFB30CF274}">
      <text>
        <r>
          <rPr>
            <sz val="11"/>
            <rFont val="Calibri"/>
            <family val="2"/>
            <charset val="238"/>
          </rPr>
          <t>IV_F:HitelKotvenyUtem1</t>
        </r>
      </text>
    </comment>
    <comment ref="AC35" authorId="0" shapeId="0" xr:uid="{1DEC344C-449B-4DE4-AE8F-437FAC26AB62}">
      <text>
        <r>
          <rPr>
            <sz val="11"/>
            <rFont val="Calibri"/>
            <family val="2"/>
            <charset val="238"/>
          </rPr>
          <t>IV_F:OsszesenUtem1</t>
        </r>
      </text>
    </comment>
    <comment ref="AF35" authorId="0" shapeId="0" xr:uid="{80DBAEFE-8FD2-4A06-952F-48BEFEA34682}">
      <text>
        <r>
          <rPr>
            <sz val="11"/>
            <rFont val="Calibri"/>
            <family val="2"/>
            <charset val="238"/>
          </rPr>
          <t>IV_F:HDUtem2</t>
        </r>
      </text>
    </comment>
    <comment ref="AG35" authorId="0" shapeId="0" xr:uid="{0C2F708B-6A19-4891-8E7B-E2FEB1ECCE4F}">
      <text>
        <r>
          <rPr>
            <sz val="11"/>
            <rFont val="Calibri"/>
            <family val="2"/>
            <charset val="238"/>
          </rPr>
          <t>IV_F:ECSUtem2</t>
        </r>
      </text>
    </comment>
    <comment ref="AH35" authorId="0" shapeId="0" xr:uid="{D2758515-8D1D-42DC-874D-BCF7D64F374B}">
      <text>
        <r>
          <rPr>
            <sz val="11"/>
            <rFont val="Calibri"/>
            <family val="2"/>
            <charset val="238"/>
          </rPr>
          <t>IV_F:KFHUtem2</t>
        </r>
      </text>
    </comment>
    <comment ref="AI35" authorId="0" shapeId="0" xr:uid="{4FBB6F93-E411-424B-83DB-41B5BE739D22}">
      <text>
        <r>
          <rPr>
            <sz val="11"/>
            <rFont val="Calibri"/>
            <family val="2"/>
            <charset val="238"/>
          </rPr>
          <t>IV_F:Egyeb_SajatUtem2</t>
        </r>
      </text>
    </comment>
    <comment ref="AJ35" authorId="0" shapeId="0" xr:uid="{C09141CD-A47C-4366-B64C-75D9179EBB4E}">
      <text>
        <r>
          <rPr>
            <sz val="11"/>
            <rFont val="Calibri"/>
            <family val="2"/>
            <charset val="238"/>
          </rPr>
          <t>IV_F:DijUtem2</t>
        </r>
      </text>
    </comment>
    <comment ref="AK35" authorId="0" shapeId="0" xr:uid="{02AAA065-9C37-463E-A20E-3B026BDCD0C0}">
      <text>
        <r>
          <rPr>
            <sz val="11"/>
            <rFont val="Calibri"/>
            <family val="2"/>
            <charset val="238"/>
          </rPr>
          <t>IV_F:EM_Melleklet1_Utem2</t>
        </r>
      </text>
    </comment>
    <comment ref="AL35" authorId="0" shapeId="0" xr:uid="{30DBBCF0-F7B2-4E11-90D3-124B7D5551F9}">
      <text>
        <r>
          <rPr>
            <sz val="11"/>
            <rFont val="Calibri"/>
            <family val="2"/>
            <charset val="238"/>
          </rPr>
          <t>IV_F:EgyebAllamiUtem2</t>
        </r>
      </text>
    </comment>
    <comment ref="AM35" authorId="0" shapeId="0" xr:uid="{29625E09-AFF0-489D-BCBB-AE77AA22EA4C}">
      <text>
        <r>
          <rPr>
            <sz val="11"/>
            <rFont val="Calibri"/>
            <family val="2"/>
            <charset val="238"/>
          </rPr>
          <t>IV_F:OnkormanyzatiUtem2</t>
        </r>
      </text>
    </comment>
    <comment ref="AN35" authorId="0" shapeId="0" xr:uid="{AF07F18B-248A-4205-BD4E-CF17D1B28112}">
      <text>
        <r>
          <rPr>
            <sz val="11"/>
            <rFont val="Calibri"/>
            <family val="2"/>
            <charset val="238"/>
          </rPr>
          <t>IV_F:EUUtem2</t>
        </r>
      </text>
    </comment>
    <comment ref="AO35" authorId="0" shapeId="0" xr:uid="{0EEC4BD2-A6D0-4B6F-BDC3-B2CB2402E5C0}">
      <text>
        <r>
          <rPr>
            <sz val="11"/>
            <rFont val="Calibri"/>
            <family val="2"/>
            <charset val="238"/>
          </rPr>
          <t>IV_F:EgyebUtem2</t>
        </r>
      </text>
    </comment>
    <comment ref="AP35" authorId="0" shapeId="0" xr:uid="{7DE9C3B5-937E-44E7-9FA8-FB405DC87587}">
      <text>
        <r>
          <rPr>
            <sz val="11"/>
            <rFont val="Calibri"/>
            <family val="2"/>
            <charset val="238"/>
          </rPr>
          <t>IV_F:HitelKotvenyUtem2</t>
        </r>
      </text>
    </comment>
    <comment ref="AQ35" authorId="0" shapeId="0" xr:uid="{B646A585-9A15-4C77-9C77-B50C007ADB4D}">
      <text>
        <r>
          <rPr>
            <sz val="11"/>
            <rFont val="Calibri"/>
            <family val="2"/>
            <charset val="238"/>
          </rPr>
          <t>IV_F:OsszesenUtem2</t>
        </r>
      </text>
    </comment>
    <comment ref="AR35" authorId="0" shapeId="0" xr:uid="{4AFB261E-631B-4630-98C7-5BE1F6FD2ECF}">
      <text>
        <r>
          <rPr>
            <sz val="11"/>
            <rFont val="Calibri"/>
            <family val="2"/>
            <charset val="238"/>
          </rPr>
          <t>IV_F:ForrashianyUtem2</t>
        </r>
      </text>
    </comment>
    <comment ref="AU35" authorId="0" shapeId="0" xr:uid="{049332CD-935D-4916-9F63-5A18B13015D2}">
      <text>
        <r>
          <rPr>
            <sz val="11"/>
            <rFont val="Calibri"/>
            <family val="2"/>
            <charset val="238"/>
          </rPr>
          <t>IV_F:Indokolas</t>
        </r>
      </text>
    </comment>
    <comment ref="AV35" authorId="0" shapeId="0" xr:uid="{00D62B82-8885-4CE6-8E42-D5B99E81D4B3}">
      <text>
        <r>
          <rPr>
            <sz val="11"/>
            <rFont val="Calibri"/>
            <family val="2"/>
            <charset val="238"/>
          </rPr>
          <t>IV_F:Megjegyzes</t>
        </r>
      </text>
    </comment>
    <comment ref="AW35" authorId="0" shapeId="0" xr:uid="{EEEB8B64-CAA0-4C1F-BAF5-98B816650E9F}">
      <text>
        <r>
          <rPr>
            <sz val="11"/>
            <rFont val="Calibri"/>
            <family val="2"/>
            <charset val="238"/>
          </rPr>
          <t>IV_F:FeladatSorszam</t>
        </r>
      </text>
    </comment>
    <comment ref="AY35" authorId="0" shapeId="0" xr:uid="{A3C753EB-E168-4DA7-8AAF-46ECAC4C470D}">
      <text>
        <r>
          <rPr>
            <sz val="11"/>
            <rFont val="Calibri"/>
            <family val="2"/>
            <charset val="238"/>
          </rPr>
          <t>IV_F:ISA</t>
        </r>
      </text>
    </comment>
    <comment ref="B36" authorId="0" shapeId="0" xr:uid="{6A63D3E9-7402-427C-9B69-1CB5B21EC029}">
      <text>
        <r>
          <rPr>
            <sz val="11"/>
            <rFont val="Calibri"/>
            <family val="2"/>
            <charset val="238"/>
          </rPr>
          <t>IV_F:FontossagiSorrent</t>
        </r>
      </text>
    </comment>
    <comment ref="C36" authorId="0" shapeId="0" xr:uid="{038313CD-CEBB-42C7-B75C-41D965868BD0}">
      <text>
        <r>
          <rPr>
            <sz val="11"/>
            <rFont val="Calibri"/>
            <family val="2"/>
            <charset val="238"/>
          </rPr>
          <t>IV_F:FeladatKategoria</t>
        </r>
      </text>
    </comment>
    <comment ref="D36" authorId="0" shapeId="0" xr:uid="{35291379-038D-46E6-81B7-B7B6E190F702}">
      <text>
        <r>
          <rPr>
            <sz val="11"/>
            <rFont val="Calibri"/>
            <family val="2"/>
            <charset val="238"/>
          </rPr>
          <t>IV_F:FeladatMegnevezes</t>
        </r>
      </text>
    </comment>
    <comment ref="E36" authorId="0" shapeId="0" xr:uid="{54A32129-8AA5-4B85-94B7-40F5430E2FDF}">
      <text>
        <r>
          <rPr>
            <sz val="11"/>
            <rFont val="Calibri"/>
            <family val="2"/>
            <charset val="238"/>
          </rPr>
          <t>IV_F:ElviEngedelySzam</t>
        </r>
      </text>
    </comment>
    <comment ref="F36" authorId="0" shapeId="0" xr:uid="{2CC34C1F-77C6-4B31-AB5D-D5B3C1EE7A62}">
      <text>
        <r>
          <rPr>
            <sz val="11"/>
            <rFont val="Calibri"/>
            <family val="2"/>
            <charset val="238"/>
          </rPr>
          <t>IV_F:VKR_Kod</t>
        </r>
      </text>
    </comment>
    <comment ref="G36" authorId="0" shapeId="0" xr:uid="{769B7208-1A66-4C9A-AF55-CD8CCE8B2E52}">
      <text>
        <r>
          <rPr>
            <sz val="11"/>
            <rFont val="Calibri"/>
            <family val="2"/>
            <charset val="238"/>
          </rPr>
          <t>IV_F:VKR_Nev</t>
        </r>
      </text>
    </comment>
    <comment ref="H36" authorId="0" shapeId="0" xr:uid="{151318B8-895B-456B-A76A-420AE5127DB9}">
      <text>
        <r>
          <rPr>
            <sz val="11"/>
            <rFont val="Calibri"/>
            <family val="2"/>
            <charset val="238"/>
          </rPr>
          <t>IV_F:FeladatAzonosito</t>
        </r>
      </text>
    </comment>
    <comment ref="I36" authorId="0" shapeId="0" xr:uid="{4B94E776-AA95-46A3-83E4-62302F5801DE}">
      <text>
        <r>
          <rPr>
            <sz val="11"/>
            <rFont val="Calibri"/>
            <family val="2"/>
            <charset val="238"/>
          </rPr>
          <t>IV_F:EllatasiTerulet</t>
        </r>
      </text>
    </comment>
    <comment ref="J36" authorId="0" shapeId="0" xr:uid="{4EF9FC4B-D3B5-47C8-A074-4AF1B4E343E7}">
      <text>
        <r>
          <rPr>
            <sz val="11"/>
            <rFont val="Calibri"/>
            <family val="2"/>
            <charset val="238"/>
          </rPr>
          <t>IV_F:EllatasertFelelos</t>
        </r>
      </text>
    </comment>
    <comment ref="K36" authorId="0" shapeId="0" xr:uid="{B2B47E2B-B045-484C-B3AC-57FF70C82CAB}">
      <text>
        <r>
          <rPr>
            <sz val="11"/>
            <rFont val="Calibri"/>
            <family val="2"/>
            <charset val="238"/>
          </rPr>
          <t>IV_F:TervezettNettoKoltseg</t>
        </r>
      </text>
    </comment>
    <comment ref="L36" authorId="0" shapeId="0" xr:uid="{D078BBC2-EA0D-4291-A8A3-058AD70DC82C}">
      <text>
        <r>
          <rPr>
            <sz val="11"/>
            <rFont val="Calibri"/>
            <family val="2"/>
            <charset val="238"/>
          </rPr>
          <t>IV_F:IdotartamKezdes</t>
        </r>
      </text>
    </comment>
    <comment ref="M36" authorId="0" shapeId="0" xr:uid="{0B598423-1C55-489A-BBC2-06853AC4AB45}">
      <text>
        <r>
          <rPr>
            <sz val="11"/>
            <rFont val="Calibri"/>
            <family val="2"/>
            <charset val="238"/>
          </rPr>
          <t>IV_F:IdotartamBefejezes</t>
        </r>
      </text>
    </comment>
    <comment ref="N36" authorId="0" shapeId="0" xr:uid="{735196D7-DD10-49F8-9617-B9761536D92B}">
      <text>
        <r>
          <rPr>
            <sz val="11"/>
            <rFont val="Calibri"/>
            <family val="2"/>
            <charset val="238"/>
          </rPr>
          <t>IV_F:NettoKoltsegUtem1</t>
        </r>
      </text>
    </comment>
    <comment ref="O36" authorId="0" shapeId="0" xr:uid="{0D6A8655-1647-4EA9-9C4E-FBCFB7A16E49}">
      <text>
        <r>
          <rPr>
            <sz val="11"/>
            <rFont val="Calibri"/>
            <family val="2"/>
            <charset val="238"/>
          </rPr>
          <t>IV_F:NettoKoltsegUtem2</t>
        </r>
      </text>
    </comment>
    <comment ref="P36" authorId="0" shapeId="0" xr:uid="{339C904F-9BFD-468E-91B7-384714D7DDD5}">
      <text>
        <r>
          <rPr>
            <sz val="11"/>
            <rFont val="Calibri"/>
            <family val="2"/>
            <charset val="238"/>
          </rPr>
          <t>IV_F:EM_Melleklet2_KTG</t>
        </r>
      </text>
    </comment>
    <comment ref="R36" authorId="0" shapeId="0" xr:uid="{E0EF64FD-A72A-41E0-AB1C-3AD931DEF2CA}">
      <text>
        <r>
          <rPr>
            <sz val="11"/>
            <rFont val="Calibri"/>
            <family val="2"/>
            <charset val="238"/>
          </rPr>
          <t>IV_F:HDUtem1</t>
        </r>
      </text>
    </comment>
    <comment ref="S36" authorId="0" shapeId="0" xr:uid="{6C6B1B22-B8A6-46CB-BEDE-C87E347B99A4}">
      <text>
        <r>
          <rPr>
            <sz val="11"/>
            <rFont val="Calibri"/>
            <family val="2"/>
            <charset val="238"/>
          </rPr>
          <t>IV_F:ECSUtem1</t>
        </r>
      </text>
    </comment>
    <comment ref="T36" authorId="0" shapeId="0" xr:uid="{9E7B19D6-9C37-4BCA-914D-08C017683283}">
      <text>
        <r>
          <rPr>
            <sz val="11"/>
            <rFont val="Calibri"/>
            <family val="2"/>
            <charset val="238"/>
          </rPr>
          <t>IV_F:KFHUtem1</t>
        </r>
      </text>
    </comment>
    <comment ref="U36" authorId="0" shapeId="0" xr:uid="{769D37D7-94A7-49C9-941F-C8758EF49F31}">
      <text>
        <r>
          <rPr>
            <sz val="11"/>
            <rFont val="Calibri"/>
            <family val="2"/>
            <charset val="238"/>
          </rPr>
          <t>IV_F:Egyeb_SajatUtem1</t>
        </r>
      </text>
    </comment>
    <comment ref="V36" authorId="0" shapeId="0" xr:uid="{3CAD5E28-7142-4C5B-8DA2-8E13CBE4CFC7}">
      <text>
        <r>
          <rPr>
            <sz val="11"/>
            <rFont val="Calibri"/>
            <family val="2"/>
            <charset val="238"/>
          </rPr>
          <t>IV_F:DijUtem1</t>
        </r>
      </text>
    </comment>
    <comment ref="W36" authorId="0" shapeId="0" xr:uid="{9A673491-2CF6-48A6-A5BD-8952C11515AA}">
      <text>
        <r>
          <rPr>
            <sz val="11"/>
            <rFont val="Calibri"/>
            <family val="2"/>
            <charset val="238"/>
          </rPr>
          <t>IV_F:EM_Melleklet1_Utem1</t>
        </r>
      </text>
    </comment>
    <comment ref="X36" authorId="0" shapeId="0" xr:uid="{4CB329D0-9011-487D-AA30-C8232BE4850A}">
      <text>
        <r>
          <rPr>
            <sz val="11"/>
            <rFont val="Calibri"/>
            <family val="2"/>
            <charset val="238"/>
          </rPr>
          <t>IV_F:EgyebAllamiUtem1</t>
        </r>
      </text>
    </comment>
    <comment ref="Y36" authorId="0" shapeId="0" xr:uid="{F30A01FC-B310-43BD-B9AE-FC370DE1DB44}">
      <text>
        <r>
          <rPr>
            <sz val="11"/>
            <rFont val="Calibri"/>
            <family val="2"/>
            <charset val="238"/>
          </rPr>
          <t>IV_F:OnkormanyzatiUtem1</t>
        </r>
      </text>
    </comment>
    <comment ref="Z36" authorId="0" shapeId="0" xr:uid="{88CDCEA4-3821-4A2A-97F9-AD184859EAB5}">
      <text>
        <r>
          <rPr>
            <sz val="11"/>
            <rFont val="Calibri"/>
            <family val="2"/>
            <charset val="238"/>
          </rPr>
          <t>IV_F:EUUtem1</t>
        </r>
      </text>
    </comment>
    <comment ref="AA36" authorId="0" shapeId="0" xr:uid="{30B2BC8A-F91F-4EE7-A1EE-2EED49161130}">
      <text>
        <r>
          <rPr>
            <sz val="11"/>
            <rFont val="Calibri"/>
            <family val="2"/>
            <charset val="238"/>
          </rPr>
          <t>IV_F:EgyebUtem1</t>
        </r>
      </text>
    </comment>
    <comment ref="AB36" authorId="0" shapeId="0" xr:uid="{751C52CA-F48E-4B57-A5F3-29C207D83142}">
      <text>
        <r>
          <rPr>
            <sz val="11"/>
            <rFont val="Calibri"/>
            <family val="2"/>
            <charset val="238"/>
          </rPr>
          <t>IV_F:HitelKotvenyUtem1</t>
        </r>
      </text>
    </comment>
    <comment ref="AC36" authorId="0" shapeId="0" xr:uid="{EA8E7939-A26F-4973-990F-F35E89A9B0B8}">
      <text>
        <r>
          <rPr>
            <sz val="11"/>
            <rFont val="Calibri"/>
            <family val="2"/>
            <charset val="238"/>
          </rPr>
          <t>IV_F:OsszesenUtem1</t>
        </r>
      </text>
    </comment>
    <comment ref="AF36" authorId="0" shapeId="0" xr:uid="{8B44AC69-0CDA-4B1C-8C5E-7A10D2CC9EE9}">
      <text>
        <r>
          <rPr>
            <sz val="11"/>
            <rFont val="Calibri"/>
            <family val="2"/>
            <charset val="238"/>
          </rPr>
          <t>IV_F:HDUtem2</t>
        </r>
      </text>
    </comment>
    <comment ref="AG36" authorId="0" shapeId="0" xr:uid="{885D775F-18E3-405B-A59F-D430437F0FBC}">
      <text>
        <r>
          <rPr>
            <sz val="11"/>
            <rFont val="Calibri"/>
            <family val="2"/>
            <charset val="238"/>
          </rPr>
          <t>IV_F:ECSUtem2</t>
        </r>
      </text>
    </comment>
    <comment ref="AH36" authorId="0" shapeId="0" xr:uid="{CD2FEDC4-A4EA-4501-9B9F-C3E0A4C32088}">
      <text>
        <r>
          <rPr>
            <sz val="11"/>
            <rFont val="Calibri"/>
            <family val="2"/>
            <charset val="238"/>
          </rPr>
          <t>IV_F:KFHUtem2</t>
        </r>
      </text>
    </comment>
    <comment ref="AI36" authorId="0" shapeId="0" xr:uid="{B856D136-2244-49AB-A5FD-395E6A2EBF83}">
      <text>
        <r>
          <rPr>
            <sz val="11"/>
            <rFont val="Calibri"/>
            <family val="2"/>
            <charset val="238"/>
          </rPr>
          <t>IV_F:Egyeb_SajatUtem2</t>
        </r>
      </text>
    </comment>
    <comment ref="AJ36" authorId="0" shapeId="0" xr:uid="{E6E3A93F-6617-4C60-BE5E-2CB082C38211}">
      <text>
        <r>
          <rPr>
            <sz val="11"/>
            <rFont val="Calibri"/>
            <family val="2"/>
            <charset val="238"/>
          </rPr>
          <t>IV_F:DijUtem2</t>
        </r>
      </text>
    </comment>
    <comment ref="AK36" authorId="0" shapeId="0" xr:uid="{A27255D2-D824-4D7D-9954-155C3E159981}">
      <text>
        <r>
          <rPr>
            <sz val="11"/>
            <rFont val="Calibri"/>
            <family val="2"/>
            <charset val="238"/>
          </rPr>
          <t>IV_F:EM_Melleklet1_Utem2</t>
        </r>
      </text>
    </comment>
    <comment ref="AL36" authorId="0" shapeId="0" xr:uid="{E8FBC6E2-F6B6-4882-B099-A5C4F7809BA3}">
      <text>
        <r>
          <rPr>
            <sz val="11"/>
            <rFont val="Calibri"/>
            <family val="2"/>
            <charset val="238"/>
          </rPr>
          <t>IV_F:EgyebAllamiUtem2</t>
        </r>
      </text>
    </comment>
    <comment ref="AM36" authorId="0" shapeId="0" xr:uid="{338E4F9D-012D-4D20-99EF-721B89987F4E}">
      <text>
        <r>
          <rPr>
            <sz val="11"/>
            <rFont val="Calibri"/>
            <family val="2"/>
            <charset val="238"/>
          </rPr>
          <t>IV_F:OnkormanyzatiUtem2</t>
        </r>
      </text>
    </comment>
    <comment ref="AN36" authorId="0" shapeId="0" xr:uid="{EA9BE7A9-CE35-48F3-8301-1C73E9319944}">
      <text>
        <r>
          <rPr>
            <sz val="11"/>
            <rFont val="Calibri"/>
            <family val="2"/>
            <charset val="238"/>
          </rPr>
          <t>IV_F:EUUtem2</t>
        </r>
      </text>
    </comment>
    <comment ref="AO36" authorId="0" shapeId="0" xr:uid="{42277C0C-182C-4773-B7D3-1D3C25486A72}">
      <text>
        <r>
          <rPr>
            <sz val="11"/>
            <rFont val="Calibri"/>
            <family val="2"/>
            <charset val="238"/>
          </rPr>
          <t>IV_F:EgyebUtem2</t>
        </r>
      </text>
    </comment>
    <comment ref="AP36" authorId="0" shapeId="0" xr:uid="{B7F21455-1958-4CAF-8175-4BA335444DC6}">
      <text>
        <r>
          <rPr>
            <sz val="11"/>
            <rFont val="Calibri"/>
            <family val="2"/>
            <charset val="238"/>
          </rPr>
          <t>IV_F:HitelKotvenyUtem2</t>
        </r>
      </text>
    </comment>
    <comment ref="AQ36" authorId="0" shapeId="0" xr:uid="{48815BA4-7BC7-4B0A-A627-3604A9C0AB00}">
      <text>
        <r>
          <rPr>
            <sz val="11"/>
            <rFont val="Calibri"/>
            <family val="2"/>
            <charset val="238"/>
          </rPr>
          <t>IV_F:OsszesenUtem2</t>
        </r>
      </text>
    </comment>
    <comment ref="AR36" authorId="0" shapeId="0" xr:uid="{6FF32D5B-2855-4F8C-B10F-68DF35802356}">
      <text>
        <r>
          <rPr>
            <sz val="11"/>
            <rFont val="Calibri"/>
            <family val="2"/>
            <charset val="238"/>
          </rPr>
          <t>IV_F:ForrashianyUtem2</t>
        </r>
      </text>
    </comment>
    <comment ref="AU36" authorId="0" shapeId="0" xr:uid="{73427B4E-B9C2-49C3-990D-389B57C87225}">
      <text>
        <r>
          <rPr>
            <sz val="11"/>
            <rFont val="Calibri"/>
            <family val="2"/>
            <charset val="238"/>
          </rPr>
          <t>IV_F:Indokolas</t>
        </r>
      </text>
    </comment>
    <comment ref="AV36" authorId="0" shapeId="0" xr:uid="{1C4F5E19-4FAF-44A6-AF0D-C465C2564AE9}">
      <text>
        <r>
          <rPr>
            <sz val="11"/>
            <rFont val="Calibri"/>
            <family val="2"/>
            <charset val="238"/>
          </rPr>
          <t>IV_F:Megjegyzes</t>
        </r>
      </text>
    </comment>
    <comment ref="AW36" authorId="0" shapeId="0" xr:uid="{FCC36553-3CA0-4D8C-A656-4FD2724A806B}">
      <text>
        <r>
          <rPr>
            <sz val="11"/>
            <rFont val="Calibri"/>
            <family val="2"/>
            <charset val="238"/>
          </rPr>
          <t>IV_F:FeladatSorszam</t>
        </r>
      </text>
    </comment>
    <comment ref="AY36" authorId="0" shapeId="0" xr:uid="{3BB5967C-CB41-4BD0-B79D-D8386CC7851C}">
      <text>
        <r>
          <rPr>
            <sz val="11"/>
            <rFont val="Calibri"/>
            <family val="2"/>
            <charset val="238"/>
          </rPr>
          <t>IV_F:ISA</t>
        </r>
      </text>
    </comment>
    <comment ref="B37" authorId="0" shapeId="0" xr:uid="{7C58D84C-679C-435D-BCFA-BE74A467C0BC}">
      <text>
        <r>
          <rPr>
            <sz val="11"/>
            <rFont val="Calibri"/>
            <family val="2"/>
            <charset val="238"/>
          </rPr>
          <t>IV_F:FontossagiSorrent</t>
        </r>
      </text>
    </comment>
    <comment ref="C37" authorId="0" shapeId="0" xr:uid="{E027E53F-1BC1-425E-9369-D7225C6BE0F6}">
      <text>
        <r>
          <rPr>
            <sz val="11"/>
            <rFont val="Calibri"/>
            <family val="2"/>
            <charset val="238"/>
          </rPr>
          <t>IV_F:FeladatKategoria</t>
        </r>
      </text>
    </comment>
    <comment ref="D37" authorId="0" shapeId="0" xr:uid="{1FF08CCC-F2C7-4A7A-91ED-08F6B2EC49CA}">
      <text>
        <r>
          <rPr>
            <sz val="11"/>
            <rFont val="Calibri"/>
            <family val="2"/>
            <charset val="238"/>
          </rPr>
          <t>IV_F:FeladatMegnevezes</t>
        </r>
      </text>
    </comment>
    <comment ref="E37" authorId="0" shapeId="0" xr:uid="{98BC296A-2CA0-4C5F-97B4-A42E27040908}">
      <text>
        <r>
          <rPr>
            <sz val="11"/>
            <rFont val="Calibri"/>
            <family val="2"/>
            <charset val="238"/>
          </rPr>
          <t>IV_F:ElviEngedelySzam</t>
        </r>
      </text>
    </comment>
    <comment ref="F37" authorId="0" shapeId="0" xr:uid="{5854F061-3F4E-4DBF-9817-95463AFE8506}">
      <text>
        <r>
          <rPr>
            <sz val="11"/>
            <rFont val="Calibri"/>
            <family val="2"/>
            <charset val="238"/>
          </rPr>
          <t>IV_F:VKR_Kod</t>
        </r>
      </text>
    </comment>
    <comment ref="G37" authorId="0" shapeId="0" xr:uid="{3D314C5C-30B2-49D1-961C-E1A5AA95A332}">
      <text>
        <r>
          <rPr>
            <sz val="11"/>
            <rFont val="Calibri"/>
            <family val="2"/>
            <charset val="238"/>
          </rPr>
          <t>IV_F:VKR_Nev</t>
        </r>
      </text>
    </comment>
    <comment ref="H37" authorId="0" shapeId="0" xr:uid="{3C627AD6-9102-48E2-8A80-5A29C8499DC9}">
      <text>
        <r>
          <rPr>
            <sz val="11"/>
            <rFont val="Calibri"/>
            <family val="2"/>
            <charset val="238"/>
          </rPr>
          <t>IV_F:FeladatAzonosito</t>
        </r>
      </text>
    </comment>
    <comment ref="I37" authorId="0" shapeId="0" xr:uid="{39B26D6D-6D47-486C-8E49-E12999030F1A}">
      <text>
        <r>
          <rPr>
            <sz val="11"/>
            <rFont val="Calibri"/>
            <family val="2"/>
            <charset val="238"/>
          </rPr>
          <t>IV_F:EllatasiTerulet</t>
        </r>
      </text>
    </comment>
    <comment ref="J37" authorId="0" shapeId="0" xr:uid="{2BC1559B-3F05-421C-8569-24F563E7FFF6}">
      <text>
        <r>
          <rPr>
            <sz val="11"/>
            <rFont val="Calibri"/>
            <family val="2"/>
            <charset val="238"/>
          </rPr>
          <t>IV_F:EllatasertFelelos</t>
        </r>
      </text>
    </comment>
    <comment ref="K37" authorId="0" shapeId="0" xr:uid="{5F658EA3-13F1-40BB-94DA-28A23796CACF}">
      <text>
        <r>
          <rPr>
            <sz val="11"/>
            <rFont val="Calibri"/>
            <family val="2"/>
            <charset val="238"/>
          </rPr>
          <t>IV_F:TervezettNettoKoltseg</t>
        </r>
      </text>
    </comment>
    <comment ref="L37" authorId="0" shapeId="0" xr:uid="{EF0E4C5A-B510-4F67-B62F-3BDB2177A3B4}">
      <text>
        <r>
          <rPr>
            <sz val="11"/>
            <rFont val="Calibri"/>
            <family val="2"/>
            <charset val="238"/>
          </rPr>
          <t>IV_F:IdotartamKezdes</t>
        </r>
      </text>
    </comment>
    <comment ref="M37" authorId="0" shapeId="0" xr:uid="{42E81C21-D60F-4CE1-AB43-6674868872B0}">
      <text>
        <r>
          <rPr>
            <sz val="11"/>
            <rFont val="Calibri"/>
            <family val="2"/>
            <charset val="238"/>
          </rPr>
          <t>IV_F:IdotartamBefejezes</t>
        </r>
      </text>
    </comment>
    <comment ref="N37" authorId="0" shapeId="0" xr:uid="{E7000CA8-C745-4F85-AAD3-90A9BEE32A79}">
      <text>
        <r>
          <rPr>
            <sz val="11"/>
            <rFont val="Calibri"/>
            <family val="2"/>
            <charset val="238"/>
          </rPr>
          <t>IV_F:NettoKoltsegUtem1</t>
        </r>
      </text>
    </comment>
    <comment ref="O37" authorId="0" shapeId="0" xr:uid="{30B1D587-4CA0-4764-9BBB-A4BD5C9F67C3}">
      <text>
        <r>
          <rPr>
            <sz val="11"/>
            <rFont val="Calibri"/>
            <family val="2"/>
            <charset val="238"/>
          </rPr>
          <t>IV_F:NettoKoltsegUtem2</t>
        </r>
      </text>
    </comment>
    <comment ref="P37" authorId="0" shapeId="0" xr:uid="{10DE0A27-AE54-4C00-9C28-41A2EF7278D0}">
      <text>
        <r>
          <rPr>
            <sz val="11"/>
            <rFont val="Calibri"/>
            <family val="2"/>
            <charset val="238"/>
          </rPr>
          <t>IV_F:EM_Melleklet2_KTG</t>
        </r>
      </text>
    </comment>
    <comment ref="R37" authorId="0" shapeId="0" xr:uid="{DECF43D0-99D1-4CF2-9D31-88B571E8D7A6}">
      <text>
        <r>
          <rPr>
            <sz val="11"/>
            <rFont val="Calibri"/>
            <family val="2"/>
            <charset val="238"/>
          </rPr>
          <t>IV_F:HDUtem1</t>
        </r>
      </text>
    </comment>
    <comment ref="S37" authorId="0" shapeId="0" xr:uid="{CFA2CF3E-051C-4EB0-83E1-EFE2E6F11911}">
      <text>
        <r>
          <rPr>
            <sz val="11"/>
            <rFont val="Calibri"/>
            <family val="2"/>
            <charset val="238"/>
          </rPr>
          <t>IV_F:ECSUtem1</t>
        </r>
      </text>
    </comment>
    <comment ref="T37" authorId="0" shapeId="0" xr:uid="{CCACDDD5-2D32-480E-B9D1-A83E231995F8}">
      <text>
        <r>
          <rPr>
            <sz val="11"/>
            <rFont val="Calibri"/>
            <family val="2"/>
            <charset val="238"/>
          </rPr>
          <t>IV_F:KFHUtem1</t>
        </r>
      </text>
    </comment>
    <comment ref="U37" authorId="0" shapeId="0" xr:uid="{78824D00-530B-4C34-82E0-C6E544548A63}">
      <text>
        <r>
          <rPr>
            <sz val="11"/>
            <rFont val="Calibri"/>
            <family val="2"/>
            <charset val="238"/>
          </rPr>
          <t>IV_F:Egyeb_SajatUtem1</t>
        </r>
      </text>
    </comment>
    <comment ref="V37" authorId="0" shapeId="0" xr:uid="{21804FDF-318E-4DA4-BAFA-BA02A9BC686B}">
      <text>
        <r>
          <rPr>
            <sz val="11"/>
            <rFont val="Calibri"/>
            <family val="2"/>
            <charset val="238"/>
          </rPr>
          <t>IV_F:DijUtem1</t>
        </r>
      </text>
    </comment>
    <comment ref="W37" authorId="0" shapeId="0" xr:uid="{BFAB9176-1B33-4C52-B937-387F4DC12D2E}">
      <text>
        <r>
          <rPr>
            <sz val="11"/>
            <rFont val="Calibri"/>
            <family val="2"/>
            <charset val="238"/>
          </rPr>
          <t>IV_F:EM_Melleklet1_Utem1</t>
        </r>
      </text>
    </comment>
    <comment ref="X37" authorId="0" shapeId="0" xr:uid="{1231BB4F-4F86-4BE5-8252-0C132F7142C5}">
      <text>
        <r>
          <rPr>
            <sz val="11"/>
            <rFont val="Calibri"/>
            <family val="2"/>
            <charset val="238"/>
          </rPr>
          <t>IV_F:EgyebAllamiUtem1</t>
        </r>
      </text>
    </comment>
    <comment ref="Y37" authorId="0" shapeId="0" xr:uid="{9E081DE7-B265-4255-B366-AE00B097BA44}">
      <text>
        <r>
          <rPr>
            <sz val="11"/>
            <rFont val="Calibri"/>
            <family val="2"/>
            <charset val="238"/>
          </rPr>
          <t>IV_F:OnkormanyzatiUtem1</t>
        </r>
      </text>
    </comment>
    <comment ref="Z37" authorId="0" shapeId="0" xr:uid="{21C3A544-D7F8-4C10-84CE-352754C985A0}">
      <text>
        <r>
          <rPr>
            <sz val="11"/>
            <rFont val="Calibri"/>
            <family val="2"/>
            <charset val="238"/>
          </rPr>
          <t>IV_F:EUUtem1</t>
        </r>
      </text>
    </comment>
    <comment ref="AA37" authorId="0" shapeId="0" xr:uid="{3BD56D58-EDBD-490E-9AED-3B2CF8DCF289}">
      <text>
        <r>
          <rPr>
            <sz val="11"/>
            <rFont val="Calibri"/>
            <family val="2"/>
            <charset val="238"/>
          </rPr>
          <t>IV_F:EgyebUtem1</t>
        </r>
      </text>
    </comment>
    <comment ref="AB37" authorId="0" shapeId="0" xr:uid="{80949971-6655-41F2-83C5-6A535578779B}">
      <text>
        <r>
          <rPr>
            <sz val="11"/>
            <rFont val="Calibri"/>
            <family val="2"/>
            <charset val="238"/>
          </rPr>
          <t>IV_F:HitelKotvenyUtem1</t>
        </r>
      </text>
    </comment>
    <comment ref="AC37" authorId="0" shapeId="0" xr:uid="{FDC9D193-3FF2-4117-A3B0-B83FEEEB2D1A}">
      <text>
        <r>
          <rPr>
            <sz val="11"/>
            <rFont val="Calibri"/>
            <family val="2"/>
            <charset val="238"/>
          </rPr>
          <t>IV_F:OsszesenUtem1</t>
        </r>
      </text>
    </comment>
    <comment ref="AF37" authorId="0" shapeId="0" xr:uid="{4C1A131C-1FA0-485C-A5AA-9763248EFA89}">
      <text>
        <r>
          <rPr>
            <sz val="11"/>
            <rFont val="Calibri"/>
            <family val="2"/>
            <charset val="238"/>
          </rPr>
          <t>IV_F:HDUtem2</t>
        </r>
      </text>
    </comment>
    <comment ref="AG37" authorId="0" shapeId="0" xr:uid="{AB80B4D6-804A-4730-B051-AC2CF217FB95}">
      <text>
        <r>
          <rPr>
            <sz val="11"/>
            <rFont val="Calibri"/>
            <family val="2"/>
            <charset val="238"/>
          </rPr>
          <t>IV_F:ECSUtem2</t>
        </r>
      </text>
    </comment>
    <comment ref="AH37" authorId="0" shapeId="0" xr:uid="{0097B936-0188-4565-89EC-DC6F1A4405A4}">
      <text>
        <r>
          <rPr>
            <sz val="11"/>
            <rFont val="Calibri"/>
            <family val="2"/>
            <charset val="238"/>
          </rPr>
          <t>IV_F:KFHUtem2</t>
        </r>
      </text>
    </comment>
    <comment ref="AI37" authorId="0" shapeId="0" xr:uid="{A3DE0971-0670-45B8-ACE3-746B1016E424}">
      <text>
        <r>
          <rPr>
            <sz val="11"/>
            <rFont val="Calibri"/>
            <family val="2"/>
            <charset val="238"/>
          </rPr>
          <t>IV_F:Egyeb_SajatUtem2</t>
        </r>
      </text>
    </comment>
    <comment ref="AJ37" authorId="0" shapeId="0" xr:uid="{D7D5F4B6-D483-4CD8-B2E9-30A4DB34BED7}">
      <text>
        <r>
          <rPr>
            <sz val="11"/>
            <rFont val="Calibri"/>
            <family val="2"/>
            <charset val="238"/>
          </rPr>
          <t>IV_F:DijUtem2</t>
        </r>
      </text>
    </comment>
    <comment ref="AK37" authorId="0" shapeId="0" xr:uid="{363FCB7A-FF52-48C3-8816-FA5F0B15067D}">
      <text>
        <r>
          <rPr>
            <sz val="11"/>
            <rFont val="Calibri"/>
            <family val="2"/>
            <charset val="238"/>
          </rPr>
          <t>IV_F:EM_Melleklet1_Utem2</t>
        </r>
      </text>
    </comment>
    <comment ref="AL37" authorId="0" shapeId="0" xr:uid="{1375E1CE-CDD4-49D0-9EC0-7EF1CB3B1363}">
      <text>
        <r>
          <rPr>
            <sz val="11"/>
            <rFont val="Calibri"/>
            <family val="2"/>
            <charset val="238"/>
          </rPr>
          <t>IV_F:EgyebAllamiUtem2</t>
        </r>
      </text>
    </comment>
    <comment ref="AM37" authorId="0" shapeId="0" xr:uid="{BBB183F7-6E5B-43E0-B59B-220B76FE095A}">
      <text>
        <r>
          <rPr>
            <sz val="11"/>
            <rFont val="Calibri"/>
            <family val="2"/>
            <charset val="238"/>
          </rPr>
          <t>IV_F:OnkormanyzatiUtem2</t>
        </r>
      </text>
    </comment>
    <comment ref="AN37" authorId="0" shapeId="0" xr:uid="{9D600E08-FBD8-4A6D-9D44-8866EDED5C36}">
      <text>
        <r>
          <rPr>
            <sz val="11"/>
            <rFont val="Calibri"/>
            <family val="2"/>
            <charset val="238"/>
          </rPr>
          <t>IV_F:EUUtem2</t>
        </r>
      </text>
    </comment>
    <comment ref="AO37" authorId="0" shapeId="0" xr:uid="{F5CB090C-522D-465A-9549-6690C9858CB8}">
      <text>
        <r>
          <rPr>
            <sz val="11"/>
            <rFont val="Calibri"/>
            <family val="2"/>
            <charset val="238"/>
          </rPr>
          <t>IV_F:EgyebUtem2</t>
        </r>
      </text>
    </comment>
    <comment ref="AP37" authorId="0" shapeId="0" xr:uid="{CBD348E1-B2B4-4EF8-8292-AADB5D064559}">
      <text>
        <r>
          <rPr>
            <sz val="11"/>
            <rFont val="Calibri"/>
            <family val="2"/>
            <charset val="238"/>
          </rPr>
          <t>IV_F:HitelKotvenyUtem2</t>
        </r>
      </text>
    </comment>
    <comment ref="AQ37" authorId="0" shapeId="0" xr:uid="{264A9773-332F-49E5-9295-61AC15489D6A}">
      <text>
        <r>
          <rPr>
            <sz val="11"/>
            <rFont val="Calibri"/>
            <family val="2"/>
            <charset val="238"/>
          </rPr>
          <t>IV_F:OsszesenUtem2</t>
        </r>
      </text>
    </comment>
    <comment ref="AR37" authorId="0" shapeId="0" xr:uid="{17389A69-E002-4947-A6E2-C3AE2DFB411E}">
      <text>
        <r>
          <rPr>
            <sz val="11"/>
            <rFont val="Calibri"/>
            <family val="2"/>
            <charset val="238"/>
          </rPr>
          <t>IV_F:ForrashianyUtem2</t>
        </r>
      </text>
    </comment>
    <comment ref="AU37" authorId="0" shapeId="0" xr:uid="{720A3F7C-EB0F-469D-B9E8-69353DBD5F82}">
      <text>
        <r>
          <rPr>
            <sz val="11"/>
            <rFont val="Calibri"/>
            <family val="2"/>
            <charset val="238"/>
          </rPr>
          <t>IV_F:Indokolas</t>
        </r>
      </text>
    </comment>
    <comment ref="AV37" authorId="0" shapeId="0" xr:uid="{AA1F3022-AE4B-46FA-BE45-04A9195D0503}">
      <text>
        <r>
          <rPr>
            <sz val="11"/>
            <rFont val="Calibri"/>
            <family val="2"/>
            <charset val="238"/>
          </rPr>
          <t>IV_F:Megjegyzes</t>
        </r>
      </text>
    </comment>
    <comment ref="AW37" authorId="0" shapeId="0" xr:uid="{E71BE592-0657-46B7-9360-41820B5B8709}">
      <text>
        <r>
          <rPr>
            <sz val="11"/>
            <rFont val="Calibri"/>
            <family val="2"/>
            <charset val="238"/>
          </rPr>
          <t>IV_F:FeladatSorszam</t>
        </r>
      </text>
    </comment>
    <comment ref="AY37" authorId="0" shapeId="0" xr:uid="{7342F102-C85A-44BB-A8D1-84DBBC19E533}">
      <text>
        <r>
          <rPr>
            <sz val="11"/>
            <rFont val="Calibri"/>
            <family val="2"/>
            <charset val="238"/>
          </rPr>
          <t>IV_F:ISA</t>
        </r>
      </text>
    </comment>
    <comment ref="B38" authorId="0" shapeId="0" xr:uid="{86ADD6C8-2105-40EF-B1C3-D316D38C3F7E}">
      <text>
        <r>
          <rPr>
            <sz val="11"/>
            <rFont val="Calibri"/>
            <family val="2"/>
            <charset val="238"/>
          </rPr>
          <t>IV_F:FontossagiSorrent</t>
        </r>
      </text>
    </comment>
    <comment ref="C38" authorId="0" shapeId="0" xr:uid="{932ECB41-9E33-4EAB-B51C-C689F45C203B}">
      <text>
        <r>
          <rPr>
            <sz val="11"/>
            <rFont val="Calibri"/>
            <family val="2"/>
            <charset val="238"/>
          </rPr>
          <t>IV_F:FeladatKategoria</t>
        </r>
      </text>
    </comment>
    <comment ref="D38" authorId="0" shapeId="0" xr:uid="{2D4BC0A6-2F6B-43D7-BE5C-BBD4CD267B32}">
      <text>
        <r>
          <rPr>
            <sz val="11"/>
            <rFont val="Calibri"/>
            <family val="2"/>
            <charset val="238"/>
          </rPr>
          <t>IV_F:FeladatMegnevezes</t>
        </r>
      </text>
    </comment>
    <comment ref="E38" authorId="0" shapeId="0" xr:uid="{C880C618-0225-4FCA-8C56-E854BEED3F9B}">
      <text>
        <r>
          <rPr>
            <sz val="11"/>
            <rFont val="Calibri"/>
            <family val="2"/>
            <charset val="238"/>
          </rPr>
          <t>IV_F:ElviEngedelySzam</t>
        </r>
      </text>
    </comment>
    <comment ref="F38" authorId="0" shapeId="0" xr:uid="{8C06A475-9236-49B1-9162-98C39CF7F933}">
      <text>
        <r>
          <rPr>
            <sz val="11"/>
            <rFont val="Calibri"/>
            <family val="2"/>
            <charset val="238"/>
          </rPr>
          <t>IV_F:VKR_Kod</t>
        </r>
      </text>
    </comment>
    <comment ref="G38" authorId="0" shapeId="0" xr:uid="{5DB32A95-1E45-49BE-8835-B9CD98D945B5}">
      <text>
        <r>
          <rPr>
            <sz val="11"/>
            <rFont val="Calibri"/>
            <family val="2"/>
            <charset val="238"/>
          </rPr>
          <t>IV_F:VKR_Nev</t>
        </r>
      </text>
    </comment>
    <comment ref="H38" authorId="0" shapeId="0" xr:uid="{1628D0AB-39B5-4233-B325-2E5BAEDA7E3C}">
      <text>
        <r>
          <rPr>
            <sz val="11"/>
            <rFont val="Calibri"/>
            <family val="2"/>
            <charset val="238"/>
          </rPr>
          <t>IV_F:FeladatAzonosito</t>
        </r>
      </text>
    </comment>
    <comment ref="I38" authorId="0" shapeId="0" xr:uid="{603EC1C0-1CAB-49E9-8151-BCC83CC5B01C}">
      <text>
        <r>
          <rPr>
            <sz val="11"/>
            <rFont val="Calibri"/>
            <family val="2"/>
            <charset val="238"/>
          </rPr>
          <t>IV_F:EllatasiTerulet</t>
        </r>
      </text>
    </comment>
    <comment ref="J38" authorId="0" shapeId="0" xr:uid="{66BF1D09-8888-4C68-BA54-7555885B65CC}">
      <text>
        <r>
          <rPr>
            <sz val="11"/>
            <rFont val="Calibri"/>
            <family val="2"/>
            <charset val="238"/>
          </rPr>
          <t>IV_F:EllatasertFelelos</t>
        </r>
      </text>
    </comment>
    <comment ref="K38" authorId="0" shapeId="0" xr:uid="{56173BD5-0783-45D8-AFFD-358EF0255768}">
      <text>
        <r>
          <rPr>
            <sz val="11"/>
            <rFont val="Calibri"/>
            <family val="2"/>
            <charset val="238"/>
          </rPr>
          <t>IV_F:TervezettNettoKoltseg</t>
        </r>
      </text>
    </comment>
    <comment ref="L38" authorId="0" shapeId="0" xr:uid="{5475DA50-0373-4912-AD1A-78B1FA18CD58}">
      <text>
        <r>
          <rPr>
            <sz val="11"/>
            <rFont val="Calibri"/>
            <family val="2"/>
            <charset val="238"/>
          </rPr>
          <t>IV_F:IdotartamKezdes</t>
        </r>
      </text>
    </comment>
    <comment ref="M38" authorId="0" shapeId="0" xr:uid="{D53D7A41-BCC1-4434-87E9-99C69CB11723}">
      <text>
        <r>
          <rPr>
            <sz val="11"/>
            <rFont val="Calibri"/>
            <family val="2"/>
            <charset val="238"/>
          </rPr>
          <t>IV_F:IdotartamBefejezes</t>
        </r>
      </text>
    </comment>
    <comment ref="N38" authorId="0" shapeId="0" xr:uid="{82DF0E26-D541-4176-8E69-7308644AE3E0}">
      <text>
        <r>
          <rPr>
            <sz val="11"/>
            <rFont val="Calibri"/>
            <family val="2"/>
            <charset val="238"/>
          </rPr>
          <t>IV_F:NettoKoltsegUtem1</t>
        </r>
      </text>
    </comment>
    <comment ref="O38" authorId="0" shapeId="0" xr:uid="{9CEEF862-23A3-42D7-8BC0-CFE047ADCF12}">
      <text>
        <r>
          <rPr>
            <sz val="11"/>
            <rFont val="Calibri"/>
            <family val="2"/>
            <charset val="238"/>
          </rPr>
          <t>IV_F:NettoKoltsegUtem2</t>
        </r>
      </text>
    </comment>
    <comment ref="P38" authorId="0" shapeId="0" xr:uid="{9A63E7B5-FE70-49E5-BE1F-EDF82BA7D04B}">
      <text>
        <r>
          <rPr>
            <sz val="11"/>
            <rFont val="Calibri"/>
            <family val="2"/>
            <charset val="238"/>
          </rPr>
          <t>IV_F:EM_Melleklet2_KTG</t>
        </r>
      </text>
    </comment>
    <comment ref="R38" authorId="0" shapeId="0" xr:uid="{FE81A1AF-4B52-4D07-8959-F3BDF8ECF82F}">
      <text>
        <r>
          <rPr>
            <sz val="11"/>
            <rFont val="Calibri"/>
            <family val="2"/>
            <charset val="238"/>
          </rPr>
          <t>IV_F:HDUtem1</t>
        </r>
      </text>
    </comment>
    <comment ref="S38" authorId="0" shapeId="0" xr:uid="{4465C0BC-26BE-4326-A2ED-40130E97B2BB}">
      <text>
        <r>
          <rPr>
            <sz val="11"/>
            <rFont val="Calibri"/>
            <family val="2"/>
            <charset val="238"/>
          </rPr>
          <t>IV_F:ECSUtem1</t>
        </r>
      </text>
    </comment>
    <comment ref="T38" authorId="0" shapeId="0" xr:uid="{6B25BF78-8ABB-4FEE-A9FC-F68E9DD2C66C}">
      <text>
        <r>
          <rPr>
            <sz val="11"/>
            <rFont val="Calibri"/>
            <family val="2"/>
            <charset val="238"/>
          </rPr>
          <t>IV_F:KFHUtem1</t>
        </r>
      </text>
    </comment>
    <comment ref="U38" authorId="0" shapeId="0" xr:uid="{9C1029E0-6F79-4C09-B1A1-89F0823240DB}">
      <text>
        <r>
          <rPr>
            <sz val="11"/>
            <rFont val="Calibri"/>
            <family val="2"/>
            <charset val="238"/>
          </rPr>
          <t>IV_F:Egyeb_SajatUtem1</t>
        </r>
      </text>
    </comment>
    <comment ref="V38" authorId="0" shapeId="0" xr:uid="{FA8E2391-3D5A-438E-90A9-939757AAA31F}">
      <text>
        <r>
          <rPr>
            <sz val="11"/>
            <rFont val="Calibri"/>
            <family val="2"/>
            <charset val="238"/>
          </rPr>
          <t>IV_F:DijUtem1</t>
        </r>
      </text>
    </comment>
    <comment ref="W38" authorId="0" shapeId="0" xr:uid="{E2F3CB00-5AF9-4204-9417-A83B8EBC9824}">
      <text>
        <r>
          <rPr>
            <sz val="11"/>
            <rFont val="Calibri"/>
            <family val="2"/>
            <charset val="238"/>
          </rPr>
          <t>IV_F:EM_Melleklet1_Utem1</t>
        </r>
      </text>
    </comment>
    <comment ref="X38" authorId="0" shapeId="0" xr:uid="{1DAEB612-FFCC-4E45-9D4C-2E12E873A59B}">
      <text>
        <r>
          <rPr>
            <sz val="11"/>
            <rFont val="Calibri"/>
            <family val="2"/>
            <charset val="238"/>
          </rPr>
          <t>IV_F:EgyebAllamiUtem1</t>
        </r>
      </text>
    </comment>
    <comment ref="Y38" authorId="0" shapeId="0" xr:uid="{89BD80F2-068C-434A-8770-8A38D3917EDC}">
      <text>
        <r>
          <rPr>
            <sz val="11"/>
            <rFont val="Calibri"/>
            <family val="2"/>
            <charset val="238"/>
          </rPr>
          <t>IV_F:OnkormanyzatiUtem1</t>
        </r>
      </text>
    </comment>
    <comment ref="Z38" authorId="0" shapeId="0" xr:uid="{5ABE97D3-E171-421A-8ABB-2644441D8FA4}">
      <text>
        <r>
          <rPr>
            <sz val="11"/>
            <rFont val="Calibri"/>
            <family val="2"/>
            <charset val="238"/>
          </rPr>
          <t>IV_F:EUUtem1</t>
        </r>
      </text>
    </comment>
    <comment ref="AA38" authorId="0" shapeId="0" xr:uid="{7007C273-F505-4627-A4DC-CDEF486F1BAB}">
      <text>
        <r>
          <rPr>
            <sz val="11"/>
            <rFont val="Calibri"/>
            <family val="2"/>
            <charset val="238"/>
          </rPr>
          <t>IV_F:EgyebUtem1</t>
        </r>
      </text>
    </comment>
    <comment ref="AB38" authorId="0" shapeId="0" xr:uid="{640B5C7A-0AAC-4249-ABA8-4E9992F90CC5}">
      <text>
        <r>
          <rPr>
            <sz val="11"/>
            <rFont val="Calibri"/>
            <family val="2"/>
            <charset val="238"/>
          </rPr>
          <t>IV_F:HitelKotvenyUtem1</t>
        </r>
      </text>
    </comment>
    <comment ref="AC38" authorId="0" shapeId="0" xr:uid="{049EC4EB-5F9B-4AAD-B268-3F60ED11BCE2}">
      <text>
        <r>
          <rPr>
            <sz val="11"/>
            <rFont val="Calibri"/>
            <family val="2"/>
            <charset val="238"/>
          </rPr>
          <t>IV_F:OsszesenUtem1</t>
        </r>
      </text>
    </comment>
    <comment ref="AF38" authorId="0" shapeId="0" xr:uid="{4CB6A6F7-E9A2-4341-9D96-66374FE9E9F7}">
      <text>
        <r>
          <rPr>
            <sz val="11"/>
            <rFont val="Calibri"/>
            <family val="2"/>
            <charset val="238"/>
          </rPr>
          <t>IV_F:HDUtem2</t>
        </r>
      </text>
    </comment>
    <comment ref="AG38" authorId="0" shapeId="0" xr:uid="{644D6C82-CDAE-436D-B53C-2B520D0D8377}">
      <text>
        <r>
          <rPr>
            <sz val="11"/>
            <rFont val="Calibri"/>
            <family val="2"/>
            <charset val="238"/>
          </rPr>
          <t>IV_F:ECSUtem2</t>
        </r>
      </text>
    </comment>
    <comment ref="AH38" authorId="0" shapeId="0" xr:uid="{0DAC46D8-6D31-4A7E-A243-43ABEB285A23}">
      <text>
        <r>
          <rPr>
            <sz val="11"/>
            <rFont val="Calibri"/>
            <family val="2"/>
            <charset val="238"/>
          </rPr>
          <t>IV_F:KFHUtem2</t>
        </r>
      </text>
    </comment>
    <comment ref="AI38" authorId="0" shapeId="0" xr:uid="{5AB0304B-03F5-4FDC-94B6-8B4F429B0965}">
      <text>
        <r>
          <rPr>
            <sz val="11"/>
            <rFont val="Calibri"/>
            <family val="2"/>
            <charset val="238"/>
          </rPr>
          <t>IV_F:Egyeb_SajatUtem2</t>
        </r>
      </text>
    </comment>
    <comment ref="AJ38" authorId="0" shapeId="0" xr:uid="{ADEE091D-493A-4F1D-996B-37CC1950E872}">
      <text>
        <r>
          <rPr>
            <sz val="11"/>
            <rFont val="Calibri"/>
            <family val="2"/>
            <charset val="238"/>
          </rPr>
          <t>IV_F:DijUtem2</t>
        </r>
      </text>
    </comment>
    <comment ref="AK38" authorId="0" shapeId="0" xr:uid="{F0BBA255-AF6B-44A8-BE19-C66C0817853A}">
      <text>
        <r>
          <rPr>
            <sz val="11"/>
            <rFont val="Calibri"/>
            <family val="2"/>
            <charset val="238"/>
          </rPr>
          <t>IV_F:EM_Melleklet1_Utem2</t>
        </r>
      </text>
    </comment>
    <comment ref="AL38" authorId="0" shapeId="0" xr:uid="{54B62ED5-C04E-4713-AF58-F1BD1E935504}">
      <text>
        <r>
          <rPr>
            <sz val="11"/>
            <rFont val="Calibri"/>
            <family val="2"/>
            <charset val="238"/>
          </rPr>
          <t>IV_F:EgyebAllamiUtem2</t>
        </r>
      </text>
    </comment>
    <comment ref="AM38" authorId="0" shapeId="0" xr:uid="{D8BEB5D3-9F80-426E-B8CC-6ACC3BC03B0A}">
      <text>
        <r>
          <rPr>
            <sz val="11"/>
            <rFont val="Calibri"/>
            <family val="2"/>
            <charset val="238"/>
          </rPr>
          <t>IV_F:OnkormanyzatiUtem2</t>
        </r>
      </text>
    </comment>
    <comment ref="AN38" authorId="0" shapeId="0" xr:uid="{20D82FD0-3D75-4147-9679-E3DE36737D40}">
      <text>
        <r>
          <rPr>
            <sz val="11"/>
            <rFont val="Calibri"/>
            <family val="2"/>
            <charset val="238"/>
          </rPr>
          <t>IV_F:EUUtem2</t>
        </r>
      </text>
    </comment>
    <comment ref="AO38" authorId="0" shapeId="0" xr:uid="{E7718157-D587-414D-9A9D-B8537931D883}">
      <text>
        <r>
          <rPr>
            <sz val="11"/>
            <rFont val="Calibri"/>
            <family val="2"/>
            <charset val="238"/>
          </rPr>
          <t>IV_F:EgyebUtem2</t>
        </r>
      </text>
    </comment>
    <comment ref="AP38" authorId="0" shapeId="0" xr:uid="{A8C96695-0293-43D9-8204-C6AEC4443649}">
      <text>
        <r>
          <rPr>
            <sz val="11"/>
            <rFont val="Calibri"/>
            <family val="2"/>
            <charset val="238"/>
          </rPr>
          <t>IV_F:HitelKotvenyUtem2</t>
        </r>
      </text>
    </comment>
    <comment ref="AQ38" authorId="0" shapeId="0" xr:uid="{846E8DC5-A2DF-4FEF-BF0E-B753288C6FC7}">
      <text>
        <r>
          <rPr>
            <sz val="11"/>
            <rFont val="Calibri"/>
            <family val="2"/>
            <charset val="238"/>
          </rPr>
          <t>IV_F:OsszesenUtem2</t>
        </r>
      </text>
    </comment>
    <comment ref="AR38" authorId="0" shapeId="0" xr:uid="{8ECE5394-82BE-47D4-B1A9-CF77CE675B94}">
      <text>
        <r>
          <rPr>
            <sz val="11"/>
            <rFont val="Calibri"/>
            <family val="2"/>
            <charset val="238"/>
          </rPr>
          <t>IV_F:ForrashianyUtem2</t>
        </r>
      </text>
    </comment>
    <comment ref="AU38" authorId="0" shapeId="0" xr:uid="{E47BDFF6-B39F-4B91-BA75-8BFCA146BC23}">
      <text>
        <r>
          <rPr>
            <sz val="11"/>
            <rFont val="Calibri"/>
            <family val="2"/>
            <charset val="238"/>
          </rPr>
          <t>IV_F:Indokolas</t>
        </r>
      </text>
    </comment>
    <comment ref="AV38" authorId="0" shapeId="0" xr:uid="{2E3FFB91-B952-4B9B-BCB9-EAFBF3C0551D}">
      <text>
        <r>
          <rPr>
            <sz val="11"/>
            <rFont val="Calibri"/>
            <family val="2"/>
            <charset val="238"/>
          </rPr>
          <t>IV_F:Megjegyzes</t>
        </r>
      </text>
    </comment>
    <comment ref="AW38" authorId="0" shapeId="0" xr:uid="{12066622-3AA8-49B9-8662-02C733426506}">
      <text>
        <r>
          <rPr>
            <sz val="11"/>
            <rFont val="Calibri"/>
            <family val="2"/>
            <charset val="238"/>
          </rPr>
          <t>IV_F:FeladatSorszam</t>
        </r>
      </text>
    </comment>
    <comment ref="AY38" authorId="0" shapeId="0" xr:uid="{6EB72CE6-D9AE-4CC5-A10F-708334A00AF9}">
      <text>
        <r>
          <rPr>
            <sz val="11"/>
            <rFont val="Calibri"/>
            <family val="2"/>
            <charset val="238"/>
          </rPr>
          <t>IV_F:ISA</t>
        </r>
      </text>
    </comment>
    <comment ref="B39" authorId="0" shapeId="0" xr:uid="{F9CC319B-4C5F-476D-9292-B831B18157A9}">
      <text>
        <r>
          <rPr>
            <sz val="11"/>
            <rFont val="Calibri"/>
            <family val="2"/>
            <charset val="238"/>
          </rPr>
          <t>IV_F:FontossagiSorrent</t>
        </r>
      </text>
    </comment>
    <comment ref="C39" authorId="0" shapeId="0" xr:uid="{45328C83-DD3D-4297-8999-674ADA0F1663}">
      <text>
        <r>
          <rPr>
            <sz val="11"/>
            <rFont val="Calibri"/>
            <family val="2"/>
            <charset val="238"/>
          </rPr>
          <t>IV_F:FeladatKategoria</t>
        </r>
      </text>
    </comment>
    <comment ref="D39" authorId="0" shapeId="0" xr:uid="{6CDCAA46-1E08-4BFE-962F-102D8C6AF5FE}">
      <text>
        <r>
          <rPr>
            <sz val="11"/>
            <rFont val="Calibri"/>
            <family val="2"/>
            <charset val="238"/>
          </rPr>
          <t>IV_F:FeladatMegnevezes</t>
        </r>
      </text>
    </comment>
    <comment ref="E39" authorId="0" shapeId="0" xr:uid="{0718F176-07D8-4A70-88EC-99A9044899CC}">
      <text>
        <r>
          <rPr>
            <sz val="11"/>
            <rFont val="Calibri"/>
            <family val="2"/>
            <charset val="238"/>
          </rPr>
          <t>IV_F:ElviEngedelySzam</t>
        </r>
      </text>
    </comment>
    <comment ref="F39" authorId="0" shapeId="0" xr:uid="{D17AAE97-CE8B-403B-87B3-3A823BD5158D}">
      <text>
        <r>
          <rPr>
            <sz val="11"/>
            <rFont val="Calibri"/>
            <family val="2"/>
            <charset val="238"/>
          </rPr>
          <t>IV_F:VKR_Kod</t>
        </r>
      </text>
    </comment>
    <comment ref="G39" authorId="0" shapeId="0" xr:uid="{A6CB005B-E4B1-48B8-827A-B19A6CAC194B}">
      <text>
        <r>
          <rPr>
            <sz val="11"/>
            <rFont val="Calibri"/>
            <family val="2"/>
            <charset val="238"/>
          </rPr>
          <t>IV_F:VKR_Nev</t>
        </r>
      </text>
    </comment>
    <comment ref="H39" authorId="0" shapeId="0" xr:uid="{F66D86E0-95C1-4B6B-ADD3-FDF894F025B5}">
      <text>
        <r>
          <rPr>
            <sz val="11"/>
            <rFont val="Calibri"/>
            <family val="2"/>
            <charset val="238"/>
          </rPr>
          <t>IV_F:FeladatAzonosito</t>
        </r>
      </text>
    </comment>
    <comment ref="I39" authorId="0" shapeId="0" xr:uid="{4917B627-9C49-47B3-8D9A-3799CB74F7D6}">
      <text>
        <r>
          <rPr>
            <sz val="11"/>
            <rFont val="Calibri"/>
            <family val="2"/>
            <charset val="238"/>
          </rPr>
          <t>IV_F:EllatasiTerulet</t>
        </r>
      </text>
    </comment>
    <comment ref="J39" authorId="0" shapeId="0" xr:uid="{C2A1E441-59CD-4A4A-9071-0230296C037D}">
      <text>
        <r>
          <rPr>
            <sz val="11"/>
            <rFont val="Calibri"/>
            <family val="2"/>
            <charset val="238"/>
          </rPr>
          <t>IV_F:EllatasertFelelos</t>
        </r>
      </text>
    </comment>
    <comment ref="K39" authorId="0" shapeId="0" xr:uid="{F8317057-A007-44D6-8E3F-AF4DE88411EF}">
      <text>
        <r>
          <rPr>
            <sz val="11"/>
            <rFont val="Calibri"/>
            <family val="2"/>
            <charset val="238"/>
          </rPr>
          <t>IV_F:TervezettNettoKoltseg</t>
        </r>
      </text>
    </comment>
    <comment ref="L39" authorId="0" shapeId="0" xr:uid="{59372FC9-8059-4A6E-ABA8-F3562376A71A}">
      <text>
        <r>
          <rPr>
            <sz val="11"/>
            <rFont val="Calibri"/>
            <family val="2"/>
            <charset val="238"/>
          </rPr>
          <t>IV_F:IdotartamKezdes</t>
        </r>
      </text>
    </comment>
    <comment ref="M39" authorId="0" shapeId="0" xr:uid="{8E7CCCDD-FCA5-4A3C-BFB1-FE519BD70096}">
      <text>
        <r>
          <rPr>
            <sz val="11"/>
            <rFont val="Calibri"/>
            <family val="2"/>
            <charset val="238"/>
          </rPr>
          <t>IV_F:IdotartamBefejezes</t>
        </r>
      </text>
    </comment>
    <comment ref="N39" authorId="0" shapeId="0" xr:uid="{8F408426-4FA4-4EFA-8B5F-D41A8FC62715}">
      <text>
        <r>
          <rPr>
            <sz val="11"/>
            <rFont val="Calibri"/>
            <family val="2"/>
            <charset val="238"/>
          </rPr>
          <t>IV_F:NettoKoltsegUtem1</t>
        </r>
      </text>
    </comment>
    <comment ref="O39" authorId="0" shapeId="0" xr:uid="{59A8C2BA-B3CF-4460-8806-FDEDB7D27810}">
      <text>
        <r>
          <rPr>
            <sz val="11"/>
            <rFont val="Calibri"/>
            <family val="2"/>
            <charset val="238"/>
          </rPr>
          <t>IV_F:NettoKoltsegUtem2</t>
        </r>
      </text>
    </comment>
    <comment ref="P39" authorId="0" shapeId="0" xr:uid="{E5BF88DD-4E87-4EA8-A1D5-51787FAAF771}">
      <text>
        <r>
          <rPr>
            <sz val="11"/>
            <rFont val="Calibri"/>
            <family val="2"/>
            <charset val="238"/>
          </rPr>
          <t>IV_F:EM_Melleklet2_KTG</t>
        </r>
      </text>
    </comment>
    <comment ref="R39" authorId="0" shapeId="0" xr:uid="{EC8E8738-9861-499E-A3CA-7B2D6C56548E}">
      <text>
        <r>
          <rPr>
            <sz val="11"/>
            <rFont val="Calibri"/>
            <family val="2"/>
            <charset val="238"/>
          </rPr>
          <t>IV_F:HDUtem1</t>
        </r>
      </text>
    </comment>
    <comment ref="S39" authorId="0" shapeId="0" xr:uid="{930194C3-018A-47FF-857C-DE4AD13DCBAC}">
      <text>
        <r>
          <rPr>
            <sz val="11"/>
            <rFont val="Calibri"/>
            <family val="2"/>
            <charset val="238"/>
          </rPr>
          <t>IV_F:ECSUtem1</t>
        </r>
      </text>
    </comment>
    <comment ref="T39" authorId="0" shapeId="0" xr:uid="{367C7123-BD45-4209-9118-DAE9C2A2E3FE}">
      <text>
        <r>
          <rPr>
            <sz val="11"/>
            <rFont val="Calibri"/>
            <family val="2"/>
            <charset val="238"/>
          </rPr>
          <t>IV_F:KFHUtem1</t>
        </r>
      </text>
    </comment>
    <comment ref="U39" authorId="0" shapeId="0" xr:uid="{BFD4986F-AEEA-4A8E-8C8F-3FF1E7F10F91}">
      <text>
        <r>
          <rPr>
            <sz val="11"/>
            <rFont val="Calibri"/>
            <family val="2"/>
            <charset val="238"/>
          </rPr>
          <t>IV_F:Egyeb_SajatUtem1</t>
        </r>
      </text>
    </comment>
    <comment ref="V39" authorId="0" shapeId="0" xr:uid="{59E2459F-C916-4078-B4A5-BE92F34B724B}">
      <text>
        <r>
          <rPr>
            <sz val="11"/>
            <rFont val="Calibri"/>
            <family val="2"/>
            <charset val="238"/>
          </rPr>
          <t>IV_F:DijUtem1</t>
        </r>
      </text>
    </comment>
    <comment ref="W39" authorId="0" shapeId="0" xr:uid="{98476E9C-C9A6-40E5-8827-D286955D3F6D}">
      <text>
        <r>
          <rPr>
            <sz val="11"/>
            <rFont val="Calibri"/>
            <family val="2"/>
            <charset val="238"/>
          </rPr>
          <t>IV_F:EM_Melleklet1_Utem1</t>
        </r>
      </text>
    </comment>
    <comment ref="X39" authorId="0" shapeId="0" xr:uid="{E09227B2-F490-4845-B5CE-D26CF12D1018}">
      <text>
        <r>
          <rPr>
            <sz val="11"/>
            <rFont val="Calibri"/>
            <family val="2"/>
            <charset val="238"/>
          </rPr>
          <t>IV_F:EgyebAllamiUtem1</t>
        </r>
      </text>
    </comment>
    <comment ref="Y39" authorId="0" shapeId="0" xr:uid="{E7E7068D-8617-418D-A4E3-5E49DA9DF8EA}">
      <text>
        <r>
          <rPr>
            <sz val="11"/>
            <rFont val="Calibri"/>
            <family val="2"/>
            <charset val="238"/>
          </rPr>
          <t>IV_F:OnkormanyzatiUtem1</t>
        </r>
      </text>
    </comment>
    <comment ref="Z39" authorId="0" shapeId="0" xr:uid="{5C457FC3-EA5A-4780-9D67-F6D1A4515101}">
      <text>
        <r>
          <rPr>
            <sz val="11"/>
            <rFont val="Calibri"/>
            <family val="2"/>
            <charset val="238"/>
          </rPr>
          <t>IV_F:EUUtem1</t>
        </r>
      </text>
    </comment>
    <comment ref="AA39" authorId="0" shapeId="0" xr:uid="{C656AB8C-5038-4589-A9C1-4A7510E31670}">
      <text>
        <r>
          <rPr>
            <sz val="11"/>
            <rFont val="Calibri"/>
            <family val="2"/>
            <charset val="238"/>
          </rPr>
          <t>IV_F:EgyebUtem1</t>
        </r>
      </text>
    </comment>
    <comment ref="AB39" authorId="0" shapeId="0" xr:uid="{26D436FE-7B10-4C95-B6D6-473687DF6256}">
      <text>
        <r>
          <rPr>
            <sz val="11"/>
            <rFont val="Calibri"/>
            <family val="2"/>
            <charset val="238"/>
          </rPr>
          <t>IV_F:HitelKotvenyUtem1</t>
        </r>
      </text>
    </comment>
    <comment ref="AC39" authorId="0" shapeId="0" xr:uid="{F8BA0792-3A70-4580-BACF-228116E1CB63}">
      <text>
        <r>
          <rPr>
            <sz val="11"/>
            <rFont val="Calibri"/>
            <family val="2"/>
            <charset val="238"/>
          </rPr>
          <t>IV_F:OsszesenUtem1</t>
        </r>
      </text>
    </comment>
    <comment ref="AF39" authorId="0" shapeId="0" xr:uid="{69368955-8387-48E2-ACA5-D2754C11448F}">
      <text>
        <r>
          <rPr>
            <sz val="11"/>
            <rFont val="Calibri"/>
            <family val="2"/>
            <charset val="238"/>
          </rPr>
          <t>IV_F:HDUtem2</t>
        </r>
      </text>
    </comment>
    <comment ref="AG39" authorId="0" shapeId="0" xr:uid="{BD6EC555-795D-42AB-962B-F463AA16EB7E}">
      <text>
        <r>
          <rPr>
            <sz val="11"/>
            <rFont val="Calibri"/>
            <family val="2"/>
            <charset val="238"/>
          </rPr>
          <t>IV_F:ECSUtem2</t>
        </r>
      </text>
    </comment>
    <comment ref="AH39" authorId="0" shapeId="0" xr:uid="{0D1F0F0B-C6A7-410F-80BB-67E046531458}">
      <text>
        <r>
          <rPr>
            <sz val="11"/>
            <rFont val="Calibri"/>
            <family val="2"/>
            <charset val="238"/>
          </rPr>
          <t>IV_F:KFHUtem2</t>
        </r>
      </text>
    </comment>
    <comment ref="AI39" authorId="0" shapeId="0" xr:uid="{AF8FB5B0-D8AE-4642-908C-0C5D79E9628D}">
      <text>
        <r>
          <rPr>
            <sz val="11"/>
            <rFont val="Calibri"/>
            <family val="2"/>
            <charset val="238"/>
          </rPr>
          <t>IV_F:Egyeb_SajatUtem2</t>
        </r>
      </text>
    </comment>
    <comment ref="AJ39" authorId="0" shapeId="0" xr:uid="{974C7C3A-5C4F-4D72-8381-DE70C4B20E1E}">
      <text>
        <r>
          <rPr>
            <sz val="11"/>
            <rFont val="Calibri"/>
            <family val="2"/>
            <charset val="238"/>
          </rPr>
          <t>IV_F:DijUtem2</t>
        </r>
      </text>
    </comment>
    <comment ref="AK39" authorId="0" shapeId="0" xr:uid="{05C5158D-A4EF-446B-B8FF-39A6CE7CCBCB}">
      <text>
        <r>
          <rPr>
            <sz val="11"/>
            <rFont val="Calibri"/>
            <family val="2"/>
            <charset val="238"/>
          </rPr>
          <t>IV_F:EM_Melleklet1_Utem2</t>
        </r>
      </text>
    </comment>
    <comment ref="AL39" authorId="0" shapeId="0" xr:uid="{4FC3EC21-170B-40DB-8C12-C0A552F36987}">
      <text>
        <r>
          <rPr>
            <sz val="11"/>
            <rFont val="Calibri"/>
            <family val="2"/>
            <charset val="238"/>
          </rPr>
          <t>IV_F:EgyebAllamiUtem2</t>
        </r>
      </text>
    </comment>
    <comment ref="AM39" authorId="0" shapeId="0" xr:uid="{025414E6-0C76-40A4-9897-D0914B2635B2}">
      <text>
        <r>
          <rPr>
            <sz val="11"/>
            <rFont val="Calibri"/>
            <family val="2"/>
            <charset val="238"/>
          </rPr>
          <t>IV_F:OnkormanyzatiUtem2</t>
        </r>
      </text>
    </comment>
    <comment ref="AN39" authorId="0" shapeId="0" xr:uid="{277577FB-2498-40EB-9C8F-0568239D54C5}">
      <text>
        <r>
          <rPr>
            <sz val="11"/>
            <rFont val="Calibri"/>
            <family val="2"/>
            <charset val="238"/>
          </rPr>
          <t>IV_F:EUUtem2</t>
        </r>
      </text>
    </comment>
    <comment ref="AO39" authorId="0" shapeId="0" xr:uid="{9C30D94B-F811-4D9A-9597-6A88AD119D7C}">
      <text>
        <r>
          <rPr>
            <sz val="11"/>
            <rFont val="Calibri"/>
            <family val="2"/>
            <charset val="238"/>
          </rPr>
          <t>IV_F:EgyebUtem2</t>
        </r>
      </text>
    </comment>
    <comment ref="AP39" authorId="0" shapeId="0" xr:uid="{573E8011-82D8-44B9-9D59-D09C24A6D5D0}">
      <text>
        <r>
          <rPr>
            <sz val="11"/>
            <rFont val="Calibri"/>
            <family val="2"/>
            <charset val="238"/>
          </rPr>
          <t>IV_F:HitelKotvenyUtem2</t>
        </r>
      </text>
    </comment>
    <comment ref="AQ39" authorId="0" shapeId="0" xr:uid="{8D0866DD-1027-47C7-853F-08B1C345C4B4}">
      <text>
        <r>
          <rPr>
            <sz val="11"/>
            <rFont val="Calibri"/>
            <family val="2"/>
            <charset val="238"/>
          </rPr>
          <t>IV_F:OsszesenUtem2</t>
        </r>
      </text>
    </comment>
    <comment ref="AR39" authorId="0" shapeId="0" xr:uid="{96BECA13-D563-44BA-9B9D-264F5E4E092E}">
      <text>
        <r>
          <rPr>
            <sz val="11"/>
            <rFont val="Calibri"/>
            <family val="2"/>
            <charset val="238"/>
          </rPr>
          <t>IV_F:ForrashianyUtem2</t>
        </r>
      </text>
    </comment>
    <comment ref="AU39" authorId="0" shapeId="0" xr:uid="{E3DB8B3E-C4DD-46BB-AF92-F769A4C9217D}">
      <text>
        <r>
          <rPr>
            <sz val="11"/>
            <rFont val="Calibri"/>
            <family val="2"/>
            <charset val="238"/>
          </rPr>
          <t>IV_F:Indokolas</t>
        </r>
      </text>
    </comment>
    <comment ref="AV39" authorId="0" shapeId="0" xr:uid="{1A14B567-9FB1-4788-80B2-6C8901D17C6E}">
      <text>
        <r>
          <rPr>
            <sz val="11"/>
            <rFont val="Calibri"/>
            <family val="2"/>
            <charset val="238"/>
          </rPr>
          <t>IV_F:Megjegyzes</t>
        </r>
      </text>
    </comment>
    <comment ref="AW39" authorId="0" shapeId="0" xr:uid="{13A84A3E-0BFF-419B-B5D4-DE485D5643B2}">
      <text>
        <r>
          <rPr>
            <sz val="11"/>
            <rFont val="Calibri"/>
            <family val="2"/>
            <charset val="238"/>
          </rPr>
          <t>IV_F:FeladatSorszam</t>
        </r>
      </text>
    </comment>
    <comment ref="AY39" authorId="0" shapeId="0" xr:uid="{A1020F6A-7907-43DC-B4B5-97DB75E743B3}">
      <text>
        <r>
          <rPr>
            <sz val="11"/>
            <rFont val="Calibri"/>
            <family val="2"/>
            <charset val="238"/>
          </rPr>
          <t>IV_F:ISA</t>
        </r>
      </text>
    </comment>
    <comment ref="B40" authorId="0" shapeId="0" xr:uid="{98452238-3792-4F09-ACB5-E6009396731A}">
      <text>
        <r>
          <rPr>
            <sz val="11"/>
            <rFont val="Calibri"/>
            <family val="2"/>
            <charset val="238"/>
          </rPr>
          <t>IV_F:FontossagiSorrent</t>
        </r>
      </text>
    </comment>
    <comment ref="C40" authorId="0" shapeId="0" xr:uid="{4FA1A1A9-D4F4-473E-900D-8186CB390414}">
      <text>
        <r>
          <rPr>
            <sz val="11"/>
            <rFont val="Calibri"/>
            <family val="2"/>
            <charset val="238"/>
          </rPr>
          <t>IV_F:FeladatKategoria</t>
        </r>
      </text>
    </comment>
    <comment ref="D40" authorId="0" shapeId="0" xr:uid="{F5FCFEB0-8A34-4D35-A754-EE2A4FC3837A}">
      <text>
        <r>
          <rPr>
            <sz val="11"/>
            <rFont val="Calibri"/>
            <family val="2"/>
            <charset val="238"/>
          </rPr>
          <t>IV_F:FeladatMegnevezes</t>
        </r>
      </text>
    </comment>
    <comment ref="E40" authorId="0" shapeId="0" xr:uid="{B21CF3BB-4A68-40AE-907C-91C14B9D6048}">
      <text>
        <r>
          <rPr>
            <sz val="11"/>
            <rFont val="Calibri"/>
            <family val="2"/>
            <charset val="238"/>
          </rPr>
          <t>IV_F:ElviEngedelySzam</t>
        </r>
      </text>
    </comment>
    <comment ref="F40" authorId="0" shapeId="0" xr:uid="{8A711D98-3496-4E10-BB69-73AF8D1FA404}">
      <text>
        <r>
          <rPr>
            <sz val="11"/>
            <rFont val="Calibri"/>
            <family val="2"/>
            <charset val="238"/>
          </rPr>
          <t>IV_F:VKR_Kod</t>
        </r>
      </text>
    </comment>
    <comment ref="G40" authorId="0" shapeId="0" xr:uid="{9215BCC2-4324-4F73-B27B-92AB14E90AAA}">
      <text>
        <r>
          <rPr>
            <sz val="11"/>
            <rFont val="Calibri"/>
            <family val="2"/>
            <charset val="238"/>
          </rPr>
          <t>IV_F:VKR_Nev</t>
        </r>
      </text>
    </comment>
    <comment ref="H40" authorId="0" shapeId="0" xr:uid="{830E81C3-952B-45A9-ACE6-0B0C77BBF1B4}">
      <text>
        <r>
          <rPr>
            <sz val="11"/>
            <rFont val="Calibri"/>
            <family val="2"/>
            <charset val="238"/>
          </rPr>
          <t>IV_F:FeladatAzonosito</t>
        </r>
      </text>
    </comment>
    <comment ref="I40" authorId="0" shapeId="0" xr:uid="{2FED4FDA-7374-4ADE-834F-5EEF8BB9F273}">
      <text>
        <r>
          <rPr>
            <sz val="11"/>
            <rFont val="Calibri"/>
            <family val="2"/>
            <charset val="238"/>
          </rPr>
          <t>IV_F:EllatasiTerulet</t>
        </r>
      </text>
    </comment>
    <comment ref="J40" authorId="0" shapeId="0" xr:uid="{F986114A-D2B5-40F1-A845-DFCDBB66F785}">
      <text>
        <r>
          <rPr>
            <sz val="11"/>
            <rFont val="Calibri"/>
            <family val="2"/>
            <charset val="238"/>
          </rPr>
          <t>IV_F:EllatasertFelelos</t>
        </r>
      </text>
    </comment>
    <comment ref="K40" authorId="0" shapeId="0" xr:uid="{0C0DDB8C-A2F5-4315-B77E-09F86437D8F6}">
      <text>
        <r>
          <rPr>
            <sz val="11"/>
            <rFont val="Calibri"/>
            <family val="2"/>
            <charset val="238"/>
          </rPr>
          <t>IV_F:TervezettNettoKoltseg</t>
        </r>
      </text>
    </comment>
    <comment ref="L40" authorId="0" shapeId="0" xr:uid="{B7F11BE5-A184-479E-8BCC-2EBAD72B9B39}">
      <text>
        <r>
          <rPr>
            <sz val="11"/>
            <rFont val="Calibri"/>
            <family val="2"/>
            <charset val="238"/>
          </rPr>
          <t>IV_F:IdotartamKezdes</t>
        </r>
      </text>
    </comment>
    <comment ref="M40" authorId="0" shapeId="0" xr:uid="{42F5FDC7-4EC4-45B7-B66F-0A6AAB22C7B1}">
      <text>
        <r>
          <rPr>
            <sz val="11"/>
            <rFont val="Calibri"/>
            <family val="2"/>
            <charset val="238"/>
          </rPr>
          <t>IV_F:IdotartamBefejezes</t>
        </r>
      </text>
    </comment>
    <comment ref="N40" authorId="0" shapeId="0" xr:uid="{9A8D2E94-9966-4C8E-BD20-BB67B46A7761}">
      <text>
        <r>
          <rPr>
            <sz val="11"/>
            <rFont val="Calibri"/>
            <family val="2"/>
            <charset val="238"/>
          </rPr>
          <t>IV_F:NettoKoltsegUtem1</t>
        </r>
      </text>
    </comment>
    <comment ref="O40" authorId="0" shapeId="0" xr:uid="{04E77C76-64BE-4148-AF6E-E3A5D897D721}">
      <text>
        <r>
          <rPr>
            <sz val="11"/>
            <rFont val="Calibri"/>
            <family val="2"/>
            <charset val="238"/>
          </rPr>
          <t>IV_F:NettoKoltsegUtem2</t>
        </r>
      </text>
    </comment>
    <comment ref="P40" authorId="0" shapeId="0" xr:uid="{B0BD7F05-A942-4E07-8B30-C76982B7CD2B}">
      <text>
        <r>
          <rPr>
            <sz val="11"/>
            <rFont val="Calibri"/>
            <family val="2"/>
            <charset val="238"/>
          </rPr>
          <t>IV_F:EM_Melleklet2_KTG</t>
        </r>
      </text>
    </comment>
    <comment ref="R40" authorId="0" shapeId="0" xr:uid="{091CF17A-276B-4A01-81F2-E7C4FBA32195}">
      <text>
        <r>
          <rPr>
            <sz val="11"/>
            <rFont val="Calibri"/>
            <family val="2"/>
            <charset val="238"/>
          </rPr>
          <t>IV_F:HDUtem1</t>
        </r>
      </text>
    </comment>
    <comment ref="S40" authorId="0" shapeId="0" xr:uid="{74011CB6-474B-49C8-B741-9010ED65E7D3}">
      <text>
        <r>
          <rPr>
            <sz val="11"/>
            <rFont val="Calibri"/>
            <family val="2"/>
            <charset val="238"/>
          </rPr>
          <t>IV_F:ECSUtem1</t>
        </r>
      </text>
    </comment>
    <comment ref="T40" authorId="0" shapeId="0" xr:uid="{92DC4EA2-F3BF-4A50-9F66-1F31C2451D56}">
      <text>
        <r>
          <rPr>
            <sz val="11"/>
            <rFont val="Calibri"/>
            <family val="2"/>
            <charset val="238"/>
          </rPr>
          <t>IV_F:KFHUtem1</t>
        </r>
      </text>
    </comment>
    <comment ref="U40" authorId="0" shapeId="0" xr:uid="{D851221C-22C7-4457-B525-4AB31983FD10}">
      <text>
        <r>
          <rPr>
            <sz val="11"/>
            <rFont val="Calibri"/>
            <family val="2"/>
            <charset val="238"/>
          </rPr>
          <t>IV_F:Egyeb_SajatUtem1</t>
        </r>
      </text>
    </comment>
    <comment ref="V40" authorId="0" shapeId="0" xr:uid="{8B24347B-4267-4268-9287-6C4921873B7F}">
      <text>
        <r>
          <rPr>
            <sz val="11"/>
            <rFont val="Calibri"/>
            <family val="2"/>
            <charset val="238"/>
          </rPr>
          <t>IV_F:DijUtem1</t>
        </r>
      </text>
    </comment>
    <comment ref="W40" authorId="0" shapeId="0" xr:uid="{127F67D9-B560-41F0-8523-54B0F5EC5082}">
      <text>
        <r>
          <rPr>
            <sz val="11"/>
            <rFont val="Calibri"/>
            <family val="2"/>
            <charset val="238"/>
          </rPr>
          <t>IV_F:EM_Melleklet1_Utem1</t>
        </r>
      </text>
    </comment>
    <comment ref="X40" authorId="0" shapeId="0" xr:uid="{D877A97A-0AED-4BFA-85EB-3D7E0F726E98}">
      <text>
        <r>
          <rPr>
            <sz val="11"/>
            <rFont val="Calibri"/>
            <family val="2"/>
            <charset val="238"/>
          </rPr>
          <t>IV_F:EgyebAllamiUtem1</t>
        </r>
      </text>
    </comment>
    <comment ref="Y40" authorId="0" shapeId="0" xr:uid="{2CF2CFA8-3823-473F-9227-4B4AF2061EA5}">
      <text>
        <r>
          <rPr>
            <sz val="11"/>
            <rFont val="Calibri"/>
            <family val="2"/>
            <charset val="238"/>
          </rPr>
          <t>IV_F:OnkormanyzatiUtem1</t>
        </r>
      </text>
    </comment>
    <comment ref="Z40" authorId="0" shapeId="0" xr:uid="{25AF8E89-53F1-43B3-86C1-37C5E64265BD}">
      <text>
        <r>
          <rPr>
            <sz val="11"/>
            <rFont val="Calibri"/>
            <family val="2"/>
            <charset val="238"/>
          </rPr>
          <t>IV_F:EUUtem1</t>
        </r>
      </text>
    </comment>
    <comment ref="AA40" authorId="0" shapeId="0" xr:uid="{264FD23A-DCF1-44AB-B34D-1F2F75041027}">
      <text>
        <r>
          <rPr>
            <sz val="11"/>
            <rFont val="Calibri"/>
            <family val="2"/>
            <charset val="238"/>
          </rPr>
          <t>IV_F:EgyebUtem1</t>
        </r>
      </text>
    </comment>
    <comment ref="AB40" authorId="0" shapeId="0" xr:uid="{8AAAAC44-95BE-43C8-BEE1-2BB2F98529E2}">
      <text>
        <r>
          <rPr>
            <sz val="11"/>
            <rFont val="Calibri"/>
            <family val="2"/>
            <charset val="238"/>
          </rPr>
          <t>IV_F:HitelKotvenyUtem1</t>
        </r>
      </text>
    </comment>
    <comment ref="AC40" authorId="0" shapeId="0" xr:uid="{D1D4FCF4-AB7F-42A6-BB4C-C87EFE9D0E56}">
      <text>
        <r>
          <rPr>
            <sz val="11"/>
            <rFont val="Calibri"/>
            <family val="2"/>
            <charset val="238"/>
          </rPr>
          <t>IV_F:OsszesenUtem1</t>
        </r>
      </text>
    </comment>
    <comment ref="AF40" authorId="0" shapeId="0" xr:uid="{15B66257-FC1A-445B-BCDA-2B03F10909C3}">
      <text>
        <r>
          <rPr>
            <sz val="11"/>
            <rFont val="Calibri"/>
            <family val="2"/>
            <charset val="238"/>
          </rPr>
          <t>IV_F:HDUtem2</t>
        </r>
      </text>
    </comment>
    <comment ref="AG40" authorId="0" shapeId="0" xr:uid="{93ABF5A5-9FC7-41D5-9619-338F3D01475C}">
      <text>
        <r>
          <rPr>
            <sz val="11"/>
            <rFont val="Calibri"/>
            <family val="2"/>
            <charset val="238"/>
          </rPr>
          <t>IV_F:ECSUtem2</t>
        </r>
      </text>
    </comment>
    <comment ref="AH40" authorId="0" shapeId="0" xr:uid="{135C57E6-4B2D-412E-8EBC-519447D20FF8}">
      <text>
        <r>
          <rPr>
            <sz val="11"/>
            <rFont val="Calibri"/>
            <family val="2"/>
            <charset val="238"/>
          </rPr>
          <t>IV_F:KFHUtem2</t>
        </r>
      </text>
    </comment>
    <comment ref="AI40" authorId="0" shapeId="0" xr:uid="{BC306E77-13F2-430E-BCB0-3B72E7EC3E18}">
      <text>
        <r>
          <rPr>
            <sz val="11"/>
            <rFont val="Calibri"/>
            <family val="2"/>
            <charset val="238"/>
          </rPr>
          <t>IV_F:Egyeb_SajatUtem2</t>
        </r>
      </text>
    </comment>
    <comment ref="AJ40" authorId="0" shapeId="0" xr:uid="{8F527B61-34C8-49D3-9FB6-8BA84B26BE4B}">
      <text>
        <r>
          <rPr>
            <sz val="11"/>
            <rFont val="Calibri"/>
            <family val="2"/>
            <charset val="238"/>
          </rPr>
          <t>IV_F:DijUtem2</t>
        </r>
      </text>
    </comment>
    <comment ref="AK40" authorId="0" shapeId="0" xr:uid="{4B820497-913B-4E27-8324-321E947CB37E}">
      <text>
        <r>
          <rPr>
            <sz val="11"/>
            <rFont val="Calibri"/>
            <family val="2"/>
            <charset val="238"/>
          </rPr>
          <t>IV_F:EM_Melleklet1_Utem2</t>
        </r>
      </text>
    </comment>
    <comment ref="AL40" authorId="0" shapeId="0" xr:uid="{6F09F823-DBBC-425B-A56E-74DD26C1772B}">
      <text>
        <r>
          <rPr>
            <sz val="11"/>
            <rFont val="Calibri"/>
            <family val="2"/>
            <charset val="238"/>
          </rPr>
          <t>IV_F:EgyebAllamiUtem2</t>
        </r>
      </text>
    </comment>
    <comment ref="AM40" authorId="0" shapeId="0" xr:uid="{D7EF0F33-95D4-4B03-A978-131CFB55DBF4}">
      <text>
        <r>
          <rPr>
            <sz val="11"/>
            <rFont val="Calibri"/>
            <family val="2"/>
            <charset val="238"/>
          </rPr>
          <t>IV_F:OnkormanyzatiUtem2</t>
        </r>
      </text>
    </comment>
    <comment ref="AN40" authorId="0" shapeId="0" xr:uid="{AD9B2987-A65C-4EFE-8417-A1CAF4C86598}">
      <text>
        <r>
          <rPr>
            <sz val="11"/>
            <rFont val="Calibri"/>
            <family val="2"/>
            <charset val="238"/>
          </rPr>
          <t>IV_F:EUUtem2</t>
        </r>
      </text>
    </comment>
    <comment ref="AO40" authorId="0" shapeId="0" xr:uid="{AF36CBE6-6619-4516-BE1A-CAEA802204D6}">
      <text>
        <r>
          <rPr>
            <sz val="11"/>
            <rFont val="Calibri"/>
            <family val="2"/>
            <charset val="238"/>
          </rPr>
          <t>IV_F:EgyebUtem2</t>
        </r>
      </text>
    </comment>
    <comment ref="AP40" authorId="0" shapeId="0" xr:uid="{7A953DA5-46E1-442F-B574-58551B2318D5}">
      <text>
        <r>
          <rPr>
            <sz val="11"/>
            <rFont val="Calibri"/>
            <family val="2"/>
            <charset val="238"/>
          </rPr>
          <t>IV_F:HitelKotvenyUtem2</t>
        </r>
      </text>
    </comment>
    <comment ref="AQ40" authorId="0" shapeId="0" xr:uid="{7BD7CC72-32F2-4A1F-8434-4A611520E1C5}">
      <text>
        <r>
          <rPr>
            <sz val="11"/>
            <rFont val="Calibri"/>
            <family val="2"/>
            <charset val="238"/>
          </rPr>
          <t>IV_F:OsszesenUtem2</t>
        </r>
      </text>
    </comment>
    <comment ref="AR40" authorId="0" shapeId="0" xr:uid="{091875B3-D2ED-4E14-8AAA-0F025BEAE5A3}">
      <text>
        <r>
          <rPr>
            <sz val="11"/>
            <rFont val="Calibri"/>
            <family val="2"/>
            <charset val="238"/>
          </rPr>
          <t>IV_F:ForrashianyUtem2</t>
        </r>
      </text>
    </comment>
    <comment ref="AU40" authorId="0" shapeId="0" xr:uid="{4C47A2A7-A6CD-4CE9-8CEB-D0F3DFC8A828}">
      <text>
        <r>
          <rPr>
            <sz val="11"/>
            <rFont val="Calibri"/>
            <family val="2"/>
            <charset val="238"/>
          </rPr>
          <t>IV_F:Indokolas</t>
        </r>
      </text>
    </comment>
    <comment ref="AV40" authorId="0" shapeId="0" xr:uid="{5BEBABB9-54F3-49EC-8309-378941E578F9}">
      <text>
        <r>
          <rPr>
            <sz val="11"/>
            <rFont val="Calibri"/>
            <family val="2"/>
            <charset val="238"/>
          </rPr>
          <t>IV_F:Megjegyzes</t>
        </r>
      </text>
    </comment>
    <comment ref="AW40" authorId="0" shapeId="0" xr:uid="{FBEED5BF-513B-4A52-BC2F-E416CB65BDB8}">
      <text>
        <r>
          <rPr>
            <sz val="11"/>
            <rFont val="Calibri"/>
            <family val="2"/>
            <charset val="238"/>
          </rPr>
          <t>IV_F:FeladatSorszam</t>
        </r>
      </text>
    </comment>
    <comment ref="AY40" authorId="0" shapeId="0" xr:uid="{92EDE7D4-DB46-4157-A7D2-92434F28355E}">
      <text>
        <r>
          <rPr>
            <sz val="11"/>
            <rFont val="Calibri"/>
            <family val="2"/>
            <charset val="238"/>
          </rPr>
          <t>IV_F:ISA</t>
        </r>
      </text>
    </comment>
    <comment ref="B41" authorId="0" shapeId="0" xr:uid="{19502D1B-5C12-410D-BEC5-7C109C2A96AA}">
      <text>
        <r>
          <rPr>
            <sz val="11"/>
            <rFont val="Calibri"/>
            <family val="2"/>
            <charset val="238"/>
          </rPr>
          <t>IV_F:FontossagiSorrent</t>
        </r>
      </text>
    </comment>
    <comment ref="C41" authorId="0" shapeId="0" xr:uid="{019797A1-3DAB-4595-88F6-197C5EBB7F1B}">
      <text>
        <r>
          <rPr>
            <sz val="11"/>
            <rFont val="Calibri"/>
            <family val="2"/>
            <charset val="238"/>
          </rPr>
          <t>IV_F:FeladatKategoria</t>
        </r>
      </text>
    </comment>
    <comment ref="D41" authorId="0" shapeId="0" xr:uid="{588FC4FE-398C-4E29-9122-674AC5A87879}">
      <text>
        <r>
          <rPr>
            <sz val="11"/>
            <rFont val="Calibri"/>
            <family val="2"/>
            <charset val="238"/>
          </rPr>
          <t>IV_F:FeladatMegnevezes</t>
        </r>
      </text>
    </comment>
    <comment ref="E41" authorId="0" shapeId="0" xr:uid="{522A83BF-EB51-4771-9F74-E22251BB6AA0}">
      <text>
        <r>
          <rPr>
            <sz val="11"/>
            <rFont val="Calibri"/>
            <family val="2"/>
            <charset val="238"/>
          </rPr>
          <t>IV_F:ElviEngedelySzam</t>
        </r>
      </text>
    </comment>
    <comment ref="F41" authorId="0" shapeId="0" xr:uid="{7F45DEB3-C533-465F-937A-CD3F2975EC32}">
      <text>
        <r>
          <rPr>
            <sz val="11"/>
            <rFont val="Calibri"/>
            <family val="2"/>
            <charset val="238"/>
          </rPr>
          <t>IV_F:VKR_Kod</t>
        </r>
      </text>
    </comment>
    <comment ref="G41" authorId="0" shapeId="0" xr:uid="{58782367-61A6-4DBA-BA0D-4A910DCB7794}">
      <text>
        <r>
          <rPr>
            <sz val="11"/>
            <rFont val="Calibri"/>
            <family val="2"/>
            <charset val="238"/>
          </rPr>
          <t>IV_F:VKR_Nev</t>
        </r>
      </text>
    </comment>
    <comment ref="H41" authorId="0" shapeId="0" xr:uid="{95F4EFBE-507C-4718-98D7-E584CFD82310}">
      <text>
        <r>
          <rPr>
            <sz val="11"/>
            <rFont val="Calibri"/>
            <family val="2"/>
            <charset val="238"/>
          </rPr>
          <t>IV_F:FeladatAzonosito</t>
        </r>
      </text>
    </comment>
    <comment ref="I41" authorId="0" shapeId="0" xr:uid="{4AE7DFD5-BF19-4874-8D57-BBD45F4FC77F}">
      <text>
        <r>
          <rPr>
            <sz val="11"/>
            <rFont val="Calibri"/>
            <family val="2"/>
            <charset val="238"/>
          </rPr>
          <t>IV_F:EllatasiTerulet</t>
        </r>
      </text>
    </comment>
    <comment ref="J41" authorId="0" shapeId="0" xr:uid="{02D6E5FD-52AA-44CE-ACF5-5E2BF282A0C8}">
      <text>
        <r>
          <rPr>
            <sz val="11"/>
            <rFont val="Calibri"/>
            <family val="2"/>
            <charset val="238"/>
          </rPr>
          <t>IV_F:EllatasertFelelos</t>
        </r>
      </text>
    </comment>
    <comment ref="K41" authorId="0" shapeId="0" xr:uid="{9BB66A06-5BB0-41F2-BC09-01E491ADCF6C}">
      <text>
        <r>
          <rPr>
            <sz val="11"/>
            <rFont val="Calibri"/>
            <family val="2"/>
            <charset val="238"/>
          </rPr>
          <t>IV_F:TervezettNettoKoltseg</t>
        </r>
      </text>
    </comment>
    <comment ref="L41" authorId="0" shapeId="0" xr:uid="{72A9CB31-7D89-4BD3-B88D-654C2B9DDB5E}">
      <text>
        <r>
          <rPr>
            <sz val="11"/>
            <rFont val="Calibri"/>
            <family val="2"/>
            <charset val="238"/>
          </rPr>
          <t>IV_F:IdotartamKezdes</t>
        </r>
      </text>
    </comment>
    <comment ref="M41" authorId="0" shapeId="0" xr:uid="{1B57D125-A359-450E-9067-2790A0D89F48}">
      <text>
        <r>
          <rPr>
            <sz val="11"/>
            <rFont val="Calibri"/>
            <family val="2"/>
            <charset val="238"/>
          </rPr>
          <t>IV_F:IdotartamBefejezes</t>
        </r>
      </text>
    </comment>
    <comment ref="N41" authorId="0" shapeId="0" xr:uid="{531FBAA1-1AB1-4248-AA43-7E1F797AFC79}">
      <text>
        <r>
          <rPr>
            <sz val="11"/>
            <rFont val="Calibri"/>
            <family val="2"/>
            <charset val="238"/>
          </rPr>
          <t>IV_F:NettoKoltsegUtem1</t>
        </r>
      </text>
    </comment>
    <comment ref="O41" authorId="0" shapeId="0" xr:uid="{284DEF50-305D-45EF-8D92-85640390D346}">
      <text>
        <r>
          <rPr>
            <sz val="11"/>
            <rFont val="Calibri"/>
            <family val="2"/>
            <charset val="238"/>
          </rPr>
          <t>IV_F:NettoKoltsegUtem2</t>
        </r>
      </text>
    </comment>
    <comment ref="P41" authorId="0" shapeId="0" xr:uid="{EA0530D4-AC27-4379-9040-A0DDE47FDDDC}">
      <text>
        <r>
          <rPr>
            <sz val="11"/>
            <rFont val="Calibri"/>
            <family val="2"/>
            <charset val="238"/>
          </rPr>
          <t>IV_F:EM_Melleklet2_KTG</t>
        </r>
      </text>
    </comment>
    <comment ref="R41" authorId="0" shapeId="0" xr:uid="{4DDA8BB5-79D5-4B76-98A5-8800EC44A9B4}">
      <text>
        <r>
          <rPr>
            <sz val="11"/>
            <rFont val="Calibri"/>
            <family val="2"/>
            <charset val="238"/>
          </rPr>
          <t>IV_F:HDUtem1</t>
        </r>
      </text>
    </comment>
    <comment ref="S41" authorId="0" shapeId="0" xr:uid="{E3934F73-966B-4B0B-AEBE-8CFB0B4F28F1}">
      <text>
        <r>
          <rPr>
            <sz val="11"/>
            <rFont val="Calibri"/>
            <family val="2"/>
            <charset val="238"/>
          </rPr>
          <t>IV_F:ECSUtem1</t>
        </r>
      </text>
    </comment>
    <comment ref="T41" authorId="0" shapeId="0" xr:uid="{04136D84-EE7B-4A3D-9392-4E7D3512DB4E}">
      <text>
        <r>
          <rPr>
            <sz val="11"/>
            <rFont val="Calibri"/>
            <family val="2"/>
            <charset val="238"/>
          </rPr>
          <t>IV_F:KFHUtem1</t>
        </r>
      </text>
    </comment>
    <comment ref="U41" authorId="0" shapeId="0" xr:uid="{1435A013-D45A-481B-8AFB-3789B1C3947A}">
      <text>
        <r>
          <rPr>
            <sz val="11"/>
            <rFont val="Calibri"/>
            <family val="2"/>
            <charset val="238"/>
          </rPr>
          <t>IV_F:Egyeb_SajatUtem1</t>
        </r>
      </text>
    </comment>
    <comment ref="V41" authorId="0" shapeId="0" xr:uid="{D63187C8-1ED7-4EF2-8388-B103BD9AE89E}">
      <text>
        <r>
          <rPr>
            <sz val="11"/>
            <rFont val="Calibri"/>
            <family val="2"/>
            <charset val="238"/>
          </rPr>
          <t>IV_F:DijUtem1</t>
        </r>
      </text>
    </comment>
    <comment ref="W41" authorId="0" shapeId="0" xr:uid="{953A8154-F478-4686-BB74-6B2FC619840A}">
      <text>
        <r>
          <rPr>
            <sz val="11"/>
            <rFont val="Calibri"/>
            <family val="2"/>
            <charset val="238"/>
          </rPr>
          <t>IV_F:EM_Melleklet1_Utem1</t>
        </r>
      </text>
    </comment>
    <comment ref="X41" authorId="0" shapeId="0" xr:uid="{5A5CFA25-E0F1-4D2B-8405-ECB3DA80DB65}">
      <text>
        <r>
          <rPr>
            <sz val="11"/>
            <rFont val="Calibri"/>
            <family val="2"/>
            <charset val="238"/>
          </rPr>
          <t>IV_F:EgyebAllamiUtem1</t>
        </r>
      </text>
    </comment>
    <comment ref="Y41" authorId="0" shapeId="0" xr:uid="{EBD92DD9-0868-4059-8A68-CC8C36BF46D1}">
      <text>
        <r>
          <rPr>
            <sz val="11"/>
            <rFont val="Calibri"/>
            <family val="2"/>
            <charset val="238"/>
          </rPr>
          <t>IV_F:OnkormanyzatiUtem1</t>
        </r>
      </text>
    </comment>
    <comment ref="Z41" authorId="0" shapeId="0" xr:uid="{B47EA945-7CD1-444E-81F5-F5E2D78B83E7}">
      <text>
        <r>
          <rPr>
            <sz val="11"/>
            <rFont val="Calibri"/>
            <family val="2"/>
            <charset val="238"/>
          </rPr>
          <t>IV_F:EUUtem1</t>
        </r>
      </text>
    </comment>
    <comment ref="AA41" authorId="0" shapeId="0" xr:uid="{DD5DEA46-CEEA-442D-94AB-98574ED6FBCB}">
      <text>
        <r>
          <rPr>
            <sz val="11"/>
            <rFont val="Calibri"/>
            <family val="2"/>
            <charset val="238"/>
          </rPr>
          <t>IV_F:EgyebUtem1</t>
        </r>
      </text>
    </comment>
    <comment ref="AB41" authorId="0" shapeId="0" xr:uid="{9FAC8510-2FD7-47B8-B364-F1EB63D7473B}">
      <text>
        <r>
          <rPr>
            <sz val="11"/>
            <rFont val="Calibri"/>
            <family val="2"/>
            <charset val="238"/>
          </rPr>
          <t>IV_F:HitelKotvenyUtem1</t>
        </r>
      </text>
    </comment>
    <comment ref="AC41" authorId="0" shapeId="0" xr:uid="{AE9D63C2-6648-4DC9-BFE6-931A5CC22E6B}">
      <text>
        <r>
          <rPr>
            <sz val="11"/>
            <rFont val="Calibri"/>
            <family val="2"/>
            <charset val="238"/>
          </rPr>
          <t>IV_F:OsszesenUtem1</t>
        </r>
      </text>
    </comment>
    <comment ref="AF41" authorId="0" shapeId="0" xr:uid="{1A189B63-9B4B-4B21-A88E-536896447722}">
      <text>
        <r>
          <rPr>
            <sz val="11"/>
            <rFont val="Calibri"/>
            <family val="2"/>
            <charset val="238"/>
          </rPr>
          <t>IV_F:HDUtem2</t>
        </r>
      </text>
    </comment>
    <comment ref="AG41" authorId="0" shapeId="0" xr:uid="{D00B274F-5A70-46B8-825C-1E12724FA8E8}">
      <text>
        <r>
          <rPr>
            <sz val="11"/>
            <rFont val="Calibri"/>
            <family val="2"/>
            <charset val="238"/>
          </rPr>
          <t>IV_F:ECSUtem2</t>
        </r>
      </text>
    </comment>
    <comment ref="AH41" authorId="0" shapeId="0" xr:uid="{17BF7088-A97A-4C37-8312-92260E3F0179}">
      <text>
        <r>
          <rPr>
            <sz val="11"/>
            <rFont val="Calibri"/>
            <family val="2"/>
            <charset val="238"/>
          </rPr>
          <t>IV_F:KFHUtem2</t>
        </r>
      </text>
    </comment>
    <comment ref="AI41" authorId="0" shapeId="0" xr:uid="{52364F95-A3AF-4A07-A6BB-7CE568FFCC4B}">
      <text>
        <r>
          <rPr>
            <sz val="11"/>
            <rFont val="Calibri"/>
            <family val="2"/>
            <charset val="238"/>
          </rPr>
          <t>IV_F:Egyeb_SajatUtem2</t>
        </r>
      </text>
    </comment>
    <comment ref="AJ41" authorId="0" shapeId="0" xr:uid="{F08A4A8E-8C2C-4992-A145-AED8FA2ECA4E}">
      <text>
        <r>
          <rPr>
            <sz val="11"/>
            <rFont val="Calibri"/>
            <family val="2"/>
            <charset val="238"/>
          </rPr>
          <t>IV_F:DijUtem2</t>
        </r>
      </text>
    </comment>
    <comment ref="AK41" authorId="0" shapeId="0" xr:uid="{802FEC84-87D3-4579-9086-546B93572C48}">
      <text>
        <r>
          <rPr>
            <sz val="11"/>
            <rFont val="Calibri"/>
            <family val="2"/>
            <charset val="238"/>
          </rPr>
          <t>IV_F:EM_Melleklet1_Utem2</t>
        </r>
      </text>
    </comment>
    <comment ref="AL41" authorId="0" shapeId="0" xr:uid="{6F84FF0E-DCEF-4FAF-865A-B7FA90A80712}">
      <text>
        <r>
          <rPr>
            <sz val="11"/>
            <rFont val="Calibri"/>
            <family val="2"/>
            <charset val="238"/>
          </rPr>
          <t>IV_F:EgyebAllamiUtem2</t>
        </r>
      </text>
    </comment>
    <comment ref="AM41" authorId="0" shapeId="0" xr:uid="{344B08BA-6555-4EE5-91ED-4CC8846CFD03}">
      <text>
        <r>
          <rPr>
            <sz val="11"/>
            <rFont val="Calibri"/>
            <family val="2"/>
            <charset val="238"/>
          </rPr>
          <t>IV_F:OnkormanyzatiUtem2</t>
        </r>
      </text>
    </comment>
    <comment ref="AN41" authorId="0" shapeId="0" xr:uid="{84C5FA72-8A06-4CAD-B12E-BC151810CF2F}">
      <text>
        <r>
          <rPr>
            <sz val="11"/>
            <rFont val="Calibri"/>
            <family val="2"/>
            <charset val="238"/>
          </rPr>
          <t>IV_F:EUUtem2</t>
        </r>
      </text>
    </comment>
    <comment ref="AO41" authorId="0" shapeId="0" xr:uid="{7F2D640B-95C1-48D5-8206-89E8D836F9B9}">
      <text>
        <r>
          <rPr>
            <sz val="11"/>
            <rFont val="Calibri"/>
            <family val="2"/>
            <charset val="238"/>
          </rPr>
          <t>IV_F:EgyebUtem2</t>
        </r>
      </text>
    </comment>
    <comment ref="AP41" authorId="0" shapeId="0" xr:uid="{E4DE3FA3-4521-464E-AA3C-766D64429F17}">
      <text>
        <r>
          <rPr>
            <sz val="11"/>
            <rFont val="Calibri"/>
            <family val="2"/>
            <charset val="238"/>
          </rPr>
          <t>IV_F:HitelKotvenyUtem2</t>
        </r>
      </text>
    </comment>
    <comment ref="AQ41" authorId="0" shapeId="0" xr:uid="{5F641E51-9052-4D48-8D9D-54432B1F2E92}">
      <text>
        <r>
          <rPr>
            <sz val="11"/>
            <rFont val="Calibri"/>
            <family val="2"/>
            <charset val="238"/>
          </rPr>
          <t>IV_F:OsszesenUtem2</t>
        </r>
      </text>
    </comment>
    <comment ref="AR41" authorId="0" shapeId="0" xr:uid="{F491F9A6-5F76-4ACB-8C89-AEBD1A927166}">
      <text>
        <r>
          <rPr>
            <sz val="11"/>
            <rFont val="Calibri"/>
            <family val="2"/>
            <charset val="238"/>
          </rPr>
          <t>IV_F:ForrashianyUtem2</t>
        </r>
      </text>
    </comment>
    <comment ref="AU41" authorId="0" shapeId="0" xr:uid="{345F3063-67CD-4762-BEFC-915C03BBABAB}">
      <text>
        <r>
          <rPr>
            <sz val="11"/>
            <rFont val="Calibri"/>
            <family val="2"/>
            <charset val="238"/>
          </rPr>
          <t>IV_F:Indokolas</t>
        </r>
      </text>
    </comment>
    <comment ref="AV41" authorId="0" shapeId="0" xr:uid="{13C259B7-B30B-426B-A595-3DC2EACA0D51}">
      <text>
        <r>
          <rPr>
            <sz val="11"/>
            <rFont val="Calibri"/>
            <family val="2"/>
            <charset val="238"/>
          </rPr>
          <t>IV_F:Megjegyzes</t>
        </r>
      </text>
    </comment>
    <comment ref="AW41" authorId="0" shapeId="0" xr:uid="{8097C226-0216-467A-8B98-13AAA74B812B}">
      <text>
        <r>
          <rPr>
            <sz val="11"/>
            <rFont val="Calibri"/>
            <family val="2"/>
            <charset val="238"/>
          </rPr>
          <t>IV_F:FeladatSorszam</t>
        </r>
      </text>
    </comment>
    <comment ref="AY41" authorId="0" shapeId="0" xr:uid="{03D14627-E793-417D-A129-F668515596D3}">
      <text>
        <r>
          <rPr>
            <sz val="11"/>
            <rFont val="Calibri"/>
            <family val="2"/>
            <charset val="238"/>
          </rPr>
          <t>IV_F:ISA</t>
        </r>
      </text>
    </comment>
    <comment ref="B42" authorId="0" shapeId="0" xr:uid="{67CDFE10-167A-4F3E-8F1A-0EBDCA7D3D58}">
      <text>
        <r>
          <rPr>
            <sz val="11"/>
            <rFont val="Calibri"/>
            <family val="2"/>
            <charset val="238"/>
          </rPr>
          <t>IV_F:FontossagiSorrent</t>
        </r>
      </text>
    </comment>
    <comment ref="C42" authorId="0" shapeId="0" xr:uid="{0FC4EC63-DC63-4AEA-9BF0-EE4AFA37703E}">
      <text>
        <r>
          <rPr>
            <sz val="11"/>
            <rFont val="Calibri"/>
            <family val="2"/>
            <charset val="238"/>
          </rPr>
          <t>IV_F:FeladatKategoria</t>
        </r>
      </text>
    </comment>
    <comment ref="D42" authorId="0" shapeId="0" xr:uid="{639DC124-946E-40D3-ACF8-4CAE2EF3168A}">
      <text>
        <r>
          <rPr>
            <sz val="11"/>
            <rFont val="Calibri"/>
            <family val="2"/>
            <charset val="238"/>
          </rPr>
          <t>IV_F:FeladatMegnevezes</t>
        </r>
      </text>
    </comment>
    <comment ref="E42" authorId="0" shapeId="0" xr:uid="{7DBC6DAB-3586-4CB4-8D68-34C4337B8706}">
      <text>
        <r>
          <rPr>
            <sz val="11"/>
            <rFont val="Calibri"/>
            <family val="2"/>
            <charset val="238"/>
          </rPr>
          <t>IV_F:ElviEngedelySzam</t>
        </r>
      </text>
    </comment>
    <comment ref="F42" authorId="0" shapeId="0" xr:uid="{7D1AAFAA-F068-4E52-97C3-1A4115DD02BB}">
      <text>
        <r>
          <rPr>
            <sz val="11"/>
            <rFont val="Calibri"/>
            <family val="2"/>
            <charset val="238"/>
          </rPr>
          <t>IV_F:VKR_Kod</t>
        </r>
      </text>
    </comment>
    <comment ref="G42" authorId="0" shapeId="0" xr:uid="{F2F88CB0-5A1D-4B75-9095-ADF771D685DB}">
      <text>
        <r>
          <rPr>
            <sz val="11"/>
            <rFont val="Calibri"/>
            <family val="2"/>
            <charset val="238"/>
          </rPr>
          <t>IV_F:VKR_Nev</t>
        </r>
      </text>
    </comment>
    <comment ref="H42" authorId="0" shapeId="0" xr:uid="{6D4EB33C-09B6-4A7F-9D63-5326796D1362}">
      <text>
        <r>
          <rPr>
            <sz val="11"/>
            <rFont val="Calibri"/>
            <family val="2"/>
            <charset val="238"/>
          </rPr>
          <t>IV_F:FeladatAzonosito</t>
        </r>
      </text>
    </comment>
    <comment ref="I42" authorId="0" shapeId="0" xr:uid="{4E930CCF-488B-419C-924C-84F226150F96}">
      <text>
        <r>
          <rPr>
            <sz val="11"/>
            <rFont val="Calibri"/>
            <family val="2"/>
            <charset val="238"/>
          </rPr>
          <t>IV_F:EllatasiTerulet</t>
        </r>
      </text>
    </comment>
    <comment ref="J42" authorId="0" shapeId="0" xr:uid="{F6D0917D-CB9E-40AE-8AE2-7AC2F958DA5A}">
      <text>
        <r>
          <rPr>
            <sz val="11"/>
            <rFont val="Calibri"/>
            <family val="2"/>
            <charset val="238"/>
          </rPr>
          <t>IV_F:EllatasertFelelos</t>
        </r>
      </text>
    </comment>
    <comment ref="K42" authorId="0" shapeId="0" xr:uid="{0562B3C0-B078-4E98-922C-0AA3BED553B4}">
      <text>
        <r>
          <rPr>
            <sz val="11"/>
            <rFont val="Calibri"/>
            <family val="2"/>
            <charset val="238"/>
          </rPr>
          <t>IV_F:TervezettNettoKoltseg</t>
        </r>
      </text>
    </comment>
    <comment ref="L42" authorId="0" shapeId="0" xr:uid="{A60710F0-D58F-4C91-AD86-6A959004CCE0}">
      <text>
        <r>
          <rPr>
            <sz val="11"/>
            <rFont val="Calibri"/>
            <family val="2"/>
            <charset val="238"/>
          </rPr>
          <t>IV_F:IdotartamKezdes</t>
        </r>
      </text>
    </comment>
    <comment ref="M42" authorId="0" shapeId="0" xr:uid="{A6247B3F-BB2F-45CD-B1B1-8A9EC0CEAF42}">
      <text>
        <r>
          <rPr>
            <sz val="11"/>
            <rFont val="Calibri"/>
            <family val="2"/>
            <charset val="238"/>
          </rPr>
          <t>IV_F:IdotartamBefejezes</t>
        </r>
      </text>
    </comment>
    <comment ref="N42" authorId="0" shapeId="0" xr:uid="{E1488176-7F4B-4CF8-B7A1-C1C08A5B0798}">
      <text>
        <r>
          <rPr>
            <sz val="11"/>
            <rFont val="Calibri"/>
            <family val="2"/>
            <charset val="238"/>
          </rPr>
          <t>IV_F:NettoKoltsegUtem1</t>
        </r>
      </text>
    </comment>
    <comment ref="O42" authorId="0" shapeId="0" xr:uid="{2DF744A1-B42D-4D2E-9A5B-4CB65DB7274C}">
      <text>
        <r>
          <rPr>
            <sz val="11"/>
            <rFont val="Calibri"/>
            <family val="2"/>
            <charset val="238"/>
          </rPr>
          <t>IV_F:NettoKoltsegUtem2</t>
        </r>
      </text>
    </comment>
    <comment ref="P42" authorId="0" shapeId="0" xr:uid="{00EEBDDF-0474-4990-90A7-4564AAEDDCD8}">
      <text>
        <r>
          <rPr>
            <sz val="11"/>
            <rFont val="Calibri"/>
            <family val="2"/>
            <charset val="238"/>
          </rPr>
          <t>IV_F:EM_Melleklet2_KTG</t>
        </r>
      </text>
    </comment>
    <comment ref="R42" authorId="0" shapeId="0" xr:uid="{C4829772-4A1C-49DE-A35C-AE2B1035B3DC}">
      <text>
        <r>
          <rPr>
            <sz val="11"/>
            <rFont val="Calibri"/>
            <family val="2"/>
            <charset val="238"/>
          </rPr>
          <t>IV_F:HDUtem1</t>
        </r>
      </text>
    </comment>
    <comment ref="S42" authorId="0" shapeId="0" xr:uid="{792AF985-E2A6-42F8-B9E8-63AC1FFAD546}">
      <text>
        <r>
          <rPr>
            <sz val="11"/>
            <rFont val="Calibri"/>
            <family val="2"/>
            <charset val="238"/>
          </rPr>
          <t>IV_F:ECSUtem1</t>
        </r>
      </text>
    </comment>
    <comment ref="T42" authorId="0" shapeId="0" xr:uid="{8EBA16A1-1263-4BDB-BDA1-C6B9765E4572}">
      <text>
        <r>
          <rPr>
            <sz val="11"/>
            <rFont val="Calibri"/>
            <family val="2"/>
            <charset val="238"/>
          </rPr>
          <t>IV_F:KFHUtem1</t>
        </r>
      </text>
    </comment>
    <comment ref="U42" authorId="0" shapeId="0" xr:uid="{A5C5CD20-6ED2-4EC9-8571-F31D7AB5920D}">
      <text>
        <r>
          <rPr>
            <sz val="11"/>
            <rFont val="Calibri"/>
            <family val="2"/>
            <charset val="238"/>
          </rPr>
          <t>IV_F:Egyeb_SajatUtem1</t>
        </r>
      </text>
    </comment>
    <comment ref="V42" authorId="0" shapeId="0" xr:uid="{997AD662-E530-491B-AA4E-5A5C3AA46E4F}">
      <text>
        <r>
          <rPr>
            <sz val="11"/>
            <rFont val="Calibri"/>
            <family val="2"/>
            <charset val="238"/>
          </rPr>
          <t>IV_F:DijUtem1</t>
        </r>
      </text>
    </comment>
    <comment ref="W42" authorId="0" shapeId="0" xr:uid="{A7E91880-2D41-4A5D-8497-F86A774F4BD7}">
      <text>
        <r>
          <rPr>
            <sz val="11"/>
            <rFont val="Calibri"/>
            <family val="2"/>
            <charset val="238"/>
          </rPr>
          <t>IV_F:EM_Melleklet1_Utem1</t>
        </r>
      </text>
    </comment>
    <comment ref="X42" authorId="0" shapeId="0" xr:uid="{8B85D13B-1DF0-45CC-9168-DE1CAB232C80}">
      <text>
        <r>
          <rPr>
            <sz val="11"/>
            <rFont val="Calibri"/>
            <family val="2"/>
            <charset val="238"/>
          </rPr>
          <t>IV_F:EgyebAllamiUtem1</t>
        </r>
      </text>
    </comment>
    <comment ref="Y42" authorId="0" shapeId="0" xr:uid="{2B013F9B-06E0-4E76-81D5-9A1EDAAA3C2F}">
      <text>
        <r>
          <rPr>
            <sz val="11"/>
            <rFont val="Calibri"/>
            <family val="2"/>
            <charset val="238"/>
          </rPr>
          <t>IV_F:OnkormanyzatiUtem1</t>
        </r>
      </text>
    </comment>
    <comment ref="Z42" authorId="0" shapeId="0" xr:uid="{70CFD008-7A8D-4650-8616-524B9DA51DA9}">
      <text>
        <r>
          <rPr>
            <sz val="11"/>
            <rFont val="Calibri"/>
            <family val="2"/>
            <charset val="238"/>
          </rPr>
          <t>IV_F:EUUtem1</t>
        </r>
      </text>
    </comment>
    <comment ref="AA42" authorId="0" shapeId="0" xr:uid="{D5328EAC-C573-46D3-9EA1-58320329542C}">
      <text>
        <r>
          <rPr>
            <sz val="11"/>
            <rFont val="Calibri"/>
            <family val="2"/>
            <charset val="238"/>
          </rPr>
          <t>IV_F:EgyebUtem1</t>
        </r>
      </text>
    </comment>
    <comment ref="AB42" authorId="0" shapeId="0" xr:uid="{A616A967-8C73-43F0-A276-AF32D6A64C6F}">
      <text>
        <r>
          <rPr>
            <sz val="11"/>
            <rFont val="Calibri"/>
            <family val="2"/>
            <charset val="238"/>
          </rPr>
          <t>IV_F:HitelKotvenyUtem1</t>
        </r>
      </text>
    </comment>
    <comment ref="AC42" authorId="0" shapeId="0" xr:uid="{662031FA-B15E-4EA8-A75C-84C51BFFC233}">
      <text>
        <r>
          <rPr>
            <sz val="11"/>
            <rFont val="Calibri"/>
            <family val="2"/>
            <charset val="238"/>
          </rPr>
          <t>IV_F:OsszesenUtem1</t>
        </r>
      </text>
    </comment>
    <comment ref="AF42" authorId="0" shapeId="0" xr:uid="{C597D709-81D6-481E-91AD-34B9E35689A1}">
      <text>
        <r>
          <rPr>
            <sz val="11"/>
            <rFont val="Calibri"/>
            <family val="2"/>
            <charset val="238"/>
          </rPr>
          <t>IV_F:HDUtem2</t>
        </r>
      </text>
    </comment>
    <comment ref="AG42" authorId="0" shapeId="0" xr:uid="{D5FE7551-9814-4CBA-AF07-9F93CCB4A484}">
      <text>
        <r>
          <rPr>
            <sz val="11"/>
            <rFont val="Calibri"/>
            <family val="2"/>
            <charset val="238"/>
          </rPr>
          <t>IV_F:ECSUtem2</t>
        </r>
      </text>
    </comment>
    <comment ref="AH42" authorId="0" shapeId="0" xr:uid="{C5BD5C52-E72B-46EB-9202-2245A330D914}">
      <text>
        <r>
          <rPr>
            <sz val="11"/>
            <rFont val="Calibri"/>
            <family val="2"/>
            <charset val="238"/>
          </rPr>
          <t>IV_F:KFHUtem2</t>
        </r>
      </text>
    </comment>
    <comment ref="AI42" authorId="0" shapeId="0" xr:uid="{AAD9A4B4-CEA7-4419-8420-09C9C0B6645B}">
      <text>
        <r>
          <rPr>
            <sz val="11"/>
            <rFont val="Calibri"/>
            <family val="2"/>
            <charset val="238"/>
          </rPr>
          <t>IV_F:Egyeb_SajatUtem2</t>
        </r>
      </text>
    </comment>
    <comment ref="AJ42" authorId="0" shapeId="0" xr:uid="{3EC26035-D766-4978-9C69-A47AF0F2548B}">
      <text>
        <r>
          <rPr>
            <sz val="11"/>
            <rFont val="Calibri"/>
            <family val="2"/>
            <charset val="238"/>
          </rPr>
          <t>IV_F:DijUtem2</t>
        </r>
      </text>
    </comment>
    <comment ref="AK42" authorId="0" shapeId="0" xr:uid="{31D42EBC-773F-4776-8257-136755DECD14}">
      <text>
        <r>
          <rPr>
            <sz val="11"/>
            <rFont val="Calibri"/>
            <family val="2"/>
            <charset val="238"/>
          </rPr>
          <t>IV_F:EM_Melleklet1_Utem2</t>
        </r>
      </text>
    </comment>
    <comment ref="AL42" authorId="0" shapeId="0" xr:uid="{2DD22B0E-C97E-4C06-8EBE-0BE7F99CA6C9}">
      <text>
        <r>
          <rPr>
            <sz val="11"/>
            <rFont val="Calibri"/>
            <family val="2"/>
            <charset val="238"/>
          </rPr>
          <t>IV_F:EgyebAllamiUtem2</t>
        </r>
      </text>
    </comment>
    <comment ref="AM42" authorId="0" shapeId="0" xr:uid="{EEFD77D8-2B74-4BC3-B4CA-0B328FDB4ED1}">
      <text>
        <r>
          <rPr>
            <sz val="11"/>
            <rFont val="Calibri"/>
            <family val="2"/>
            <charset val="238"/>
          </rPr>
          <t>IV_F:OnkormanyzatiUtem2</t>
        </r>
      </text>
    </comment>
    <comment ref="AN42" authorId="0" shapeId="0" xr:uid="{2822F833-7DE4-4101-8CD7-2CD16911BD61}">
      <text>
        <r>
          <rPr>
            <sz val="11"/>
            <rFont val="Calibri"/>
            <family val="2"/>
            <charset val="238"/>
          </rPr>
          <t>IV_F:EUUtem2</t>
        </r>
      </text>
    </comment>
    <comment ref="AO42" authorId="0" shapeId="0" xr:uid="{D9B380AD-00EC-4AB3-BE49-DD774425BD20}">
      <text>
        <r>
          <rPr>
            <sz val="11"/>
            <rFont val="Calibri"/>
            <family val="2"/>
            <charset val="238"/>
          </rPr>
          <t>IV_F:EgyebUtem2</t>
        </r>
      </text>
    </comment>
    <comment ref="AP42" authorId="0" shapeId="0" xr:uid="{8ADF03A6-E3D3-4AAB-8EA3-46E467C991E4}">
      <text>
        <r>
          <rPr>
            <sz val="11"/>
            <rFont val="Calibri"/>
            <family val="2"/>
            <charset val="238"/>
          </rPr>
          <t>IV_F:HitelKotvenyUtem2</t>
        </r>
      </text>
    </comment>
    <comment ref="AQ42" authorId="0" shapeId="0" xr:uid="{1FF935C1-7BDE-4F8C-8FE0-E6E6959F1A16}">
      <text>
        <r>
          <rPr>
            <sz val="11"/>
            <rFont val="Calibri"/>
            <family val="2"/>
            <charset val="238"/>
          </rPr>
          <t>IV_F:OsszesenUtem2</t>
        </r>
      </text>
    </comment>
    <comment ref="AR42" authorId="0" shapeId="0" xr:uid="{CA15326A-F037-4C30-9EE5-2B11D5372BF1}">
      <text>
        <r>
          <rPr>
            <sz val="11"/>
            <rFont val="Calibri"/>
            <family val="2"/>
            <charset val="238"/>
          </rPr>
          <t>IV_F:ForrashianyUtem2</t>
        </r>
      </text>
    </comment>
    <comment ref="AU42" authorId="0" shapeId="0" xr:uid="{40575EF0-7476-4257-AB0F-0E7B0423F280}">
      <text>
        <r>
          <rPr>
            <sz val="11"/>
            <rFont val="Calibri"/>
            <family val="2"/>
            <charset val="238"/>
          </rPr>
          <t>IV_F:Indokolas</t>
        </r>
      </text>
    </comment>
    <comment ref="AV42" authorId="0" shapeId="0" xr:uid="{9B457D0B-C791-4A4D-B770-39501268E957}">
      <text>
        <r>
          <rPr>
            <sz val="11"/>
            <rFont val="Calibri"/>
            <family val="2"/>
            <charset val="238"/>
          </rPr>
          <t>IV_F:Megjegyzes</t>
        </r>
      </text>
    </comment>
    <comment ref="AW42" authorId="0" shapeId="0" xr:uid="{38A413F0-F9F7-4931-8418-6586F2AC93B6}">
      <text>
        <r>
          <rPr>
            <sz val="11"/>
            <rFont val="Calibri"/>
            <family val="2"/>
            <charset val="238"/>
          </rPr>
          <t>IV_F:FeladatSorszam</t>
        </r>
      </text>
    </comment>
    <comment ref="AY42" authorId="0" shapeId="0" xr:uid="{E2E0BB7E-7AEE-42CF-A653-DE142C655634}">
      <text>
        <r>
          <rPr>
            <sz val="11"/>
            <rFont val="Calibri"/>
            <family val="2"/>
            <charset val="238"/>
          </rPr>
          <t>IV_F:ISA</t>
        </r>
      </text>
    </comment>
    <comment ref="B43" authorId="0" shapeId="0" xr:uid="{F4DB4AD1-534A-4710-ADED-3A7A0E8E1B2C}">
      <text>
        <r>
          <rPr>
            <sz val="11"/>
            <rFont val="Calibri"/>
            <family val="2"/>
            <charset val="238"/>
          </rPr>
          <t>IV_F:FontossagiSorrent</t>
        </r>
      </text>
    </comment>
    <comment ref="C43" authorId="0" shapeId="0" xr:uid="{B1686279-20B7-488E-93FA-6B546758725B}">
      <text>
        <r>
          <rPr>
            <sz val="11"/>
            <rFont val="Calibri"/>
            <family val="2"/>
            <charset val="238"/>
          </rPr>
          <t>IV_F:FeladatKategoria</t>
        </r>
      </text>
    </comment>
    <comment ref="D43" authorId="0" shapeId="0" xr:uid="{C11179C6-D544-48A6-9F44-97664E77F6D9}">
      <text>
        <r>
          <rPr>
            <sz val="11"/>
            <rFont val="Calibri"/>
            <family val="2"/>
            <charset val="238"/>
          </rPr>
          <t>IV_F:FeladatMegnevezes</t>
        </r>
      </text>
    </comment>
    <comment ref="E43" authorId="0" shapeId="0" xr:uid="{54F24DCD-A18D-420B-8FB9-67C03BD466B8}">
      <text>
        <r>
          <rPr>
            <sz val="11"/>
            <rFont val="Calibri"/>
            <family val="2"/>
            <charset val="238"/>
          </rPr>
          <t>IV_F:ElviEngedelySzam</t>
        </r>
      </text>
    </comment>
    <comment ref="F43" authorId="0" shapeId="0" xr:uid="{4E597201-31F1-49F0-935F-ECA9B0AEB7ED}">
      <text>
        <r>
          <rPr>
            <sz val="11"/>
            <rFont val="Calibri"/>
            <family val="2"/>
            <charset val="238"/>
          </rPr>
          <t>IV_F:VKR_Kod</t>
        </r>
      </text>
    </comment>
    <comment ref="G43" authorId="0" shapeId="0" xr:uid="{D6E8D773-3098-4377-A9B1-1CC062A243F6}">
      <text>
        <r>
          <rPr>
            <sz val="11"/>
            <rFont val="Calibri"/>
            <family val="2"/>
            <charset val="238"/>
          </rPr>
          <t>IV_F:VKR_Nev</t>
        </r>
      </text>
    </comment>
    <comment ref="H43" authorId="0" shapeId="0" xr:uid="{954DE01F-FA91-4DAE-BE80-78C67C3D94B2}">
      <text>
        <r>
          <rPr>
            <sz val="11"/>
            <rFont val="Calibri"/>
            <family val="2"/>
            <charset val="238"/>
          </rPr>
          <t>IV_F:FeladatAzonosito</t>
        </r>
      </text>
    </comment>
    <comment ref="I43" authorId="0" shapeId="0" xr:uid="{3D3DFA2C-82A0-4374-BBC9-89752DFEF858}">
      <text>
        <r>
          <rPr>
            <sz val="11"/>
            <rFont val="Calibri"/>
            <family val="2"/>
            <charset val="238"/>
          </rPr>
          <t>IV_F:EllatasiTerulet</t>
        </r>
      </text>
    </comment>
    <comment ref="J43" authorId="0" shapeId="0" xr:uid="{26488AC9-EA43-43A9-BC89-45F761B8A1DB}">
      <text>
        <r>
          <rPr>
            <sz val="11"/>
            <rFont val="Calibri"/>
            <family val="2"/>
            <charset val="238"/>
          </rPr>
          <t>IV_F:EllatasertFelelos</t>
        </r>
      </text>
    </comment>
    <comment ref="K43" authorId="0" shapeId="0" xr:uid="{A7F55802-1F98-4C6B-85F8-ADC093400C80}">
      <text>
        <r>
          <rPr>
            <sz val="11"/>
            <rFont val="Calibri"/>
            <family val="2"/>
            <charset val="238"/>
          </rPr>
          <t>IV_F:TervezettNettoKoltseg</t>
        </r>
      </text>
    </comment>
    <comment ref="L43" authorId="0" shapeId="0" xr:uid="{05B84CA0-7974-400F-B0B4-13343F68D117}">
      <text>
        <r>
          <rPr>
            <sz val="11"/>
            <rFont val="Calibri"/>
            <family val="2"/>
            <charset val="238"/>
          </rPr>
          <t>IV_F:IdotartamKezdes</t>
        </r>
      </text>
    </comment>
    <comment ref="M43" authorId="0" shapeId="0" xr:uid="{CAD44186-6FE8-44F2-A8DA-14C461F18076}">
      <text>
        <r>
          <rPr>
            <sz val="11"/>
            <rFont val="Calibri"/>
            <family val="2"/>
            <charset val="238"/>
          </rPr>
          <t>IV_F:IdotartamBefejezes</t>
        </r>
      </text>
    </comment>
    <comment ref="N43" authorId="0" shapeId="0" xr:uid="{E04E4C98-E35D-4C24-87F8-84D8781987E0}">
      <text>
        <r>
          <rPr>
            <sz val="11"/>
            <rFont val="Calibri"/>
            <family val="2"/>
            <charset val="238"/>
          </rPr>
          <t>IV_F:NettoKoltsegUtem1</t>
        </r>
      </text>
    </comment>
    <comment ref="O43" authorId="0" shapeId="0" xr:uid="{73004514-5349-43FC-A61E-87FE42D17825}">
      <text>
        <r>
          <rPr>
            <sz val="11"/>
            <rFont val="Calibri"/>
            <family val="2"/>
            <charset val="238"/>
          </rPr>
          <t>IV_F:NettoKoltsegUtem2</t>
        </r>
      </text>
    </comment>
    <comment ref="P43" authorId="0" shapeId="0" xr:uid="{90B45B39-FC8E-4670-AF69-55AEB45096BB}">
      <text>
        <r>
          <rPr>
            <sz val="11"/>
            <rFont val="Calibri"/>
            <family val="2"/>
            <charset val="238"/>
          </rPr>
          <t>IV_F:EM_Melleklet2_KTG</t>
        </r>
      </text>
    </comment>
    <comment ref="R43" authorId="0" shapeId="0" xr:uid="{F0D003B7-3787-41CE-8928-021A8C3B5427}">
      <text>
        <r>
          <rPr>
            <sz val="11"/>
            <rFont val="Calibri"/>
            <family val="2"/>
            <charset val="238"/>
          </rPr>
          <t>IV_F:HDUtem1</t>
        </r>
      </text>
    </comment>
    <comment ref="S43" authorId="0" shapeId="0" xr:uid="{7E1B8A4C-E112-4FAB-BC2F-C1A7DACA2B12}">
      <text>
        <r>
          <rPr>
            <sz val="11"/>
            <rFont val="Calibri"/>
            <family val="2"/>
            <charset val="238"/>
          </rPr>
          <t>IV_F:ECSUtem1</t>
        </r>
      </text>
    </comment>
    <comment ref="T43" authorId="0" shapeId="0" xr:uid="{D4E36C8F-249A-4E5C-AA88-DC6A345D88C3}">
      <text>
        <r>
          <rPr>
            <sz val="11"/>
            <rFont val="Calibri"/>
            <family val="2"/>
            <charset val="238"/>
          </rPr>
          <t>IV_F:KFHUtem1</t>
        </r>
      </text>
    </comment>
    <comment ref="U43" authorId="0" shapeId="0" xr:uid="{9189C0BD-51E0-4159-BAD2-58E436F2715C}">
      <text>
        <r>
          <rPr>
            <sz val="11"/>
            <rFont val="Calibri"/>
            <family val="2"/>
            <charset val="238"/>
          </rPr>
          <t>IV_F:Egyeb_SajatUtem1</t>
        </r>
      </text>
    </comment>
    <comment ref="V43" authorId="0" shapeId="0" xr:uid="{1A512E81-8C51-4227-91FB-C1BF6A6BDA3A}">
      <text>
        <r>
          <rPr>
            <sz val="11"/>
            <rFont val="Calibri"/>
            <family val="2"/>
            <charset val="238"/>
          </rPr>
          <t>IV_F:DijUtem1</t>
        </r>
      </text>
    </comment>
    <comment ref="W43" authorId="0" shapeId="0" xr:uid="{D5BD69DB-BF33-47BB-A3B8-297CA5E72B8C}">
      <text>
        <r>
          <rPr>
            <sz val="11"/>
            <rFont val="Calibri"/>
            <family val="2"/>
            <charset val="238"/>
          </rPr>
          <t>IV_F:EM_Melleklet1_Utem1</t>
        </r>
      </text>
    </comment>
    <comment ref="X43" authorId="0" shapeId="0" xr:uid="{57926DEB-5F0D-4554-AF08-F5C70AD47EC7}">
      <text>
        <r>
          <rPr>
            <sz val="11"/>
            <rFont val="Calibri"/>
            <family val="2"/>
            <charset val="238"/>
          </rPr>
          <t>IV_F:EgyebAllamiUtem1</t>
        </r>
      </text>
    </comment>
    <comment ref="Y43" authorId="0" shapeId="0" xr:uid="{D8DABCC4-64D2-48C0-9193-39D065340906}">
      <text>
        <r>
          <rPr>
            <sz val="11"/>
            <rFont val="Calibri"/>
            <family val="2"/>
            <charset val="238"/>
          </rPr>
          <t>IV_F:OnkormanyzatiUtem1</t>
        </r>
      </text>
    </comment>
    <comment ref="Z43" authorId="0" shapeId="0" xr:uid="{910B6616-EDBA-4D9B-878B-DF7149F077FC}">
      <text>
        <r>
          <rPr>
            <sz val="11"/>
            <rFont val="Calibri"/>
            <family val="2"/>
            <charset val="238"/>
          </rPr>
          <t>IV_F:EUUtem1</t>
        </r>
      </text>
    </comment>
    <comment ref="AA43" authorId="0" shapeId="0" xr:uid="{4BF04A71-8CA5-4524-AE51-006EC2406C65}">
      <text>
        <r>
          <rPr>
            <sz val="11"/>
            <rFont val="Calibri"/>
            <family val="2"/>
            <charset val="238"/>
          </rPr>
          <t>IV_F:EgyebUtem1</t>
        </r>
      </text>
    </comment>
    <comment ref="AB43" authorId="0" shapeId="0" xr:uid="{7B86FBDD-C99A-4279-BEAB-C9B8E4C0A1C1}">
      <text>
        <r>
          <rPr>
            <sz val="11"/>
            <rFont val="Calibri"/>
            <family val="2"/>
            <charset val="238"/>
          </rPr>
          <t>IV_F:HitelKotvenyUtem1</t>
        </r>
      </text>
    </comment>
    <comment ref="AC43" authorId="0" shapeId="0" xr:uid="{A6EF0620-9C5B-4CC7-A65E-D57A87DB6C87}">
      <text>
        <r>
          <rPr>
            <sz val="11"/>
            <rFont val="Calibri"/>
            <family val="2"/>
            <charset val="238"/>
          </rPr>
          <t>IV_F:OsszesenUtem1</t>
        </r>
      </text>
    </comment>
    <comment ref="AF43" authorId="0" shapeId="0" xr:uid="{B82BD938-E52D-4A88-9782-B61C0DC114C1}">
      <text>
        <r>
          <rPr>
            <sz val="11"/>
            <rFont val="Calibri"/>
            <family val="2"/>
            <charset val="238"/>
          </rPr>
          <t>IV_F:HDUtem2</t>
        </r>
      </text>
    </comment>
    <comment ref="AG43" authorId="0" shapeId="0" xr:uid="{303FFE39-6292-41A9-996F-5DB28746DB72}">
      <text>
        <r>
          <rPr>
            <sz val="11"/>
            <rFont val="Calibri"/>
            <family val="2"/>
            <charset val="238"/>
          </rPr>
          <t>IV_F:ECSUtem2</t>
        </r>
      </text>
    </comment>
    <comment ref="AH43" authorId="0" shapeId="0" xr:uid="{2684B1DB-644B-4393-BBC7-9D1B2B52E07D}">
      <text>
        <r>
          <rPr>
            <sz val="11"/>
            <rFont val="Calibri"/>
            <family val="2"/>
            <charset val="238"/>
          </rPr>
          <t>IV_F:KFHUtem2</t>
        </r>
      </text>
    </comment>
    <comment ref="AI43" authorId="0" shapeId="0" xr:uid="{978F8F80-D215-489A-AE3F-09A72F1E5A21}">
      <text>
        <r>
          <rPr>
            <sz val="11"/>
            <rFont val="Calibri"/>
            <family val="2"/>
            <charset val="238"/>
          </rPr>
          <t>IV_F:Egyeb_SajatUtem2</t>
        </r>
      </text>
    </comment>
    <comment ref="AJ43" authorId="0" shapeId="0" xr:uid="{9D6CEC9D-4482-41EE-8DF5-568963E891EA}">
      <text>
        <r>
          <rPr>
            <sz val="11"/>
            <rFont val="Calibri"/>
            <family val="2"/>
            <charset val="238"/>
          </rPr>
          <t>IV_F:DijUtem2</t>
        </r>
      </text>
    </comment>
    <comment ref="AK43" authorId="0" shapeId="0" xr:uid="{B8670467-8F1A-4D19-BB0D-2E010E8261EC}">
      <text>
        <r>
          <rPr>
            <sz val="11"/>
            <rFont val="Calibri"/>
            <family val="2"/>
            <charset val="238"/>
          </rPr>
          <t>IV_F:EM_Melleklet1_Utem2</t>
        </r>
      </text>
    </comment>
    <comment ref="AL43" authorId="0" shapeId="0" xr:uid="{8EC1A8E3-DED3-4DF7-8BD0-527E35D71DA2}">
      <text>
        <r>
          <rPr>
            <sz val="11"/>
            <rFont val="Calibri"/>
            <family val="2"/>
            <charset val="238"/>
          </rPr>
          <t>IV_F:EgyebAllamiUtem2</t>
        </r>
      </text>
    </comment>
    <comment ref="AM43" authorId="0" shapeId="0" xr:uid="{CD359CF1-4687-4041-8196-D76D2BF5D0A0}">
      <text>
        <r>
          <rPr>
            <sz val="11"/>
            <rFont val="Calibri"/>
            <family val="2"/>
            <charset val="238"/>
          </rPr>
          <t>IV_F:OnkormanyzatiUtem2</t>
        </r>
      </text>
    </comment>
    <comment ref="AN43" authorId="0" shapeId="0" xr:uid="{3B7642A4-F31B-4981-BA7F-0C5491242BAF}">
      <text>
        <r>
          <rPr>
            <sz val="11"/>
            <rFont val="Calibri"/>
            <family val="2"/>
            <charset val="238"/>
          </rPr>
          <t>IV_F:EUUtem2</t>
        </r>
      </text>
    </comment>
    <comment ref="AO43" authorId="0" shapeId="0" xr:uid="{E714EE87-663C-45F6-B629-FAB0BD0940C3}">
      <text>
        <r>
          <rPr>
            <sz val="11"/>
            <rFont val="Calibri"/>
            <family val="2"/>
            <charset val="238"/>
          </rPr>
          <t>IV_F:EgyebUtem2</t>
        </r>
      </text>
    </comment>
    <comment ref="AP43" authorId="0" shapeId="0" xr:uid="{D018222C-0812-4148-A258-ABDC54F9D23C}">
      <text>
        <r>
          <rPr>
            <sz val="11"/>
            <rFont val="Calibri"/>
            <family val="2"/>
            <charset val="238"/>
          </rPr>
          <t>IV_F:HitelKotvenyUtem2</t>
        </r>
      </text>
    </comment>
    <comment ref="AQ43" authorId="0" shapeId="0" xr:uid="{19C55C21-6037-4135-8FE0-15FB31B56793}">
      <text>
        <r>
          <rPr>
            <sz val="11"/>
            <rFont val="Calibri"/>
            <family val="2"/>
            <charset val="238"/>
          </rPr>
          <t>IV_F:OsszesenUtem2</t>
        </r>
      </text>
    </comment>
    <comment ref="AR43" authorId="0" shapeId="0" xr:uid="{6672AFCB-1972-4660-8C65-A585284D5551}">
      <text>
        <r>
          <rPr>
            <sz val="11"/>
            <rFont val="Calibri"/>
            <family val="2"/>
            <charset val="238"/>
          </rPr>
          <t>IV_F:ForrashianyUtem2</t>
        </r>
      </text>
    </comment>
    <comment ref="AU43" authorId="0" shapeId="0" xr:uid="{7A02BBDE-659A-4575-B826-8D5261828308}">
      <text>
        <r>
          <rPr>
            <sz val="11"/>
            <rFont val="Calibri"/>
            <family val="2"/>
            <charset val="238"/>
          </rPr>
          <t>IV_F:Indokolas</t>
        </r>
      </text>
    </comment>
    <comment ref="AV43" authorId="0" shapeId="0" xr:uid="{B5EC795C-4CAC-4411-9284-B15A8C21B4B4}">
      <text>
        <r>
          <rPr>
            <sz val="11"/>
            <rFont val="Calibri"/>
            <family val="2"/>
            <charset val="238"/>
          </rPr>
          <t>IV_F:Megjegyzes</t>
        </r>
      </text>
    </comment>
    <comment ref="AW43" authorId="0" shapeId="0" xr:uid="{FBBB364C-697A-4EDC-9D67-A3D6A01CEC23}">
      <text>
        <r>
          <rPr>
            <sz val="11"/>
            <rFont val="Calibri"/>
            <family val="2"/>
            <charset val="238"/>
          </rPr>
          <t>IV_F:FeladatSorszam</t>
        </r>
      </text>
    </comment>
    <comment ref="AY43" authorId="0" shapeId="0" xr:uid="{9E8CC519-84CB-4CA3-89E0-2C082713CF33}">
      <text>
        <r>
          <rPr>
            <sz val="11"/>
            <rFont val="Calibri"/>
            <family val="2"/>
            <charset val="238"/>
          </rPr>
          <t>IV_F:ISA</t>
        </r>
      </text>
    </comment>
    <comment ref="B44" authorId="0" shapeId="0" xr:uid="{209024BB-DD0A-42E9-A5F4-677E32E205E3}">
      <text>
        <r>
          <rPr>
            <sz val="11"/>
            <rFont val="Calibri"/>
            <family val="2"/>
            <charset val="238"/>
          </rPr>
          <t>IV_F:FontossagiSorrent</t>
        </r>
      </text>
    </comment>
    <comment ref="C44" authorId="0" shapeId="0" xr:uid="{C61132A9-0CC5-4B2F-88A4-93D18430C302}">
      <text>
        <r>
          <rPr>
            <sz val="11"/>
            <rFont val="Calibri"/>
            <family val="2"/>
            <charset val="238"/>
          </rPr>
          <t>IV_F:FeladatKategoria</t>
        </r>
      </text>
    </comment>
    <comment ref="D44" authorId="0" shapeId="0" xr:uid="{EEF5367E-D7F6-4B96-835B-76BB76B22675}">
      <text>
        <r>
          <rPr>
            <sz val="11"/>
            <rFont val="Calibri"/>
            <family val="2"/>
            <charset val="238"/>
          </rPr>
          <t>IV_F:FeladatMegnevezes</t>
        </r>
      </text>
    </comment>
    <comment ref="E44" authorId="0" shapeId="0" xr:uid="{B664D693-38CD-49DA-A52E-5A0BB95A473D}">
      <text>
        <r>
          <rPr>
            <sz val="11"/>
            <rFont val="Calibri"/>
            <family val="2"/>
            <charset val="238"/>
          </rPr>
          <t>IV_F:ElviEngedelySzam</t>
        </r>
      </text>
    </comment>
    <comment ref="F44" authorId="0" shapeId="0" xr:uid="{6CA31D05-70A7-428F-A2DC-7F3BC308D575}">
      <text>
        <r>
          <rPr>
            <sz val="11"/>
            <rFont val="Calibri"/>
            <family val="2"/>
            <charset val="238"/>
          </rPr>
          <t>IV_F:VKR_Kod</t>
        </r>
      </text>
    </comment>
    <comment ref="G44" authorId="0" shapeId="0" xr:uid="{9BB363D2-6CEF-45B9-9196-69F25644564C}">
      <text>
        <r>
          <rPr>
            <sz val="11"/>
            <rFont val="Calibri"/>
            <family val="2"/>
            <charset val="238"/>
          </rPr>
          <t>IV_F:VKR_Nev</t>
        </r>
      </text>
    </comment>
    <comment ref="H44" authorId="0" shapeId="0" xr:uid="{9B26C352-A8D0-46CF-AAE6-56C5D18C31CF}">
      <text>
        <r>
          <rPr>
            <sz val="11"/>
            <rFont val="Calibri"/>
            <family val="2"/>
            <charset val="238"/>
          </rPr>
          <t>IV_F:FeladatAzonosito</t>
        </r>
      </text>
    </comment>
    <comment ref="I44" authorId="0" shapeId="0" xr:uid="{1766F3B1-E54F-4F8A-8836-D6B67BD3FD8F}">
      <text>
        <r>
          <rPr>
            <sz val="11"/>
            <rFont val="Calibri"/>
            <family val="2"/>
            <charset val="238"/>
          </rPr>
          <t>IV_F:EllatasiTerulet</t>
        </r>
      </text>
    </comment>
    <comment ref="J44" authorId="0" shapeId="0" xr:uid="{056691E9-1722-49E0-8BC6-3F8783039F69}">
      <text>
        <r>
          <rPr>
            <sz val="11"/>
            <rFont val="Calibri"/>
            <family val="2"/>
            <charset val="238"/>
          </rPr>
          <t>IV_F:EllatasertFelelos</t>
        </r>
      </text>
    </comment>
    <comment ref="K44" authorId="0" shapeId="0" xr:uid="{F066D0DD-EB1C-48E1-BA93-D09956168D6C}">
      <text>
        <r>
          <rPr>
            <sz val="11"/>
            <rFont val="Calibri"/>
            <family val="2"/>
            <charset val="238"/>
          </rPr>
          <t>IV_F:TervezettNettoKoltseg</t>
        </r>
      </text>
    </comment>
    <comment ref="L44" authorId="0" shapeId="0" xr:uid="{6BCA1F4F-FD44-45AD-8C8D-F553777B7EF7}">
      <text>
        <r>
          <rPr>
            <sz val="11"/>
            <rFont val="Calibri"/>
            <family val="2"/>
            <charset val="238"/>
          </rPr>
          <t>IV_F:IdotartamKezdes</t>
        </r>
      </text>
    </comment>
    <comment ref="M44" authorId="0" shapeId="0" xr:uid="{61AFC38B-BB9F-42FC-A4DC-57F1EFB1DCB1}">
      <text>
        <r>
          <rPr>
            <sz val="11"/>
            <rFont val="Calibri"/>
            <family val="2"/>
            <charset val="238"/>
          </rPr>
          <t>IV_F:IdotartamBefejezes</t>
        </r>
      </text>
    </comment>
    <comment ref="N44" authorId="0" shapeId="0" xr:uid="{4B4919FE-590F-4CF0-BC88-EA0F7731608D}">
      <text>
        <r>
          <rPr>
            <sz val="11"/>
            <rFont val="Calibri"/>
            <family val="2"/>
            <charset val="238"/>
          </rPr>
          <t>IV_F:NettoKoltsegUtem1</t>
        </r>
      </text>
    </comment>
    <comment ref="O44" authorId="0" shapeId="0" xr:uid="{72C30AB1-FC50-445F-A7D0-CA2C2675310A}">
      <text>
        <r>
          <rPr>
            <sz val="11"/>
            <rFont val="Calibri"/>
            <family val="2"/>
            <charset val="238"/>
          </rPr>
          <t>IV_F:NettoKoltsegUtem2</t>
        </r>
      </text>
    </comment>
    <comment ref="P44" authorId="0" shapeId="0" xr:uid="{E93E778A-6CCF-49A5-9654-10EB73FBCF12}">
      <text>
        <r>
          <rPr>
            <sz val="11"/>
            <rFont val="Calibri"/>
            <family val="2"/>
            <charset val="238"/>
          </rPr>
          <t>IV_F:EM_Melleklet2_KTG</t>
        </r>
      </text>
    </comment>
    <comment ref="R44" authorId="0" shapeId="0" xr:uid="{2F080743-E683-49D8-8F73-976FBA7E74A6}">
      <text>
        <r>
          <rPr>
            <sz val="11"/>
            <rFont val="Calibri"/>
            <family val="2"/>
            <charset val="238"/>
          </rPr>
          <t>IV_F:HDUtem1</t>
        </r>
      </text>
    </comment>
    <comment ref="S44" authorId="0" shapeId="0" xr:uid="{B5001809-4D8B-400A-A240-581D64BCE68B}">
      <text>
        <r>
          <rPr>
            <sz val="11"/>
            <rFont val="Calibri"/>
            <family val="2"/>
            <charset val="238"/>
          </rPr>
          <t>IV_F:ECSUtem1</t>
        </r>
      </text>
    </comment>
    <comment ref="T44" authorId="0" shapeId="0" xr:uid="{4A0A6966-3B63-40F8-A4E5-F289C1B890A0}">
      <text>
        <r>
          <rPr>
            <sz val="11"/>
            <rFont val="Calibri"/>
            <family val="2"/>
            <charset val="238"/>
          </rPr>
          <t>IV_F:KFHUtem1</t>
        </r>
      </text>
    </comment>
    <comment ref="U44" authorId="0" shapeId="0" xr:uid="{917F9655-5DD0-4BEE-9877-793638949360}">
      <text>
        <r>
          <rPr>
            <sz val="11"/>
            <rFont val="Calibri"/>
            <family val="2"/>
            <charset val="238"/>
          </rPr>
          <t>IV_F:Egyeb_SajatUtem1</t>
        </r>
      </text>
    </comment>
    <comment ref="V44" authorId="0" shapeId="0" xr:uid="{1F86BEB2-E328-4198-A389-9CB0E327DDC9}">
      <text>
        <r>
          <rPr>
            <sz val="11"/>
            <rFont val="Calibri"/>
            <family val="2"/>
            <charset val="238"/>
          </rPr>
          <t>IV_F:DijUtem1</t>
        </r>
      </text>
    </comment>
    <comment ref="W44" authorId="0" shapeId="0" xr:uid="{997F82B3-7E38-4D30-88CD-94137AFE8E4C}">
      <text>
        <r>
          <rPr>
            <sz val="11"/>
            <rFont val="Calibri"/>
            <family val="2"/>
            <charset val="238"/>
          </rPr>
          <t>IV_F:EM_Melleklet1_Utem1</t>
        </r>
      </text>
    </comment>
    <comment ref="X44" authorId="0" shapeId="0" xr:uid="{931ACFE5-AC73-494E-AEB7-AAF6C09F9527}">
      <text>
        <r>
          <rPr>
            <sz val="11"/>
            <rFont val="Calibri"/>
            <family val="2"/>
            <charset val="238"/>
          </rPr>
          <t>IV_F:EgyebAllamiUtem1</t>
        </r>
      </text>
    </comment>
    <comment ref="Y44" authorId="0" shapeId="0" xr:uid="{159EFDA8-3EE7-4A8C-8CDB-7FD093CE16BA}">
      <text>
        <r>
          <rPr>
            <sz val="11"/>
            <rFont val="Calibri"/>
            <family val="2"/>
            <charset val="238"/>
          </rPr>
          <t>IV_F:OnkormanyzatiUtem1</t>
        </r>
      </text>
    </comment>
    <comment ref="Z44" authorId="0" shapeId="0" xr:uid="{AF9B463A-F3C0-4119-85AA-69CEF15BBF94}">
      <text>
        <r>
          <rPr>
            <sz val="11"/>
            <rFont val="Calibri"/>
            <family val="2"/>
            <charset val="238"/>
          </rPr>
          <t>IV_F:EUUtem1</t>
        </r>
      </text>
    </comment>
    <comment ref="AA44" authorId="0" shapeId="0" xr:uid="{36FB4922-78BB-42D8-B8A1-D812597E0528}">
      <text>
        <r>
          <rPr>
            <sz val="11"/>
            <rFont val="Calibri"/>
            <family val="2"/>
            <charset val="238"/>
          </rPr>
          <t>IV_F:EgyebUtem1</t>
        </r>
      </text>
    </comment>
    <comment ref="AB44" authorId="0" shapeId="0" xr:uid="{4E90BB65-EB1C-4445-BDD1-495D89610B8B}">
      <text>
        <r>
          <rPr>
            <sz val="11"/>
            <rFont val="Calibri"/>
            <family val="2"/>
            <charset val="238"/>
          </rPr>
          <t>IV_F:HitelKotvenyUtem1</t>
        </r>
      </text>
    </comment>
    <comment ref="AC44" authorId="0" shapeId="0" xr:uid="{CF5EBCB0-9902-46E9-A5C7-3895926F4BC9}">
      <text>
        <r>
          <rPr>
            <sz val="11"/>
            <rFont val="Calibri"/>
            <family val="2"/>
            <charset val="238"/>
          </rPr>
          <t>IV_F:OsszesenUtem1</t>
        </r>
      </text>
    </comment>
    <comment ref="AF44" authorId="0" shapeId="0" xr:uid="{47E5871D-DC96-4CC9-939D-D49DE599265A}">
      <text>
        <r>
          <rPr>
            <sz val="11"/>
            <rFont val="Calibri"/>
            <family val="2"/>
            <charset val="238"/>
          </rPr>
          <t>IV_F:HDUtem2</t>
        </r>
      </text>
    </comment>
    <comment ref="AG44" authorId="0" shapeId="0" xr:uid="{4ED8F1F3-F51A-43E4-9560-03D7AF957122}">
      <text>
        <r>
          <rPr>
            <sz val="11"/>
            <rFont val="Calibri"/>
            <family val="2"/>
            <charset val="238"/>
          </rPr>
          <t>IV_F:ECSUtem2</t>
        </r>
      </text>
    </comment>
    <comment ref="AH44" authorId="0" shapeId="0" xr:uid="{C5A7BE49-AA54-491E-A9E3-1B771E346803}">
      <text>
        <r>
          <rPr>
            <sz val="11"/>
            <rFont val="Calibri"/>
            <family val="2"/>
            <charset val="238"/>
          </rPr>
          <t>IV_F:KFHUtem2</t>
        </r>
      </text>
    </comment>
    <comment ref="AI44" authorId="0" shapeId="0" xr:uid="{B1213E0D-D85D-40D0-AC7F-FC61146C4555}">
      <text>
        <r>
          <rPr>
            <sz val="11"/>
            <rFont val="Calibri"/>
            <family val="2"/>
            <charset val="238"/>
          </rPr>
          <t>IV_F:Egyeb_SajatUtem2</t>
        </r>
      </text>
    </comment>
    <comment ref="AJ44" authorId="0" shapeId="0" xr:uid="{D330DC7E-18F7-4464-9CE2-1E98245FB716}">
      <text>
        <r>
          <rPr>
            <sz val="11"/>
            <rFont val="Calibri"/>
            <family val="2"/>
            <charset val="238"/>
          </rPr>
          <t>IV_F:DijUtem2</t>
        </r>
      </text>
    </comment>
    <comment ref="AK44" authorId="0" shapeId="0" xr:uid="{77D0B370-1B9E-410C-946F-38A12B668E97}">
      <text>
        <r>
          <rPr>
            <sz val="11"/>
            <rFont val="Calibri"/>
            <family val="2"/>
            <charset val="238"/>
          </rPr>
          <t>IV_F:EM_Melleklet1_Utem2</t>
        </r>
      </text>
    </comment>
    <comment ref="AL44" authorId="0" shapeId="0" xr:uid="{A873224C-8CCA-4FBE-9B68-A62B9A5E15B7}">
      <text>
        <r>
          <rPr>
            <sz val="11"/>
            <rFont val="Calibri"/>
            <family val="2"/>
            <charset val="238"/>
          </rPr>
          <t>IV_F:EgyebAllamiUtem2</t>
        </r>
      </text>
    </comment>
    <comment ref="AM44" authorId="0" shapeId="0" xr:uid="{21FB4199-CF6F-4E34-B656-2C0C322BAC5A}">
      <text>
        <r>
          <rPr>
            <sz val="11"/>
            <rFont val="Calibri"/>
            <family val="2"/>
            <charset val="238"/>
          </rPr>
          <t>IV_F:OnkormanyzatiUtem2</t>
        </r>
      </text>
    </comment>
    <comment ref="AN44" authorId="0" shapeId="0" xr:uid="{9D78F354-317D-4D1F-8EC2-E655CA499310}">
      <text>
        <r>
          <rPr>
            <sz val="11"/>
            <rFont val="Calibri"/>
            <family val="2"/>
            <charset val="238"/>
          </rPr>
          <t>IV_F:EUUtem2</t>
        </r>
      </text>
    </comment>
    <comment ref="AO44" authorId="0" shapeId="0" xr:uid="{F3D7D46A-B97B-4190-ADE6-F2DE69AA74C7}">
      <text>
        <r>
          <rPr>
            <sz val="11"/>
            <rFont val="Calibri"/>
            <family val="2"/>
            <charset val="238"/>
          </rPr>
          <t>IV_F:EgyebUtem2</t>
        </r>
      </text>
    </comment>
    <comment ref="AP44" authorId="0" shapeId="0" xr:uid="{E169460B-C7B2-4CCA-A9A4-9811BF1DB449}">
      <text>
        <r>
          <rPr>
            <sz val="11"/>
            <rFont val="Calibri"/>
            <family val="2"/>
            <charset val="238"/>
          </rPr>
          <t>IV_F:HitelKotvenyUtem2</t>
        </r>
      </text>
    </comment>
    <comment ref="AQ44" authorId="0" shapeId="0" xr:uid="{854A4234-DD3D-41FF-86D8-29D97D886ED7}">
      <text>
        <r>
          <rPr>
            <sz val="11"/>
            <rFont val="Calibri"/>
            <family val="2"/>
            <charset val="238"/>
          </rPr>
          <t>IV_F:OsszesenUtem2</t>
        </r>
      </text>
    </comment>
    <comment ref="AR44" authorId="0" shapeId="0" xr:uid="{25E11212-E0B4-40B2-A765-507CC0F1FB17}">
      <text>
        <r>
          <rPr>
            <sz val="11"/>
            <rFont val="Calibri"/>
            <family val="2"/>
            <charset val="238"/>
          </rPr>
          <t>IV_F:ForrashianyUtem2</t>
        </r>
      </text>
    </comment>
    <comment ref="AU44" authorId="0" shapeId="0" xr:uid="{83B60DAC-CDCC-4F2D-82AA-8FB23F83750D}">
      <text>
        <r>
          <rPr>
            <sz val="11"/>
            <rFont val="Calibri"/>
            <family val="2"/>
            <charset val="238"/>
          </rPr>
          <t>IV_F:Indokolas</t>
        </r>
      </text>
    </comment>
    <comment ref="AV44" authorId="0" shapeId="0" xr:uid="{0E90A5AA-3DD4-439C-AA4F-3B69B590D0D5}">
      <text>
        <r>
          <rPr>
            <sz val="11"/>
            <rFont val="Calibri"/>
            <family val="2"/>
            <charset val="238"/>
          </rPr>
          <t>IV_F:Megjegyzes</t>
        </r>
      </text>
    </comment>
    <comment ref="AW44" authorId="0" shapeId="0" xr:uid="{A767AB7C-9B34-4275-92F0-140BEF57C13D}">
      <text>
        <r>
          <rPr>
            <sz val="11"/>
            <rFont val="Calibri"/>
            <family val="2"/>
            <charset val="238"/>
          </rPr>
          <t>IV_F:FeladatSorszam</t>
        </r>
      </text>
    </comment>
    <comment ref="AY44" authorId="0" shapeId="0" xr:uid="{BBB42E87-23C8-4465-A152-423D2A9CB973}">
      <text>
        <r>
          <rPr>
            <sz val="11"/>
            <rFont val="Calibri"/>
            <family val="2"/>
            <charset val="238"/>
          </rPr>
          <t>IV_F:ISA</t>
        </r>
      </text>
    </comment>
    <comment ref="B45" authorId="0" shapeId="0" xr:uid="{544FE98F-F3BE-4476-818F-AB32CF0A8917}">
      <text>
        <r>
          <rPr>
            <sz val="11"/>
            <rFont val="Calibri"/>
            <family val="2"/>
            <charset val="238"/>
          </rPr>
          <t>IV_F:FontossagiSorrent</t>
        </r>
      </text>
    </comment>
    <comment ref="C45" authorId="0" shapeId="0" xr:uid="{5612FDE9-8AE3-475E-9380-A20FA30B8B18}">
      <text>
        <r>
          <rPr>
            <sz val="11"/>
            <rFont val="Calibri"/>
            <family val="2"/>
            <charset val="238"/>
          </rPr>
          <t>IV_F:FeladatKategoria</t>
        </r>
      </text>
    </comment>
    <comment ref="D45" authorId="0" shapeId="0" xr:uid="{B8D5F450-6847-447A-A4FC-65DDCD5767C9}">
      <text>
        <r>
          <rPr>
            <sz val="11"/>
            <rFont val="Calibri"/>
            <family val="2"/>
            <charset val="238"/>
          </rPr>
          <t>IV_F:FeladatMegnevezes</t>
        </r>
      </text>
    </comment>
    <comment ref="E45" authorId="0" shapeId="0" xr:uid="{9BCF17CE-849D-435A-9C8D-4348D84A3F25}">
      <text>
        <r>
          <rPr>
            <sz val="11"/>
            <rFont val="Calibri"/>
            <family val="2"/>
            <charset val="238"/>
          </rPr>
          <t>IV_F:ElviEngedelySzam</t>
        </r>
      </text>
    </comment>
    <comment ref="F45" authorId="0" shapeId="0" xr:uid="{7CAACA2A-BBC7-46FA-94DC-69F58EFFA234}">
      <text>
        <r>
          <rPr>
            <sz val="11"/>
            <rFont val="Calibri"/>
            <family val="2"/>
            <charset val="238"/>
          </rPr>
          <t>IV_F:VKR_Kod</t>
        </r>
      </text>
    </comment>
    <comment ref="G45" authorId="0" shapeId="0" xr:uid="{7119D6A2-D220-45F9-88E2-1AA68417B7B7}">
      <text>
        <r>
          <rPr>
            <sz val="11"/>
            <rFont val="Calibri"/>
            <family val="2"/>
            <charset val="238"/>
          </rPr>
          <t>IV_F:VKR_Nev</t>
        </r>
      </text>
    </comment>
    <comment ref="H45" authorId="0" shapeId="0" xr:uid="{693ED59D-CFEF-4AFE-A3E5-B6B36B3385C4}">
      <text>
        <r>
          <rPr>
            <sz val="11"/>
            <rFont val="Calibri"/>
            <family val="2"/>
            <charset val="238"/>
          </rPr>
          <t>IV_F:FeladatAzonosito</t>
        </r>
      </text>
    </comment>
    <comment ref="I45" authorId="0" shapeId="0" xr:uid="{E1328B70-D6C1-4764-8124-3BCDC33FABC9}">
      <text>
        <r>
          <rPr>
            <sz val="11"/>
            <rFont val="Calibri"/>
            <family val="2"/>
            <charset val="238"/>
          </rPr>
          <t>IV_F:EllatasiTerulet</t>
        </r>
      </text>
    </comment>
    <comment ref="J45" authorId="0" shapeId="0" xr:uid="{F80DE4B4-9AF3-4072-B3A7-0329469D56DB}">
      <text>
        <r>
          <rPr>
            <sz val="11"/>
            <rFont val="Calibri"/>
            <family val="2"/>
            <charset val="238"/>
          </rPr>
          <t>IV_F:EllatasertFelelos</t>
        </r>
      </text>
    </comment>
    <comment ref="K45" authorId="0" shapeId="0" xr:uid="{508024AA-D54F-49DA-9C53-B97A31F072FF}">
      <text>
        <r>
          <rPr>
            <sz val="11"/>
            <rFont val="Calibri"/>
            <family val="2"/>
            <charset val="238"/>
          </rPr>
          <t>IV_F:TervezettNettoKoltseg</t>
        </r>
      </text>
    </comment>
    <comment ref="L45" authorId="0" shapeId="0" xr:uid="{7D45F3D4-89A7-4A50-93DC-AED19ACDE9A0}">
      <text>
        <r>
          <rPr>
            <sz val="11"/>
            <rFont val="Calibri"/>
            <family val="2"/>
            <charset val="238"/>
          </rPr>
          <t>IV_F:IdotartamKezdes</t>
        </r>
      </text>
    </comment>
    <comment ref="M45" authorId="0" shapeId="0" xr:uid="{5A1909AF-E1E1-4270-89C0-EFEBFD9900C8}">
      <text>
        <r>
          <rPr>
            <sz val="11"/>
            <rFont val="Calibri"/>
            <family val="2"/>
            <charset val="238"/>
          </rPr>
          <t>IV_F:IdotartamBefejezes</t>
        </r>
      </text>
    </comment>
    <comment ref="N45" authorId="0" shapeId="0" xr:uid="{18D4706A-075B-4D46-AF54-5A1075DD8CDA}">
      <text>
        <r>
          <rPr>
            <sz val="11"/>
            <rFont val="Calibri"/>
            <family val="2"/>
            <charset val="238"/>
          </rPr>
          <t>IV_F:NettoKoltsegUtem1</t>
        </r>
      </text>
    </comment>
    <comment ref="O45" authorId="0" shapeId="0" xr:uid="{DD52B36A-539C-4F8E-A30E-E7DA5BDBC2EF}">
      <text>
        <r>
          <rPr>
            <sz val="11"/>
            <rFont val="Calibri"/>
            <family val="2"/>
            <charset val="238"/>
          </rPr>
          <t>IV_F:NettoKoltsegUtem2</t>
        </r>
      </text>
    </comment>
    <comment ref="P45" authorId="0" shapeId="0" xr:uid="{D50FDE16-1FCD-4F6F-999D-C1AEC3260DEF}">
      <text>
        <r>
          <rPr>
            <sz val="11"/>
            <rFont val="Calibri"/>
            <family val="2"/>
            <charset val="238"/>
          </rPr>
          <t>IV_F:EM_Melleklet2_KTG</t>
        </r>
      </text>
    </comment>
    <comment ref="R45" authorId="0" shapeId="0" xr:uid="{74981B20-B6CE-4A7A-A251-29970CF0A6A2}">
      <text>
        <r>
          <rPr>
            <sz val="11"/>
            <rFont val="Calibri"/>
            <family val="2"/>
            <charset val="238"/>
          </rPr>
          <t>IV_F:HDUtem1</t>
        </r>
      </text>
    </comment>
    <comment ref="S45" authorId="0" shapeId="0" xr:uid="{BD26AE22-6D32-4602-BB33-514C30919925}">
      <text>
        <r>
          <rPr>
            <sz val="11"/>
            <rFont val="Calibri"/>
            <family val="2"/>
            <charset val="238"/>
          </rPr>
          <t>IV_F:ECSUtem1</t>
        </r>
      </text>
    </comment>
    <comment ref="T45" authorId="0" shapeId="0" xr:uid="{F7F54BAC-35DE-4CE3-96D8-998C2A931517}">
      <text>
        <r>
          <rPr>
            <sz val="11"/>
            <rFont val="Calibri"/>
            <family val="2"/>
            <charset val="238"/>
          </rPr>
          <t>IV_F:KFHUtem1</t>
        </r>
      </text>
    </comment>
    <comment ref="U45" authorId="0" shapeId="0" xr:uid="{A8E787F2-02CA-4A8A-9064-D6B3893D8BD6}">
      <text>
        <r>
          <rPr>
            <sz val="11"/>
            <rFont val="Calibri"/>
            <family val="2"/>
            <charset val="238"/>
          </rPr>
          <t>IV_F:Egyeb_SajatUtem1</t>
        </r>
      </text>
    </comment>
    <comment ref="V45" authorId="0" shapeId="0" xr:uid="{063CAF0A-F086-42BE-BDF0-5157CF83E28B}">
      <text>
        <r>
          <rPr>
            <sz val="11"/>
            <rFont val="Calibri"/>
            <family val="2"/>
            <charset val="238"/>
          </rPr>
          <t>IV_F:DijUtem1</t>
        </r>
      </text>
    </comment>
    <comment ref="W45" authorId="0" shapeId="0" xr:uid="{06CB2099-D150-4A8C-A78C-F5A41AF166B5}">
      <text>
        <r>
          <rPr>
            <sz val="11"/>
            <rFont val="Calibri"/>
            <family val="2"/>
            <charset val="238"/>
          </rPr>
          <t>IV_F:EM_Melleklet1_Utem1</t>
        </r>
      </text>
    </comment>
    <comment ref="X45" authorId="0" shapeId="0" xr:uid="{3B920DE1-0909-46A6-A502-2B6A467B4996}">
      <text>
        <r>
          <rPr>
            <sz val="11"/>
            <rFont val="Calibri"/>
            <family val="2"/>
            <charset val="238"/>
          </rPr>
          <t>IV_F:EgyebAllamiUtem1</t>
        </r>
      </text>
    </comment>
    <comment ref="Y45" authorId="0" shapeId="0" xr:uid="{6BD1AE99-3794-410D-9777-F608ED692768}">
      <text>
        <r>
          <rPr>
            <sz val="11"/>
            <rFont val="Calibri"/>
            <family val="2"/>
            <charset val="238"/>
          </rPr>
          <t>IV_F:OnkormanyzatiUtem1</t>
        </r>
      </text>
    </comment>
    <comment ref="Z45" authorId="0" shapeId="0" xr:uid="{5C691781-04A2-4E05-A148-F615B967D68D}">
      <text>
        <r>
          <rPr>
            <sz val="11"/>
            <rFont val="Calibri"/>
            <family val="2"/>
            <charset val="238"/>
          </rPr>
          <t>IV_F:EUUtem1</t>
        </r>
      </text>
    </comment>
    <comment ref="AA45" authorId="0" shapeId="0" xr:uid="{57B2805B-98AC-4412-9D4D-BFCF1C5CA3F4}">
      <text>
        <r>
          <rPr>
            <sz val="11"/>
            <rFont val="Calibri"/>
            <family val="2"/>
            <charset val="238"/>
          </rPr>
          <t>IV_F:EgyebUtem1</t>
        </r>
      </text>
    </comment>
    <comment ref="AB45" authorId="0" shapeId="0" xr:uid="{858A9312-F065-42CC-AD77-90319959C752}">
      <text>
        <r>
          <rPr>
            <sz val="11"/>
            <rFont val="Calibri"/>
            <family val="2"/>
            <charset val="238"/>
          </rPr>
          <t>IV_F:HitelKotvenyUtem1</t>
        </r>
      </text>
    </comment>
    <comment ref="AC45" authorId="0" shapeId="0" xr:uid="{6381943D-610C-4C5E-8AD6-88E44FDFCEE6}">
      <text>
        <r>
          <rPr>
            <sz val="11"/>
            <rFont val="Calibri"/>
            <family val="2"/>
            <charset val="238"/>
          </rPr>
          <t>IV_F:OsszesenUtem1</t>
        </r>
      </text>
    </comment>
    <comment ref="AF45" authorId="0" shapeId="0" xr:uid="{7C13BAF6-BC0C-4502-8F14-FCF8C4F6B385}">
      <text>
        <r>
          <rPr>
            <sz val="11"/>
            <rFont val="Calibri"/>
            <family val="2"/>
            <charset val="238"/>
          </rPr>
          <t>IV_F:HDUtem2</t>
        </r>
      </text>
    </comment>
    <comment ref="AG45" authorId="0" shapeId="0" xr:uid="{D2288F9E-04C5-4416-996C-BA6D877DCB0A}">
      <text>
        <r>
          <rPr>
            <sz val="11"/>
            <rFont val="Calibri"/>
            <family val="2"/>
            <charset val="238"/>
          </rPr>
          <t>IV_F:ECSUtem2</t>
        </r>
      </text>
    </comment>
    <comment ref="AH45" authorId="0" shapeId="0" xr:uid="{D51E3BF3-CC44-4DEF-850B-A9055D75B6C9}">
      <text>
        <r>
          <rPr>
            <sz val="11"/>
            <rFont val="Calibri"/>
            <family val="2"/>
            <charset val="238"/>
          </rPr>
          <t>IV_F:KFHUtem2</t>
        </r>
      </text>
    </comment>
    <comment ref="AI45" authorId="0" shapeId="0" xr:uid="{3174EE20-945D-4D26-A60C-D9E5DA0E34D2}">
      <text>
        <r>
          <rPr>
            <sz val="11"/>
            <rFont val="Calibri"/>
            <family val="2"/>
            <charset val="238"/>
          </rPr>
          <t>IV_F:Egyeb_SajatUtem2</t>
        </r>
      </text>
    </comment>
    <comment ref="AJ45" authorId="0" shapeId="0" xr:uid="{189F565C-0FF4-47C7-B5F4-A7049190E5F9}">
      <text>
        <r>
          <rPr>
            <sz val="11"/>
            <rFont val="Calibri"/>
            <family val="2"/>
            <charset val="238"/>
          </rPr>
          <t>IV_F:DijUtem2</t>
        </r>
      </text>
    </comment>
    <comment ref="AK45" authorId="0" shapeId="0" xr:uid="{BB10DE72-92C4-410C-B656-2CE76F079BBC}">
      <text>
        <r>
          <rPr>
            <sz val="11"/>
            <rFont val="Calibri"/>
            <family val="2"/>
            <charset val="238"/>
          </rPr>
          <t>IV_F:EM_Melleklet1_Utem2</t>
        </r>
      </text>
    </comment>
    <comment ref="AL45" authorId="0" shapeId="0" xr:uid="{6C23CC70-F539-4205-A337-1360D2CAB074}">
      <text>
        <r>
          <rPr>
            <sz val="11"/>
            <rFont val="Calibri"/>
            <family val="2"/>
            <charset val="238"/>
          </rPr>
          <t>IV_F:EgyebAllamiUtem2</t>
        </r>
      </text>
    </comment>
    <comment ref="AM45" authorId="0" shapeId="0" xr:uid="{9ABF36F2-2E15-45E3-B10F-7F1C277B3A9A}">
      <text>
        <r>
          <rPr>
            <sz val="11"/>
            <rFont val="Calibri"/>
            <family val="2"/>
            <charset val="238"/>
          </rPr>
          <t>IV_F:OnkormanyzatiUtem2</t>
        </r>
      </text>
    </comment>
    <comment ref="AN45" authorId="0" shapeId="0" xr:uid="{8CEBE0FB-ACD0-4DC0-9931-E47BAA0923BB}">
      <text>
        <r>
          <rPr>
            <sz val="11"/>
            <rFont val="Calibri"/>
            <family val="2"/>
            <charset val="238"/>
          </rPr>
          <t>IV_F:EUUtem2</t>
        </r>
      </text>
    </comment>
    <comment ref="AO45" authorId="0" shapeId="0" xr:uid="{B4CC1A90-3EFA-4FF4-AA7F-1E248EDCDDA9}">
      <text>
        <r>
          <rPr>
            <sz val="11"/>
            <rFont val="Calibri"/>
            <family val="2"/>
            <charset val="238"/>
          </rPr>
          <t>IV_F:EgyebUtem2</t>
        </r>
      </text>
    </comment>
    <comment ref="AP45" authorId="0" shapeId="0" xr:uid="{BFF6EF54-1A80-4188-940F-199F53A2D0BE}">
      <text>
        <r>
          <rPr>
            <sz val="11"/>
            <rFont val="Calibri"/>
            <family val="2"/>
            <charset val="238"/>
          </rPr>
          <t>IV_F:HitelKotvenyUtem2</t>
        </r>
      </text>
    </comment>
    <comment ref="AQ45" authorId="0" shapeId="0" xr:uid="{A70CB357-B6E7-4B0D-9529-A02CC722D860}">
      <text>
        <r>
          <rPr>
            <sz val="11"/>
            <rFont val="Calibri"/>
            <family val="2"/>
            <charset val="238"/>
          </rPr>
          <t>IV_F:OsszesenUtem2</t>
        </r>
      </text>
    </comment>
    <comment ref="AR45" authorId="0" shapeId="0" xr:uid="{9F510A41-40F8-4CC8-B00B-1D588B893B03}">
      <text>
        <r>
          <rPr>
            <sz val="11"/>
            <rFont val="Calibri"/>
            <family val="2"/>
            <charset val="238"/>
          </rPr>
          <t>IV_F:ForrashianyUtem2</t>
        </r>
      </text>
    </comment>
    <comment ref="AU45" authorId="0" shapeId="0" xr:uid="{EC2A653B-A62B-4F53-81A0-F87C18CF625B}">
      <text>
        <r>
          <rPr>
            <sz val="11"/>
            <rFont val="Calibri"/>
            <family val="2"/>
            <charset val="238"/>
          </rPr>
          <t>IV_F:Indokolas</t>
        </r>
      </text>
    </comment>
    <comment ref="AV45" authorId="0" shapeId="0" xr:uid="{8A0E821F-7143-4648-8A2E-CD195EE614DE}">
      <text>
        <r>
          <rPr>
            <sz val="11"/>
            <rFont val="Calibri"/>
            <family val="2"/>
            <charset val="238"/>
          </rPr>
          <t>IV_F:Megjegyzes</t>
        </r>
      </text>
    </comment>
    <comment ref="AW45" authorId="0" shapeId="0" xr:uid="{C0C5CCC3-492A-4DEE-960F-D0EBA0FB8C77}">
      <text>
        <r>
          <rPr>
            <sz val="11"/>
            <rFont val="Calibri"/>
            <family val="2"/>
            <charset val="238"/>
          </rPr>
          <t>IV_F:FeladatSorszam</t>
        </r>
      </text>
    </comment>
    <comment ref="AY45" authorId="0" shapeId="0" xr:uid="{3E70B404-0A2B-4482-BD78-BF5E31B56943}">
      <text>
        <r>
          <rPr>
            <sz val="11"/>
            <rFont val="Calibri"/>
            <family val="2"/>
            <charset val="238"/>
          </rPr>
          <t>IV_F:ISA</t>
        </r>
      </text>
    </comment>
    <comment ref="B46" authorId="0" shapeId="0" xr:uid="{EF262FA7-4AAF-4C7B-8319-8451EBE736CA}">
      <text>
        <r>
          <rPr>
            <sz val="11"/>
            <rFont val="Calibri"/>
            <family val="2"/>
            <charset val="238"/>
          </rPr>
          <t>IV_F:FontossagiSorrent</t>
        </r>
      </text>
    </comment>
    <comment ref="C46" authorId="0" shapeId="0" xr:uid="{648DDB06-CB08-4344-BAED-1D8A3888BC65}">
      <text>
        <r>
          <rPr>
            <sz val="11"/>
            <rFont val="Calibri"/>
            <family val="2"/>
            <charset val="238"/>
          </rPr>
          <t>IV_F:FeladatKategoria</t>
        </r>
      </text>
    </comment>
    <comment ref="D46" authorId="0" shapeId="0" xr:uid="{6DBE5091-98A9-4B20-B387-CB56F2B4A287}">
      <text>
        <r>
          <rPr>
            <sz val="11"/>
            <rFont val="Calibri"/>
            <family val="2"/>
            <charset val="238"/>
          </rPr>
          <t>IV_F:FeladatMegnevezes</t>
        </r>
      </text>
    </comment>
    <comment ref="E46" authorId="0" shapeId="0" xr:uid="{7EC09EB3-3BB6-448F-AC40-C3A813A2BB67}">
      <text>
        <r>
          <rPr>
            <sz val="11"/>
            <rFont val="Calibri"/>
            <family val="2"/>
            <charset val="238"/>
          </rPr>
          <t>IV_F:ElviEngedelySzam</t>
        </r>
      </text>
    </comment>
    <comment ref="F46" authorId="0" shapeId="0" xr:uid="{2342188A-D10E-49A7-8D38-5EF80D894165}">
      <text>
        <r>
          <rPr>
            <sz val="11"/>
            <rFont val="Calibri"/>
            <family val="2"/>
            <charset val="238"/>
          </rPr>
          <t>IV_F:VKR_Kod</t>
        </r>
      </text>
    </comment>
    <comment ref="G46" authorId="0" shapeId="0" xr:uid="{7A1A2A94-6407-4125-BCC8-19AA5972F0BB}">
      <text>
        <r>
          <rPr>
            <sz val="11"/>
            <rFont val="Calibri"/>
            <family val="2"/>
            <charset val="238"/>
          </rPr>
          <t>IV_F:VKR_Nev</t>
        </r>
      </text>
    </comment>
    <comment ref="H46" authorId="0" shapeId="0" xr:uid="{C40A38FA-DE4D-4523-BE2A-3625DB142091}">
      <text>
        <r>
          <rPr>
            <sz val="11"/>
            <rFont val="Calibri"/>
            <family val="2"/>
            <charset val="238"/>
          </rPr>
          <t>IV_F:FeladatAzonosito</t>
        </r>
      </text>
    </comment>
    <comment ref="I46" authorId="0" shapeId="0" xr:uid="{F93344B2-49FF-413E-86C0-BD5DA5EA579E}">
      <text>
        <r>
          <rPr>
            <sz val="11"/>
            <rFont val="Calibri"/>
            <family val="2"/>
            <charset val="238"/>
          </rPr>
          <t>IV_F:EllatasiTerulet</t>
        </r>
      </text>
    </comment>
    <comment ref="J46" authorId="0" shapeId="0" xr:uid="{F5AF2AED-4A61-4776-98DC-868CABD184E7}">
      <text>
        <r>
          <rPr>
            <sz val="11"/>
            <rFont val="Calibri"/>
            <family val="2"/>
            <charset val="238"/>
          </rPr>
          <t>IV_F:EllatasertFelelos</t>
        </r>
      </text>
    </comment>
    <comment ref="K46" authorId="0" shapeId="0" xr:uid="{F48F3A4D-000C-490A-9DF0-EC442A2AF998}">
      <text>
        <r>
          <rPr>
            <sz val="11"/>
            <rFont val="Calibri"/>
            <family val="2"/>
            <charset val="238"/>
          </rPr>
          <t>IV_F:TervezettNettoKoltseg</t>
        </r>
      </text>
    </comment>
    <comment ref="L46" authorId="0" shapeId="0" xr:uid="{E58915F6-4F85-47DE-9642-9370D84DB002}">
      <text>
        <r>
          <rPr>
            <sz val="11"/>
            <rFont val="Calibri"/>
            <family val="2"/>
            <charset val="238"/>
          </rPr>
          <t>IV_F:IdotartamKezdes</t>
        </r>
      </text>
    </comment>
    <comment ref="M46" authorId="0" shapeId="0" xr:uid="{1099F566-5E71-4773-B5AE-256D597F724A}">
      <text>
        <r>
          <rPr>
            <sz val="11"/>
            <rFont val="Calibri"/>
            <family val="2"/>
            <charset val="238"/>
          </rPr>
          <t>IV_F:IdotartamBefejezes</t>
        </r>
      </text>
    </comment>
    <comment ref="N46" authorId="0" shapeId="0" xr:uid="{C9886371-0F90-4AEF-97C4-0F1149214C9A}">
      <text>
        <r>
          <rPr>
            <sz val="11"/>
            <rFont val="Calibri"/>
            <family val="2"/>
            <charset val="238"/>
          </rPr>
          <t>IV_F:NettoKoltsegUtem1</t>
        </r>
      </text>
    </comment>
    <comment ref="O46" authorId="0" shapeId="0" xr:uid="{B4646E82-9554-40A1-8CEF-C820A7668A5E}">
      <text>
        <r>
          <rPr>
            <sz val="11"/>
            <rFont val="Calibri"/>
            <family val="2"/>
            <charset val="238"/>
          </rPr>
          <t>IV_F:NettoKoltsegUtem2</t>
        </r>
      </text>
    </comment>
    <comment ref="P46" authorId="0" shapeId="0" xr:uid="{6B8ED598-C95B-4F7D-BA89-61AB652FAB84}">
      <text>
        <r>
          <rPr>
            <sz val="11"/>
            <rFont val="Calibri"/>
            <family val="2"/>
            <charset val="238"/>
          </rPr>
          <t>IV_F:EM_Melleklet2_KTG</t>
        </r>
      </text>
    </comment>
    <comment ref="R46" authorId="0" shapeId="0" xr:uid="{C4CA861D-DDD9-44C4-96BB-EA3851D09554}">
      <text>
        <r>
          <rPr>
            <sz val="11"/>
            <rFont val="Calibri"/>
            <family val="2"/>
            <charset val="238"/>
          </rPr>
          <t>IV_F:HDUtem1</t>
        </r>
      </text>
    </comment>
    <comment ref="S46" authorId="0" shapeId="0" xr:uid="{F61E43A9-1981-4B98-8880-9F199FDF86A3}">
      <text>
        <r>
          <rPr>
            <sz val="11"/>
            <rFont val="Calibri"/>
            <family val="2"/>
            <charset val="238"/>
          </rPr>
          <t>IV_F:ECSUtem1</t>
        </r>
      </text>
    </comment>
    <comment ref="T46" authorId="0" shapeId="0" xr:uid="{15ADA2CA-B745-4F27-AB54-B9BF54C537F3}">
      <text>
        <r>
          <rPr>
            <sz val="11"/>
            <rFont val="Calibri"/>
            <family val="2"/>
            <charset val="238"/>
          </rPr>
          <t>IV_F:KFHUtem1</t>
        </r>
      </text>
    </comment>
    <comment ref="U46" authorId="0" shapeId="0" xr:uid="{30CECB9B-2789-4E3B-A6C8-040AC5F3172C}">
      <text>
        <r>
          <rPr>
            <sz val="11"/>
            <rFont val="Calibri"/>
            <family val="2"/>
            <charset val="238"/>
          </rPr>
          <t>IV_F:Egyeb_SajatUtem1</t>
        </r>
      </text>
    </comment>
    <comment ref="V46" authorId="0" shapeId="0" xr:uid="{ACD1AEBF-DB39-4CFF-854D-56C961271573}">
      <text>
        <r>
          <rPr>
            <sz val="11"/>
            <rFont val="Calibri"/>
            <family val="2"/>
            <charset val="238"/>
          </rPr>
          <t>IV_F:DijUtem1</t>
        </r>
      </text>
    </comment>
    <comment ref="W46" authorId="0" shapeId="0" xr:uid="{C37D8A3F-441B-4FEF-A2A7-D164BE11FD50}">
      <text>
        <r>
          <rPr>
            <sz val="11"/>
            <rFont val="Calibri"/>
            <family val="2"/>
            <charset val="238"/>
          </rPr>
          <t>IV_F:EM_Melleklet1_Utem1</t>
        </r>
      </text>
    </comment>
    <comment ref="X46" authorId="0" shapeId="0" xr:uid="{E716ACA8-ADC0-4F02-BD23-B1894CDEC8F9}">
      <text>
        <r>
          <rPr>
            <sz val="11"/>
            <rFont val="Calibri"/>
            <family val="2"/>
            <charset val="238"/>
          </rPr>
          <t>IV_F:EgyebAllamiUtem1</t>
        </r>
      </text>
    </comment>
    <comment ref="Y46" authorId="0" shapeId="0" xr:uid="{448E6B48-6175-4B78-A515-C541CBF90D42}">
      <text>
        <r>
          <rPr>
            <sz val="11"/>
            <rFont val="Calibri"/>
            <family val="2"/>
            <charset val="238"/>
          </rPr>
          <t>IV_F:OnkormanyzatiUtem1</t>
        </r>
      </text>
    </comment>
    <comment ref="Z46" authorId="0" shapeId="0" xr:uid="{822F124E-819D-4B91-8718-6544A6D99920}">
      <text>
        <r>
          <rPr>
            <sz val="11"/>
            <rFont val="Calibri"/>
            <family val="2"/>
            <charset val="238"/>
          </rPr>
          <t>IV_F:EUUtem1</t>
        </r>
      </text>
    </comment>
    <comment ref="AA46" authorId="0" shapeId="0" xr:uid="{A30E62B6-A9BB-4C20-A6DC-0C4C24AECFFC}">
      <text>
        <r>
          <rPr>
            <sz val="11"/>
            <rFont val="Calibri"/>
            <family val="2"/>
            <charset val="238"/>
          </rPr>
          <t>IV_F:EgyebUtem1</t>
        </r>
      </text>
    </comment>
    <comment ref="AB46" authorId="0" shapeId="0" xr:uid="{97884490-5BE3-4EBE-AC7B-8D9309A3FBE9}">
      <text>
        <r>
          <rPr>
            <sz val="11"/>
            <rFont val="Calibri"/>
            <family val="2"/>
            <charset val="238"/>
          </rPr>
          <t>IV_F:HitelKotvenyUtem1</t>
        </r>
      </text>
    </comment>
    <comment ref="AC46" authorId="0" shapeId="0" xr:uid="{A45F0E90-82AB-4BF3-8363-97E9A6D5688E}">
      <text>
        <r>
          <rPr>
            <sz val="11"/>
            <rFont val="Calibri"/>
            <family val="2"/>
            <charset val="238"/>
          </rPr>
          <t>IV_F:OsszesenUtem1</t>
        </r>
      </text>
    </comment>
    <comment ref="AF46" authorId="0" shapeId="0" xr:uid="{51390FA7-DC79-4A5A-8605-9A784CF20EBC}">
      <text>
        <r>
          <rPr>
            <sz val="11"/>
            <rFont val="Calibri"/>
            <family val="2"/>
            <charset val="238"/>
          </rPr>
          <t>IV_F:HDUtem2</t>
        </r>
      </text>
    </comment>
    <comment ref="AG46" authorId="0" shapeId="0" xr:uid="{D8C11E58-FDA6-4ED4-B8BE-867973F0BDBF}">
      <text>
        <r>
          <rPr>
            <sz val="11"/>
            <rFont val="Calibri"/>
            <family val="2"/>
            <charset val="238"/>
          </rPr>
          <t>IV_F:ECSUtem2</t>
        </r>
      </text>
    </comment>
    <comment ref="AH46" authorId="0" shapeId="0" xr:uid="{83DB0595-13CE-4708-87D5-99D666BE6A81}">
      <text>
        <r>
          <rPr>
            <sz val="11"/>
            <rFont val="Calibri"/>
            <family val="2"/>
            <charset val="238"/>
          </rPr>
          <t>IV_F:KFHUtem2</t>
        </r>
      </text>
    </comment>
    <comment ref="AI46" authorId="0" shapeId="0" xr:uid="{AF3BF140-F7F1-4493-B9EE-68B30801FBEF}">
      <text>
        <r>
          <rPr>
            <sz val="11"/>
            <rFont val="Calibri"/>
            <family val="2"/>
            <charset val="238"/>
          </rPr>
          <t>IV_F:Egyeb_SajatUtem2</t>
        </r>
      </text>
    </comment>
    <comment ref="AJ46" authorId="0" shapeId="0" xr:uid="{5F75EA04-D87F-473D-945D-DF5C6209C314}">
      <text>
        <r>
          <rPr>
            <sz val="11"/>
            <rFont val="Calibri"/>
            <family val="2"/>
            <charset val="238"/>
          </rPr>
          <t>IV_F:DijUtem2</t>
        </r>
      </text>
    </comment>
    <comment ref="AK46" authorId="0" shapeId="0" xr:uid="{2598DF76-2A0A-4CAC-9B70-9164944E9057}">
      <text>
        <r>
          <rPr>
            <sz val="11"/>
            <rFont val="Calibri"/>
            <family val="2"/>
            <charset val="238"/>
          </rPr>
          <t>IV_F:EM_Melleklet1_Utem2</t>
        </r>
      </text>
    </comment>
    <comment ref="AL46" authorId="0" shapeId="0" xr:uid="{8C39ED66-7143-48F8-998D-D3219B8BF3FF}">
      <text>
        <r>
          <rPr>
            <sz val="11"/>
            <rFont val="Calibri"/>
            <family val="2"/>
            <charset val="238"/>
          </rPr>
          <t>IV_F:EgyebAllamiUtem2</t>
        </r>
      </text>
    </comment>
    <comment ref="AM46" authorId="0" shapeId="0" xr:uid="{D43F0B00-9F80-4EF3-A2BF-44527F3FCA05}">
      <text>
        <r>
          <rPr>
            <sz val="11"/>
            <rFont val="Calibri"/>
            <family val="2"/>
            <charset val="238"/>
          </rPr>
          <t>IV_F:OnkormanyzatiUtem2</t>
        </r>
      </text>
    </comment>
    <comment ref="AN46" authorId="0" shapeId="0" xr:uid="{62D4C3C5-70EE-44E9-A47A-DD1FEE9E19AD}">
      <text>
        <r>
          <rPr>
            <sz val="11"/>
            <rFont val="Calibri"/>
            <family val="2"/>
            <charset val="238"/>
          </rPr>
          <t>IV_F:EUUtem2</t>
        </r>
      </text>
    </comment>
    <comment ref="AO46" authorId="0" shapeId="0" xr:uid="{41DC6007-6EAD-4125-8199-B0D0357AFB02}">
      <text>
        <r>
          <rPr>
            <sz val="11"/>
            <rFont val="Calibri"/>
            <family val="2"/>
            <charset val="238"/>
          </rPr>
          <t>IV_F:EgyebUtem2</t>
        </r>
      </text>
    </comment>
    <comment ref="AP46" authorId="0" shapeId="0" xr:uid="{E913C8F1-D38D-40EC-AC87-2D469232AB67}">
      <text>
        <r>
          <rPr>
            <sz val="11"/>
            <rFont val="Calibri"/>
            <family val="2"/>
            <charset val="238"/>
          </rPr>
          <t>IV_F:HitelKotvenyUtem2</t>
        </r>
      </text>
    </comment>
    <comment ref="AQ46" authorId="0" shapeId="0" xr:uid="{6F76F8EE-AF00-4092-9508-0B08C2AB3D77}">
      <text>
        <r>
          <rPr>
            <sz val="11"/>
            <rFont val="Calibri"/>
            <family val="2"/>
            <charset val="238"/>
          </rPr>
          <t>IV_F:OsszesenUtem2</t>
        </r>
      </text>
    </comment>
    <comment ref="AR46" authorId="0" shapeId="0" xr:uid="{A48D7591-776F-4353-B745-15845CACEF05}">
      <text>
        <r>
          <rPr>
            <sz val="11"/>
            <rFont val="Calibri"/>
            <family val="2"/>
            <charset val="238"/>
          </rPr>
          <t>IV_F:ForrashianyUtem2</t>
        </r>
      </text>
    </comment>
    <comment ref="AU46" authorId="0" shapeId="0" xr:uid="{7504BAA2-16EA-413A-9E4C-547F20344B6B}">
      <text>
        <r>
          <rPr>
            <sz val="11"/>
            <rFont val="Calibri"/>
            <family val="2"/>
            <charset val="238"/>
          </rPr>
          <t>IV_F:Indokolas</t>
        </r>
      </text>
    </comment>
    <comment ref="AV46" authorId="0" shapeId="0" xr:uid="{24239F7A-0D5E-4F17-896B-2AA8EA5A463A}">
      <text>
        <r>
          <rPr>
            <sz val="11"/>
            <rFont val="Calibri"/>
            <family val="2"/>
            <charset val="238"/>
          </rPr>
          <t>IV_F:Megjegyzes</t>
        </r>
      </text>
    </comment>
    <comment ref="AW46" authorId="0" shapeId="0" xr:uid="{A64FDE00-AE79-4532-B823-371A0F0D0FAD}">
      <text>
        <r>
          <rPr>
            <sz val="11"/>
            <rFont val="Calibri"/>
            <family val="2"/>
            <charset val="238"/>
          </rPr>
          <t>IV_F:FeladatSorszam</t>
        </r>
      </text>
    </comment>
    <comment ref="AY46" authorId="0" shapeId="0" xr:uid="{3148758D-6C36-4420-B53A-67B833999DD7}">
      <text>
        <r>
          <rPr>
            <sz val="11"/>
            <rFont val="Calibri"/>
            <family val="2"/>
            <charset val="238"/>
          </rPr>
          <t>IV_F:ISA</t>
        </r>
      </text>
    </comment>
    <comment ref="B47" authorId="0" shapeId="0" xr:uid="{F836555C-5A6F-42B0-96B0-84064BC99BB0}">
      <text>
        <r>
          <rPr>
            <sz val="11"/>
            <rFont val="Calibri"/>
            <family val="2"/>
            <charset val="238"/>
          </rPr>
          <t>IV_F:FontossagiSorrent</t>
        </r>
      </text>
    </comment>
    <comment ref="C47" authorId="0" shapeId="0" xr:uid="{1131E694-55E6-43AE-84D4-B930A29D2794}">
      <text>
        <r>
          <rPr>
            <sz val="11"/>
            <rFont val="Calibri"/>
            <family val="2"/>
            <charset val="238"/>
          </rPr>
          <t>IV_F:FeladatKategoria</t>
        </r>
      </text>
    </comment>
    <comment ref="D47" authorId="0" shapeId="0" xr:uid="{F15FF6FF-32B2-4F50-B46E-BC95579705A2}">
      <text>
        <r>
          <rPr>
            <sz val="11"/>
            <rFont val="Calibri"/>
            <family val="2"/>
            <charset val="238"/>
          </rPr>
          <t>IV_F:FeladatMegnevezes</t>
        </r>
      </text>
    </comment>
    <comment ref="E47" authorId="0" shapeId="0" xr:uid="{ED53C77C-6998-44DE-88B5-05085A79E0DC}">
      <text>
        <r>
          <rPr>
            <sz val="11"/>
            <rFont val="Calibri"/>
            <family val="2"/>
            <charset val="238"/>
          </rPr>
          <t>IV_F:ElviEngedelySzam</t>
        </r>
      </text>
    </comment>
    <comment ref="F47" authorId="0" shapeId="0" xr:uid="{EC437318-AEE5-41F0-AE6B-224A4544A57D}">
      <text>
        <r>
          <rPr>
            <sz val="11"/>
            <rFont val="Calibri"/>
            <family val="2"/>
            <charset val="238"/>
          </rPr>
          <t>IV_F:VKR_Kod</t>
        </r>
      </text>
    </comment>
    <comment ref="G47" authorId="0" shapeId="0" xr:uid="{BFF72610-680C-44BD-9178-F2A33B3A3030}">
      <text>
        <r>
          <rPr>
            <sz val="11"/>
            <rFont val="Calibri"/>
            <family val="2"/>
            <charset val="238"/>
          </rPr>
          <t>IV_F:VKR_Nev</t>
        </r>
      </text>
    </comment>
    <comment ref="H47" authorId="0" shapeId="0" xr:uid="{60C0F258-FDB5-47C1-8A45-EDE38A7B5CEB}">
      <text>
        <r>
          <rPr>
            <sz val="11"/>
            <rFont val="Calibri"/>
            <family val="2"/>
            <charset val="238"/>
          </rPr>
          <t>IV_F:FeladatAzonosito</t>
        </r>
      </text>
    </comment>
    <comment ref="I47" authorId="0" shapeId="0" xr:uid="{60B2B525-2CD1-4033-8FA4-2EF61E5D482C}">
      <text>
        <r>
          <rPr>
            <sz val="11"/>
            <rFont val="Calibri"/>
            <family val="2"/>
            <charset val="238"/>
          </rPr>
          <t>IV_F:EllatasiTerulet</t>
        </r>
      </text>
    </comment>
    <comment ref="J47" authorId="0" shapeId="0" xr:uid="{DA6B8574-1DBF-4EBA-A566-A4C9250DC8E7}">
      <text>
        <r>
          <rPr>
            <sz val="11"/>
            <rFont val="Calibri"/>
            <family val="2"/>
            <charset val="238"/>
          </rPr>
          <t>IV_F:EllatasertFelelos</t>
        </r>
      </text>
    </comment>
    <comment ref="K47" authorId="0" shapeId="0" xr:uid="{567E29B1-F2E1-401B-B20A-E0C0B631D9ED}">
      <text>
        <r>
          <rPr>
            <sz val="11"/>
            <rFont val="Calibri"/>
            <family val="2"/>
            <charset val="238"/>
          </rPr>
          <t>IV_F:TervezettNettoKoltseg</t>
        </r>
      </text>
    </comment>
    <comment ref="L47" authorId="0" shapeId="0" xr:uid="{43308A52-DFB5-4AA5-BDBD-C22E5CA8292C}">
      <text>
        <r>
          <rPr>
            <sz val="11"/>
            <rFont val="Calibri"/>
            <family val="2"/>
            <charset val="238"/>
          </rPr>
          <t>IV_F:IdotartamKezdes</t>
        </r>
      </text>
    </comment>
    <comment ref="M47" authorId="0" shapeId="0" xr:uid="{DBF58B8A-7180-4ACD-88D1-97B274ECA2B3}">
      <text>
        <r>
          <rPr>
            <sz val="11"/>
            <rFont val="Calibri"/>
            <family val="2"/>
            <charset val="238"/>
          </rPr>
          <t>IV_F:IdotartamBefejezes</t>
        </r>
      </text>
    </comment>
    <comment ref="N47" authorId="0" shapeId="0" xr:uid="{0AD7FB5C-5338-4516-8B97-2C6D5CA64144}">
      <text>
        <r>
          <rPr>
            <sz val="11"/>
            <rFont val="Calibri"/>
            <family val="2"/>
            <charset val="238"/>
          </rPr>
          <t>IV_F:NettoKoltsegUtem1</t>
        </r>
      </text>
    </comment>
    <comment ref="O47" authorId="0" shapeId="0" xr:uid="{3E60A362-ACA4-48B5-A16F-125EDA2A26C8}">
      <text>
        <r>
          <rPr>
            <sz val="11"/>
            <rFont val="Calibri"/>
            <family val="2"/>
            <charset val="238"/>
          </rPr>
          <t>IV_F:NettoKoltsegUtem2</t>
        </r>
      </text>
    </comment>
    <comment ref="P47" authorId="0" shapeId="0" xr:uid="{E94E1898-9017-4116-96DB-78F6FEF61C1B}">
      <text>
        <r>
          <rPr>
            <sz val="11"/>
            <rFont val="Calibri"/>
            <family val="2"/>
            <charset val="238"/>
          </rPr>
          <t>IV_F:EM_Melleklet2_KTG</t>
        </r>
      </text>
    </comment>
    <comment ref="R47" authorId="0" shapeId="0" xr:uid="{5AEB5641-CD6C-4FDC-90C3-2679AF9E5D84}">
      <text>
        <r>
          <rPr>
            <sz val="11"/>
            <rFont val="Calibri"/>
            <family val="2"/>
            <charset val="238"/>
          </rPr>
          <t>IV_F:HDUtem1</t>
        </r>
      </text>
    </comment>
    <comment ref="S47" authorId="0" shapeId="0" xr:uid="{423EE89B-0E66-480E-A68C-80F5E417DE8F}">
      <text>
        <r>
          <rPr>
            <sz val="11"/>
            <rFont val="Calibri"/>
            <family val="2"/>
            <charset val="238"/>
          </rPr>
          <t>IV_F:ECSUtem1</t>
        </r>
      </text>
    </comment>
    <comment ref="T47" authorId="0" shapeId="0" xr:uid="{D315B3E8-0728-4D94-B292-27630E5235B0}">
      <text>
        <r>
          <rPr>
            <sz val="11"/>
            <rFont val="Calibri"/>
            <family val="2"/>
            <charset val="238"/>
          </rPr>
          <t>IV_F:KFHUtem1</t>
        </r>
      </text>
    </comment>
    <comment ref="U47" authorId="0" shapeId="0" xr:uid="{F2A09EBF-254B-4F14-B228-E859B6BE1A8C}">
      <text>
        <r>
          <rPr>
            <sz val="11"/>
            <rFont val="Calibri"/>
            <family val="2"/>
            <charset val="238"/>
          </rPr>
          <t>IV_F:Egyeb_SajatUtem1</t>
        </r>
      </text>
    </comment>
    <comment ref="V47" authorId="0" shapeId="0" xr:uid="{B148A656-71B8-43EF-A999-C5CACDBB5EFB}">
      <text>
        <r>
          <rPr>
            <sz val="11"/>
            <rFont val="Calibri"/>
            <family val="2"/>
            <charset val="238"/>
          </rPr>
          <t>IV_F:DijUtem1</t>
        </r>
      </text>
    </comment>
    <comment ref="W47" authorId="0" shapeId="0" xr:uid="{D15B4C2B-4146-4838-9B3B-B7F2E297D5E6}">
      <text>
        <r>
          <rPr>
            <sz val="11"/>
            <rFont val="Calibri"/>
            <family val="2"/>
            <charset val="238"/>
          </rPr>
          <t>IV_F:EM_Melleklet1_Utem1</t>
        </r>
      </text>
    </comment>
    <comment ref="X47" authorId="0" shapeId="0" xr:uid="{F4822E08-ECC6-4080-A718-7211001FEA3E}">
      <text>
        <r>
          <rPr>
            <sz val="11"/>
            <rFont val="Calibri"/>
            <family val="2"/>
            <charset val="238"/>
          </rPr>
          <t>IV_F:EgyebAllamiUtem1</t>
        </r>
      </text>
    </comment>
    <comment ref="Y47" authorId="0" shapeId="0" xr:uid="{30876207-3B02-467F-B810-DA64C865510B}">
      <text>
        <r>
          <rPr>
            <sz val="11"/>
            <rFont val="Calibri"/>
            <family val="2"/>
            <charset val="238"/>
          </rPr>
          <t>IV_F:OnkormanyzatiUtem1</t>
        </r>
      </text>
    </comment>
    <comment ref="Z47" authorId="0" shapeId="0" xr:uid="{F5E11429-94A3-4CEA-AFB5-916670EB2D10}">
      <text>
        <r>
          <rPr>
            <sz val="11"/>
            <rFont val="Calibri"/>
            <family val="2"/>
            <charset val="238"/>
          </rPr>
          <t>IV_F:EUUtem1</t>
        </r>
      </text>
    </comment>
    <comment ref="AA47" authorId="0" shapeId="0" xr:uid="{03C4FAFD-BF08-4DF5-B0CC-FFAF34142D44}">
      <text>
        <r>
          <rPr>
            <sz val="11"/>
            <rFont val="Calibri"/>
            <family val="2"/>
            <charset val="238"/>
          </rPr>
          <t>IV_F:EgyebUtem1</t>
        </r>
      </text>
    </comment>
    <comment ref="AB47" authorId="0" shapeId="0" xr:uid="{1352FB68-A907-43D1-ACEC-045AD3C9EE31}">
      <text>
        <r>
          <rPr>
            <sz val="11"/>
            <rFont val="Calibri"/>
            <family val="2"/>
            <charset val="238"/>
          </rPr>
          <t>IV_F:HitelKotvenyUtem1</t>
        </r>
      </text>
    </comment>
    <comment ref="AC47" authorId="0" shapeId="0" xr:uid="{48E4CE2C-F3BC-4F85-9300-5D759CF25BF7}">
      <text>
        <r>
          <rPr>
            <sz val="11"/>
            <rFont val="Calibri"/>
            <family val="2"/>
            <charset val="238"/>
          </rPr>
          <t>IV_F:OsszesenUtem1</t>
        </r>
      </text>
    </comment>
    <comment ref="AF47" authorId="0" shapeId="0" xr:uid="{3ED30849-B820-4264-9477-B1AEB0313D8E}">
      <text>
        <r>
          <rPr>
            <sz val="11"/>
            <rFont val="Calibri"/>
            <family val="2"/>
            <charset val="238"/>
          </rPr>
          <t>IV_F:HDUtem2</t>
        </r>
      </text>
    </comment>
    <comment ref="AG47" authorId="0" shapeId="0" xr:uid="{FB14B5DE-414F-403D-B69A-5C32281061E5}">
      <text>
        <r>
          <rPr>
            <sz val="11"/>
            <rFont val="Calibri"/>
            <family val="2"/>
            <charset val="238"/>
          </rPr>
          <t>IV_F:ECSUtem2</t>
        </r>
      </text>
    </comment>
    <comment ref="AH47" authorId="0" shapeId="0" xr:uid="{70BD7B95-D8ED-4A83-8140-6EA6CA566F97}">
      <text>
        <r>
          <rPr>
            <sz val="11"/>
            <rFont val="Calibri"/>
            <family val="2"/>
            <charset val="238"/>
          </rPr>
          <t>IV_F:KFHUtem2</t>
        </r>
      </text>
    </comment>
    <comment ref="AI47" authorId="0" shapeId="0" xr:uid="{2773A849-EC4A-479A-8018-3F2150E29182}">
      <text>
        <r>
          <rPr>
            <sz val="11"/>
            <rFont val="Calibri"/>
            <family val="2"/>
            <charset val="238"/>
          </rPr>
          <t>IV_F:Egyeb_SajatUtem2</t>
        </r>
      </text>
    </comment>
    <comment ref="AJ47" authorId="0" shapeId="0" xr:uid="{DD36B313-EDB6-4341-A8A4-5892690339D0}">
      <text>
        <r>
          <rPr>
            <sz val="11"/>
            <rFont val="Calibri"/>
            <family val="2"/>
            <charset val="238"/>
          </rPr>
          <t>IV_F:DijUtem2</t>
        </r>
      </text>
    </comment>
    <comment ref="AK47" authorId="0" shapeId="0" xr:uid="{E46FF341-F3AD-48C7-9C7B-C2AB1E97B6B9}">
      <text>
        <r>
          <rPr>
            <sz val="11"/>
            <rFont val="Calibri"/>
            <family val="2"/>
            <charset val="238"/>
          </rPr>
          <t>IV_F:EM_Melleklet1_Utem2</t>
        </r>
      </text>
    </comment>
    <comment ref="AL47" authorId="0" shapeId="0" xr:uid="{A2704827-F629-4298-A443-33E37869282C}">
      <text>
        <r>
          <rPr>
            <sz val="11"/>
            <rFont val="Calibri"/>
            <family val="2"/>
            <charset val="238"/>
          </rPr>
          <t>IV_F:EgyebAllamiUtem2</t>
        </r>
      </text>
    </comment>
    <comment ref="AM47" authorId="0" shapeId="0" xr:uid="{95042742-8339-4F58-8FD6-464E8A458EBA}">
      <text>
        <r>
          <rPr>
            <sz val="11"/>
            <rFont val="Calibri"/>
            <family val="2"/>
            <charset val="238"/>
          </rPr>
          <t>IV_F:OnkormanyzatiUtem2</t>
        </r>
      </text>
    </comment>
    <comment ref="AN47" authorId="0" shapeId="0" xr:uid="{9FC9B4BF-8E3F-4CA9-8C6C-5A8C1B218D2D}">
      <text>
        <r>
          <rPr>
            <sz val="11"/>
            <rFont val="Calibri"/>
            <family val="2"/>
            <charset val="238"/>
          </rPr>
          <t>IV_F:EUUtem2</t>
        </r>
      </text>
    </comment>
    <comment ref="AO47" authorId="0" shapeId="0" xr:uid="{4207F352-3E29-47F9-92F9-6AD36C53F046}">
      <text>
        <r>
          <rPr>
            <sz val="11"/>
            <rFont val="Calibri"/>
            <family val="2"/>
            <charset val="238"/>
          </rPr>
          <t>IV_F:EgyebUtem2</t>
        </r>
      </text>
    </comment>
    <comment ref="AP47" authorId="0" shapeId="0" xr:uid="{D6D0B26E-D5B8-4579-80AD-E931176FA394}">
      <text>
        <r>
          <rPr>
            <sz val="11"/>
            <rFont val="Calibri"/>
            <family val="2"/>
            <charset val="238"/>
          </rPr>
          <t>IV_F:HitelKotvenyUtem2</t>
        </r>
      </text>
    </comment>
    <comment ref="AQ47" authorId="0" shapeId="0" xr:uid="{ACACBAEB-C318-4F8D-82F0-C08A0579493B}">
      <text>
        <r>
          <rPr>
            <sz val="11"/>
            <rFont val="Calibri"/>
            <family val="2"/>
            <charset val="238"/>
          </rPr>
          <t>IV_F:OsszesenUtem2</t>
        </r>
      </text>
    </comment>
    <comment ref="AR47" authorId="0" shapeId="0" xr:uid="{141ED117-C2FE-405F-9344-A88D5B841DC2}">
      <text>
        <r>
          <rPr>
            <sz val="11"/>
            <rFont val="Calibri"/>
            <family val="2"/>
            <charset val="238"/>
          </rPr>
          <t>IV_F:ForrashianyUtem2</t>
        </r>
      </text>
    </comment>
    <comment ref="AU47" authorId="0" shapeId="0" xr:uid="{CB529E49-FB95-4D15-9BA6-48059D58697F}">
      <text>
        <r>
          <rPr>
            <sz val="11"/>
            <rFont val="Calibri"/>
            <family val="2"/>
            <charset val="238"/>
          </rPr>
          <t>IV_F:Indokolas</t>
        </r>
      </text>
    </comment>
    <comment ref="AV47" authorId="0" shapeId="0" xr:uid="{95799A36-795B-4A11-ACCD-5E76A765C263}">
      <text>
        <r>
          <rPr>
            <sz val="11"/>
            <rFont val="Calibri"/>
            <family val="2"/>
            <charset val="238"/>
          </rPr>
          <t>IV_F:Megjegyzes</t>
        </r>
      </text>
    </comment>
    <comment ref="AW47" authorId="0" shapeId="0" xr:uid="{D64063C1-103C-472D-BCF4-11951B207535}">
      <text>
        <r>
          <rPr>
            <sz val="11"/>
            <rFont val="Calibri"/>
            <family val="2"/>
            <charset val="238"/>
          </rPr>
          <t>IV_F:FeladatSorszam</t>
        </r>
      </text>
    </comment>
    <comment ref="AY47" authorId="0" shapeId="0" xr:uid="{DD2790B4-C56A-4CC9-9E17-5F26A48D7FC5}">
      <text>
        <r>
          <rPr>
            <sz val="11"/>
            <rFont val="Calibri"/>
            <family val="2"/>
            <charset val="238"/>
          </rPr>
          <t>IV_F:ISA</t>
        </r>
      </text>
    </comment>
    <comment ref="B48" authorId="0" shapeId="0" xr:uid="{7DE548CC-754F-4A4B-95DD-F147480027F6}">
      <text>
        <r>
          <rPr>
            <sz val="11"/>
            <rFont val="Calibri"/>
            <family val="2"/>
            <charset val="238"/>
          </rPr>
          <t>IV_F:FontossagiSorrent</t>
        </r>
      </text>
    </comment>
    <comment ref="C48" authorId="0" shapeId="0" xr:uid="{A9F24BF7-B6AC-4A0C-B9F6-D380400EC5CA}">
      <text>
        <r>
          <rPr>
            <sz val="11"/>
            <rFont val="Calibri"/>
            <family val="2"/>
            <charset val="238"/>
          </rPr>
          <t>IV_F:FeladatKategoria</t>
        </r>
      </text>
    </comment>
    <comment ref="D48" authorId="0" shapeId="0" xr:uid="{FAFD298D-0172-4499-9814-21286C45F1E5}">
      <text>
        <r>
          <rPr>
            <sz val="11"/>
            <rFont val="Calibri"/>
            <family val="2"/>
            <charset val="238"/>
          </rPr>
          <t>IV_F:FeladatMegnevezes</t>
        </r>
      </text>
    </comment>
    <comment ref="E48" authorId="0" shapeId="0" xr:uid="{497AF04D-A31B-40BF-899B-BAFAAC8398E7}">
      <text>
        <r>
          <rPr>
            <sz val="11"/>
            <rFont val="Calibri"/>
            <family val="2"/>
            <charset val="238"/>
          </rPr>
          <t>IV_F:ElviEngedelySzam</t>
        </r>
      </text>
    </comment>
    <comment ref="F48" authorId="0" shapeId="0" xr:uid="{437C4604-4B58-4DB1-B69B-CF9E7C395C9C}">
      <text>
        <r>
          <rPr>
            <sz val="11"/>
            <rFont val="Calibri"/>
            <family val="2"/>
            <charset val="238"/>
          </rPr>
          <t>IV_F:VKR_Kod</t>
        </r>
      </text>
    </comment>
    <comment ref="G48" authorId="0" shapeId="0" xr:uid="{F0C1BCDB-046C-4C38-9C74-850285378D46}">
      <text>
        <r>
          <rPr>
            <sz val="11"/>
            <rFont val="Calibri"/>
            <family val="2"/>
            <charset val="238"/>
          </rPr>
          <t>IV_F:VKR_Nev</t>
        </r>
      </text>
    </comment>
    <comment ref="H48" authorId="0" shapeId="0" xr:uid="{CDC7924D-89BF-46EB-B435-BDDFBD2E30D0}">
      <text>
        <r>
          <rPr>
            <sz val="11"/>
            <rFont val="Calibri"/>
            <family val="2"/>
            <charset val="238"/>
          </rPr>
          <t>IV_F:FeladatAzonosito</t>
        </r>
      </text>
    </comment>
    <comment ref="I48" authorId="0" shapeId="0" xr:uid="{091EE21C-013B-4DB7-8A69-19499206E7E4}">
      <text>
        <r>
          <rPr>
            <sz val="11"/>
            <rFont val="Calibri"/>
            <family val="2"/>
            <charset val="238"/>
          </rPr>
          <t>IV_F:EllatasiTerulet</t>
        </r>
      </text>
    </comment>
    <comment ref="J48" authorId="0" shapeId="0" xr:uid="{36F2717F-CE53-4898-93AE-F94C5CD95AEE}">
      <text>
        <r>
          <rPr>
            <sz val="11"/>
            <rFont val="Calibri"/>
            <family val="2"/>
            <charset val="238"/>
          </rPr>
          <t>IV_F:EllatasertFelelos</t>
        </r>
      </text>
    </comment>
    <comment ref="K48" authorId="0" shapeId="0" xr:uid="{A15DEB33-9735-4FBF-B5A3-82EF7D50E3A8}">
      <text>
        <r>
          <rPr>
            <sz val="11"/>
            <rFont val="Calibri"/>
            <family val="2"/>
            <charset val="238"/>
          </rPr>
          <t>IV_F:TervezettNettoKoltseg</t>
        </r>
      </text>
    </comment>
    <comment ref="L48" authorId="0" shapeId="0" xr:uid="{093F7098-DE79-4E5D-B363-330E7484AB87}">
      <text>
        <r>
          <rPr>
            <sz val="11"/>
            <rFont val="Calibri"/>
            <family val="2"/>
            <charset val="238"/>
          </rPr>
          <t>IV_F:IdotartamKezdes</t>
        </r>
      </text>
    </comment>
    <comment ref="M48" authorId="0" shapeId="0" xr:uid="{A9A16A1B-31C1-479A-9FCB-3793B84F1119}">
      <text>
        <r>
          <rPr>
            <sz val="11"/>
            <rFont val="Calibri"/>
            <family val="2"/>
            <charset val="238"/>
          </rPr>
          <t>IV_F:IdotartamBefejezes</t>
        </r>
      </text>
    </comment>
    <comment ref="N48" authorId="0" shapeId="0" xr:uid="{658005BB-0DDF-4884-80CC-0179D9A65789}">
      <text>
        <r>
          <rPr>
            <sz val="11"/>
            <rFont val="Calibri"/>
            <family val="2"/>
            <charset val="238"/>
          </rPr>
          <t>IV_F:NettoKoltsegUtem1</t>
        </r>
      </text>
    </comment>
    <comment ref="O48" authorId="0" shapeId="0" xr:uid="{1B9CAF17-48F7-44BF-AA90-EF0A19B7DF3C}">
      <text>
        <r>
          <rPr>
            <sz val="11"/>
            <rFont val="Calibri"/>
            <family val="2"/>
            <charset val="238"/>
          </rPr>
          <t>IV_F:NettoKoltsegUtem2</t>
        </r>
      </text>
    </comment>
    <comment ref="P48" authorId="0" shapeId="0" xr:uid="{DC981994-D4BB-4EAF-97AE-5916429A4D32}">
      <text>
        <r>
          <rPr>
            <sz val="11"/>
            <rFont val="Calibri"/>
            <family val="2"/>
            <charset val="238"/>
          </rPr>
          <t>IV_F:EM_Melleklet2_KTG</t>
        </r>
      </text>
    </comment>
    <comment ref="R48" authorId="0" shapeId="0" xr:uid="{72789198-5E6B-4A62-9166-88AFBA7365FC}">
      <text>
        <r>
          <rPr>
            <sz val="11"/>
            <rFont val="Calibri"/>
            <family val="2"/>
            <charset val="238"/>
          </rPr>
          <t>IV_F:HDUtem1</t>
        </r>
      </text>
    </comment>
    <comment ref="S48" authorId="0" shapeId="0" xr:uid="{3F4B028B-7D6E-4DF6-BBE7-A5D13AD40821}">
      <text>
        <r>
          <rPr>
            <sz val="11"/>
            <rFont val="Calibri"/>
            <family val="2"/>
            <charset val="238"/>
          </rPr>
          <t>IV_F:ECSUtem1</t>
        </r>
      </text>
    </comment>
    <comment ref="T48" authorId="0" shapeId="0" xr:uid="{EF1CE4B5-9129-45D7-8C42-8383CEE93594}">
      <text>
        <r>
          <rPr>
            <sz val="11"/>
            <rFont val="Calibri"/>
            <family val="2"/>
            <charset val="238"/>
          </rPr>
          <t>IV_F:KFHUtem1</t>
        </r>
      </text>
    </comment>
    <comment ref="U48" authorId="0" shapeId="0" xr:uid="{1D438EEB-C7E4-4C10-ABD6-35959A3A75A0}">
      <text>
        <r>
          <rPr>
            <sz val="11"/>
            <rFont val="Calibri"/>
            <family val="2"/>
            <charset val="238"/>
          </rPr>
          <t>IV_F:Egyeb_SajatUtem1</t>
        </r>
      </text>
    </comment>
    <comment ref="V48" authorId="0" shapeId="0" xr:uid="{1B0E09DC-7503-4709-9E69-97C2B78E7A82}">
      <text>
        <r>
          <rPr>
            <sz val="11"/>
            <rFont val="Calibri"/>
            <family val="2"/>
            <charset val="238"/>
          </rPr>
          <t>IV_F:DijUtem1</t>
        </r>
      </text>
    </comment>
    <comment ref="W48" authorId="0" shapeId="0" xr:uid="{90F32A62-BFFD-4E29-A07F-851CAF6B8BA7}">
      <text>
        <r>
          <rPr>
            <sz val="11"/>
            <rFont val="Calibri"/>
            <family val="2"/>
            <charset val="238"/>
          </rPr>
          <t>IV_F:EM_Melleklet1_Utem1</t>
        </r>
      </text>
    </comment>
    <comment ref="X48" authorId="0" shapeId="0" xr:uid="{5ED77ECF-4540-404F-A655-0036579582F4}">
      <text>
        <r>
          <rPr>
            <sz val="11"/>
            <rFont val="Calibri"/>
            <family val="2"/>
            <charset val="238"/>
          </rPr>
          <t>IV_F:EgyebAllamiUtem1</t>
        </r>
      </text>
    </comment>
    <comment ref="Y48" authorId="0" shapeId="0" xr:uid="{D2D90B31-3E89-4571-9466-EF4F6C544227}">
      <text>
        <r>
          <rPr>
            <sz val="11"/>
            <rFont val="Calibri"/>
            <family val="2"/>
            <charset val="238"/>
          </rPr>
          <t>IV_F:OnkormanyzatiUtem1</t>
        </r>
      </text>
    </comment>
    <comment ref="Z48" authorId="0" shapeId="0" xr:uid="{1224B4A4-A73F-4017-A1F5-E85BA68624C2}">
      <text>
        <r>
          <rPr>
            <sz val="11"/>
            <rFont val="Calibri"/>
            <family val="2"/>
            <charset val="238"/>
          </rPr>
          <t>IV_F:EUUtem1</t>
        </r>
      </text>
    </comment>
    <comment ref="AA48" authorId="0" shapeId="0" xr:uid="{050DC9CF-FC0D-496D-BFB7-FB4CE1FFC948}">
      <text>
        <r>
          <rPr>
            <sz val="11"/>
            <rFont val="Calibri"/>
            <family val="2"/>
            <charset val="238"/>
          </rPr>
          <t>IV_F:EgyebUtem1</t>
        </r>
      </text>
    </comment>
    <comment ref="AB48" authorId="0" shapeId="0" xr:uid="{8C5D8778-872B-45FE-8A9D-49AD6F1ABA32}">
      <text>
        <r>
          <rPr>
            <sz val="11"/>
            <rFont val="Calibri"/>
            <family val="2"/>
            <charset val="238"/>
          </rPr>
          <t>IV_F:HitelKotvenyUtem1</t>
        </r>
      </text>
    </comment>
    <comment ref="AC48" authorId="0" shapeId="0" xr:uid="{3989C8D8-FD8C-4722-B934-5CCE6424CD98}">
      <text>
        <r>
          <rPr>
            <sz val="11"/>
            <rFont val="Calibri"/>
            <family val="2"/>
            <charset val="238"/>
          </rPr>
          <t>IV_F:OsszesenUtem1</t>
        </r>
      </text>
    </comment>
    <comment ref="AF48" authorId="0" shapeId="0" xr:uid="{AB007E3E-0C23-485E-8A3D-E28D75C67E4F}">
      <text>
        <r>
          <rPr>
            <sz val="11"/>
            <rFont val="Calibri"/>
            <family val="2"/>
            <charset val="238"/>
          </rPr>
          <t>IV_F:HDUtem2</t>
        </r>
      </text>
    </comment>
    <comment ref="AG48" authorId="0" shapeId="0" xr:uid="{A12B83EB-129A-4ED8-A140-0FE9B8AB6846}">
      <text>
        <r>
          <rPr>
            <sz val="11"/>
            <rFont val="Calibri"/>
            <family val="2"/>
            <charset val="238"/>
          </rPr>
          <t>IV_F:ECSUtem2</t>
        </r>
      </text>
    </comment>
    <comment ref="AH48" authorId="0" shapeId="0" xr:uid="{90DC3E2A-E532-4098-A8F2-E7DB9B9BF65B}">
      <text>
        <r>
          <rPr>
            <sz val="11"/>
            <rFont val="Calibri"/>
            <family val="2"/>
            <charset val="238"/>
          </rPr>
          <t>IV_F:KFHUtem2</t>
        </r>
      </text>
    </comment>
    <comment ref="AI48" authorId="0" shapeId="0" xr:uid="{8CF08B3B-FDC3-4BF7-B5FD-1444BF61F693}">
      <text>
        <r>
          <rPr>
            <sz val="11"/>
            <rFont val="Calibri"/>
            <family val="2"/>
            <charset val="238"/>
          </rPr>
          <t>IV_F:Egyeb_SajatUtem2</t>
        </r>
      </text>
    </comment>
    <comment ref="AJ48" authorId="0" shapeId="0" xr:uid="{E5037D81-6F88-46F7-8FAE-4D3329DC84A3}">
      <text>
        <r>
          <rPr>
            <sz val="11"/>
            <rFont val="Calibri"/>
            <family val="2"/>
            <charset val="238"/>
          </rPr>
          <t>IV_F:DijUtem2</t>
        </r>
      </text>
    </comment>
    <comment ref="AK48" authorId="0" shapeId="0" xr:uid="{3A12E49C-AAD5-42B3-8999-DB2F0C7D0AA9}">
      <text>
        <r>
          <rPr>
            <sz val="11"/>
            <rFont val="Calibri"/>
            <family val="2"/>
            <charset val="238"/>
          </rPr>
          <t>IV_F:EM_Melleklet1_Utem2</t>
        </r>
      </text>
    </comment>
    <comment ref="AL48" authorId="0" shapeId="0" xr:uid="{E1F72496-45E7-4973-8D34-A766212FB9DF}">
      <text>
        <r>
          <rPr>
            <sz val="11"/>
            <rFont val="Calibri"/>
            <family val="2"/>
            <charset val="238"/>
          </rPr>
          <t>IV_F:EgyebAllamiUtem2</t>
        </r>
      </text>
    </comment>
    <comment ref="AM48" authorId="0" shapeId="0" xr:uid="{7F820398-A100-474F-94E2-14A8B490A2BE}">
      <text>
        <r>
          <rPr>
            <sz val="11"/>
            <rFont val="Calibri"/>
            <family val="2"/>
            <charset val="238"/>
          </rPr>
          <t>IV_F:OnkormanyzatiUtem2</t>
        </r>
      </text>
    </comment>
    <comment ref="AN48" authorId="0" shapeId="0" xr:uid="{2ED114BB-E59E-4180-B677-67E929505329}">
      <text>
        <r>
          <rPr>
            <sz val="11"/>
            <rFont val="Calibri"/>
            <family val="2"/>
            <charset val="238"/>
          </rPr>
          <t>IV_F:EUUtem2</t>
        </r>
      </text>
    </comment>
    <comment ref="AO48" authorId="0" shapeId="0" xr:uid="{CDCE479B-8081-4304-9AAE-77A5FAB870AA}">
      <text>
        <r>
          <rPr>
            <sz val="11"/>
            <rFont val="Calibri"/>
            <family val="2"/>
            <charset val="238"/>
          </rPr>
          <t>IV_F:EgyebUtem2</t>
        </r>
      </text>
    </comment>
    <comment ref="AP48" authorId="0" shapeId="0" xr:uid="{858E4C8E-03CF-4248-A94E-77EB0E7B69E3}">
      <text>
        <r>
          <rPr>
            <sz val="11"/>
            <rFont val="Calibri"/>
            <family val="2"/>
            <charset val="238"/>
          </rPr>
          <t>IV_F:HitelKotvenyUtem2</t>
        </r>
      </text>
    </comment>
    <comment ref="AQ48" authorId="0" shapeId="0" xr:uid="{1B99CF43-C57D-47B0-91CF-C4AA6D8FFDEF}">
      <text>
        <r>
          <rPr>
            <sz val="11"/>
            <rFont val="Calibri"/>
            <family val="2"/>
            <charset val="238"/>
          </rPr>
          <t>IV_F:OsszesenUtem2</t>
        </r>
      </text>
    </comment>
    <comment ref="AR48" authorId="0" shapeId="0" xr:uid="{4864E592-18D7-4947-BBCF-9AE189C4194D}">
      <text>
        <r>
          <rPr>
            <sz val="11"/>
            <rFont val="Calibri"/>
            <family val="2"/>
            <charset val="238"/>
          </rPr>
          <t>IV_F:ForrashianyUtem2</t>
        </r>
      </text>
    </comment>
    <comment ref="AU48" authorId="0" shapeId="0" xr:uid="{58167A1D-EF94-4F50-8C65-1CA47433F818}">
      <text>
        <r>
          <rPr>
            <sz val="11"/>
            <rFont val="Calibri"/>
            <family val="2"/>
            <charset val="238"/>
          </rPr>
          <t>IV_F:Indokolas</t>
        </r>
      </text>
    </comment>
    <comment ref="AV48" authorId="0" shapeId="0" xr:uid="{BAE9F625-584F-4A4A-B989-879ACDB1B61B}">
      <text>
        <r>
          <rPr>
            <sz val="11"/>
            <rFont val="Calibri"/>
            <family val="2"/>
            <charset val="238"/>
          </rPr>
          <t>IV_F:Megjegyzes</t>
        </r>
      </text>
    </comment>
    <comment ref="AW48" authorId="0" shapeId="0" xr:uid="{C691BF91-9D56-4468-AE7F-97087A0409C5}">
      <text>
        <r>
          <rPr>
            <sz val="11"/>
            <rFont val="Calibri"/>
            <family val="2"/>
            <charset val="238"/>
          </rPr>
          <t>IV_F:FeladatSorszam</t>
        </r>
      </text>
    </comment>
    <comment ref="AY48" authorId="0" shapeId="0" xr:uid="{137082C9-8005-486C-ACCC-2781EA7A02F8}">
      <text>
        <r>
          <rPr>
            <sz val="11"/>
            <rFont val="Calibri"/>
            <family val="2"/>
            <charset val="238"/>
          </rPr>
          <t>IV_F:ISA</t>
        </r>
      </text>
    </comment>
    <comment ref="B49" authorId="0" shapeId="0" xr:uid="{A2724D57-4EA9-49D0-ABBE-30855732A79B}">
      <text>
        <r>
          <rPr>
            <sz val="11"/>
            <rFont val="Calibri"/>
            <family val="2"/>
            <charset val="238"/>
          </rPr>
          <t>IV_F:FontossagiSorrent</t>
        </r>
      </text>
    </comment>
    <comment ref="C49" authorId="0" shapeId="0" xr:uid="{A5CC7E81-73B8-44BC-9D4B-03A2FB4D8A1E}">
      <text>
        <r>
          <rPr>
            <sz val="11"/>
            <rFont val="Calibri"/>
            <family val="2"/>
            <charset val="238"/>
          </rPr>
          <t>IV_F:FeladatKategoria</t>
        </r>
      </text>
    </comment>
    <comment ref="D49" authorId="0" shapeId="0" xr:uid="{F44680EB-EECE-4F1C-81F6-AE364BE38822}">
      <text>
        <r>
          <rPr>
            <sz val="11"/>
            <rFont val="Calibri"/>
            <family val="2"/>
            <charset val="238"/>
          </rPr>
          <t>IV_F:FeladatMegnevezes</t>
        </r>
      </text>
    </comment>
    <comment ref="E49" authorId="0" shapeId="0" xr:uid="{DDC424D4-3E88-4746-831A-BDBAF8D5E254}">
      <text>
        <r>
          <rPr>
            <sz val="11"/>
            <rFont val="Calibri"/>
            <family val="2"/>
            <charset val="238"/>
          </rPr>
          <t>IV_F:ElviEngedelySzam</t>
        </r>
      </text>
    </comment>
    <comment ref="F49" authorId="0" shapeId="0" xr:uid="{E5673D01-A0D5-4165-80D4-C35908FC93A2}">
      <text>
        <r>
          <rPr>
            <sz val="11"/>
            <rFont val="Calibri"/>
            <family val="2"/>
            <charset val="238"/>
          </rPr>
          <t>IV_F:VKR_Kod</t>
        </r>
      </text>
    </comment>
    <comment ref="G49" authorId="0" shapeId="0" xr:uid="{235DF781-47DE-4673-AF06-1F81AF9B406A}">
      <text>
        <r>
          <rPr>
            <sz val="11"/>
            <rFont val="Calibri"/>
            <family val="2"/>
            <charset val="238"/>
          </rPr>
          <t>IV_F:VKR_Nev</t>
        </r>
      </text>
    </comment>
    <comment ref="H49" authorId="0" shapeId="0" xr:uid="{868D3335-FBA7-4A0D-B642-D9C7DBC296DD}">
      <text>
        <r>
          <rPr>
            <sz val="11"/>
            <rFont val="Calibri"/>
            <family val="2"/>
            <charset val="238"/>
          </rPr>
          <t>IV_F:FeladatAzonosito</t>
        </r>
      </text>
    </comment>
    <comment ref="I49" authorId="0" shapeId="0" xr:uid="{1387F98C-9E1E-4BF5-A684-E2B2326DE3F2}">
      <text>
        <r>
          <rPr>
            <sz val="11"/>
            <rFont val="Calibri"/>
            <family val="2"/>
            <charset val="238"/>
          </rPr>
          <t>IV_F:EllatasiTerulet</t>
        </r>
      </text>
    </comment>
    <comment ref="J49" authorId="0" shapeId="0" xr:uid="{E12341B3-B143-4940-93E1-4EAF21027DE2}">
      <text>
        <r>
          <rPr>
            <sz val="11"/>
            <rFont val="Calibri"/>
            <family val="2"/>
            <charset val="238"/>
          </rPr>
          <t>IV_F:EllatasertFelelos</t>
        </r>
      </text>
    </comment>
    <comment ref="K49" authorId="0" shapeId="0" xr:uid="{57543BE7-D4BE-4C2C-BFD7-85CFAC62280A}">
      <text>
        <r>
          <rPr>
            <sz val="11"/>
            <rFont val="Calibri"/>
            <family val="2"/>
            <charset val="238"/>
          </rPr>
          <t>IV_F:TervezettNettoKoltseg</t>
        </r>
      </text>
    </comment>
    <comment ref="L49" authorId="0" shapeId="0" xr:uid="{5D68776E-2EBB-4C7D-9C35-87D76034AA61}">
      <text>
        <r>
          <rPr>
            <sz val="11"/>
            <rFont val="Calibri"/>
            <family val="2"/>
            <charset val="238"/>
          </rPr>
          <t>IV_F:IdotartamKezdes</t>
        </r>
      </text>
    </comment>
    <comment ref="M49" authorId="0" shapeId="0" xr:uid="{8B6A6A03-5A7D-499A-B21A-03A4F8C79255}">
      <text>
        <r>
          <rPr>
            <sz val="11"/>
            <rFont val="Calibri"/>
            <family val="2"/>
            <charset val="238"/>
          </rPr>
          <t>IV_F:IdotartamBefejezes</t>
        </r>
      </text>
    </comment>
    <comment ref="N49" authorId="0" shapeId="0" xr:uid="{899A4DC2-F2BE-4A2A-BF52-23035788112E}">
      <text>
        <r>
          <rPr>
            <sz val="11"/>
            <rFont val="Calibri"/>
            <family val="2"/>
            <charset val="238"/>
          </rPr>
          <t>IV_F:NettoKoltsegUtem1</t>
        </r>
      </text>
    </comment>
    <comment ref="O49" authorId="0" shapeId="0" xr:uid="{8781C0E7-02F9-467D-BFAC-AADCEDDB5DD2}">
      <text>
        <r>
          <rPr>
            <sz val="11"/>
            <rFont val="Calibri"/>
            <family val="2"/>
            <charset val="238"/>
          </rPr>
          <t>IV_F:NettoKoltsegUtem2</t>
        </r>
      </text>
    </comment>
    <comment ref="P49" authorId="0" shapeId="0" xr:uid="{A4EE7161-A0E7-46A4-A049-A177F6F460E6}">
      <text>
        <r>
          <rPr>
            <sz val="11"/>
            <rFont val="Calibri"/>
            <family val="2"/>
            <charset val="238"/>
          </rPr>
          <t>IV_F:EM_Melleklet2_KTG</t>
        </r>
      </text>
    </comment>
    <comment ref="R49" authorId="0" shapeId="0" xr:uid="{0A715034-B235-4503-8D56-150072A42417}">
      <text>
        <r>
          <rPr>
            <sz val="11"/>
            <rFont val="Calibri"/>
            <family val="2"/>
            <charset val="238"/>
          </rPr>
          <t>IV_F:HDUtem1</t>
        </r>
      </text>
    </comment>
    <comment ref="S49" authorId="0" shapeId="0" xr:uid="{D0E93FD8-1F2A-4098-B85B-57CCA53C4E9B}">
      <text>
        <r>
          <rPr>
            <sz val="11"/>
            <rFont val="Calibri"/>
            <family val="2"/>
            <charset val="238"/>
          </rPr>
          <t>IV_F:ECSUtem1</t>
        </r>
      </text>
    </comment>
    <comment ref="T49" authorId="0" shapeId="0" xr:uid="{B14596B3-76DC-4D87-9B3E-D6C0DCC3B9E9}">
      <text>
        <r>
          <rPr>
            <sz val="11"/>
            <rFont val="Calibri"/>
            <family val="2"/>
            <charset val="238"/>
          </rPr>
          <t>IV_F:KFHUtem1</t>
        </r>
      </text>
    </comment>
    <comment ref="U49" authorId="0" shapeId="0" xr:uid="{1AEAF3DC-BFC3-4624-990A-5E7B87EEE833}">
      <text>
        <r>
          <rPr>
            <sz val="11"/>
            <rFont val="Calibri"/>
            <family val="2"/>
            <charset val="238"/>
          </rPr>
          <t>IV_F:Egyeb_SajatUtem1</t>
        </r>
      </text>
    </comment>
    <comment ref="V49" authorId="0" shapeId="0" xr:uid="{197563DB-0373-4E27-89EF-CB9D8EB6CBE9}">
      <text>
        <r>
          <rPr>
            <sz val="11"/>
            <rFont val="Calibri"/>
            <family val="2"/>
            <charset val="238"/>
          </rPr>
          <t>IV_F:DijUtem1</t>
        </r>
      </text>
    </comment>
    <comment ref="W49" authorId="0" shapeId="0" xr:uid="{FC5C3FF6-D722-4414-BD3D-58DB3C5CE704}">
      <text>
        <r>
          <rPr>
            <sz val="11"/>
            <rFont val="Calibri"/>
            <family val="2"/>
            <charset val="238"/>
          </rPr>
          <t>IV_F:EM_Melleklet1_Utem1</t>
        </r>
      </text>
    </comment>
    <comment ref="X49" authorId="0" shapeId="0" xr:uid="{AC8C38AC-36D7-4F88-8888-7FBDB49117C4}">
      <text>
        <r>
          <rPr>
            <sz val="11"/>
            <rFont val="Calibri"/>
            <family val="2"/>
            <charset val="238"/>
          </rPr>
          <t>IV_F:EgyebAllamiUtem1</t>
        </r>
      </text>
    </comment>
    <comment ref="Y49" authorId="0" shapeId="0" xr:uid="{2D5DA966-80F1-424A-B8C5-BF2E80C1F09A}">
      <text>
        <r>
          <rPr>
            <sz val="11"/>
            <rFont val="Calibri"/>
            <family val="2"/>
            <charset val="238"/>
          </rPr>
          <t>IV_F:OnkormanyzatiUtem1</t>
        </r>
      </text>
    </comment>
    <comment ref="Z49" authorId="0" shapeId="0" xr:uid="{448596D1-4654-42C5-99E6-5569F59DCD95}">
      <text>
        <r>
          <rPr>
            <sz val="11"/>
            <rFont val="Calibri"/>
            <family val="2"/>
            <charset val="238"/>
          </rPr>
          <t>IV_F:EUUtem1</t>
        </r>
      </text>
    </comment>
    <comment ref="AA49" authorId="0" shapeId="0" xr:uid="{125B9E30-EE00-4C97-82E7-D49B54916559}">
      <text>
        <r>
          <rPr>
            <sz val="11"/>
            <rFont val="Calibri"/>
            <family val="2"/>
            <charset val="238"/>
          </rPr>
          <t>IV_F:EgyebUtem1</t>
        </r>
      </text>
    </comment>
    <comment ref="AB49" authorId="0" shapeId="0" xr:uid="{58770730-0C06-472D-A94D-D11514FEB338}">
      <text>
        <r>
          <rPr>
            <sz val="11"/>
            <rFont val="Calibri"/>
            <family val="2"/>
            <charset val="238"/>
          </rPr>
          <t>IV_F:HitelKotvenyUtem1</t>
        </r>
      </text>
    </comment>
    <comment ref="AC49" authorId="0" shapeId="0" xr:uid="{878EE427-91A9-4DB0-B658-717F57914A69}">
      <text>
        <r>
          <rPr>
            <sz val="11"/>
            <rFont val="Calibri"/>
            <family val="2"/>
            <charset val="238"/>
          </rPr>
          <t>IV_F:OsszesenUtem1</t>
        </r>
      </text>
    </comment>
    <comment ref="AF49" authorId="0" shapeId="0" xr:uid="{A467D1BC-0969-4B6B-A3A0-AAE75D49B5CA}">
      <text>
        <r>
          <rPr>
            <sz val="11"/>
            <rFont val="Calibri"/>
            <family val="2"/>
            <charset val="238"/>
          </rPr>
          <t>IV_F:HDUtem2</t>
        </r>
      </text>
    </comment>
    <comment ref="AG49" authorId="0" shapeId="0" xr:uid="{3549FA42-C70E-4FF1-BD3F-E26A9344E75D}">
      <text>
        <r>
          <rPr>
            <sz val="11"/>
            <rFont val="Calibri"/>
            <family val="2"/>
            <charset val="238"/>
          </rPr>
          <t>IV_F:ECSUtem2</t>
        </r>
      </text>
    </comment>
    <comment ref="AH49" authorId="0" shapeId="0" xr:uid="{48DF2963-4A78-4829-8BEB-11901FB983BD}">
      <text>
        <r>
          <rPr>
            <sz val="11"/>
            <rFont val="Calibri"/>
            <family val="2"/>
            <charset val="238"/>
          </rPr>
          <t>IV_F:KFHUtem2</t>
        </r>
      </text>
    </comment>
    <comment ref="AI49" authorId="0" shapeId="0" xr:uid="{8A762EC4-7A00-481F-B2AE-BAA288EDB48F}">
      <text>
        <r>
          <rPr>
            <sz val="11"/>
            <rFont val="Calibri"/>
            <family val="2"/>
            <charset val="238"/>
          </rPr>
          <t>IV_F:Egyeb_SajatUtem2</t>
        </r>
      </text>
    </comment>
    <comment ref="AJ49" authorId="0" shapeId="0" xr:uid="{C4064011-09B3-4DB2-9308-84101C5B1550}">
      <text>
        <r>
          <rPr>
            <sz val="11"/>
            <rFont val="Calibri"/>
            <family val="2"/>
            <charset val="238"/>
          </rPr>
          <t>IV_F:DijUtem2</t>
        </r>
      </text>
    </comment>
    <comment ref="AK49" authorId="0" shapeId="0" xr:uid="{94F1E0EF-34F7-41F9-BB90-76AA0464AA1C}">
      <text>
        <r>
          <rPr>
            <sz val="11"/>
            <rFont val="Calibri"/>
            <family val="2"/>
            <charset val="238"/>
          </rPr>
          <t>IV_F:EM_Melleklet1_Utem2</t>
        </r>
      </text>
    </comment>
    <comment ref="AL49" authorId="0" shapeId="0" xr:uid="{D7B680EC-2F3B-464B-93D3-7CD252A5816F}">
      <text>
        <r>
          <rPr>
            <sz val="11"/>
            <rFont val="Calibri"/>
            <family val="2"/>
            <charset val="238"/>
          </rPr>
          <t>IV_F:EgyebAllamiUtem2</t>
        </r>
      </text>
    </comment>
    <comment ref="AM49" authorId="0" shapeId="0" xr:uid="{4008AD80-64A5-4D95-BA0D-B18C0E82AE19}">
      <text>
        <r>
          <rPr>
            <sz val="11"/>
            <rFont val="Calibri"/>
            <family val="2"/>
            <charset val="238"/>
          </rPr>
          <t>IV_F:OnkormanyzatiUtem2</t>
        </r>
      </text>
    </comment>
    <comment ref="AN49" authorId="0" shapeId="0" xr:uid="{FBDDCB9A-9C90-456D-8C7E-629B137B1BD3}">
      <text>
        <r>
          <rPr>
            <sz val="11"/>
            <rFont val="Calibri"/>
            <family val="2"/>
            <charset val="238"/>
          </rPr>
          <t>IV_F:EUUtem2</t>
        </r>
      </text>
    </comment>
    <comment ref="AO49" authorId="0" shapeId="0" xr:uid="{CE2B06B8-7B8D-4A22-95BC-5C19F2132A46}">
      <text>
        <r>
          <rPr>
            <sz val="11"/>
            <rFont val="Calibri"/>
            <family val="2"/>
            <charset val="238"/>
          </rPr>
          <t>IV_F:EgyebUtem2</t>
        </r>
      </text>
    </comment>
    <comment ref="AP49" authorId="0" shapeId="0" xr:uid="{3E721929-0493-4933-A3F3-0E1BC6001453}">
      <text>
        <r>
          <rPr>
            <sz val="11"/>
            <rFont val="Calibri"/>
            <family val="2"/>
            <charset val="238"/>
          </rPr>
          <t>IV_F:HitelKotvenyUtem2</t>
        </r>
      </text>
    </comment>
    <comment ref="AQ49" authorId="0" shapeId="0" xr:uid="{C517CD9F-2E3C-4752-AC0A-DEFB566DE10D}">
      <text>
        <r>
          <rPr>
            <sz val="11"/>
            <rFont val="Calibri"/>
            <family val="2"/>
            <charset val="238"/>
          </rPr>
          <t>IV_F:OsszesenUtem2</t>
        </r>
      </text>
    </comment>
    <comment ref="AR49" authorId="0" shapeId="0" xr:uid="{47FD07A3-9225-4D34-90B9-3BF9B050DAA9}">
      <text>
        <r>
          <rPr>
            <sz val="11"/>
            <rFont val="Calibri"/>
            <family val="2"/>
            <charset val="238"/>
          </rPr>
          <t>IV_F:ForrashianyUtem2</t>
        </r>
      </text>
    </comment>
    <comment ref="AU49" authorId="0" shapeId="0" xr:uid="{BE99AF46-359D-40F1-9C16-F0762DC448CC}">
      <text>
        <r>
          <rPr>
            <sz val="11"/>
            <rFont val="Calibri"/>
            <family val="2"/>
            <charset val="238"/>
          </rPr>
          <t>IV_F:Indokolas</t>
        </r>
      </text>
    </comment>
    <comment ref="AV49" authorId="0" shapeId="0" xr:uid="{04064AB1-F4CB-47CA-A409-5C80C5CEEBEA}">
      <text>
        <r>
          <rPr>
            <sz val="11"/>
            <rFont val="Calibri"/>
            <family val="2"/>
            <charset val="238"/>
          </rPr>
          <t>IV_F:Megjegyzes</t>
        </r>
      </text>
    </comment>
    <comment ref="AW49" authorId="0" shapeId="0" xr:uid="{D08181E2-3D11-4182-BB7D-B9D098DFD3E7}">
      <text>
        <r>
          <rPr>
            <sz val="11"/>
            <rFont val="Calibri"/>
            <family val="2"/>
            <charset val="238"/>
          </rPr>
          <t>IV_F:FeladatSorszam</t>
        </r>
      </text>
    </comment>
    <comment ref="AY49" authorId="0" shapeId="0" xr:uid="{6DA8BADF-DDFD-4F21-90AD-5D7ECA86BC93}">
      <text>
        <r>
          <rPr>
            <sz val="11"/>
            <rFont val="Calibri"/>
            <family val="2"/>
            <charset val="238"/>
          </rPr>
          <t>IV_F:ISA</t>
        </r>
      </text>
    </comment>
    <comment ref="B50" authorId="0" shapeId="0" xr:uid="{1D55049D-140C-49CD-9DB7-8DFCD91BE622}">
      <text>
        <r>
          <rPr>
            <sz val="11"/>
            <rFont val="Calibri"/>
            <family val="2"/>
            <charset val="238"/>
          </rPr>
          <t>IV_F:FontossagiSorrent</t>
        </r>
      </text>
    </comment>
    <comment ref="C50" authorId="0" shapeId="0" xr:uid="{18BF33D6-AA96-4452-95D5-101BA17C7F51}">
      <text>
        <r>
          <rPr>
            <sz val="11"/>
            <rFont val="Calibri"/>
            <family val="2"/>
            <charset val="238"/>
          </rPr>
          <t>IV_F:FeladatKategoria</t>
        </r>
      </text>
    </comment>
    <comment ref="D50" authorId="0" shapeId="0" xr:uid="{2DE8411B-1665-40D1-A79F-1091CCD0840C}">
      <text>
        <r>
          <rPr>
            <sz val="11"/>
            <rFont val="Calibri"/>
            <family val="2"/>
            <charset val="238"/>
          </rPr>
          <t>IV_F:FeladatMegnevezes</t>
        </r>
      </text>
    </comment>
    <comment ref="E50" authorId="0" shapeId="0" xr:uid="{3F7C743D-6C9A-4442-9EB8-06355F6E2B23}">
      <text>
        <r>
          <rPr>
            <sz val="11"/>
            <rFont val="Calibri"/>
            <family val="2"/>
            <charset val="238"/>
          </rPr>
          <t>IV_F:ElviEngedelySzam</t>
        </r>
      </text>
    </comment>
    <comment ref="F50" authorId="0" shapeId="0" xr:uid="{13FDBBC0-A068-4D82-ADCB-D0E4E6F9F927}">
      <text>
        <r>
          <rPr>
            <sz val="11"/>
            <rFont val="Calibri"/>
            <family val="2"/>
            <charset val="238"/>
          </rPr>
          <t>IV_F:VKR_Kod</t>
        </r>
      </text>
    </comment>
    <comment ref="G50" authorId="0" shapeId="0" xr:uid="{A9ECF7A9-C7C6-454B-839A-539F2335399B}">
      <text>
        <r>
          <rPr>
            <sz val="11"/>
            <rFont val="Calibri"/>
            <family val="2"/>
            <charset val="238"/>
          </rPr>
          <t>IV_F:VKR_Nev</t>
        </r>
      </text>
    </comment>
    <comment ref="H50" authorId="0" shapeId="0" xr:uid="{7F75B9A3-2957-4E57-95FB-1509738A46B6}">
      <text>
        <r>
          <rPr>
            <sz val="11"/>
            <rFont val="Calibri"/>
            <family val="2"/>
            <charset val="238"/>
          </rPr>
          <t>IV_F:FeladatAzonosito</t>
        </r>
      </text>
    </comment>
    <comment ref="I50" authorId="0" shapeId="0" xr:uid="{DFBB9C9C-0116-415D-9944-6F82FA1BE1E5}">
      <text>
        <r>
          <rPr>
            <sz val="11"/>
            <rFont val="Calibri"/>
            <family val="2"/>
            <charset val="238"/>
          </rPr>
          <t>IV_F:EllatasiTerulet</t>
        </r>
      </text>
    </comment>
    <comment ref="J50" authorId="0" shapeId="0" xr:uid="{D2995EE6-016E-4A29-86FC-9BB5DA4D5190}">
      <text>
        <r>
          <rPr>
            <sz val="11"/>
            <rFont val="Calibri"/>
            <family val="2"/>
            <charset val="238"/>
          </rPr>
          <t>IV_F:EllatasertFelelos</t>
        </r>
      </text>
    </comment>
    <comment ref="K50" authorId="0" shapeId="0" xr:uid="{6EB68378-2C77-42FB-BE69-6DF0A9504DE8}">
      <text>
        <r>
          <rPr>
            <sz val="11"/>
            <rFont val="Calibri"/>
            <family val="2"/>
            <charset val="238"/>
          </rPr>
          <t>IV_F:TervezettNettoKoltseg</t>
        </r>
      </text>
    </comment>
    <comment ref="L50" authorId="0" shapeId="0" xr:uid="{B3B1270A-7A3E-4713-BFB1-1C406B4E09F5}">
      <text>
        <r>
          <rPr>
            <sz val="11"/>
            <rFont val="Calibri"/>
            <family val="2"/>
            <charset val="238"/>
          </rPr>
          <t>IV_F:IdotartamKezdes</t>
        </r>
      </text>
    </comment>
    <comment ref="M50" authorId="0" shapeId="0" xr:uid="{C4E4200E-6F65-495A-9B75-55FC9A231274}">
      <text>
        <r>
          <rPr>
            <sz val="11"/>
            <rFont val="Calibri"/>
            <family val="2"/>
            <charset val="238"/>
          </rPr>
          <t>IV_F:IdotartamBefejezes</t>
        </r>
      </text>
    </comment>
    <comment ref="N50" authorId="0" shapeId="0" xr:uid="{308FD162-0413-4EC2-8C1E-C508C0CEAF2C}">
      <text>
        <r>
          <rPr>
            <sz val="11"/>
            <rFont val="Calibri"/>
            <family val="2"/>
            <charset val="238"/>
          </rPr>
          <t>IV_F:NettoKoltsegUtem1</t>
        </r>
      </text>
    </comment>
    <comment ref="O50" authorId="0" shapeId="0" xr:uid="{7B3D432E-D107-4A18-9919-0BE296624C95}">
      <text>
        <r>
          <rPr>
            <sz val="11"/>
            <rFont val="Calibri"/>
            <family val="2"/>
            <charset val="238"/>
          </rPr>
          <t>IV_F:NettoKoltsegUtem2</t>
        </r>
      </text>
    </comment>
    <comment ref="P50" authorId="0" shapeId="0" xr:uid="{A0B14DBD-6E80-4FD6-9E88-DFA04FAEB5FD}">
      <text>
        <r>
          <rPr>
            <sz val="11"/>
            <rFont val="Calibri"/>
            <family val="2"/>
            <charset val="238"/>
          </rPr>
          <t>IV_F:EM_Melleklet2_KTG</t>
        </r>
      </text>
    </comment>
    <comment ref="R50" authorId="0" shapeId="0" xr:uid="{A58AE531-0109-4068-88C8-EEF3BBB8D6B7}">
      <text>
        <r>
          <rPr>
            <sz val="11"/>
            <rFont val="Calibri"/>
            <family val="2"/>
            <charset val="238"/>
          </rPr>
          <t>IV_F:HDUtem1</t>
        </r>
      </text>
    </comment>
    <comment ref="S50" authorId="0" shapeId="0" xr:uid="{4FBEFF30-53B7-4ADA-B5D5-705D1CB3D44A}">
      <text>
        <r>
          <rPr>
            <sz val="11"/>
            <rFont val="Calibri"/>
            <family val="2"/>
            <charset val="238"/>
          </rPr>
          <t>IV_F:ECSUtem1</t>
        </r>
      </text>
    </comment>
    <comment ref="T50" authorId="0" shapeId="0" xr:uid="{CAE0D97C-C851-4CC1-95F6-DEF4D0B8812C}">
      <text>
        <r>
          <rPr>
            <sz val="11"/>
            <rFont val="Calibri"/>
            <family val="2"/>
            <charset val="238"/>
          </rPr>
          <t>IV_F:KFHUtem1</t>
        </r>
      </text>
    </comment>
    <comment ref="U50" authorId="0" shapeId="0" xr:uid="{E8D222BD-8BAA-4A83-AA6F-D987381CB649}">
      <text>
        <r>
          <rPr>
            <sz val="11"/>
            <rFont val="Calibri"/>
            <family val="2"/>
            <charset val="238"/>
          </rPr>
          <t>IV_F:Egyeb_SajatUtem1</t>
        </r>
      </text>
    </comment>
    <comment ref="V50" authorId="0" shapeId="0" xr:uid="{23CE59C4-BBCF-4EFF-8761-34056D7AA0CA}">
      <text>
        <r>
          <rPr>
            <sz val="11"/>
            <rFont val="Calibri"/>
            <family val="2"/>
            <charset val="238"/>
          </rPr>
          <t>IV_F:DijUtem1</t>
        </r>
      </text>
    </comment>
    <comment ref="W50" authorId="0" shapeId="0" xr:uid="{F14631C0-B4EA-43E0-8DF9-DDD701E0C5FB}">
      <text>
        <r>
          <rPr>
            <sz val="11"/>
            <rFont val="Calibri"/>
            <family val="2"/>
            <charset val="238"/>
          </rPr>
          <t>IV_F:EM_Melleklet1_Utem1</t>
        </r>
      </text>
    </comment>
    <comment ref="X50" authorId="0" shapeId="0" xr:uid="{732C1689-7F9F-4305-942E-C7354B36FDC4}">
      <text>
        <r>
          <rPr>
            <sz val="11"/>
            <rFont val="Calibri"/>
            <family val="2"/>
            <charset val="238"/>
          </rPr>
          <t>IV_F:EgyebAllamiUtem1</t>
        </r>
      </text>
    </comment>
    <comment ref="Y50" authorId="0" shapeId="0" xr:uid="{C61E0975-C8F6-45D8-A2EF-4EE2592FF274}">
      <text>
        <r>
          <rPr>
            <sz val="11"/>
            <rFont val="Calibri"/>
            <family val="2"/>
            <charset val="238"/>
          </rPr>
          <t>IV_F:OnkormanyzatiUtem1</t>
        </r>
      </text>
    </comment>
    <comment ref="Z50" authorId="0" shapeId="0" xr:uid="{2EB4AAFB-AD3B-4E3A-91CE-A9CB6582377B}">
      <text>
        <r>
          <rPr>
            <sz val="11"/>
            <rFont val="Calibri"/>
            <family val="2"/>
            <charset val="238"/>
          </rPr>
          <t>IV_F:EUUtem1</t>
        </r>
      </text>
    </comment>
    <comment ref="AA50" authorId="0" shapeId="0" xr:uid="{11E82680-6FF5-4639-97A9-3D1C7AFC84ED}">
      <text>
        <r>
          <rPr>
            <sz val="11"/>
            <rFont val="Calibri"/>
            <family val="2"/>
            <charset val="238"/>
          </rPr>
          <t>IV_F:EgyebUtem1</t>
        </r>
      </text>
    </comment>
    <comment ref="AB50" authorId="0" shapeId="0" xr:uid="{D3C932B5-E006-4408-9566-5141C3A23AA3}">
      <text>
        <r>
          <rPr>
            <sz val="11"/>
            <rFont val="Calibri"/>
            <family val="2"/>
            <charset val="238"/>
          </rPr>
          <t>IV_F:HitelKotvenyUtem1</t>
        </r>
      </text>
    </comment>
    <comment ref="AC50" authorId="0" shapeId="0" xr:uid="{26324DE9-E096-4BE3-BB8E-DE55FD804C1B}">
      <text>
        <r>
          <rPr>
            <sz val="11"/>
            <rFont val="Calibri"/>
            <family val="2"/>
            <charset val="238"/>
          </rPr>
          <t>IV_F:OsszesenUtem1</t>
        </r>
      </text>
    </comment>
    <comment ref="AF50" authorId="0" shapeId="0" xr:uid="{BE133A09-982A-4A2D-B9E6-7C7B6B34EE5F}">
      <text>
        <r>
          <rPr>
            <sz val="11"/>
            <rFont val="Calibri"/>
            <family val="2"/>
            <charset val="238"/>
          </rPr>
          <t>IV_F:HDUtem2</t>
        </r>
      </text>
    </comment>
    <comment ref="AG50" authorId="0" shapeId="0" xr:uid="{2177D43E-2C8E-4808-A0B7-437CE9F42469}">
      <text>
        <r>
          <rPr>
            <sz val="11"/>
            <rFont val="Calibri"/>
            <family val="2"/>
            <charset val="238"/>
          </rPr>
          <t>IV_F:ECSUtem2</t>
        </r>
      </text>
    </comment>
    <comment ref="AH50" authorId="0" shapeId="0" xr:uid="{5B18D8F5-39D2-4946-A638-65BCAC4B47A1}">
      <text>
        <r>
          <rPr>
            <sz val="11"/>
            <rFont val="Calibri"/>
            <family val="2"/>
            <charset val="238"/>
          </rPr>
          <t>IV_F:KFHUtem2</t>
        </r>
      </text>
    </comment>
    <comment ref="AI50" authorId="0" shapeId="0" xr:uid="{02520E82-0527-4A2A-9750-2542489A31E3}">
      <text>
        <r>
          <rPr>
            <sz val="11"/>
            <rFont val="Calibri"/>
            <family val="2"/>
            <charset val="238"/>
          </rPr>
          <t>IV_F:Egyeb_SajatUtem2</t>
        </r>
      </text>
    </comment>
    <comment ref="AJ50" authorId="0" shapeId="0" xr:uid="{8C984E57-5EB7-4A20-AE0B-655C84463526}">
      <text>
        <r>
          <rPr>
            <sz val="11"/>
            <rFont val="Calibri"/>
            <family val="2"/>
            <charset val="238"/>
          </rPr>
          <t>IV_F:DijUtem2</t>
        </r>
      </text>
    </comment>
    <comment ref="AK50" authorId="0" shapeId="0" xr:uid="{5E0A1A3F-F4F2-400B-833A-AFE407926A94}">
      <text>
        <r>
          <rPr>
            <sz val="11"/>
            <rFont val="Calibri"/>
            <family val="2"/>
            <charset val="238"/>
          </rPr>
          <t>IV_F:EM_Melleklet1_Utem2</t>
        </r>
      </text>
    </comment>
    <comment ref="AL50" authorId="0" shapeId="0" xr:uid="{3A043A00-325B-435C-BC98-BE4AFFC1C4EC}">
      <text>
        <r>
          <rPr>
            <sz val="11"/>
            <rFont val="Calibri"/>
            <family val="2"/>
            <charset val="238"/>
          </rPr>
          <t>IV_F:EgyebAllamiUtem2</t>
        </r>
      </text>
    </comment>
    <comment ref="AM50" authorId="0" shapeId="0" xr:uid="{3A2C812E-E9B0-4F04-90D5-92B761607678}">
      <text>
        <r>
          <rPr>
            <sz val="11"/>
            <rFont val="Calibri"/>
            <family val="2"/>
            <charset val="238"/>
          </rPr>
          <t>IV_F:OnkormanyzatiUtem2</t>
        </r>
      </text>
    </comment>
    <comment ref="AN50" authorId="0" shapeId="0" xr:uid="{ECCFA613-3C73-411D-A666-AB7A9191349E}">
      <text>
        <r>
          <rPr>
            <sz val="11"/>
            <rFont val="Calibri"/>
            <family val="2"/>
            <charset val="238"/>
          </rPr>
          <t>IV_F:EUUtem2</t>
        </r>
      </text>
    </comment>
    <comment ref="AO50" authorId="0" shapeId="0" xr:uid="{B91ADA32-3ECF-4D8C-8C69-086FD872A73F}">
      <text>
        <r>
          <rPr>
            <sz val="11"/>
            <rFont val="Calibri"/>
            <family val="2"/>
            <charset val="238"/>
          </rPr>
          <t>IV_F:EgyebUtem2</t>
        </r>
      </text>
    </comment>
    <comment ref="AP50" authorId="0" shapeId="0" xr:uid="{9D05ED34-9BC8-4C5F-81F3-F781F0015A74}">
      <text>
        <r>
          <rPr>
            <sz val="11"/>
            <rFont val="Calibri"/>
            <family val="2"/>
            <charset val="238"/>
          </rPr>
          <t>IV_F:HitelKotvenyUtem2</t>
        </r>
      </text>
    </comment>
    <comment ref="AQ50" authorId="0" shapeId="0" xr:uid="{6CEB862D-8DA9-4ADB-B0DF-7A1668F28996}">
      <text>
        <r>
          <rPr>
            <sz val="11"/>
            <rFont val="Calibri"/>
            <family val="2"/>
            <charset val="238"/>
          </rPr>
          <t>IV_F:OsszesenUtem2</t>
        </r>
      </text>
    </comment>
    <comment ref="AR50" authorId="0" shapeId="0" xr:uid="{45F51A75-48F1-48BC-B61D-A5A03BB0C27C}">
      <text>
        <r>
          <rPr>
            <sz val="11"/>
            <rFont val="Calibri"/>
            <family val="2"/>
            <charset val="238"/>
          </rPr>
          <t>IV_F:ForrashianyUtem2</t>
        </r>
      </text>
    </comment>
    <comment ref="AU50" authorId="0" shapeId="0" xr:uid="{251EA0D6-822B-42C6-8C4C-44D1FDA82D3F}">
      <text>
        <r>
          <rPr>
            <sz val="11"/>
            <rFont val="Calibri"/>
            <family val="2"/>
            <charset val="238"/>
          </rPr>
          <t>IV_F:Indokolas</t>
        </r>
      </text>
    </comment>
    <comment ref="AV50" authorId="0" shapeId="0" xr:uid="{94CE74AC-71D5-4A63-98AA-FF13D2E7CA34}">
      <text>
        <r>
          <rPr>
            <sz val="11"/>
            <rFont val="Calibri"/>
            <family val="2"/>
            <charset val="238"/>
          </rPr>
          <t>IV_F:Megjegyzes</t>
        </r>
      </text>
    </comment>
    <comment ref="AW50" authorId="0" shapeId="0" xr:uid="{5E115AB9-44A9-45D1-848B-7D5B8A4D13A4}">
      <text>
        <r>
          <rPr>
            <sz val="11"/>
            <rFont val="Calibri"/>
            <family val="2"/>
            <charset val="238"/>
          </rPr>
          <t>IV_F:FeladatSorszam</t>
        </r>
      </text>
    </comment>
    <comment ref="AY50" authorId="0" shapeId="0" xr:uid="{3414F83D-B230-49A7-9413-2504F892D1C0}">
      <text>
        <r>
          <rPr>
            <sz val="11"/>
            <rFont val="Calibri"/>
            <family val="2"/>
            <charset val="238"/>
          </rPr>
          <t>IV_F:ISA</t>
        </r>
      </text>
    </comment>
    <comment ref="B51" authorId="0" shapeId="0" xr:uid="{A73CCE3E-2981-4160-9A39-6D5E6DCA77B9}">
      <text>
        <r>
          <rPr>
            <sz val="11"/>
            <rFont val="Calibri"/>
            <family val="2"/>
            <charset val="238"/>
          </rPr>
          <t>IV_F:FontossagiSorrent</t>
        </r>
      </text>
    </comment>
    <comment ref="C51" authorId="0" shapeId="0" xr:uid="{FBDB3F67-896E-4524-8AF6-52E33208107E}">
      <text>
        <r>
          <rPr>
            <sz val="11"/>
            <rFont val="Calibri"/>
            <family val="2"/>
            <charset val="238"/>
          </rPr>
          <t>IV_F:FeladatKategoria</t>
        </r>
      </text>
    </comment>
    <comment ref="D51" authorId="0" shapeId="0" xr:uid="{B1358FFF-1C81-4EE9-82AE-6A3D7A283107}">
      <text>
        <r>
          <rPr>
            <sz val="11"/>
            <rFont val="Calibri"/>
            <family val="2"/>
            <charset val="238"/>
          </rPr>
          <t>IV_F:FeladatMegnevezes</t>
        </r>
      </text>
    </comment>
    <comment ref="E51" authorId="0" shapeId="0" xr:uid="{6D2C3AC2-407D-4D73-8CF0-5B8E5E82D7F7}">
      <text>
        <r>
          <rPr>
            <sz val="11"/>
            <rFont val="Calibri"/>
            <family val="2"/>
            <charset val="238"/>
          </rPr>
          <t>IV_F:ElviEngedelySzam</t>
        </r>
      </text>
    </comment>
    <comment ref="F51" authorId="0" shapeId="0" xr:uid="{F7418209-FCDD-4BE2-81D9-F7C80AD3E6A8}">
      <text>
        <r>
          <rPr>
            <sz val="11"/>
            <rFont val="Calibri"/>
            <family val="2"/>
            <charset val="238"/>
          </rPr>
          <t>IV_F:VKR_Kod</t>
        </r>
      </text>
    </comment>
    <comment ref="G51" authorId="0" shapeId="0" xr:uid="{082370ED-E0D2-4780-A7FD-591BC69C40A4}">
      <text>
        <r>
          <rPr>
            <sz val="11"/>
            <rFont val="Calibri"/>
            <family val="2"/>
            <charset val="238"/>
          </rPr>
          <t>IV_F:VKR_Nev</t>
        </r>
      </text>
    </comment>
    <comment ref="H51" authorId="0" shapeId="0" xr:uid="{FE7CA389-031D-45AE-93F4-D13656876673}">
      <text>
        <r>
          <rPr>
            <sz val="11"/>
            <rFont val="Calibri"/>
            <family val="2"/>
            <charset val="238"/>
          </rPr>
          <t>IV_F:FeladatAzonosito</t>
        </r>
      </text>
    </comment>
    <comment ref="I51" authorId="0" shapeId="0" xr:uid="{083EDF0A-513D-4C4B-99A6-647770AF8136}">
      <text>
        <r>
          <rPr>
            <sz val="11"/>
            <rFont val="Calibri"/>
            <family val="2"/>
            <charset val="238"/>
          </rPr>
          <t>IV_F:EllatasiTerulet</t>
        </r>
      </text>
    </comment>
    <comment ref="J51" authorId="0" shapeId="0" xr:uid="{79732F0B-B674-4B45-9722-269A572D67BC}">
      <text>
        <r>
          <rPr>
            <sz val="11"/>
            <rFont val="Calibri"/>
            <family val="2"/>
            <charset val="238"/>
          </rPr>
          <t>IV_F:EllatasertFelelos</t>
        </r>
      </text>
    </comment>
    <comment ref="K51" authorId="0" shapeId="0" xr:uid="{9499FCAB-3F7D-4F21-9E40-835C608AE081}">
      <text>
        <r>
          <rPr>
            <sz val="11"/>
            <rFont val="Calibri"/>
            <family val="2"/>
            <charset val="238"/>
          </rPr>
          <t>IV_F:TervezettNettoKoltseg</t>
        </r>
      </text>
    </comment>
    <comment ref="L51" authorId="0" shapeId="0" xr:uid="{3160504E-52A1-496B-996C-5999D27141BE}">
      <text>
        <r>
          <rPr>
            <sz val="11"/>
            <rFont val="Calibri"/>
            <family val="2"/>
            <charset val="238"/>
          </rPr>
          <t>IV_F:IdotartamKezdes</t>
        </r>
      </text>
    </comment>
    <comment ref="M51" authorId="0" shapeId="0" xr:uid="{7C16EB3D-9023-4D38-B8C7-165D147F41C5}">
      <text>
        <r>
          <rPr>
            <sz val="11"/>
            <rFont val="Calibri"/>
            <family val="2"/>
            <charset val="238"/>
          </rPr>
          <t>IV_F:IdotartamBefejezes</t>
        </r>
      </text>
    </comment>
    <comment ref="N51" authorId="0" shapeId="0" xr:uid="{9874924F-E7F4-4EE8-B02C-8B8DE5F74AC4}">
      <text>
        <r>
          <rPr>
            <sz val="11"/>
            <rFont val="Calibri"/>
            <family val="2"/>
            <charset val="238"/>
          </rPr>
          <t>IV_F:NettoKoltsegUtem1</t>
        </r>
      </text>
    </comment>
    <comment ref="O51" authorId="0" shapeId="0" xr:uid="{0B3FE21F-7413-4667-A380-6FC7ABCA42A1}">
      <text>
        <r>
          <rPr>
            <sz val="11"/>
            <rFont val="Calibri"/>
            <family val="2"/>
            <charset val="238"/>
          </rPr>
          <t>IV_F:NettoKoltsegUtem2</t>
        </r>
      </text>
    </comment>
    <comment ref="P51" authorId="0" shapeId="0" xr:uid="{E823DE70-4598-49B6-B904-317966560CCF}">
      <text>
        <r>
          <rPr>
            <sz val="11"/>
            <rFont val="Calibri"/>
            <family val="2"/>
            <charset val="238"/>
          </rPr>
          <t>IV_F:EM_Melleklet2_KTG</t>
        </r>
      </text>
    </comment>
    <comment ref="R51" authorId="0" shapeId="0" xr:uid="{731407A6-B688-420C-AC95-A9ADC24A32E0}">
      <text>
        <r>
          <rPr>
            <sz val="11"/>
            <rFont val="Calibri"/>
            <family val="2"/>
            <charset val="238"/>
          </rPr>
          <t>IV_F:HDUtem1</t>
        </r>
      </text>
    </comment>
    <comment ref="S51" authorId="0" shapeId="0" xr:uid="{D0DC17EA-ABFF-4DA3-AB2A-9B661715E5BC}">
      <text>
        <r>
          <rPr>
            <sz val="11"/>
            <rFont val="Calibri"/>
            <family val="2"/>
            <charset val="238"/>
          </rPr>
          <t>IV_F:ECSUtem1</t>
        </r>
      </text>
    </comment>
    <comment ref="T51" authorId="0" shapeId="0" xr:uid="{7190F316-22C2-4047-A704-59CD8DAE2EDC}">
      <text>
        <r>
          <rPr>
            <sz val="11"/>
            <rFont val="Calibri"/>
            <family val="2"/>
            <charset val="238"/>
          </rPr>
          <t>IV_F:KFHUtem1</t>
        </r>
      </text>
    </comment>
    <comment ref="U51" authorId="0" shapeId="0" xr:uid="{F583442C-29C8-48AE-9206-791746D1A073}">
      <text>
        <r>
          <rPr>
            <sz val="11"/>
            <rFont val="Calibri"/>
            <family val="2"/>
            <charset val="238"/>
          </rPr>
          <t>IV_F:Egyeb_SajatUtem1</t>
        </r>
      </text>
    </comment>
    <comment ref="V51" authorId="0" shapeId="0" xr:uid="{65EB3AE5-50C6-4BDA-8DFE-322CBA86150D}">
      <text>
        <r>
          <rPr>
            <sz val="11"/>
            <rFont val="Calibri"/>
            <family val="2"/>
            <charset val="238"/>
          </rPr>
          <t>IV_F:DijUtem1</t>
        </r>
      </text>
    </comment>
    <comment ref="W51" authorId="0" shapeId="0" xr:uid="{F7ACE47C-D1E8-47A0-B1D7-92ABBAB8011E}">
      <text>
        <r>
          <rPr>
            <sz val="11"/>
            <rFont val="Calibri"/>
            <family val="2"/>
            <charset val="238"/>
          </rPr>
          <t>IV_F:EM_Melleklet1_Utem1</t>
        </r>
      </text>
    </comment>
    <comment ref="X51" authorId="0" shapeId="0" xr:uid="{3107BA3D-C10F-427E-BF99-B5742113FAC1}">
      <text>
        <r>
          <rPr>
            <sz val="11"/>
            <rFont val="Calibri"/>
            <family val="2"/>
            <charset val="238"/>
          </rPr>
          <t>IV_F:EgyebAllamiUtem1</t>
        </r>
      </text>
    </comment>
    <comment ref="Y51" authorId="0" shapeId="0" xr:uid="{EA451A64-60B3-402C-BDA6-360600297284}">
      <text>
        <r>
          <rPr>
            <sz val="11"/>
            <rFont val="Calibri"/>
            <family val="2"/>
            <charset val="238"/>
          </rPr>
          <t>IV_F:OnkormanyzatiUtem1</t>
        </r>
      </text>
    </comment>
    <comment ref="Z51" authorId="0" shapeId="0" xr:uid="{566017A8-2C68-4672-80C5-50B25C8039C6}">
      <text>
        <r>
          <rPr>
            <sz val="11"/>
            <rFont val="Calibri"/>
            <family val="2"/>
            <charset val="238"/>
          </rPr>
          <t>IV_F:EUUtem1</t>
        </r>
      </text>
    </comment>
    <comment ref="AA51" authorId="0" shapeId="0" xr:uid="{96CF7C9E-FDE4-4656-B71D-578B1FFA444F}">
      <text>
        <r>
          <rPr>
            <sz val="11"/>
            <rFont val="Calibri"/>
            <family val="2"/>
            <charset val="238"/>
          </rPr>
          <t>IV_F:EgyebUtem1</t>
        </r>
      </text>
    </comment>
    <comment ref="AB51" authorId="0" shapeId="0" xr:uid="{674A8A1F-38C4-4E4D-BCAF-C8B456D5AF22}">
      <text>
        <r>
          <rPr>
            <sz val="11"/>
            <rFont val="Calibri"/>
            <family val="2"/>
            <charset val="238"/>
          </rPr>
          <t>IV_F:HitelKotvenyUtem1</t>
        </r>
      </text>
    </comment>
    <comment ref="AC51" authorId="0" shapeId="0" xr:uid="{42E2D3E0-6151-444A-9132-05812D357B5F}">
      <text>
        <r>
          <rPr>
            <sz val="11"/>
            <rFont val="Calibri"/>
            <family val="2"/>
            <charset val="238"/>
          </rPr>
          <t>IV_F:OsszesenUtem1</t>
        </r>
      </text>
    </comment>
    <comment ref="AF51" authorId="0" shapeId="0" xr:uid="{03216E91-20AB-462D-BEE3-C570D9CE8C33}">
      <text>
        <r>
          <rPr>
            <sz val="11"/>
            <rFont val="Calibri"/>
            <family val="2"/>
            <charset val="238"/>
          </rPr>
          <t>IV_F:HDUtem2</t>
        </r>
      </text>
    </comment>
    <comment ref="AG51" authorId="0" shapeId="0" xr:uid="{5A53C45E-599A-42BF-92FE-C91BC2672F8A}">
      <text>
        <r>
          <rPr>
            <sz val="11"/>
            <rFont val="Calibri"/>
            <family val="2"/>
            <charset val="238"/>
          </rPr>
          <t>IV_F:ECSUtem2</t>
        </r>
      </text>
    </comment>
    <comment ref="AH51" authorId="0" shapeId="0" xr:uid="{8C9E0907-7FF9-45AF-ADA2-57E837F86E63}">
      <text>
        <r>
          <rPr>
            <sz val="11"/>
            <rFont val="Calibri"/>
            <family val="2"/>
            <charset val="238"/>
          </rPr>
          <t>IV_F:KFHUtem2</t>
        </r>
      </text>
    </comment>
    <comment ref="AI51" authorId="0" shapeId="0" xr:uid="{EC78FE22-B477-46D2-8F34-1CAA84970874}">
      <text>
        <r>
          <rPr>
            <sz val="11"/>
            <rFont val="Calibri"/>
            <family val="2"/>
            <charset val="238"/>
          </rPr>
          <t>IV_F:Egyeb_SajatUtem2</t>
        </r>
      </text>
    </comment>
    <comment ref="AJ51" authorId="0" shapeId="0" xr:uid="{B89E5D55-55C4-4D9E-95C4-904696FBA401}">
      <text>
        <r>
          <rPr>
            <sz val="11"/>
            <rFont val="Calibri"/>
            <family val="2"/>
            <charset val="238"/>
          </rPr>
          <t>IV_F:DijUtem2</t>
        </r>
      </text>
    </comment>
    <comment ref="AK51" authorId="0" shapeId="0" xr:uid="{E593FDD7-D6A1-4D4A-B113-CA1C3341C8FD}">
      <text>
        <r>
          <rPr>
            <sz val="11"/>
            <rFont val="Calibri"/>
            <family val="2"/>
            <charset val="238"/>
          </rPr>
          <t>IV_F:EM_Melleklet1_Utem2</t>
        </r>
      </text>
    </comment>
    <comment ref="AL51" authorId="0" shapeId="0" xr:uid="{05FF42C7-E727-4C5D-8BC0-DAC2DDB38664}">
      <text>
        <r>
          <rPr>
            <sz val="11"/>
            <rFont val="Calibri"/>
            <family val="2"/>
            <charset val="238"/>
          </rPr>
          <t>IV_F:EgyebAllamiUtem2</t>
        </r>
      </text>
    </comment>
    <comment ref="AM51" authorId="0" shapeId="0" xr:uid="{7730584F-0AC1-43B0-838E-BDBDCAE12EB1}">
      <text>
        <r>
          <rPr>
            <sz val="11"/>
            <rFont val="Calibri"/>
            <family val="2"/>
            <charset val="238"/>
          </rPr>
          <t>IV_F:OnkormanyzatiUtem2</t>
        </r>
      </text>
    </comment>
    <comment ref="AN51" authorId="0" shapeId="0" xr:uid="{41690EC0-B956-41C9-A156-345EAE77ACB2}">
      <text>
        <r>
          <rPr>
            <sz val="11"/>
            <rFont val="Calibri"/>
            <family val="2"/>
            <charset val="238"/>
          </rPr>
          <t>IV_F:EUUtem2</t>
        </r>
      </text>
    </comment>
    <comment ref="AO51" authorId="0" shapeId="0" xr:uid="{3D74E031-2DAF-4269-85EA-A41F27079DE9}">
      <text>
        <r>
          <rPr>
            <sz val="11"/>
            <rFont val="Calibri"/>
            <family val="2"/>
            <charset val="238"/>
          </rPr>
          <t>IV_F:EgyebUtem2</t>
        </r>
      </text>
    </comment>
    <comment ref="AP51" authorId="0" shapeId="0" xr:uid="{87409698-37D1-4F78-91DC-76CC2559FF82}">
      <text>
        <r>
          <rPr>
            <sz val="11"/>
            <rFont val="Calibri"/>
            <family val="2"/>
            <charset val="238"/>
          </rPr>
          <t>IV_F:HitelKotvenyUtem2</t>
        </r>
      </text>
    </comment>
    <comment ref="AQ51" authorId="0" shapeId="0" xr:uid="{750E2C8B-E7FA-4BA3-BDEE-A9AD2692DC3B}">
      <text>
        <r>
          <rPr>
            <sz val="11"/>
            <rFont val="Calibri"/>
            <family val="2"/>
            <charset val="238"/>
          </rPr>
          <t>IV_F:OsszesenUtem2</t>
        </r>
      </text>
    </comment>
    <comment ref="AR51" authorId="0" shapeId="0" xr:uid="{F4A1AE9E-C1B4-4189-B01A-37188065215F}">
      <text>
        <r>
          <rPr>
            <sz val="11"/>
            <rFont val="Calibri"/>
            <family val="2"/>
            <charset val="238"/>
          </rPr>
          <t>IV_F:ForrashianyUtem2</t>
        </r>
      </text>
    </comment>
    <comment ref="AU51" authorId="0" shapeId="0" xr:uid="{D80886A3-E4B6-4040-951D-C1A3DBB8FD16}">
      <text>
        <r>
          <rPr>
            <sz val="11"/>
            <rFont val="Calibri"/>
            <family val="2"/>
            <charset val="238"/>
          </rPr>
          <t>IV_F:Indokolas</t>
        </r>
      </text>
    </comment>
    <comment ref="AV51" authorId="0" shapeId="0" xr:uid="{A2A1EC9D-B8E9-44F3-B703-C72FB4FBC45F}">
      <text>
        <r>
          <rPr>
            <sz val="11"/>
            <rFont val="Calibri"/>
            <family val="2"/>
            <charset val="238"/>
          </rPr>
          <t>IV_F:Megjegyzes</t>
        </r>
      </text>
    </comment>
    <comment ref="AW51" authorId="0" shapeId="0" xr:uid="{5859FCE5-0AE9-4DA2-A755-5F986A896821}">
      <text>
        <r>
          <rPr>
            <sz val="11"/>
            <rFont val="Calibri"/>
            <family val="2"/>
            <charset val="238"/>
          </rPr>
          <t>IV_F:FeladatSorszam</t>
        </r>
      </text>
    </comment>
    <comment ref="AY51" authorId="0" shapeId="0" xr:uid="{7585A236-3D49-4FAD-A40D-3B7B42E6F298}">
      <text>
        <r>
          <rPr>
            <sz val="11"/>
            <rFont val="Calibri"/>
            <family val="2"/>
            <charset val="238"/>
          </rPr>
          <t>IV_F:ISA</t>
        </r>
      </text>
    </comment>
    <comment ref="B52" authorId="0" shapeId="0" xr:uid="{0176C3F0-2B86-47D3-8297-8FD1F2722FDB}">
      <text>
        <r>
          <rPr>
            <sz val="11"/>
            <rFont val="Calibri"/>
            <family val="2"/>
            <charset val="238"/>
          </rPr>
          <t>IV_F:FontossagiSorrent</t>
        </r>
      </text>
    </comment>
    <comment ref="C52" authorId="0" shapeId="0" xr:uid="{AA644BDB-1946-40AD-AAB3-FE2A2B4614EA}">
      <text>
        <r>
          <rPr>
            <sz val="11"/>
            <rFont val="Calibri"/>
            <family val="2"/>
            <charset val="238"/>
          </rPr>
          <t>IV_F:FeladatKategoria</t>
        </r>
      </text>
    </comment>
    <comment ref="D52" authorId="0" shapeId="0" xr:uid="{C59CB728-A6BE-43CB-89D0-BAAC714C6463}">
      <text>
        <r>
          <rPr>
            <sz val="11"/>
            <rFont val="Calibri"/>
            <family val="2"/>
            <charset val="238"/>
          </rPr>
          <t>IV_F:FeladatMegnevezes</t>
        </r>
      </text>
    </comment>
    <comment ref="E52" authorId="0" shapeId="0" xr:uid="{11294AD6-8FBE-4335-A048-9C86AB8B7E69}">
      <text>
        <r>
          <rPr>
            <sz val="11"/>
            <rFont val="Calibri"/>
            <family val="2"/>
            <charset val="238"/>
          </rPr>
          <t>IV_F:ElviEngedelySzam</t>
        </r>
      </text>
    </comment>
    <comment ref="F52" authorId="0" shapeId="0" xr:uid="{701A8EB1-FE29-4273-BA00-C759D9AC5827}">
      <text>
        <r>
          <rPr>
            <sz val="11"/>
            <rFont val="Calibri"/>
            <family val="2"/>
            <charset val="238"/>
          </rPr>
          <t>IV_F:VKR_Kod</t>
        </r>
      </text>
    </comment>
    <comment ref="G52" authorId="0" shapeId="0" xr:uid="{F88B1F4B-8D9D-4BF8-A38A-60FC0346AC99}">
      <text>
        <r>
          <rPr>
            <sz val="11"/>
            <rFont val="Calibri"/>
            <family val="2"/>
            <charset val="238"/>
          </rPr>
          <t>IV_F:VKR_Nev</t>
        </r>
      </text>
    </comment>
    <comment ref="H52" authorId="0" shapeId="0" xr:uid="{57EFCCAF-B217-4CEC-939B-73C8F740F9DA}">
      <text>
        <r>
          <rPr>
            <sz val="11"/>
            <rFont val="Calibri"/>
            <family val="2"/>
            <charset val="238"/>
          </rPr>
          <t>IV_F:FeladatAzonosito</t>
        </r>
      </text>
    </comment>
    <comment ref="I52" authorId="0" shapeId="0" xr:uid="{58465620-DE07-46F7-B2CE-C62464DC5961}">
      <text>
        <r>
          <rPr>
            <sz val="11"/>
            <rFont val="Calibri"/>
            <family val="2"/>
            <charset val="238"/>
          </rPr>
          <t>IV_F:EllatasiTerulet</t>
        </r>
      </text>
    </comment>
    <comment ref="J52" authorId="0" shapeId="0" xr:uid="{CB515E5F-A1AF-4076-9172-D547A11A1A66}">
      <text>
        <r>
          <rPr>
            <sz val="11"/>
            <rFont val="Calibri"/>
            <family val="2"/>
            <charset val="238"/>
          </rPr>
          <t>IV_F:EllatasertFelelos</t>
        </r>
      </text>
    </comment>
    <comment ref="K52" authorId="0" shapeId="0" xr:uid="{366BE7C4-F595-488C-BCFB-48F533B5149B}">
      <text>
        <r>
          <rPr>
            <sz val="11"/>
            <rFont val="Calibri"/>
            <family val="2"/>
            <charset val="238"/>
          </rPr>
          <t>IV_F:TervezettNettoKoltseg</t>
        </r>
      </text>
    </comment>
    <comment ref="L52" authorId="0" shapeId="0" xr:uid="{5B34B8FA-9059-4BFC-BF62-987FC749FDDE}">
      <text>
        <r>
          <rPr>
            <sz val="11"/>
            <rFont val="Calibri"/>
            <family val="2"/>
            <charset val="238"/>
          </rPr>
          <t>IV_F:IdotartamKezdes</t>
        </r>
      </text>
    </comment>
    <comment ref="M52" authorId="0" shapeId="0" xr:uid="{FF4B819B-1351-4A9D-9E52-4D63277C6848}">
      <text>
        <r>
          <rPr>
            <sz val="11"/>
            <rFont val="Calibri"/>
            <family val="2"/>
            <charset val="238"/>
          </rPr>
          <t>IV_F:IdotartamBefejezes</t>
        </r>
      </text>
    </comment>
    <comment ref="N52" authorId="0" shapeId="0" xr:uid="{473379BE-F47E-4CE3-A8B7-73FA1CE4E5AB}">
      <text>
        <r>
          <rPr>
            <sz val="11"/>
            <rFont val="Calibri"/>
            <family val="2"/>
            <charset val="238"/>
          </rPr>
          <t>IV_F:NettoKoltsegUtem1</t>
        </r>
      </text>
    </comment>
    <comment ref="O52" authorId="0" shapeId="0" xr:uid="{F8D3EF70-94F1-4880-BF1B-11C559004CB7}">
      <text>
        <r>
          <rPr>
            <sz val="11"/>
            <rFont val="Calibri"/>
            <family val="2"/>
            <charset val="238"/>
          </rPr>
          <t>IV_F:NettoKoltsegUtem2</t>
        </r>
      </text>
    </comment>
    <comment ref="P52" authorId="0" shapeId="0" xr:uid="{3E250337-5087-4A2A-87C9-521188AC9B72}">
      <text>
        <r>
          <rPr>
            <sz val="11"/>
            <rFont val="Calibri"/>
            <family val="2"/>
            <charset val="238"/>
          </rPr>
          <t>IV_F:EM_Melleklet2_KTG</t>
        </r>
      </text>
    </comment>
    <comment ref="R52" authorId="0" shapeId="0" xr:uid="{E67D98DB-0854-4B0C-B010-CF8E417E368C}">
      <text>
        <r>
          <rPr>
            <sz val="11"/>
            <rFont val="Calibri"/>
            <family val="2"/>
            <charset val="238"/>
          </rPr>
          <t>IV_F:HDUtem1</t>
        </r>
      </text>
    </comment>
    <comment ref="S52" authorId="0" shapeId="0" xr:uid="{7083EFFF-77C9-40A7-AA02-C97D984DDF1F}">
      <text>
        <r>
          <rPr>
            <sz val="11"/>
            <rFont val="Calibri"/>
            <family val="2"/>
            <charset val="238"/>
          </rPr>
          <t>IV_F:ECSUtem1</t>
        </r>
      </text>
    </comment>
    <comment ref="T52" authorId="0" shapeId="0" xr:uid="{802D1E3B-807A-4E8F-BFE8-A52971CA7971}">
      <text>
        <r>
          <rPr>
            <sz val="11"/>
            <rFont val="Calibri"/>
            <family val="2"/>
            <charset val="238"/>
          </rPr>
          <t>IV_F:KFHUtem1</t>
        </r>
      </text>
    </comment>
    <comment ref="U52" authorId="0" shapeId="0" xr:uid="{0C5301C5-F2BE-4761-B8BD-044848CA4B02}">
      <text>
        <r>
          <rPr>
            <sz val="11"/>
            <rFont val="Calibri"/>
            <family val="2"/>
            <charset val="238"/>
          </rPr>
          <t>IV_F:Egyeb_SajatUtem1</t>
        </r>
      </text>
    </comment>
    <comment ref="V52" authorId="0" shapeId="0" xr:uid="{EA8FEA22-051A-4AD5-866A-242D1EB5F5B1}">
      <text>
        <r>
          <rPr>
            <sz val="11"/>
            <rFont val="Calibri"/>
            <family val="2"/>
            <charset val="238"/>
          </rPr>
          <t>IV_F:DijUtem1</t>
        </r>
      </text>
    </comment>
    <comment ref="W52" authorId="0" shapeId="0" xr:uid="{13C959A9-2586-47B5-BC48-6C3E76BC7224}">
      <text>
        <r>
          <rPr>
            <sz val="11"/>
            <rFont val="Calibri"/>
            <family val="2"/>
            <charset val="238"/>
          </rPr>
          <t>IV_F:EM_Melleklet1_Utem1</t>
        </r>
      </text>
    </comment>
    <comment ref="X52" authorId="0" shapeId="0" xr:uid="{DC6C848A-90D8-47B2-941B-0148ACF94115}">
      <text>
        <r>
          <rPr>
            <sz val="11"/>
            <rFont val="Calibri"/>
            <family val="2"/>
            <charset val="238"/>
          </rPr>
          <t>IV_F:EgyebAllamiUtem1</t>
        </r>
      </text>
    </comment>
    <comment ref="Y52" authorId="0" shapeId="0" xr:uid="{C6BC352D-7927-4BB9-B72D-BEF922CC658F}">
      <text>
        <r>
          <rPr>
            <sz val="11"/>
            <rFont val="Calibri"/>
            <family val="2"/>
            <charset val="238"/>
          </rPr>
          <t>IV_F:OnkormanyzatiUtem1</t>
        </r>
      </text>
    </comment>
    <comment ref="Z52" authorId="0" shapeId="0" xr:uid="{4BA8412C-5381-4A00-A70B-A7CD0296C18B}">
      <text>
        <r>
          <rPr>
            <sz val="11"/>
            <rFont val="Calibri"/>
            <family val="2"/>
            <charset val="238"/>
          </rPr>
          <t>IV_F:EUUtem1</t>
        </r>
      </text>
    </comment>
    <comment ref="AA52" authorId="0" shapeId="0" xr:uid="{051264E7-5C5C-4F19-B7C1-DA2B1F1999A7}">
      <text>
        <r>
          <rPr>
            <sz val="11"/>
            <rFont val="Calibri"/>
            <family val="2"/>
            <charset val="238"/>
          </rPr>
          <t>IV_F:EgyebUtem1</t>
        </r>
      </text>
    </comment>
    <comment ref="AB52" authorId="0" shapeId="0" xr:uid="{36CD630C-9500-4D34-B509-E70EA9FB98D2}">
      <text>
        <r>
          <rPr>
            <sz val="11"/>
            <rFont val="Calibri"/>
            <family val="2"/>
            <charset val="238"/>
          </rPr>
          <t>IV_F:HitelKotvenyUtem1</t>
        </r>
      </text>
    </comment>
    <comment ref="AC52" authorId="0" shapeId="0" xr:uid="{B55A2EE1-FF3B-4719-860D-6347EB2A422D}">
      <text>
        <r>
          <rPr>
            <sz val="11"/>
            <rFont val="Calibri"/>
            <family val="2"/>
            <charset val="238"/>
          </rPr>
          <t>IV_F:OsszesenUtem1</t>
        </r>
      </text>
    </comment>
    <comment ref="AF52" authorId="0" shapeId="0" xr:uid="{AF8DFFDD-42EB-40FD-B700-50B251E9A0F2}">
      <text>
        <r>
          <rPr>
            <sz val="11"/>
            <rFont val="Calibri"/>
            <family val="2"/>
            <charset val="238"/>
          </rPr>
          <t>IV_F:HDUtem2</t>
        </r>
      </text>
    </comment>
    <comment ref="AG52" authorId="0" shapeId="0" xr:uid="{2C6EDDFF-1BF2-452A-84C9-272961982C6B}">
      <text>
        <r>
          <rPr>
            <sz val="11"/>
            <rFont val="Calibri"/>
            <family val="2"/>
            <charset val="238"/>
          </rPr>
          <t>IV_F:ECSUtem2</t>
        </r>
      </text>
    </comment>
    <comment ref="AH52" authorId="0" shapeId="0" xr:uid="{1062FED8-3E05-482B-8734-E71343ADCF0E}">
      <text>
        <r>
          <rPr>
            <sz val="11"/>
            <rFont val="Calibri"/>
            <family val="2"/>
            <charset val="238"/>
          </rPr>
          <t>IV_F:KFHUtem2</t>
        </r>
      </text>
    </comment>
    <comment ref="AI52" authorId="0" shapeId="0" xr:uid="{159A21D8-E538-464B-B7F8-A8FC88CB4BD8}">
      <text>
        <r>
          <rPr>
            <sz val="11"/>
            <rFont val="Calibri"/>
            <family val="2"/>
            <charset val="238"/>
          </rPr>
          <t>IV_F:Egyeb_SajatUtem2</t>
        </r>
      </text>
    </comment>
    <comment ref="AJ52" authorId="0" shapeId="0" xr:uid="{6B3D2B25-A733-4935-9AC5-1BE1B37EEAA5}">
      <text>
        <r>
          <rPr>
            <sz val="11"/>
            <rFont val="Calibri"/>
            <family val="2"/>
            <charset val="238"/>
          </rPr>
          <t>IV_F:DijUtem2</t>
        </r>
      </text>
    </comment>
    <comment ref="AK52" authorId="0" shapeId="0" xr:uid="{CB3F5EF3-3B24-4E60-B722-6C178A77123A}">
      <text>
        <r>
          <rPr>
            <sz val="11"/>
            <rFont val="Calibri"/>
            <family val="2"/>
            <charset val="238"/>
          </rPr>
          <t>IV_F:EM_Melleklet1_Utem2</t>
        </r>
      </text>
    </comment>
    <comment ref="AL52" authorId="0" shapeId="0" xr:uid="{95DF6DA1-390E-47F1-929F-F49FB3F6063D}">
      <text>
        <r>
          <rPr>
            <sz val="11"/>
            <rFont val="Calibri"/>
            <family val="2"/>
            <charset val="238"/>
          </rPr>
          <t>IV_F:EgyebAllamiUtem2</t>
        </r>
      </text>
    </comment>
    <comment ref="AM52" authorId="0" shapeId="0" xr:uid="{FDB97EE5-DA22-41C8-9F01-14384D38271D}">
      <text>
        <r>
          <rPr>
            <sz val="11"/>
            <rFont val="Calibri"/>
            <family val="2"/>
            <charset val="238"/>
          </rPr>
          <t>IV_F:OnkormanyzatiUtem2</t>
        </r>
      </text>
    </comment>
    <comment ref="AN52" authorId="0" shapeId="0" xr:uid="{3DA10AA7-E694-4292-A567-0D4B973C18E7}">
      <text>
        <r>
          <rPr>
            <sz val="11"/>
            <rFont val="Calibri"/>
            <family val="2"/>
            <charset val="238"/>
          </rPr>
          <t>IV_F:EUUtem2</t>
        </r>
      </text>
    </comment>
    <comment ref="AO52" authorId="0" shapeId="0" xr:uid="{7AE46E29-3D88-43EA-9C4C-E5BD800777D7}">
      <text>
        <r>
          <rPr>
            <sz val="11"/>
            <rFont val="Calibri"/>
            <family val="2"/>
            <charset val="238"/>
          </rPr>
          <t>IV_F:EgyebUtem2</t>
        </r>
      </text>
    </comment>
    <comment ref="AP52" authorId="0" shapeId="0" xr:uid="{B8DC49E2-E24B-4241-8C96-524309C0FA50}">
      <text>
        <r>
          <rPr>
            <sz val="11"/>
            <rFont val="Calibri"/>
            <family val="2"/>
            <charset val="238"/>
          </rPr>
          <t>IV_F:HitelKotvenyUtem2</t>
        </r>
      </text>
    </comment>
    <comment ref="AQ52" authorId="0" shapeId="0" xr:uid="{11FA054B-0EF0-4500-A40D-6249C05CF9BF}">
      <text>
        <r>
          <rPr>
            <sz val="11"/>
            <rFont val="Calibri"/>
            <family val="2"/>
            <charset val="238"/>
          </rPr>
          <t>IV_F:OsszesenUtem2</t>
        </r>
      </text>
    </comment>
    <comment ref="AR52" authorId="0" shapeId="0" xr:uid="{423E635B-8E9B-45DA-9F8C-D5033E2DB903}">
      <text>
        <r>
          <rPr>
            <sz val="11"/>
            <rFont val="Calibri"/>
            <family val="2"/>
            <charset val="238"/>
          </rPr>
          <t>IV_F:ForrashianyUtem2</t>
        </r>
      </text>
    </comment>
    <comment ref="AU52" authorId="0" shapeId="0" xr:uid="{51E6E934-FBC5-4A1C-AAC8-C7EEC25F15A3}">
      <text>
        <r>
          <rPr>
            <sz val="11"/>
            <rFont val="Calibri"/>
            <family val="2"/>
            <charset val="238"/>
          </rPr>
          <t>IV_F:Indokolas</t>
        </r>
      </text>
    </comment>
    <comment ref="AV52" authorId="0" shapeId="0" xr:uid="{4EC70875-9C19-4002-A605-4DDFE0973D9C}">
      <text>
        <r>
          <rPr>
            <sz val="11"/>
            <rFont val="Calibri"/>
            <family val="2"/>
            <charset val="238"/>
          </rPr>
          <t>IV_F:Megjegyzes</t>
        </r>
      </text>
    </comment>
    <comment ref="AW52" authorId="0" shapeId="0" xr:uid="{219FE3FE-32F0-4BE1-8EA1-AFBF00F8247A}">
      <text>
        <r>
          <rPr>
            <sz val="11"/>
            <rFont val="Calibri"/>
            <family val="2"/>
            <charset val="238"/>
          </rPr>
          <t>IV_F:FeladatSorszam</t>
        </r>
      </text>
    </comment>
    <comment ref="AY52" authorId="0" shapeId="0" xr:uid="{156EEBA4-CAC1-49F6-BEB0-1DE065B9C4B7}">
      <text>
        <r>
          <rPr>
            <sz val="11"/>
            <rFont val="Calibri"/>
            <family val="2"/>
            <charset val="238"/>
          </rPr>
          <t>IV_F:ISA</t>
        </r>
      </text>
    </comment>
    <comment ref="B53" authorId="0" shapeId="0" xr:uid="{237433F8-566B-488D-B572-67847678F77A}">
      <text>
        <r>
          <rPr>
            <sz val="11"/>
            <rFont val="Calibri"/>
            <family val="2"/>
            <charset val="238"/>
          </rPr>
          <t>IV_F:FontossagiSorrent</t>
        </r>
      </text>
    </comment>
    <comment ref="C53" authorId="0" shapeId="0" xr:uid="{E2803E2D-2C85-463F-8A76-676DD45A3421}">
      <text>
        <r>
          <rPr>
            <sz val="11"/>
            <rFont val="Calibri"/>
            <family val="2"/>
            <charset val="238"/>
          </rPr>
          <t>IV_F:FeladatKategoria</t>
        </r>
      </text>
    </comment>
    <comment ref="D53" authorId="0" shapeId="0" xr:uid="{D4E298D1-AB5C-4A7B-B782-41E7FA386A32}">
      <text>
        <r>
          <rPr>
            <sz val="11"/>
            <rFont val="Calibri"/>
            <family val="2"/>
            <charset val="238"/>
          </rPr>
          <t>IV_F:FeladatMegnevezes</t>
        </r>
      </text>
    </comment>
    <comment ref="E53" authorId="0" shapeId="0" xr:uid="{BE56C6E3-0970-424D-852E-FBD6A1C4EF5C}">
      <text>
        <r>
          <rPr>
            <sz val="11"/>
            <rFont val="Calibri"/>
            <family val="2"/>
            <charset val="238"/>
          </rPr>
          <t>IV_F:ElviEngedelySzam</t>
        </r>
      </text>
    </comment>
    <comment ref="F53" authorId="0" shapeId="0" xr:uid="{D8E7A5AC-4A5C-4AD2-9554-9847791598C6}">
      <text>
        <r>
          <rPr>
            <sz val="11"/>
            <rFont val="Calibri"/>
            <family val="2"/>
            <charset val="238"/>
          </rPr>
          <t>IV_F:VKR_Kod</t>
        </r>
      </text>
    </comment>
    <comment ref="G53" authorId="0" shapeId="0" xr:uid="{0752A036-4087-4CDF-8645-DB096F31421B}">
      <text>
        <r>
          <rPr>
            <sz val="11"/>
            <rFont val="Calibri"/>
            <family val="2"/>
            <charset val="238"/>
          </rPr>
          <t>IV_F:VKR_Nev</t>
        </r>
      </text>
    </comment>
    <comment ref="H53" authorId="0" shapeId="0" xr:uid="{42B468B0-9CCA-4B1C-82B7-D9BDCB2F6C7A}">
      <text>
        <r>
          <rPr>
            <sz val="11"/>
            <rFont val="Calibri"/>
            <family val="2"/>
            <charset val="238"/>
          </rPr>
          <t>IV_F:FeladatAzonosito</t>
        </r>
      </text>
    </comment>
    <comment ref="I53" authorId="0" shapeId="0" xr:uid="{240CFD18-D5A7-416E-A50E-DB204CCCD722}">
      <text>
        <r>
          <rPr>
            <sz val="11"/>
            <rFont val="Calibri"/>
            <family val="2"/>
            <charset val="238"/>
          </rPr>
          <t>IV_F:EllatasiTerulet</t>
        </r>
      </text>
    </comment>
    <comment ref="J53" authorId="0" shapeId="0" xr:uid="{174FE011-17A9-4A5B-AB47-0F5B0E9FA9D9}">
      <text>
        <r>
          <rPr>
            <sz val="11"/>
            <rFont val="Calibri"/>
            <family val="2"/>
            <charset val="238"/>
          </rPr>
          <t>IV_F:EllatasertFelelos</t>
        </r>
      </text>
    </comment>
    <comment ref="K53" authorId="0" shapeId="0" xr:uid="{0E2F7016-C0CF-4465-97A4-62911FE91CC8}">
      <text>
        <r>
          <rPr>
            <sz val="11"/>
            <rFont val="Calibri"/>
            <family val="2"/>
            <charset val="238"/>
          </rPr>
          <t>IV_F:TervezettNettoKoltseg</t>
        </r>
      </text>
    </comment>
    <comment ref="L53" authorId="0" shapeId="0" xr:uid="{8B65DA9B-F762-41D8-95BA-5333CAAC392C}">
      <text>
        <r>
          <rPr>
            <sz val="11"/>
            <rFont val="Calibri"/>
            <family val="2"/>
            <charset val="238"/>
          </rPr>
          <t>IV_F:IdotartamKezdes</t>
        </r>
      </text>
    </comment>
    <comment ref="M53" authorId="0" shapeId="0" xr:uid="{446E4446-82DB-481C-AEE2-0DCF5B8ED0AF}">
      <text>
        <r>
          <rPr>
            <sz val="11"/>
            <rFont val="Calibri"/>
            <family val="2"/>
            <charset val="238"/>
          </rPr>
          <t>IV_F:IdotartamBefejezes</t>
        </r>
      </text>
    </comment>
    <comment ref="N53" authorId="0" shapeId="0" xr:uid="{269E629F-A1DA-43C4-B34A-32184EAA2E0E}">
      <text>
        <r>
          <rPr>
            <sz val="11"/>
            <rFont val="Calibri"/>
            <family val="2"/>
            <charset val="238"/>
          </rPr>
          <t>IV_F:NettoKoltsegUtem1</t>
        </r>
      </text>
    </comment>
    <comment ref="O53" authorId="0" shapeId="0" xr:uid="{F74AC1B0-B203-4B4B-B501-661E80A46296}">
      <text>
        <r>
          <rPr>
            <sz val="11"/>
            <rFont val="Calibri"/>
            <family val="2"/>
            <charset val="238"/>
          </rPr>
          <t>IV_F:NettoKoltsegUtem2</t>
        </r>
      </text>
    </comment>
    <comment ref="P53" authorId="0" shapeId="0" xr:uid="{6C169383-0953-4FCD-ACAA-25EB86A399C8}">
      <text>
        <r>
          <rPr>
            <sz val="11"/>
            <rFont val="Calibri"/>
            <family val="2"/>
            <charset val="238"/>
          </rPr>
          <t>IV_F:EM_Melleklet2_KTG</t>
        </r>
      </text>
    </comment>
    <comment ref="R53" authorId="0" shapeId="0" xr:uid="{F8ADF282-1F60-4B25-8B95-52D7E9B2DF2F}">
      <text>
        <r>
          <rPr>
            <sz val="11"/>
            <rFont val="Calibri"/>
            <family val="2"/>
            <charset val="238"/>
          </rPr>
          <t>IV_F:HDUtem1</t>
        </r>
      </text>
    </comment>
    <comment ref="S53" authorId="0" shapeId="0" xr:uid="{8F8EEF6F-14AB-4A94-9AF8-E1B8E17F5459}">
      <text>
        <r>
          <rPr>
            <sz val="11"/>
            <rFont val="Calibri"/>
            <family val="2"/>
            <charset val="238"/>
          </rPr>
          <t>IV_F:ECSUtem1</t>
        </r>
      </text>
    </comment>
    <comment ref="T53" authorId="0" shapeId="0" xr:uid="{79EDF530-08E8-4D3F-B6C9-8BF1521896BD}">
      <text>
        <r>
          <rPr>
            <sz val="11"/>
            <rFont val="Calibri"/>
            <family val="2"/>
            <charset val="238"/>
          </rPr>
          <t>IV_F:KFHUtem1</t>
        </r>
      </text>
    </comment>
    <comment ref="U53" authorId="0" shapeId="0" xr:uid="{C17409FB-CB35-403D-844B-42139B75B462}">
      <text>
        <r>
          <rPr>
            <sz val="11"/>
            <rFont val="Calibri"/>
            <family val="2"/>
            <charset val="238"/>
          </rPr>
          <t>IV_F:Egyeb_SajatUtem1</t>
        </r>
      </text>
    </comment>
    <comment ref="V53" authorId="0" shapeId="0" xr:uid="{E7DEF9D7-EDD0-4012-846A-D679E7FA94D9}">
      <text>
        <r>
          <rPr>
            <sz val="11"/>
            <rFont val="Calibri"/>
            <family val="2"/>
            <charset val="238"/>
          </rPr>
          <t>IV_F:DijUtem1</t>
        </r>
      </text>
    </comment>
    <comment ref="W53" authorId="0" shapeId="0" xr:uid="{3D91C406-9F66-450F-AFB3-F4A2EC40E77A}">
      <text>
        <r>
          <rPr>
            <sz val="11"/>
            <rFont val="Calibri"/>
            <family val="2"/>
            <charset val="238"/>
          </rPr>
          <t>IV_F:EM_Melleklet1_Utem1</t>
        </r>
      </text>
    </comment>
    <comment ref="X53" authorId="0" shapeId="0" xr:uid="{8DCE6BD2-2CE4-4F36-9827-C134D3E3E91C}">
      <text>
        <r>
          <rPr>
            <sz val="11"/>
            <rFont val="Calibri"/>
            <family val="2"/>
            <charset val="238"/>
          </rPr>
          <t>IV_F:EgyebAllamiUtem1</t>
        </r>
      </text>
    </comment>
    <comment ref="Y53" authorId="0" shapeId="0" xr:uid="{036CE1EE-8523-43E5-8E4D-03D6690A1552}">
      <text>
        <r>
          <rPr>
            <sz val="11"/>
            <rFont val="Calibri"/>
            <family val="2"/>
            <charset val="238"/>
          </rPr>
          <t>IV_F:OnkormanyzatiUtem1</t>
        </r>
      </text>
    </comment>
    <comment ref="Z53" authorId="0" shapeId="0" xr:uid="{9771ADC5-ADB7-47F3-8015-02C4B0B3636A}">
      <text>
        <r>
          <rPr>
            <sz val="11"/>
            <rFont val="Calibri"/>
            <family val="2"/>
            <charset val="238"/>
          </rPr>
          <t>IV_F:EUUtem1</t>
        </r>
      </text>
    </comment>
    <comment ref="AA53" authorId="0" shapeId="0" xr:uid="{F37130AA-B193-4C42-823C-D3975FF53E3B}">
      <text>
        <r>
          <rPr>
            <sz val="11"/>
            <rFont val="Calibri"/>
            <family val="2"/>
            <charset val="238"/>
          </rPr>
          <t>IV_F:EgyebUtem1</t>
        </r>
      </text>
    </comment>
    <comment ref="AB53" authorId="0" shapeId="0" xr:uid="{71DA6A78-AE48-4B89-86D8-BB8038563839}">
      <text>
        <r>
          <rPr>
            <sz val="11"/>
            <rFont val="Calibri"/>
            <family val="2"/>
            <charset val="238"/>
          </rPr>
          <t>IV_F:HitelKotvenyUtem1</t>
        </r>
      </text>
    </comment>
    <comment ref="AC53" authorId="0" shapeId="0" xr:uid="{3B942C85-D91D-47AB-A3BB-6CE9D82F6868}">
      <text>
        <r>
          <rPr>
            <sz val="11"/>
            <rFont val="Calibri"/>
            <family val="2"/>
            <charset val="238"/>
          </rPr>
          <t>IV_F:OsszesenUtem1</t>
        </r>
      </text>
    </comment>
    <comment ref="AF53" authorId="0" shapeId="0" xr:uid="{6EDED509-6EE3-4981-866B-85C28CACFC78}">
      <text>
        <r>
          <rPr>
            <sz val="11"/>
            <rFont val="Calibri"/>
            <family val="2"/>
            <charset val="238"/>
          </rPr>
          <t>IV_F:HDUtem2</t>
        </r>
      </text>
    </comment>
    <comment ref="AG53" authorId="0" shapeId="0" xr:uid="{7A31B2F5-7F0F-4F76-B8D8-A865F5634A60}">
      <text>
        <r>
          <rPr>
            <sz val="11"/>
            <rFont val="Calibri"/>
            <family val="2"/>
            <charset val="238"/>
          </rPr>
          <t>IV_F:ECSUtem2</t>
        </r>
      </text>
    </comment>
    <comment ref="AH53" authorId="0" shapeId="0" xr:uid="{B00AAB6D-D065-4B09-B02D-8F42D1E5B5FF}">
      <text>
        <r>
          <rPr>
            <sz val="11"/>
            <rFont val="Calibri"/>
            <family val="2"/>
            <charset val="238"/>
          </rPr>
          <t>IV_F:KFHUtem2</t>
        </r>
      </text>
    </comment>
    <comment ref="AI53" authorId="0" shapeId="0" xr:uid="{3F251686-D318-4E16-AE33-7D2C90BE1B53}">
      <text>
        <r>
          <rPr>
            <sz val="11"/>
            <rFont val="Calibri"/>
            <family val="2"/>
            <charset val="238"/>
          </rPr>
          <t>IV_F:Egyeb_SajatUtem2</t>
        </r>
      </text>
    </comment>
    <comment ref="AJ53" authorId="0" shapeId="0" xr:uid="{2DD730C6-5998-48ED-BA2A-73097EA3FB32}">
      <text>
        <r>
          <rPr>
            <sz val="11"/>
            <rFont val="Calibri"/>
            <family val="2"/>
            <charset val="238"/>
          </rPr>
          <t>IV_F:DijUtem2</t>
        </r>
      </text>
    </comment>
    <comment ref="AK53" authorId="0" shapeId="0" xr:uid="{558C5647-8769-4497-8F6E-C270801900ED}">
      <text>
        <r>
          <rPr>
            <sz val="11"/>
            <rFont val="Calibri"/>
            <family val="2"/>
            <charset val="238"/>
          </rPr>
          <t>IV_F:EM_Melleklet1_Utem2</t>
        </r>
      </text>
    </comment>
    <comment ref="AL53" authorId="0" shapeId="0" xr:uid="{74FD10D9-7C09-4F12-BD1B-B34F35A8BB3C}">
      <text>
        <r>
          <rPr>
            <sz val="11"/>
            <rFont val="Calibri"/>
            <family val="2"/>
            <charset val="238"/>
          </rPr>
          <t>IV_F:EgyebAllamiUtem2</t>
        </r>
      </text>
    </comment>
    <comment ref="AM53" authorId="0" shapeId="0" xr:uid="{6FDB7234-A5BC-40E8-9813-95762A022BE0}">
      <text>
        <r>
          <rPr>
            <sz val="11"/>
            <rFont val="Calibri"/>
            <family val="2"/>
            <charset val="238"/>
          </rPr>
          <t>IV_F:OnkormanyzatiUtem2</t>
        </r>
      </text>
    </comment>
    <comment ref="AN53" authorId="0" shapeId="0" xr:uid="{5F3CEB76-515A-49DB-A436-A12F8ACB9059}">
      <text>
        <r>
          <rPr>
            <sz val="11"/>
            <rFont val="Calibri"/>
            <family val="2"/>
            <charset val="238"/>
          </rPr>
          <t>IV_F:EUUtem2</t>
        </r>
      </text>
    </comment>
    <comment ref="AO53" authorId="0" shapeId="0" xr:uid="{C8D8935B-3B2C-4CC7-BA12-3961577FD30F}">
      <text>
        <r>
          <rPr>
            <sz val="11"/>
            <rFont val="Calibri"/>
            <family val="2"/>
            <charset val="238"/>
          </rPr>
          <t>IV_F:EgyebUtem2</t>
        </r>
      </text>
    </comment>
    <comment ref="AP53" authorId="0" shapeId="0" xr:uid="{42A1E4B7-72D8-4C43-B093-DA9AAA55CAB9}">
      <text>
        <r>
          <rPr>
            <sz val="11"/>
            <rFont val="Calibri"/>
            <family val="2"/>
            <charset val="238"/>
          </rPr>
          <t>IV_F:HitelKotvenyUtem2</t>
        </r>
      </text>
    </comment>
    <comment ref="AQ53" authorId="0" shapeId="0" xr:uid="{1502E5B7-EBB0-4325-BA9A-2AE37D2E40D4}">
      <text>
        <r>
          <rPr>
            <sz val="11"/>
            <rFont val="Calibri"/>
            <family val="2"/>
            <charset val="238"/>
          </rPr>
          <t>IV_F:OsszesenUtem2</t>
        </r>
      </text>
    </comment>
    <comment ref="AR53" authorId="0" shapeId="0" xr:uid="{0B1858D1-6A1E-421E-905F-903148EC35DB}">
      <text>
        <r>
          <rPr>
            <sz val="11"/>
            <rFont val="Calibri"/>
            <family val="2"/>
            <charset val="238"/>
          </rPr>
          <t>IV_F:ForrashianyUtem2</t>
        </r>
      </text>
    </comment>
    <comment ref="AU53" authorId="0" shapeId="0" xr:uid="{C2BC5EE1-0B1B-407F-9766-D386AB561CA0}">
      <text>
        <r>
          <rPr>
            <sz val="11"/>
            <rFont val="Calibri"/>
            <family val="2"/>
            <charset val="238"/>
          </rPr>
          <t>IV_F:Indokolas</t>
        </r>
      </text>
    </comment>
    <comment ref="AV53" authorId="0" shapeId="0" xr:uid="{5E92C004-DEFE-4238-91A0-F333B4C7DE44}">
      <text>
        <r>
          <rPr>
            <sz val="11"/>
            <rFont val="Calibri"/>
            <family val="2"/>
            <charset val="238"/>
          </rPr>
          <t>IV_F:Megjegyzes</t>
        </r>
      </text>
    </comment>
    <comment ref="AW53" authorId="0" shapeId="0" xr:uid="{D73CE9C2-1276-43E8-BAB1-A4F2A534EACA}">
      <text>
        <r>
          <rPr>
            <sz val="11"/>
            <rFont val="Calibri"/>
            <family val="2"/>
            <charset val="238"/>
          </rPr>
          <t>IV_F:FeladatSorszam</t>
        </r>
      </text>
    </comment>
    <comment ref="AY53" authorId="0" shapeId="0" xr:uid="{90664789-E430-430D-A1C4-3F9F079F9DD3}">
      <text>
        <r>
          <rPr>
            <sz val="11"/>
            <rFont val="Calibri"/>
            <family val="2"/>
            <charset val="238"/>
          </rPr>
          <t>IV_F:ISA</t>
        </r>
      </text>
    </comment>
    <comment ref="B54" authorId="0" shapeId="0" xr:uid="{A6507C63-1371-4908-A502-AB7090249648}">
      <text>
        <r>
          <rPr>
            <sz val="11"/>
            <rFont val="Calibri"/>
            <family val="2"/>
            <charset val="238"/>
          </rPr>
          <t>IV_F:FontossagiSorrent</t>
        </r>
      </text>
    </comment>
    <comment ref="C54" authorId="0" shapeId="0" xr:uid="{8A963704-FCB9-455C-8FF8-CF82968F4873}">
      <text>
        <r>
          <rPr>
            <sz val="11"/>
            <rFont val="Calibri"/>
            <family val="2"/>
            <charset val="238"/>
          </rPr>
          <t>IV_F:FeladatKategoria</t>
        </r>
      </text>
    </comment>
    <comment ref="D54" authorId="0" shapeId="0" xr:uid="{E7F6AD75-52D1-4ECD-8636-6C2DA498A091}">
      <text>
        <r>
          <rPr>
            <sz val="11"/>
            <rFont val="Calibri"/>
            <family val="2"/>
            <charset val="238"/>
          </rPr>
          <t>IV_F:FeladatMegnevezes</t>
        </r>
      </text>
    </comment>
    <comment ref="E54" authorId="0" shapeId="0" xr:uid="{C5C9A754-088A-4666-AF0B-A6D9A2C0E307}">
      <text>
        <r>
          <rPr>
            <sz val="11"/>
            <rFont val="Calibri"/>
            <family val="2"/>
            <charset val="238"/>
          </rPr>
          <t>IV_F:ElviEngedelySzam</t>
        </r>
      </text>
    </comment>
    <comment ref="F54" authorId="0" shapeId="0" xr:uid="{6609A5C1-1636-4ECD-84F9-BF74789CA571}">
      <text>
        <r>
          <rPr>
            <sz val="11"/>
            <rFont val="Calibri"/>
            <family val="2"/>
            <charset val="238"/>
          </rPr>
          <t>IV_F:VKR_Kod</t>
        </r>
      </text>
    </comment>
    <comment ref="G54" authorId="0" shapeId="0" xr:uid="{E2388340-E86E-468E-BE14-9667246C4488}">
      <text>
        <r>
          <rPr>
            <sz val="11"/>
            <rFont val="Calibri"/>
            <family val="2"/>
            <charset val="238"/>
          </rPr>
          <t>IV_F:VKR_Nev</t>
        </r>
      </text>
    </comment>
    <comment ref="H54" authorId="0" shapeId="0" xr:uid="{3844B875-9BC1-42A3-9F71-1905FE9324B5}">
      <text>
        <r>
          <rPr>
            <sz val="11"/>
            <rFont val="Calibri"/>
            <family val="2"/>
            <charset val="238"/>
          </rPr>
          <t>IV_F:FeladatAzonosito</t>
        </r>
      </text>
    </comment>
    <comment ref="I54" authorId="0" shapeId="0" xr:uid="{9E77ED28-5B65-421E-A513-82B67353ACA7}">
      <text>
        <r>
          <rPr>
            <sz val="11"/>
            <rFont val="Calibri"/>
            <family val="2"/>
            <charset val="238"/>
          </rPr>
          <t>IV_F:EllatasiTerulet</t>
        </r>
      </text>
    </comment>
    <comment ref="J54" authorId="0" shapeId="0" xr:uid="{41AF923D-87A9-4E66-909B-129DB0F30C59}">
      <text>
        <r>
          <rPr>
            <sz val="11"/>
            <rFont val="Calibri"/>
            <family val="2"/>
            <charset val="238"/>
          </rPr>
          <t>IV_F:EllatasertFelelos</t>
        </r>
      </text>
    </comment>
    <comment ref="K54" authorId="0" shapeId="0" xr:uid="{63412D3C-EB7D-44F0-A1D1-5D814183EAB2}">
      <text>
        <r>
          <rPr>
            <sz val="11"/>
            <rFont val="Calibri"/>
            <family val="2"/>
            <charset val="238"/>
          </rPr>
          <t>IV_F:TervezettNettoKoltseg</t>
        </r>
      </text>
    </comment>
    <comment ref="L54" authorId="0" shapeId="0" xr:uid="{3F76C77F-C2FB-4426-954B-B6A967846A21}">
      <text>
        <r>
          <rPr>
            <sz val="11"/>
            <rFont val="Calibri"/>
            <family val="2"/>
            <charset val="238"/>
          </rPr>
          <t>IV_F:IdotartamKezdes</t>
        </r>
      </text>
    </comment>
    <comment ref="M54" authorId="0" shapeId="0" xr:uid="{02A76E37-19F8-46A2-8CFA-A773B5B2A9EB}">
      <text>
        <r>
          <rPr>
            <sz val="11"/>
            <rFont val="Calibri"/>
            <family val="2"/>
            <charset val="238"/>
          </rPr>
          <t>IV_F:IdotartamBefejezes</t>
        </r>
      </text>
    </comment>
    <comment ref="N54" authorId="0" shapeId="0" xr:uid="{CD29AC83-29E8-44EA-92FE-59DBA8CE30FC}">
      <text>
        <r>
          <rPr>
            <sz val="11"/>
            <rFont val="Calibri"/>
            <family val="2"/>
            <charset val="238"/>
          </rPr>
          <t>IV_F:NettoKoltsegUtem1</t>
        </r>
      </text>
    </comment>
    <comment ref="O54" authorId="0" shapeId="0" xr:uid="{1C5D0353-4CE8-4410-96D3-34EEE65A3105}">
      <text>
        <r>
          <rPr>
            <sz val="11"/>
            <rFont val="Calibri"/>
            <family val="2"/>
            <charset val="238"/>
          </rPr>
          <t>IV_F:NettoKoltsegUtem2</t>
        </r>
      </text>
    </comment>
    <comment ref="P54" authorId="0" shapeId="0" xr:uid="{500A4765-289F-452D-B8BE-CCE3F5BA019C}">
      <text>
        <r>
          <rPr>
            <sz val="11"/>
            <rFont val="Calibri"/>
            <family val="2"/>
            <charset val="238"/>
          </rPr>
          <t>IV_F:EM_Melleklet2_KTG</t>
        </r>
      </text>
    </comment>
    <comment ref="R54" authorId="0" shapeId="0" xr:uid="{1EE066F8-B4CA-4725-9BA6-B41CB6D3F203}">
      <text>
        <r>
          <rPr>
            <sz val="11"/>
            <rFont val="Calibri"/>
            <family val="2"/>
            <charset val="238"/>
          </rPr>
          <t>IV_F:HDUtem1</t>
        </r>
      </text>
    </comment>
    <comment ref="S54" authorId="0" shapeId="0" xr:uid="{640E8E74-C9AE-487B-B385-2DC6D4D60770}">
      <text>
        <r>
          <rPr>
            <sz val="11"/>
            <rFont val="Calibri"/>
            <family val="2"/>
            <charset val="238"/>
          </rPr>
          <t>IV_F:ECSUtem1</t>
        </r>
      </text>
    </comment>
    <comment ref="T54" authorId="0" shapeId="0" xr:uid="{393A1131-C00D-4CB4-B989-9D2C5AD4A332}">
      <text>
        <r>
          <rPr>
            <sz val="11"/>
            <rFont val="Calibri"/>
            <family val="2"/>
            <charset val="238"/>
          </rPr>
          <t>IV_F:KFHUtem1</t>
        </r>
      </text>
    </comment>
    <comment ref="U54" authorId="0" shapeId="0" xr:uid="{D7D2B7E3-81EB-4417-9FD6-E1E04F2C7573}">
      <text>
        <r>
          <rPr>
            <sz val="11"/>
            <rFont val="Calibri"/>
            <family val="2"/>
            <charset val="238"/>
          </rPr>
          <t>IV_F:Egyeb_SajatUtem1</t>
        </r>
      </text>
    </comment>
    <comment ref="V54" authorId="0" shapeId="0" xr:uid="{327FF530-389D-4791-AA80-1B1F65F4B09F}">
      <text>
        <r>
          <rPr>
            <sz val="11"/>
            <rFont val="Calibri"/>
            <family val="2"/>
            <charset val="238"/>
          </rPr>
          <t>IV_F:DijUtem1</t>
        </r>
      </text>
    </comment>
    <comment ref="W54" authorId="0" shapeId="0" xr:uid="{CB95D07B-07F4-42CF-8EEE-40353DB39621}">
      <text>
        <r>
          <rPr>
            <sz val="11"/>
            <rFont val="Calibri"/>
            <family val="2"/>
            <charset val="238"/>
          </rPr>
          <t>IV_F:EM_Melleklet1_Utem1</t>
        </r>
      </text>
    </comment>
    <comment ref="X54" authorId="0" shapeId="0" xr:uid="{9CED8EB6-5ECA-45DC-87E9-DDC06B8059A6}">
      <text>
        <r>
          <rPr>
            <sz val="11"/>
            <rFont val="Calibri"/>
            <family val="2"/>
            <charset val="238"/>
          </rPr>
          <t>IV_F:EgyebAllamiUtem1</t>
        </r>
      </text>
    </comment>
    <comment ref="Y54" authorId="0" shapeId="0" xr:uid="{E9951D1D-1DD7-42DB-BBEF-702C8AAC1132}">
      <text>
        <r>
          <rPr>
            <sz val="11"/>
            <rFont val="Calibri"/>
            <family val="2"/>
            <charset val="238"/>
          </rPr>
          <t>IV_F:OnkormanyzatiUtem1</t>
        </r>
      </text>
    </comment>
    <comment ref="Z54" authorId="0" shapeId="0" xr:uid="{700D9DD6-D846-4C7A-9DD2-C212EF5B01E6}">
      <text>
        <r>
          <rPr>
            <sz val="11"/>
            <rFont val="Calibri"/>
            <family val="2"/>
            <charset val="238"/>
          </rPr>
          <t>IV_F:EUUtem1</t>
        </r>
      </text>
    </comment>
    <comment ref="AA54" authorId="0" shapeId="0" xr:uid="{D73F86B7-F21E-4E21-A6B5-00D9E7E693A8}">
      <text>
        <r>
          <rPr>
            <sz val="11"/>
            <rFont val="Calibri"/>
            <family val="2"/>
            <charset val="238"/>
          </rPr>
          <t>IV_F:EgyebUtem1</t>
        </r>
      </text>
    </comment>
    <comment ref="AB54" authorId="0" shapeId="0" xr:uid="{206BD297-7A06-43CA-8AF5-B2EBE4199A6E}">
      <text>
        <r>
          <rPr>
            <sz val="11"/>
            <rFont val="Calibri"/>
            <family val="2"/>
            <charset val="238"/>
          </rPr>
          <t>IV_F:HitelKotvenyUtem1</t>
        </r>
      </text>
    </comment>
    <comment ref="AC54" authorId="0" shapeId="0" xr:uid="{412433EB-35EB-49C0-A2D1-143239915913}">
      <text>
        <r>
          <rPr>
            <sz val="11"/>
            <rFont val="Calibri"/>
            <family val="2"/>
            <charset val="238"/>
          </rPr>
          <t>IV_F:OsszesenUtem1</t>
        </r>
      </text>
    </comment>
    <comment ref="AF54" authorId="0" shapeId="0" xr:uid="{4C90E6E3-65C8-4975-ACAF-3517290771E5}">
      <text>
        <r>
          <rPr>
            <sz val="11"/>
            <rFont val="Calibri"/>
            <family val="2"/>
            <charset val="238"/>
          </rPr>
          <t>IV_F:HDUtem2</t>
        </r>
      </text>
    </comment>
    <comment ref="AG54" authorId="0" shapeId="0" xr:uid="{6CCF1743-7AC5-46DB-9894-9713D88BEC4E}">
      <text>
        <r>
          <rPr>
            <sz val="11"/>
            <rFont val="Calibri"/>
            <family val="2"/>
            <charset val="238"/>
          </rPr>
          <t>IV_F:ECSUtem2</t>
        </r>
      </text>
    </comment>
    <comment ref="AH54" authorId="0" shapeId="0" xr:uid="{AA1E80CD-F82C-4C25-A606-FC40C717E8B2}">
      <text>
        <r>
          <rPr>
            <sz val="11"/>
            <rFont val="Calibri"/>
            <family val="2"/>
            <charset val="238"/>
          </rPr>
          <t>IV_F:KFHUtem2</t>
        </r>
      </text>
    </comment>
    <comment ref="AI54" authorId="0" shapeId="0" xr:uid="{C1E772F0-DDDB-4AAE-B930-66ED40DCB1B5}">
      <text>
        <r>
          <rPr>
            <sz val="11"/>
            <rFont val="Calibri"/>
            <family val="2"/>
            <charset val="238"/>
          </rPr>
          <t>IV_F:Egyeb_SajatUtem2</t>
        </r>
      </text>
    </comment>
    <comment ref="AJ54" authorId="0" shapeId="0" xr:uid="{08E85024-1635-482B-8B92-E70209980FC6}">
      <text>
        <r>
          <rPr>
            <sz val="11"/>
            <rFont val="Calibri"/>
            <family val="2"/>
            <charset val="238"/>
          </rPr>
          <t>IV_F:DijUtem2</t>
        </r>
      </text>
    </comment>
    <comment ref="AK54" authorId="0" shapeId="0" xr:uid="{121C1FAA-0564-45F4-A1AB-AA8B69C639CC}">
      <text>
        <r>
          <rPr>
            <sz val="11"/>
            <rFont val="Calibri"/>
            <family val="2"/>
            <charset val="238"/>
          </rPr>
          <t>IV_F:EM_Melleklet1_Utem2</t>
        </r>
      </text>
    </comment>
    <comment ref="AL54" authorId="0" shapeId="0" xr:uid="{BDB3670B-C5E2-48B6-A32A-FD13A44DEE3B}">
      <text>
        <r>
          <rPr>
            <sz val="11"/>
            <rFont val="Calibri"/>
            <family val="2"/>
            <charset val="238"/>
          </rPr>
          <t>IV_F:EgyebAllamiUtem2</t>
        </r>
      </text>
    </comment>
    <comment ref="AM54" authorId="0" shapeId="0" xr:uid="{128DFDF2-B31E-479A-8F0F-A31C966E75F8}">
      <text>
        <r>
          <rPr>
            <sz val="11"/>
            <rFont val="Calibri"/>
            <family val="2"/>
            <charset val="238"/>
          </rPr>
          <t>IV_F:OnkormanyzatiUtem2</t>
        </r>
      </text>
    </comment>
    <comment ref="AN54" authorId="0" shapeId="0" xr:uid="{2C1BE90A-7F97-448A-AC63-20B5B2F7B95F}">
      <text>
        <r>
          <rPr>
            <sz val="11"/>
            <rFont val="Calibri"/>
            <family val="2"/>
            <charset val="238"/>
          </rPr>
          <t>IV_F:EUUtem2</t>
        </r>
      </text>
    </comment>
    <comment ref="AO54" authorId="0" shapeId="0" xr:uid="{ACA5DA4F-F2C7-4860-8DBE-9F51CF4599A2}">
      <text>
        <r>
          <rPr>
            <sz val="11"/>
            <rFont val="Calibri"/>
            <family val="2"/>
            <charset val="238"/>
          </rPr>
          <t>IV_F:EgyebUtem2</t>
        </r>
      </text>
    </comment>
    <comment ref="AP54" authorId="0" shapeId="0" xr:uid="{6B920C08-E725-4AA0-BBFA-A2A320010384}">
      <text>
        <r>
          <rPr>
            <sz val="11"/>
            <rFont val="Calibri"/>
            <family val="2"/>
            <charset val="238"/>
          </rPr>
          <t>IV_F:HitelKotvenyUtem2</t>
        </r>
      </text>
    </comment>
    <comment ref="AQ54" authorId="0" shapeId="0" xr:uid="{62A755BC-5219-4E6E-9E5F-1E9A7F404DC6}">
      <text>
        <r>
          <rPr>
            <sz val="11"/>
            <rFont val="Calibri"/>
            <family val="2"/>
            <charset val="238"/>
          </rPr>
          <t>IV_F:OsszesenUtem2</t>
        </r>
      </text>
    </comment>
    <comment ref="AR54" authorId="0" shapeId="0" xr:uid="{AFBCD3BC-85F1-4C51-A251-711B45CAC928}">
      <text>
        <r>
          <rPr>
            <sz val="11"/>
            <rFont val="Calibri"/>
            <family val="2"/>
            <charset val="238"/>
          </rPr>
          <t>IV_F:ForrashianyUtem2</t>
        </r>
      </text>
    </comment>
    <comment ref="AU54" authorId="0" shapeId="0" xr:uid="{AD0A49CC-CD3C-4BE8-9F59-B500477CD2D0}">
      <text>
        <r>
          <rPr>
            <sz val="11"/>
            <rFont val="Calibri"/>
            <family val="2"/>
            <charset val="238"/>
          </rPr>
          <t>IV_F:Indokolas</t>
        </r>
      </text>
    </comment>
    <comment ref="AV54" authorId="0" shapeId="0" xr:uid="{F501F8A2-15F6-4CB5-B85D-7EB8AA2185B8}">
      <text>
        <r>
          <rPr>
            <sz val="11"/>
            <rFont val="Calibri"/>
            <family val="2"/>
            <charset val="238"/>
          </rPr>
          <t>IV_F:Megjegyzes</t>
        </r>
      </text>
    </comment>
    <comment ref="AW54" authorId="0" shapeId="0" xr:uid="{DC499C6E-9216-443A-937A-663448BE2FF5}">
      <text>
        <r>
          <rPr>
            <sz val="11"/>
            <rFont val="Calibri"/>
            <family val="2"/>
            <charset val="238"/>
          </rPr>
          <t>IV_F:FeladatSorszam</t>
        </r>
      </text>
    </comment>
    <comment ref="AY54" authorId="0" shapeId="0" xr:uid="{9CFC1D1D-F155-486B-B70E-2CE267BD2DFF}">
      <text>
        <r>
          <rPr>
            <sz val="11"/>
            <rFont val="Calibri"/>
            <family val="2"/>
            <charset val="238"/>
          </rPr>
          <t>IV_F:ISA</t>
        </r>
      </text>
    </comment>
    <comment ref="B55" authorId="0" shapeId="0" xr:uid="{B2FC45F0-3572-44DF-9A76-FB750B205FF6}">
      <text>
        <r>
          <rPr>
            <sz val="11"/>
            <rFont val="Calibri"/>
            <family val="2"/>
            <charset val="238"/>
          </rPr>
          <t>IV_F:FontossagiSorrent</t>
        </r>
      </text>
    </comment>
    <comment ref="C55" authorId="0" shapeId="0" xr:uid="{2FA29383-D686-44EF-9328-EF221B14E66C}">
      <text>
        <r>
          <rPr>
            <sz val="11"/>
            <rFont val="Calibri"/>
            <family val="2"/>
            <charset val="238"/>
          </rPr>
          <t>IV_F:FeladatKategoria</t>
        </r>
      </text>
    </comment>
    <comment ref="D55" authorId="0" shapeId="0" xr:uid="{9A22FA34-E403-4240-9F13-983CCF99D12B}">
      <text>
        <r>
          <rPr>
            <sz val="11"/>
            <rFont val="Calibri"/>
            <family val="2"/>
            <charset val="238"/>
          </rPr>
          <t>IV_F:FeladatMegnevezes</t>
        </r>
      </text>
    </comment>
    <comment ref="E55" authorId="0" shapeId="0" xr:uid="{6C577BA0-56AE-478B-BF16-A5E612D4E387}">
      <text>
        <r>
          <rPr>
            <sz val="11"/>
            <rFont val="Calibri"/>
            <family val="2"/>
            <charset val="238"/>
          </rPr>
          <t>IV_F:ElviEngedelySzam</t>
        </r>
      </text>
    </comment>
    <comment ref="F55" authorId="0" shapeId="0" xr:uid="{6C5E5CB0-B83A-42DA-BA95-446423BE234C}">
      <text>
        <r>
          <rPr>
            <sz val="11"/>
            <rFont val="Calibri"/>
            <family val="2"/>
            <charset val="238"/>
          </rPr>
          <t>IV_F:VKR_Kod</t>
        </r>
      </text>
    </comment>
    <comment ref="G55" authorId="0" shapeId="0" xr:uid="{B47E67CB-3CA1-460E-A591-B2897CD73C8C}">
      <text>
        <r>
          <rPr>
            <sz val="11"/>
            <rFont val="Calibri"/>
            <family val="2"/>
            <charset val="238"/>
          </rPr>
          <t>IV_F:VKR_Nev</t>
        </r>
      </text>
    </comment>
    <comment ref="H55" authorId="0" shapeId="0" xr:uid="{6C376DDE-54BA-4C7B-ABF8-4D5D3721AC60}">
      <text>
        <r>
          <rPr>
            <sz val="11"/>
            <rFont val="Calibri"/>
            <family val="2"/>
            <charset val="238"/>
          </rPr>
          <t>IV_F:FeladatAzonosito</t>
        </r>
      </text>
    </comment>
    <comment ref="I55" authorId="0" shapeId="0" xr:uid="{769C26A5-D125-435B-AD31-040BDF530F4E}">
      <text>
        <r>
          <rPr>
            <sz val="11"/>
            <rFont val="Calibri"/>
            <family val="2"/>
            <charset val="238"/>
          </rPr>
          <t>IV_F:EllatasiTerulet</t>
        </r>
      </text>
    </comment>
    <comment ref="J55" authorId="0" shapeId="0" xr:uid="{998B5454-63DD-43F6-AF90-B25D3B936E44}">
      <text>
        <r>
          <rPr>
            <sz val="11"/>
            <rFont val="Calibri"/>
            <family val="2"/>
            <charset val="238"/>
          </rPr>
          <t>IV_F:EllatasertFelelos</t>
        </r>
      </text>
    </comment>
    <comment ref="K55" authorId="0" shapeId="0" xr:uid="{987EED74-807E-497B-A099-A92B9E3D739E}">
      <text>
        <r>
          <rPr>
            <sz val="11"/>
            <rFont val="Calibri"/>
            <family val="2"/>
            <charset val="238"/>
          </rPr>
          <t>IV_F:TervezettNettoKoltseg</t>
        </r>
      </text>
    </comment>
    <comment ref="L55" authorId="0" shapeId="0" xr:uid="{7132B5BE-F379-41AF-ACF5-6C29CDF043EA}">
      <text>
        <r>
          <rPr>
            <sz val="11"/>
            <rFont val="Calibri"/>
            <family val="2"/>
            <charset val="238"/>
          </rPr>
          <t>IV_F:IdotartamKezdes</t>
        </r>
      </text>
    </comment>
    <comment ref="M55" authorId="0" shapeId="0" xr:uid="{5C2EF524-B6A1-4C72-B51F-506EA7734F07}">
      <text>
        <r>
          <rPr>
            <sz val="11"/>
            <rFont val="Calibri"/>
            <family val="2"/>
            <charset val="238"/>
          </rPr>
          <t>IV_F:IdotartamBefejezes</t>
        </r>
      </text>
    </comment>
    <comment ref="N55" authorId="0" shapeId="0" xr:uid="{78AE91C8-4B94-4C29-81EC-830EA69EC9CC}">
      <text>
        <r>
          <rPr>
            <sz val="11"/>
            <rFont val="Calibri"/>
            <family val="2"/>
            <charset val="238"/>
          </rPr>
          <t>IV_F:NettoKoltsegUtem1</t>
        </r>
      </text>
    </comment>
    <comment ref="O55" authorId="0" shapeId="0" xr:uid="{97791E18-A626-4D40-8321-CBFF60CCDC0B}">
      <text>
        <r>
          <rPr>
            <sz val="11"/>
            <rFont val="Calibri"/>
            <family val="2"/>
            <charset val="238"/>
          </rPr>
          <t>IV_F:NettoKoltsegUtem2</t>
        </r>
      </text>
    </comment>
    <comment ref="P55" authorId="0" shapeId="0" xr:uid="{284EF3FF-6C2D-42B6-A867-C46BC9EF958B}">
      <text>
        <r>
          <rPr>
            <sz val="11"/>
            <rFont val="Calibri"/>
            <family val="2"/>
            <charset val="238"/>
          </rPr>
          <t>IV_F:EM_Melleklet2_KTG</t>
        </r>
      </text>
    </comment>
    <comment ref="R55" authorId="0" shapeId="0" xr:uid="{0B26EDB1-584A-48B6-8C33-9C8AE0EA7D07}">
      <text>
        <r>
          <rPr>
            <sz val="11"/>
            <rFont val="Calibri"/>
            <family val="2"/>
            <charset val="238"/>
          </rPr>
          <t>IV_F:HDUtem1</t>
        </r>
      </text>
    </comment>
    <comment ref="S55" authorId="0" shapeId="0" xr:uid="{E8534DCD-5A31-471A-915E-E90CCD940934}">
      <text>
        <r>
          <rPr>
            <sz val="11"/>
            <rFont val="Calibri"/>
            <family val="2"/>
            <charset val="238"/>
          </rPr>
          <t>IV_F:ECSUtem1</t>
        </r>
      </text>
    </comment>
    <comment ref="T55" authorId="0" shapeId="0" xr:uid="{683FBB3E-4F97-4CE4-B53E-EE469D0BE577}">
      <text>
        <r>
          <rPr>
            <sz val="11"/>
            <rFont val="Calibri"/>
            <family val="2"/>
            <charset val="238"/>
          </rPr>
          <t>IV_F:KFHUtem1</t>
        </r>
      </text>
    </comment>
    <comment ref="U55" authorId="0" shapeId="0" xr:uid="{349D577F-1FDF-4F16-9F87-68D6B653FEBF}">
      <text>
        <r>
          <rPr>
            <sz val="11"/>
            <rFont val="Calibri"/>
            <family val="2"/>
            <charset val="238"/>
          </rPr>
          <t>IV_F:Egyeb_SajatUtem1</t>
        </r>
      </text>
    </comment>
    <comment ref="V55" authorId="0" shapeId="0" xr:uid="{B53ABAB5-9CE8-4BA3-BC1A-D91A7F111970}">
      <text>
        <r>
          <rPr>
            <sz val="11"/>
            <rFont val="Calibri"/>
            <family val="2"/>
            <charset val="238"/>
          </rPr>
          <t>IV_F:DijUtem1</t>
        </r>
      </text>
    </comment>
    <comment ref="W55" authorId="0" shapeId="0" xr:uid="{4884D29F-DE0F-4DF4-A614-9BF0364B0C34}">
      <text>
        <r>
          <rPr>
            <sz val="11"/>
            <rFont val="Calibri"/>
            <family val="2"/>
            <charset val="238"/>
          </rPr>
          <t>IV_F:EM_Melleklet1_Utem1</t>
        </r>
      </text>
    </comment>
    <comment ref="X55" authorId="0" shapeId="0" xr:uid="{E2060C27-2029-4D15-A71E-03741DAB4312}">
      <text>
        <r>
          <rPr>
            <sz val="11"/>
            <rFont val="Calibri"/>
            <family val="2"/>
            <charset val="238"/>
          </rPr>
          <t>IV_F:EgyebAllamiUtem1</t>
        </r>
      </text>
    </comment>
    <comment ref="Y55" authorId="0" shapeId="0" xr:uid="{03BF220B-580C-4196-BE7C-0675601BDE73}">
      <text>
        <r>
          <rPr>
            <sz val="11"/>
            <rFont val="Calibri"/>
            <family val="2"/>
            <charset val="238"/>
          </rPr>
          <t>IV_F:OnkormanyzatiUtem1</t>
        </r>
      </text>
    </comment>
    <comment ref="Z55" authorId="0" shapeId="0" xr:uid="{51BBA029-5762-40A5-84D0-D2D9242C2816}">
      <text>
        <r>
          <rPr>
            <sz val="11"/>
            <rFont val="Calibri"/>
            <family val="2"/>
            <charset val="238"/>
          </rPr>
          <t>IV_F:EUUtem1</t>
        </r>
      </text>
    </comment>
    <comment ref="AA55" authorId="0" shapeId="0" xr:uid="{8B2D4251-809D-4903-8E06-EDBAC55611CE}">
      <text>
        <r>
          <rPr>
            <sz val="11"/>
            <rFont val="Calibri"/>
            <family val="2"/>
            <charset val="238"/>
          </rPr>
          <t>IV_F:EgyebUtem1</t>
        </r>
      </text>
    </comment>
    <comment ref="AB55" authorId="0" shapeId="0" xr:uid="{CC429991-1D46-4A87-8694-F633B952E540}">
      <text>
        <r>
          <rPr>
            <sz val="11"/>
            <rFont val="Calibri"/>
            <family val="2"/>
            <charset val="238"/>
          </rPr>
          <t>IV_F:HitelKotvenyUtem1</t>
        </r>
      </text>
    </comment>
    <comment ref="AC55" authorId="0" shapeId="0" xr:uid="{E98C774A-C105-4C2E-8390-3219FE3BE6B1}">
      <text>
        <r>
          <rPr>
            <sz val="11"/>
            <rFont val="Calibri"/>
            <family val="2"/>
            <charset val="238"/>
          </rPr>
          <t>IV_F:OsszesenUtem1</t>
        </r>
      </text>
    </comment>
    <comment ref="AF55" authorId="0" shapeId="0" xr:uid="{F60DD094-75DA-4E9C-89E6-AE397CA61B65}">
      <text>
        <r>
          <rPr>
            <sz val="11"/>
            <rFont val="Calibri"/>
            <family val="2"/>
            <charset val="238"/>
          </rPr>
          <t>IV_F:HDUtem2</t>
        </r>
      </text>
    </comment>
    <comment ref="AG55" authorId="0" shapeId="0" xr:uid="{D8D03720-784E-4011-A1B9-BF455DC22BEE}">
      <text>
        <r>
          <rPr>
            <sz val="11"/>
            <rFont val="Calibri"/>
            <family val="2"/>
            <charset val="238"/>
          </rPr>
          <t>IV_F:ECSUtem2</t>
        </r>
      </text>
    </comment>
    <comment ref="AH55" authorId="0" shapeId="0" xr:uid="{BA33DB9E-3D29-44B8-8465-9338C50A1293}">
      <text>
        <r>
          <rPr>
            <sz val="11"/>
            <rFont val="Calibri"/>
            <family val="2"/>
            <charset val="238"/>
          </rPr>
          <t>IV_F:KFHUtem2</t>
        </r>
      </text>
    </comment>
    <comment ref="AI55" authorId="0" shapeId="0" xr:uid="{F55F3F3A-1EB7-48E7-95C1-3A8B3F6823F4}">
      <text>
        <r>
          <rPr>
            <sz val="11"/>
            <rFont val="Calibri"/>
            <family val="2"/>
            <charset val="238"/>
          </rPr>
          <t>IV_F:Egyeb_SajatUtem2</t>
        </r>
      </text>
    </comment>
    <comment ref="AJ55" authorId="0" shapeId="0" xr:uid="{CBF3338C-B83F-4C7C-9393-FDDB31D125D5}">
      <text>
        <r>
          <rPr>
            <sz val="11"/>
            <rFont val="Calibri"/>
            <family val="2"/>
            <charset val="238"/>
          </rPr>
          <t>IV_F:DijUtem2</t>
        </r>
      </text>
    </comment>
    <comment ref="AK55" authorId="0" shapeId="0" xr:uid="{33EB3FBF-A5EE-4BAD-BA62-162785519189}">
      <text>
        <r>
          <rPr>
            <sz val="11"/>
            <rFont val="Calibri"/>
            <family val="2"/>
            <charset val="238"/>
          </rPr>
          <t>IV_F:EM_Melleklet1_Utem2</t>
        </r>
      </text>
    </comment>
    <comment ref="AL55" authorId="0" shapeId="0" xr:uid="{0916AC57-06AD-4718-85F4-A6F560F72267}">
      <text>
        <r>
          <rPr>
            <sz val="11"/>
            <rFont val="Calibri"/>
            <family val="2"/>
            <charset val="238"/>
          </rPr>
          <t>IV_F:EgyebAllamiUtem2</t>
        </r>
      </text>
    </comment>
    <comment ref="AM55" authorId="0" shapeId="0" xr:uid="{4ABEF5EC-114B-4B13-9C7E-8397982D708F}">
      <text>
        <r>
          <rPr>
            <sz val="11"/>
            <rFont val="Calibri"/>
            <family val="2"/>
            <charset val="238"/>
          </rPr>
          <t>IV_F:OnkormanyzatiUtem2</t>
        </r>
      </text>
    </comment>
    <comment ref="AN55" authorId="0" shapeId="0" xr:uid="{2431D153-6215-439C-8E7E-F215EBBFC7DC}">
      <text>
        <r>
          <rPr>
            <sz val="11"/>
            <rFont val="Calibri"/>
            <family val="2"/>
            <charset val="238"/>
          </rPr>
          <t>IV_F:EUUtem2</t>
        </r>
      </text>
    </comment>
    <comment ref="AO55" authorId="0" shapeId="0" xr:uid="{8901AB45-0EF7-4CEA-A984-528C3AD11F2F}">
      <text>
        <r>
          <rPr>
            <sz val="11"/>
            <rFont val="Calibri"/>
            <family val="2"/>
            <charset val="238"/>
          </rPr>
          <t>IV_F:EgyebUtem2</t>
        </r>
      </text>
    </comment>
    <comment ref="AP55" authorId="0" shapeId="0" xr:uid="{C28E9B48-EFC0-44A4-B949-7B6FDD109C46}">
      <text>
        <r>
          <rPr>
            <sz val="11"/>
            <rFont val="Calibri"/>
            <family val="2"/>
            <charset val="238"/>
          </rPr>
          <t>IV_F:HitelKotvenyUtem2</t>
        </r>
      </text>
    </comment>
    <comment ref="AQ55" authorId="0" shapeId="0" xr:uid="{DE9E6FC1-9642-4535-9C85-6D9DB3424703}">
      <text>
        <r>
          <rPr>
            <sz val="11"/>
            <rFont val="Calibri"/>
            <family val="2"/>
            <charset val="238"/>
          </rPr>
          <t>IV_F:OsszesenUtem2</t>
        </r>
      </text>
    </comment>
    <comment ref="AR55" authorId="0" shapeId="0" xr:uid="{BE3DCE84-8511-44F7-9973-CD8D7F581B40}">
      <text>
        <r>
          <rPr>
            <sz val="11"/>
            <rFont val="Calibri"/>
            <family val="2"/>
            <charset val="238"/>
          </rPr>
          <t>IV_F:ForrashianyUtem2</t>
        </r>
      </text>
    </comment>
    <comment ref="AU55" authorId="0" shapeId="0" xr:uid="{BDE9032C-B35B-42FD-AC30-5950FF450B07}">
      <text>
        <r>
          <rPr>
            <sz val="11"/>
            <rFont val="Calibri"/>
            <family val="2"/>
            <charset val="238"/>
          </rPr>
          <t>IV_F:Indokolas</t>
        </r>
      </text>
    </comment>
    <comment ref="AV55" authorId="0" shapeId="0" xr:uid="{E661ECA8-C513-498A-8CF9-376C2B905CF2}">
      <text>
        <r>
          <rPr>
            <sz val="11"/>
            <rFont val="Calibri"/>
            <family val="2"/>
            <charset val="238"/>
          </rPr>
          <t>IV_F:Megjegyzes</t>
        </r>
      </text>
    </comment>
    <comment ref="AW55" authorId="0" shapeId="0" xr:uid="{01651BA7-5AC7-464D-B664-353F29086A1C}">
      <text>
        <r>
          <rPr>
            <sz val="11"/>
            <rFont val="Calibri"/>
            <family val="2"/>
            <charset val="238"/>
          </rPr>
          <t>IV_F:FeladatSorszam</t>
        </r>
      </text>
    </comment>
    <comment ref="AY55" authorId="0" shapeId="0" xr:uid="{AC20DE19-A964-4354-AE17-1B7F98F399B8}">
      <text>
        <r>
          <rPr>
            <sz val="11"/>
            <rFont val="Calibri"/>
            <family val="2"/>
            <charset val="238"/>
          </rPr>
          <t>IV_F:ISA</t>
        </r>
      </text>
    </comment>
    <comment ref="B56" authorId="0" shapeId="0" xr:uid="{349762B3-28F0-4B47-986B-661AE0796332}">
      <text>
        <r>
          <rPr>
            <sz val="11"/>
            <rFont val="Calibri"/>
            <family val="2"/>
            <charset val="238"/>
          </rPr>
          <t>IV_F:FontossagiSorrent</t>
        </r>
      </text>
    </comment>
    <comment ref="C56" authorId="0" shapeId="0" xr:uid="{BCD350BC-93CC-47D1-94E8-E08F7B988D92}">
      <text>
        <r>
          <rPr>
            <sz val="11"/>
            <rFont val="Calibri"/>
            <family val="2"/>
            <charset val="238"/>
          </rPr>
          <t>IV_F:FeladatKategoria</t>
        </r>
      </text>
    </comment>
    <comment ref="D56" authorId="0" shapeId="0" xr:uid="{08101F14-8495-4001-B694-134DD8F58769}">
      <text>
        <r>
          <rPr>
            <sz val="11"/>
            <rFont val="Calibri"/>
            <family val="2"/>
            <charset val="238"/>
          </rPr>
          <t>IV_F:FeladatMegnevezes</t>
        </r>
      </text>
    </comment>
    <comment ref="E56" authorId="0" shapeId="0" xr:uid="{FA2D1A75-6200-479B-9B03-3278ED452DD6}">
      <text>
        <r>
          <rPr>
            <sz val="11"/>
            <rFont val="Calibri"/>
            <family val="2"/>
            <charset val="238"/>
          </rPr>
          <t>IV_F:ElviEngedelySzam</t>
        </r>
      </text>
    </comment>
    <comment ref="F56" authorId="0" shapeId="0" xr:uid="{6D17311A-4003-4FA5-9574-D2C63D98FD07}">
      <text>
        <r>
          <rPr>
            <sz val="11"/>
            <rFont val="Calibri"/>
            <family val="2"/>
            <charset val="238"/>
          </rPr>
          <t>IV_F:VKR_Kod</t>
        </r>
      </text>
    </comment>
    <comment ref="G56" authorId="0" shapeId="0" xr:uid="{A35E4412-9C30-4AE8-9DD1-40D18262AE86}">
      <text>
        <r>
          <rPr>
            <sz val="11"/>
            <rFont val="Calibri"/>
            <family val="2"/>
            <charset val="238"/>
          </rPr>
          <t>IV_F:VKR_Nev</t>
        </r>
      </text>
    </comment>
    <comment ref="H56" authorId="0" shapeId="0" xr:uid="{EBACB4C5-1DD5-4175-8AAF-7F2D24E5BFBE}">
      <text>
        <r>
          <rPr>
            <sz val="11"/>
            <rFont val="Calibri"/>
            <family val="2"/>
            <charset val="238"/>
          </rPr>
          <t>IV_F:FeladatAzonosito</t>
        </r>
      </text>
    </comment>
    <comment ref="I56" authorId="0" shapeId="0" xr:uid="{91DB2EC5-A9EF-4300-B5BD-3AC3D0FED2FA}">
      <text>
        <r>
          <rPr>
            <sz val="11"/>
            <rFont val="Calibri"/>
            <family val="2"/>
            <charset val="238"/>
          </rPr>
          <t>IV_F:EllatasiTerulet</t>
        </r>
      </text>
    </comment>
    <comment ref="J56" authorId="0" shapeId="0" xr:uid="{AFBF4150-726B-44E6-BEAD-A54FF41B6E0B}">
      <text>
        <r>
          <rPr>
            <sz val="11"/>
            <rFont val="Calibri"/>
            <family val="2"/>
            <charset val="238"/>
          </rPr>
          <t>IV_F:EllatasertFelelos</t>
        </r>
      </text>
    </comment>
    <comment ref="K56" authorId="0" shapeId="0" xr:uid="{DAC657D5-4A73-437F-8FD3-E98FF4A984A1}">
      <text>
        <r>
          <rPr>
            <sz val="11"/>
            <rFont val="Calibri"/>
            <family val="2"/>
            <charset val="238"/>
          </rPr>
          <t>IV_F:TervezettNettoKoltseg</t>
        </r>
      </text>
    </comment>
    <comment ref="L56" authorId="0" shapeId="0" xr:uid="{EFDE2CCE-5157-4899-AA1B-490B1EAFFB7C}">
      <text>
        <r>
          <rPr>
            <sz val="11"/>
            <rFont val="Calibri"/>
            <family val="2"/>
            <charset val="238"/>
          </rPr>
          <t>IV_F:IdotartamKezdes</t>
        </r>
      </text>
    </comment>
    <comment ref="M56" authorId="0" shapeId="0" xr:uid="{99CAFE32-5198-4F78-9913-8C7BC5738412}">
      <text>
        <r>
          <rPr>
            <sz val="11"/>
            <rFont val="Calibri"/>
            <family val="2"/>
            <charset val="238"/>
          </rPr>
          <t>IV_F:IdotartamBefejezes</t>
        </r>
      </text>
    </comment>
    <comment ref="N56" authorId="0" shapeId="0" xr:uid="{36C5E4C4-3392-4BFB-AFE3-800136C042FA}">
      <text>
        <r>
          <rPr>
            <sz val="11"/>
            <rFont val="Calibri"/>
            <family val="2"/>
            <charset val="238"/>
          </rPr>
          <t>IV_F:NettoKoltsegUtem1</t>
        </r>
      </text>
    </comment>
    <comment ref="O56" authorId="0" shapeId="0" xr:uid="{8ACEB7F5-3DC6-4A7D-83EE-CB193E4F519D}">
      <text>
        <r>
          <rPr>
            <sz val="11"/>
            <rFont val="Calibri"/>
            <family val="2"/>
            <charset val="238"/>
          </rPr>
          <t>IV_F:NettoKoltsegUtem2</t>
        </r>
      </text>
    </comment>
    <comment ref="P56" authorId="0" shapeId="0" xr:uid="{16EB41C0-EF5C-4A73-A797-E196B16CC5A1}">
      <text>
        <r>
          <rPr>
            <sz val="11"/>
            <rFont val="Calibri"/>
            <family val="2"/>
            <charset val="238"/>
          </rPr>
          <t>IV_F:EM_Melleklet2_KTG</t>
        </r>
      </text>
    </comment>
    <comment ref="R56" authorId="0" shapeId="0" xr:uid="{97A1811C-E032-4C0D-8123-835AB4C57F70}">
      <text>
        <r>
          <rPr>
            <sz val="11"/>
            <rFont val="Calibri"/>
            <family val="2"/>
            <charset val="238"/>
          </rPr>
          <t>IV_F:HDUtem1</t>
        </r>
      </text>
    </comment>
    <comment ref="S56" authorId="0" shapeId="0" xr:uid="{8693F1BE-8ECC-4292-B56E-9268C0F7FB31}">
      <text>
        <r>
          <rPr>
            <sz val="11"/>
            <rFont val="Calibri"/>
            <family val="2"/>
            <charset val="238"/>
          </rPr>
          <t>IV_F:ECSUtem1</t>
        </r>
      </text>
    </comment>
    <comment ref="T56" authorId="0" shapeId="0" xr:uid="{73A758EF-E63B-4D3B-8D04-481D8B320719}">
      <text>
        <r>
          <rPr>
            <sz val="11"/>
            <rFont val="Calibri"/>
            <family val="2"/>
            <charset val="238"/>
          </rPr>
          <t>IV_F:KFHUtem1</t>
        </r>
      </text>
    </comment>
    <comment ref="U56" authorId="0" shapeId="0" xr:uid="{FC4F24EC-CF80-4EC7-A840-B1E240CCFF9F}">
      <text>
        <r>
          <rPr>
            <sz val="11"/>
            <rFont val="Calibri"/>
            <family val="2"/>
            <charset val="238"/>
          </rPr>
          <t>IV_F:Egyeb_SajatUtem1</t>
        </r>
      </text>
    </comment>
    <comment ref="V56" authorId="0" shapeId="0" xr:uid="{25E6FA0F-7F2E-4514-ACE1-376EB17AAE01}">
      <text>
        <r>
          <rPr>
            <sz val="11"/>
            <rFont val="Calibri"/>
            <family val="2"/>
            <charset val="238"/>
          </rPr>
          <t>IV_F:DijUtem1</t>
        </r>
      </text>
    </comment>
    <comment ref="W56" authorId="0" shapeId="0" xr:uid="{AF5571D4-DDA7-44F4-8DB6-B88B390478C8}">
      <text>
        <r>
          <rPr>
            <sz val="11"/>
            <rFont val="Calibri"/>
            <family val="2"/>
            <charset val="238"/>
          </rPr>
          <t>IV_F:EM_Melleklet1_Utem1</t>
        </r>
      </text>
    </comment>
    <comment ref="X56" authorId="0" shapeId="0" xr:uid="{54E686C3-2118-4E53-9FA9-AD50BB7C8343}">
      <text>
        <r>
          <rPr>
            <sz val="11"/>
            <rFont val="Calibri"/>
            <family val="2"/>
            <charset val="238"/>
          </rPr>
          <t>IV_F:EgyebAllamiUtem1</t>
        </r>
      </text>
    </comment>
    <comment ref="Y56" authorId="0" shapeId="0" xr:uid="{5E8CE938-1513-4BB1-8427-B414B0C48C89}">
      <text>
        <r>
          <rPr>
            <sz val="11"/>
            <rFont val="Calibri"/>
            <family val="2"/>
            <charset val="238"/>
          </rPr>
          <t>IV_F:OnkormanyzatiUtem1</t>
        </r>
      </text>
    </comment>
    <comment ref="Z56" authorId="0" shapeId="0" xr:uid="{C3229A09-8493-4DDC-A175-6EAB4E9F86B1}">
      <text>
        <r>
          <rPr>
            <sz val="11"/>
            <rFont val="Calibri"/>
            <family val="2"/>
            <charset val="238"/>
          </rPr>
          <t>IV_F:EUUtem1</t>
        </r>
      </text>
    </comment>
    <comment ref="AA56" authorId="0" shapeId="0" xr:uid="{696BBC9F-6402-45F6-A4EA-6760A0CFA5BF}">
      <text>
        <r>
          <rPr>
            <sz val="11"/>
            <rFont val="Calibri"/>
            <family val="2"/>
            <charset val="238"/>
          </rPr>
          <t>IV_F:EgyebUtem1</t>
        </r>
      </text>
    </comment>
    <comment ref="AB56" authorId="0" shapeId="0" xr:uid="{900C303D-2D4B-40DD-9458-85805125E219}">
      <text>
        <r>
          <rPr>
            <sz val="11"/>
            <rFont val="Calibri"/>
            <family val="2"/>
            <charset val="238"/>
          </rPr>
          <t>IV_F:HitelKotvenyUtem1</t>
        </r>
      </text>
    </comment>
    <comment ref="AC56" authorId="0" shapeId="0" xr:uid="{17178DFF-6A28-4D59-A935-BBD2D3448437}">
      <text>
        <r>
          <rPr>
            <sz val="11"/>
            <rFont val="Calibri"/>
            <family val="2"/>
            <charset val="238"/>
          </rPr>
          <t>IV_F:OsszesenUtem1</t>
        </r>
      </text>
    </comment>
    <comment ref="AF56" authorId="0" shapeId="0" xr:uid="{7EF7ECED-A1DD-4C4F-8362-B80DB9E68850}">
      <text>
        <r>
          <rPr>
            <sz val="11"/>
            <rFont val="Calibri"/>
            <family val="2"/>
            <charset val="238"/>
          </rPr>
          <t>IV_F:HDUtem2</t>
        </r>
      </text>
    </comment>
    <comment ref="AG56" authorId="0" shapeId="0" xr:uid="{2ED6005A-A12B-4AA1-AEE9-DFC5BE3A7568}">
      <text>
        <r>
          <rPr>
            <sz val="11"/>
            <rFont val="Calibri"/>
            <family val="2"/>
            <charset val="238"/>
          </rPr>
          <t>IV_F:ECSUtem2</t>
        </r>
      </text>
    </comment>
    <comment ref="AH56" authorId="0" shapeId="0" xr:uid="{A74AF997-F195-4F47-8029-0E7530E6990A}">
      <text>
        <r>
          <rPr>
            <sz val="11"/>
            <rFont val="Calibri"/>
            <family val="2"/>
            <charset val="238"/>
          </rPr>
          <t>IV_F:KFHUtem2</t>
        </r>
      </text>
    </comment>
    <comment ref="AI56" authorId="0" shapeId="0" xr:uid="{251C475E-8AD0-4783-B3FE-3A8AC7EF4BE2}">
      <text>
        <r>
          <rPr>
            <sz val="11"/>
            <rFont val="Calibri"/>
            <family val="2"/>
            <charset val="238"/>
          </rPr>
          <t>IV_F:Egyeb_SajatUtem2</t>
        </r>
      </text>
    </comment>
    <comment ref="AJ56" authorId="0" shapeId="0" xr:uid="{1BE782A2-6829-4331-8539-1259B9D24963}">
      <text>
        <r>
          <rPr>
            <sz val="11"/>
            <rFont val="Calibri"/>
            <family val="2"/>
            <charset val="238"/>
          </rPr>
          <t>IV_F:DijUtem2</t>
        </r>
      </text>
    </comment>
    <comment ref="AK56" authorId="0" shapeId="0" xr:uid="{D1BAACBB-9B3C-43A7-BC59-37E91524076E}">
      <text>
        <r>
          <rPr>
            <sz val="11"/>
            <rFont val="Calibri"/>
            <family val="2"/>
            <charset val="238"/>
          </rPr>
          <t>IV_F:EM_Melleklet1_Utem2</t>
        </r>
      </text>
    </comment>
    <comment ref="AL56" authorId="0" shapeId="0" xr:uid="{58D311A7-263A-4318-9727-90E75E252CA8}">
      <text>
        <r>
          <rPr>
            <sz val="11"/>
            <rFont val="Calibri"/>
            <family val="2"/>
            <charset val="238"/>
          </rPr>
          <t>IV_F:EgyebAllamiUtem2</t>
        </r>
      </text>
    </comment>
    <comment ref="AM56" authorId="0" shapeId="0" xr:uid="{3FCC446A-6E6B-4B41-AE10-C7A2BA1198AC}">
      <text>
        <r>
          <rPr>
            <sz val="11"/>
            <rFont val="Calibri"/>
            <family val="2"/>
            <charset val="238"/>
          </rPr>
          <t>IV_F:OnkormanyzatiUtem2</t>
        </r>
      </text>
    </comment>
    <comment ref="AN56" authorId="0" shapeId="0" xr:uid="{D161C5B3-590C-44BD-988C-5BD7B4D9A53A}">
      <text>
        <r>
          <rPr>
            <sz val="11"/>
            <rFont val="Calibri"/>
            <family val="2"/>
            <charset val="238"/>
          </rPr>
          <t>IV_F:EUUtem2</t>
        </r>
      </text>
    </comment>
    <comment ref="AO56" authorId="0" shapeId="0" xr:uid="{A0226756-6DF4-45C7-90B7-B98D2E580E93}">
      <text>
        <r>
          <rPr>
            <sz val="11"/>
            <rFont val="Calibri"/>
            <family val="2"/>
            <charset val="238"/>
          </rPr>
          <t>IV_F:EgyebUtem2</t>
        </r>
      </text>
    </comment>
    <comment ref="AP56" authorId="0" shapeId="0" xr:uid="{1857F07A-DB21-47E1-AF6A-02B9705280F0}">
      <text>
        <r>
          <rPr>
            <sz val="11"/>
            <rFont val="Calibri"/>
            <family val="2"/>
            <charset val="238"/>
          </rPr>
          <t>IV_F:HitelKotvenyUtem2</t>
        </r>
      </text>
    </comment>
    <comment ref="AQ56" authorId="0" shapeId="0" xr:uid="{38981F12-3532-469D-B11F-3CCB6D514546}">
      <text>
        <r>
          <rPr>
            <sz val="11"/>
            <rFont val="Calibri"/>
            <family val="2"/>
            <charset val="238"/>
          </rPr>
          <t>IV_F:OsszesenUtem2</t>
        </r>
      </text>
    </comment>
    <comment ref="AR56" authorId="0" shapeId="0" xr:uid="{7E73F653-21D0-44B2-8817-7E2B25977448}">
      <text>
        <r>
          <rPr>
            <sz val="11"/>
            <rFont val="Calibri"/>
            <family val="2"/>
            <charset val="238"/>
          </rPr>
          <t>IV_F:ForrashianyUtem2</t>
        </r>
      </text>
    </comment>
    <comment ref="AU56" authorId="0" shapeId="0" xr:uid="{37DA66A1-D351-4DE2-B7E1-8623BA683238}">
      <text>
        <r>
          <rPr>
            <sz val="11"/>
            <rFont val="Calibri"/>
            <family val="2"/>
            <charset val="238"/>
          </rPr>
          <t>IV_F:Indokolas</t>
        </r>
      </text>
    </comment>
    <comment ref="AV56" authorId="0" shapeId="0" xr:uid="{2016214B-B013-4A56-9815-0DBDE98248BB}">
      <text>
        <r>
          <rPr>
            <sz val="11"/>
            <rFont val="Calibri"/>
            <family val="2"/>
            <charset val="238"/>
          </rPr>
          <t>IV_F:Megjegyzes</t>
        </r>
      </text>
    </comment>
    <comment ref="AW56" authorId="0" shapeId="0" xr:uid="{210BD067-B5DE-4C3D-BFA4-12D93024DB4B}">
      <text>
        <r>
          <rPr>
            <sz val="11"/>
            <rFont val="Calibri"/>
            <family val="2"/>
            <charset val="238"/>
          </rPr>
          <t>IV_F:FeladatSorszam</t>
        </r>
      </text>
    </comment>
    <comment ref="AY56" authorId="0" shapeId="0" xr:uid="{A7057A09-CDF8-4E03-93C4-CEC519B50022}">
      <text>
        <r>
          <rPr>
            <sz val="11"/>
            <rFont val="Calibri"/>
            <family val="2"/>
            <charset val="238"/>
          </rPr>
          <t>IV_F:ISA</t>
        </r>
      </text>
    </comment>
    <comment ref="B57" authorId="0" shapeId="0" xr:uid="{ED1222BE-66F5-480B-983D-990DF3D1C234}">
      <text>
        <r>
          <rPr>
            <sz val="11"/>
            <rFont val="Calibri"/>
            <family val="2"/>
            <charset val="238"/>
          </rPr>
          <t>IV_F:FontossagiSorrent</t>
        </r>
      </text>
    </comment>
    <comment ref="C57" authorId="0" shapeId="0" xr:uid="{15D30DF2-99B8-4D27-A5E1-D6D2771ED41C}">
      <text>
        <r>
          <rPr>
            <sz val="11"/>
            <rFont val="Calibri"/>
            <family val="2"/>
            <charset val="238"/>
          </rPr>
          <t>IV_F:FeladatKategoria</t>
        </r>
      </text>
    </comment>
    <comment ref="D57" authorId="0" shapeId="0" xr:uid="{F0E7B300-E4FD-458A-8CC5-F7CBE8A59AEF}">
      <text>
        <r>
          <rPr>
            <sz val="11"/>
            <rFont val="Calibri"/>
            <family val="2"/>
            <charset val="238"/>
          </rPr>
          <t>IV_F:FeladatMegnevezes</t>
        </r>
      </text>
    </comment>
    <comment ref="E57" authorId="0" shapeId="0" xr:uid="{AE257E4E-1901-4C93-9DBB-D737A0D4BF67}">
      <text>
        <r>
          <rPr>
            <sz val="11"/>
            <rFont val="Calibri"/>
            <family val="2"/>
            <charset val="238"/>
          </rPr>
          <t>IV_F:ElviEngedelySzam</t>
        </r>
      </text>
    </comment>
    <comment ref="F57" authorId="0" shapeId="0" xr:uid="{1A28BC29-16E9-43E0-AA77-66B44CDAAF5F}">
      <text>
        <r>
          <rPr>
            <sz val="11"/>
            <rFont val="Calibri"/>
            <family val="2"/>
            <charset val="238"/>
          </rPr>
          <t>IV_F:VKR_Kod</t>
        </r>
      </text>
    </comment>
    <comment ref="G57" authorId="0" shapeId="0" xr:uid="{B2DE5905-115B-4A34-A798-71F1BDFDF935}">
      <text>
        <r>
          <rPr>
            <sz val="11"/>
            <rFont val="Calibri"/>
            <family val="2"/>
            <charset val="238"/>
          </rPr>
          <t>IV_F:VKR_Nev</t>
        </r>
      </text>
    </comment>
    <comment ref="H57" authorId="0" shapeId="0" xr:uid="{A88C3746-CA58-44CC-86AA-CB0F3A2B627C}">
      <text>
        <r>
          <rPr>
            <sz val="11"/>
            <rFont val="Calibri"/>
            <family val="2"/>
            <charset val="238"/>
          </rPr>
          <t>IV_F:FeladatAzonosito</t>
        </r>
      </text>
    </comment>
    <comment ref="I57" authorId="0" shapeId="0" xr:uid="{0E6F7488-C618-4378-933C-80DA0B91F4F0}">
      <text>
        <r>
          <rPr>
            <sz val="11"/>
            <rFont val="Calibri"/>
            <family val="2"/>
            <charset val="238"/>
          </rPr>
          <t>IV_F:EllatasiTerulet</t>
        </r>
      </text>
    </comment>
    <comment ref="J57" authorId="0" shapeId="0" xr:uid="{4148A1FF-002A-4411-9ADB-94565897C7D2}">
      <text>
        <r>
          <rPr>
            <sz val="11"/>
            <rFont val="Calibri"/>
            <family val="2"/>
            <charset val="238"/>
          </rPr>
          <t>IV_F:EllatasertFelelos</t>
        </r>
      </text>
    </comment>
    <comment ref="K57" authorId="0" shapeId="0" xr:uid="{ABA42619-FCD8-40D9-B8C3-E77F1E7B2DAC}">
      <text>
        <r>
          <rPr>
            <sz val="11"/>
            <rFont val="Calibri"/>
            <family val="2"/>
            <charset val="238"/>
          </rPr>
          <t>IV_F:TervezettNettoKoltseg</t>
        </r>
      </text>
    </comment>
    <comment ref="L57" authorId="0" shapeId="0" xr:uid="{B92AE144-1286-46BA-8CEB-40AB9DE87AEE}">
      <text>
        <r>
          <rPr>
            <sz val="11"/>
            <rFont val="Calibri"/>
            <family val="2"/>
            <charset val="238"/>
          </rPr>
          <t>IV_F:IdotartamKezdes</t>
        </r>
      </text>
    </comment>
    <comment ref="M57" authorId="0" shapeId="0" xr:uid="{2BE0E31A-5912-4207-9378-8B39A511E7AC}">
      <text>
        <r>
          <rPr>
            <sz val="11"/>
            <rFont val="Calibri"/>
            <family val="2"/>
            <charset val="238"/>
          </rPr>
          <t>IV_F:IdotartamBefejezes</t>
        </r>
      </text>
    </comment>
    <comment ref="N57" authorId="0" shapeId="0" xr:uid="{BB13E837-8F44-49CC-94CD-0E8D84413FE9}">
      <text>
        <r>
          <rPr>
            <sz val="11"/>
            <rFont val="Calibri"/>
            <family val="2"/>
            <charset val="238"/>
          </rPr>
          <t>IV_F:NettoKoltsegUtem1</t>
        </r>
      </text>
    </comment>
    <comment ref="O57" authorId="0" shapeId="0" xr:uid="{79FFEE8D-B09F-42BF-BF95-C99AA3159B74}">
      <text>
        <r>
          <rPr>
            <sz val="11"/>
            <rFont val="Calibri"/>
            <family val="2"/>
            <charset val="238"/>
          </rPr>
          <t>IV_F:NettoKoltsegUtem2</t>
        </r>
      </text>
    </comment>
    <comment ref="P57" authorId="0" shapeId="0" xr:uid="{1F48AE9D-5B5F-4563-AF11-CDA3214E6FA0}">
      <text>
        <r>
          <rPr>
            <sz val="11"/>
            <rFont val="Calibri"/>
            <family val="2"/>
            <charset val="238"/>
          </rPr>
          <t>IV_F:EM_Melleklet2_KTG</t>
        </r>
      </text>
    </comment>
    <comment ref="R57" authorId="0" shapeId="0" xr:uid="{FC32003D-68E8-43A7-AC91-EC70E1968E14}">
      <text>
        <r>
          <rPr>
            <sz val="11"/>
            <rFont val="Calibri"/>
            <family val="2"/>
            <charset val="238"/>
          </rPr>
          <t>IV_F:HDUtem1</t>
        </r>
      </text>
    </comment>
    <comment ref="S57" authorId="0" shapeId="0" xr:uid="{0F09CB0C-1D1F-4919-8CFD-8C214E8329A4}">
      <text>
        <r>
          <rPr>
            <sz val="11"/>
            <rFont val="Calibri"/>
            <family val="2"/>
            <charset val="238"/>
          </rPr>
          <t>IV_F:ECSUtem1</t>
        </r>
      </text>
    </comment>
    <comment ref="T57" authorId="0" shapeId="0" xr:uid="{5F02640D-7889-4FB4-B252-9750F3A87325}">
      <text>
        <r>
          <rPr>
            <sz val="11"/>
            <rFont val="Calibri"/>
            <family val="2"/>
            <charset val="238"/>
          </rPr>
          <t>IV_F:KFHUtem1</t>
        </r>
      </text>
    </comment>
    <comment ref="U57" authorId="0" shapeId="0" xr:uid="{F8BAC072-4953-4DB5-A79A-934B3E807F85}">
      <text>
        <r>
          <rPr>
            <sz val="11"/>
            <rFont val="Calibri"/>
            <family val="2"/>
            <charset val="238"/>
          </rPr>
          <t>IV_F:Egyeb_SajatUtem1</t>
        </r>
      </text>
    </comment>
    <comment ref="V57" authorId="0" shapeId="0" xr:uid="{E44F6BA5-31F6-43EC-BA74-B07B5DD996D2}">
      <text>
        <r>
          <rPr>
            <sz val="11"/>
            <rFont val="Calibri"/>
            <family val="2"/>
            <charset val="238"/>
          </rPr>
          <t>IV_F:DijUtem1</t>
        </r>
      </text>
    </comment>
    <comment ref="W57" authorId="0" shapeId="0" xr:uid="{0EBA5E0A-1AEA-4EB7-88D2-37E7523F92AD}">
      <text>
        <r>
          <rPr>
            <sz val="11"/>
            <rFont val="Calibri"/>
            <family val="2"/>
            <charset val="238"/>
          </rPr>
          <t>IV_F:EM_Melleklet1_Utem1</t>
        </r>
      </text>
    </comment>
    <comment ref="X57" authorId="0" shapeId="0" xr:uid="{9818CA50-FF7F-4383-805B-3572A4376CD4}">
      <text>
        <r>
          <rPr>
            <sz val="11"/>
            <rFont val="Calibri"/>
            <family val="2"/>
            <charset val="238"/>
          </rPr>
          <t>IV_F:EgyebAllamiUtem1</t>
        </r>
      </text>
    </comment>
    <comment ref="Y57" authorId="0" shapeId="0" xr:uid="{BE59AD8F-D100-4FC9-BF78-5C2D21868645}">
      <text>
        <r>
          <rPr>
            <sz val="11"/>
            <rFont val="Calibri"/>
            <family val="2"/>
            <charset val="238"/>
          </rPr>
          <t>IV_F:OnkormanyzatiUtem1</t>
        </r>
      </text>
    </comment>
    <comment ref="Z57" authorId="0" shapeId="0" xr:uid="{BAC0D1D6-5FC6-49FC-A38A-7F8325ACE1AA}">
      <text>
        <r>
          <rPr>
            <sz val="11"/>
            <rFont val="Calibri"/>
            <family val="2"/>
            <charset val="238"/>
          </rPr>
          <t>IV_F:EUUtem1</t>
        </r>
      </text>
    </comment>
    <comment ref="AA57" authorId="0" shapeId="0" xr:uid="{0AC5EA16-73DA-41EA-9581-0A1B4B6E00DD}">
      <text>
        <r>
          <rPr>
            <sz val="11"/>
            <rFont val="Calibri"/>
            <family val="2"/>
            <charset val="238"/>
          </rPr>
          <t>IV_F:EgyebUtem1</t>
        </r>
      </text>
    </comment>
    <comment ref="AB57" authorId="0" shapeId="0" xr:uid="{AB92B114-CFB3-45AA-8635-30D602DDF6CF}">
      <text>
        <r>
          <rPr>
            <sz val="11"/>
            <rFont val="Calibri"/>
            <family val="2"/>
            <charset val="238"/>
          </rPr>
          <t>IV_F:HitelKotvenyUtem1</t>
        </r>
      </text>
    </comment>
    <comment ref="AC57" authorId="0" shapeId="0" xr:uid="{435A036F-3A00-41B1-AC53-75C74151F85D}">
      <text>
        <r>
          <rPr>
            <sz val="11"/>
            <rFont val="Calibri"/>
            <family val="2"/>
            <charset val="238"/>
          </rPr>
          <t>IV_F:OsszesenUtem1</t>
        </r>
      </text>
    </comment>
    <comment ref="AF57" authorId="0" shapeId="0" xr:uid="{5571F14F-DA3D-4A2B-AAC5-86093C38485E}">
      <text>
        <r>
          <rPr>
            <sz val="11"/>
            <rFont val="Calibri"/>
            <family val="2"/>
            <charset val="238"/>
          </rPr>
          <t>IV_F:HDUtem2</t>
        </r>
      </text>
    </comment>
    <comment ref="AG57" authorId="0" shapeId="0" xr:uid="{2800DD84-C2A0-4C22-BA5E-328D7A3B52FF}">
      <text>
        <r>
          <rPr>
            <sz val="11"/>
            <rFont val="Calibri"/>
            <family val="2"/>
            <charset val="238"/>
          </rPr>
          <t>IV_F:ECSUtem2</t>
        </r>
      </text>
    </comment>
    <comment ref="AH57" authorId="0" shapeId="0" xr:uid="{E496E18E-5194-40D0-86F5-AD97F7E2337D}">
      <text>
        <r>
          <rPr>
            <sz val="11"/>
            <rFont val="Calibri"/>
            <family val="2"/>
            <charset val="238"/>
          </rPr>
          <t>IV_F:KFHUtem2</t>
        </r>
      </text>
    </comment>
    <comment ref="AI57" authorId="0" shapeId="0" xr:uid="{BA7E5740-1478-492A-8DB5-C79DD88F5422}">
      <text>
        <r>
          <rPr>
            <sz val="11"/>
            <rFont val="Calibri"/>
            <family val="2"/>
            <charset val="238"/>
          </rPr>
          <t>IV_F:Egyeb_SajatUtem2</t>
        </r>
      </text>
    </comment>
    <comment ref="AJ57" authorId="0" shapeId="0" xr:uid="{48BDE77E-31CF-4251-B702-30F1B5632887}">
      <text>
        <r>
          <rPr>
            <sz val="11"/>
            <rFont val="Calibri"/>
            <family val="2"/>
            <charset val="238"/>
          </rPr>
          <t>IV_F:DijUtem2</t>
        </r>
      </text>
    </comment>
    <comment ref="AK57" authorId="0" shapeId="0" xr:uid="{64555A81-FFCF-4EE3-A2D3-474D0D54F1B7}">
      <text>
        <r>
          <rPr>
            <sz val="11"/>
            <rFont val="Calibri"/>
            <family val="2"/>
            <charset val="238"/>
          </rPr>
          <t>IV_F:EM_Melleklet1_Utem2</t>
        </r>
      </text>
    </comment>
    <comment ref="AL57" authorId="0" shapeId="0" xr:uid="{23991B5C-4172-455D-88A3-E143CBE726C9}">
      <text>
        <r>
          <rPr>
            <sz val="11"/>
            <rFont val="Calibri"/>
            <family val="2"/>
            <charset val="238"/>
          </rPr>
          <t>IV_F:EgyebAllamiUtem2</t>
        </r>
      </text>
    </comment>
    <comment ref="AM57" authorId="0" shapeId="0" xr:uid="{8F266ABF-A621-4215-B2E5-16CF044408D5}">
      <text>
        <r>
          <rPr>
            <sz val="11"/>
            <rFont val="Calibri"/>
            <family val="2"/>
            <charset val="238"/>
          </rPr>
          <t>IV_F:OnkormanyzatiUtem2</t>
        </r>
      </text>
    </comment>
    <comment ref="AN57" authorId="0" shapeId="0" xr:uid="{6455DC9E-DD89-4E23-A87B-79BD2F04FC16}">
      <text>
        <r>
          <rPr>
            <sz val="11"/>
            <rFont val="Calibri"/>
            <family val="2"/>
            <charset val="238"/>
          </rPr>
          <t>IV_F:EUUtem2</t>
        </r>
      </text>
    </comment>
    <comment ref="AO57" authorId="0" shapeId="0" xr:uid="{49522D15-B012-4CB6-94C4-975786A1CC45}">
      <text>
        <r>
          <rPr>
            <sz val="11"/>
            <rFont val="Calibri"/>
            <family val="2"/>
            <charset val="238"/>
          </rPr>
          <t>IV_F:EgyebUtem2</t>
        </r>
      </text>
    </comment>
    <comment ref="AP57" authorId="0" shapeId="0" xr:uid="{3AC53235-1B57-499D-A978-FC35F454292F}">
      <text>
        <r>
          <rPr>
            <sz val="11"/>
            <rFont val="Calibri"/>
            <family val="2"/>
            <charset val="238"/>
          </rPr>
          <t>IV_F:HitelKotvenyUtem2</t>
        </r>
      </text>
    </comment>
    <comment ref="AQ57" authorId="0" shapeId="0" xr:uid="{038E79A8-5B34-46F9-BC5F-63915F04C829}">
      <text>
        <r>
          <rPr>
            <sz val="11"/>
            <rFont val="Calibri"/>
            <family val="2"/>
            <charset val="238"/>
          </rPr>
          <t>IV_F:OsszesenUtem2</t>
        </r>
      </text>
    </comment>
    <comment ref="AR57" authorId="0" shapeId="0" xr:uid="{3D23987E-A41E-4A5B-9765-4898C8385390}">
      <text>
        <r>
          <rPr>
            <sz val="11"/>
            <rFont val="Calibri"/>
            <family val="2"/>
            <charset val="238"/>
          </rPr>
          <t>IV_F:ForrashianyUtem2</t>
        </r>
      </text>
    </comment>
    <comment ref="AU57" authorId="0" shapeId="0" xr:uid="{3A84B2D7-C8FA-40B2-AFF8-219FE7921D69}">
      <text>
        <r>
          <rPr>
            <sz val="11"/>
            <rFont val="Calibri"/>
            <family val="2"/>
            <charset val="238"/>
          </rPr>
          <t>IV_F:Indokolas</t>
        </r>
      </text>
    </comment>
    <comment ref="AV57" authorId="0" shapeId="0" xr:uid="{DEB80AC2-41EB-4C6F-969E-67A6C9602231}">
      <text>
        <r>
          <rPr>
            <sz val="11"/>
            <rFont val="Calibri"/>
            <family val="2"/>
            <charset val="238"/>
          </rPr>
          <t>IV_F:Megjegyzes</t>
        </r>
      </text>
    </comment>
    <comment ref="AW57" authorId="0" shapeId="0" xr:uid="{DAE598C2-FDE3-49D4-B307-C0F156DA6514}">
      <text>
        <r>
          <rPr>
            <sz val="11"/>
            <rFont val="Calibri"/>
            <family val="2"/>
            <charset val="238"/>
          </rPr>
          <t>IV_F:FeladatSorszam</t>
        </r>
      </text>
    </comment>
    <comment ref="AY57" authorId="0" shapeId="0" xr:uid="{2CA32AE2-0176-4371-968D-3BA80A0A9081}">
      <text>
        <r>
          <rPr>
            <sz val="11"/>
            <rFont val="Calibri"/>
            <family val="2"/>
            <charset val="238"/>
          </rPr>
          <t>IV_F:ISA</t>
        </r>
      </text>
    </comment>
    <comment ref="B58" authorId="0" shapeId="0" xr:uid="{86A17337-8997-4802-9A65-E11B0EA3C87D}">
      <text>
        <r>
          <rPr>
            <sz val="11"/>
            <rFont val="Calibri"/>
            <family val="2"/>
            <charset val="238"/>
          </rPr>
          <t>IV_F:FontossagiSorrent</t>
        </r>
      </text>
    </comment>
    <comment ref="C58" authorId="0" shapeId="0" xr:uid="{EF4D14C5-8987-4E0D-B67B-3E4167A7DB46}">
      <text>
        <r>
          <rPr>
            <sz val="11"/>
            <rFont val="Calibri"/>
            <family val="2"/>
            <charset val="238"/>
          </rPr>
          <t>IV_F:FeladatKategoria</t>
        </r>
      </text>
    </comment>
    <comment ref="D58" authorId="0" shapeId="0" xr:uid="{A15DBE0D-35D9-4374-B5B6-F277B60E5C64}">
      <text>
        <r>
          <rPr>
            <sz val="11"/>
            <rFont val="Calibri"/>
            <family val="2"/>
            <charset val="238"/>
          </rPr>
          <t>IV_F:FeladatMegnevezes</t>
        </r>
      </text>
    </comment>
    <comment ref="E58" authorId="0" shapeId="0" xr:uid="{CC778703-2BAC-48FB-BA04-CD545B1DEA7C}">
      <text>
        <r>
          <rPr>
            <sz val="11"/>
            <rFont val="Calibri"/>
            <family val="2"/>
            <charset val="238"/>
          </rPr>
          <t>IV_F:ElviEngedelySzam</t>
        </r>
      </text>
    </comment>
    <comment ref="F58" authorId="0" shapeId="0" xr:uid="{E28F36A1-EFCB-4C93-BFE9-1913BE6D18D1}">
      <text>
        <r>
          <rPr>
            <sz val="11"/>
            <rFont val="Calibri"/>
            <family val="2"/>
            <charset val="238"/>
          </rPr>
          <t>IV_F:VKR_Kod</t>
        </r>
      </text>
    </comment>
    <comment ref="G58" authorId="0" shapeId="0" xr:uid="{F89A5990-D21B-4E51-95E9-5F03AE9C1F05}">
      <text>
        <r>
          <rPr>
            <sz val="11"/>
            <rFont val="Calibri"/>
            <family val="2"/>
            <charset val="238"/>
          </rPr>
          <t>IV_F:VKR_Nev</t>
        </r>
      </text>
    </comment>
    <comment ref="H58" authorId="0" shapeId="0" xr:uid="{584BD0F5-65D7-4F9C-A836-5879165E2EDC}">
      <text>
        <r>
          <rPr>
            <sz val="11"/>
            <rFont val="Calibri"/>
            <family val="2"/>
            <charset val="238"/>
          </rPr>
          <t>IV_F:FeladatAzonosito</t>
        </r>
      </text>
    </comment>
    <comment ref="I58" authorId="0" shapeId="0" xr:uid="{F5AE49AC-DC53-4B84-B8C3-D756F3241292}">
      <text>
        <r>
          <rPr>
            <sz val="11"/>
            <rFont val="Calibri"/>
            <family val="2"/>
            <charset val="238"/>
          </rPr>
          <t>IV_F:EllatasiTerulet</t>
        </r>
      </text>
    </comment>
    <comment ref="J58" authorId="0" shapeId="0" xr:uid="{6CC56627-7AAA-4D5C-A0D5-B07BE567BFD1}">
      <text>
        <r>
          <rPr>
            <sz val="11"/>
            <rFont val="Calibri"/>
            <family val="2"/>
            <charset val="238"/>
          </rPr>
          <t>IV_F:EllatasertFelelos</t>
        </r>
      </text>
    </comment>
    <comment ref="K58" authorId="0" shapeId="0" xr:uid="{1BD6A6FF-50C9-4E51-A10C-9F69B81AB7C5}">
      <text>
        <r>
          <rPr>
            <sz val="11"/>
            <rFont val="Calibri"/>
            <family val="2"/>
            <charset val="238"/>
          </rPr>
          <t>IV_F:TervezettNettoKoltseg</t>
        </r>
      </text>
    </comment>
    <comment ref="L58" authorId="0" shapeId="0" xr:uid="{7C9A902B-AEDC-484D-B31F-FAA48C790F06}">
      <text>
        <r>
          <rPr>
            <sz val="11"/>
            <rFont val="Calibri"/>
            <family val="2"/>
            <charset val="238"/>
          </rPr>
          <t>IV_F:IdotartamKezdes</t>
        </r>
      </text>
    </comment>
    <comment ref="M58" authorId="0" shapeId="0" xr:uid="{338DB678-576A-487A-84E0-9D5AF1D8C16B}">
      <text>
        <r>
          <rPr>
            <sz val="11"/>
            <rFont val="Calibri"/>
            <family val="2"/>
            <charset val="238"/>
          </rPr>
          <t>IV_F:IdotartamBefejezes</t>
        </r>
      </text>
    </comment>
    <comment ref="N58" authorId="0" shapeId="0" xr:uid="{D258C18E-A045-4DB5-8CCC-CC8E497C497A}">
      <text>
        <r>
          <rPr>
            <sz val="11"/>
            <rFont val="Calibri"/>
            <family val="2"/>
            <charset val="238"/>
          </rPr>
          <t>IV_F:NettoKoltsegUtem1</t>
        </r>
      </text>
    </comment>
    <comment ref="O58" authorId="0" shapeId="0" xr:uid="{398E2E38-A5ED-438B-AA77-61747683450B}">
      <text>
        <r>
          <rPr>
            <sz val="11"/>
            <rFont val="Calibri"/>
            <family val="2"/>
            <charset val="238"/>
          </rPr>
          <t>IV_F:NettoKoltsegUtem2</t>
        </r>
      </text>
    </comment>
    <comment ref="P58" authorId="0" shapeId="0" xr:uid="{3E83DB3E-72BB-4E7B-B6DE-905579BB9E6E}">
      <text>
        <r>
          <rPr>
            <sz val="11"/>
            <rFont val="Calibri"/>
            <family val="2"/>
            <charset val="238"/>
          </rPr>
          <t>IV_F:EM_Melleklet2_KTG</t>
        </r>
      </text>
    </comment>
    <comment ref="R58" authorId="0" shapeId="0" xr:uid="{DE2163E5-2F36-4239-A345-57315A0B1AE7}">
      <text>
        <r>
          <rPr>
            <sz val="11"/>
            <rFont val="Calibri"/>
            <family val="2"/>
            <charset val="238"/>
          </rPr>
          <t>IV_F:HDUtem1</t>
        </r>
      </text>
    </comment>
    <comment ref="S58" authorId="0" shapeId="0" xr:uid="{665285D1-7827-49F6-A93B-9307E7BC471C}">
      <text>
        <r>
          <rPr>
            <sz val="11"/>
            <rFont val="Calibri"/>
            <family val="2"/>
            <charset val="238"/>
          </rPr>
          <t>IV_F:ECSUtem1</t>
        </r>
      </text>
    </comment>
    <comment ref="T58" authorId="0" shapeId="0" xr:uid="{149774FF-5A94-4B8C-A59D-97D53E979C3F}">
      <text>
        <r>
          <rPr>
            <sz val="11"/>
            <rFont val="Calibri"/>
            <family val="2"/>
            <charset val="238"/>
          </rPr>
          <t>IV_F:KFHUtem1</t>
        </r>
      </text>
    </comment>
    <comment ref="U58" authorId="0" shapeId="0" xr:uid="{3FCDD091-0338-4540-9616-B0B3F3E5F126}">
      <text>
        <r>
          <rPr>
            <sz val="11"/>
            <rFont val="Calibri"/>
            <family val="2"/>
            <charset val="238"/>
          </rPr>
          <t>IV_F:Egyeb_SajatUtem1</t>
        </r>
      </text>
    </comment>
    <comment ref="V58" authorId="0" shapeId="0" xr:uid="{9C815F56-22B3-40CE-9812-1B1750032701}">
      <text>
        <r>
          <rPr>
            <sz val="11"/>
            <rFont val="Calibri"/>
            <family val="2"/>
            <charset val="238"/>
          </rPr>
          <t>IV_F:DijUtem1</t>
        </r>
      </text>
    </comment>
    <comment ref="W58" authorId="0" shapeId="0" xr:uid="{C3E545A0-1B9A-4589-9650-467E3DD864FD}">
      <text>
        <r>
          <rPr>
            <sz val="11"/>
            <rFont val="Calibri"/>
            <family val="2"/>
            <charset val="238"/>
          </rPr>
          <t>IV_F:EM_Melleklet1_Utem1</t>
        </r>
      </text>
    </comment>
    <comment ref="X58" authorId="0" shapeId="0" xr:uid="{FC84B56C-4B04-4737-9241-E0BBA49CB996}">
      <text>
        <r>
          <rPr>
            <sz val="11"/>
            <rFont val="Calibri"/>
            <family val="2"/>
            <charset val="238"/>
          </rPr>
          <t>IV_F:EgyebAllamiUtem1</t>
        </r>
      </text>
    </comment>
    <comment ref="Y58" authorId="0" shapeId="0" xr:uid="{25927C3B-6227-44E8-BF86-49F474CA69AC}">
      <text>
        <r>
          <rPr>
            <sz val="11"/>
            <rFont val="Calibri"/>
            <family val="2"/>
            <charset val="238"/>
          </rPr>
          <t>IV_F:OnkormanyzatiUtem1</t>
        </r>
      </text>
    </comment>
    <comment ref="Z58" authorId="0" shapeId="0" xr:uid="{219AD5B3-6016-437A-8DC3-E0475142A418}">
      <text>
        <r>
          <rPr>
            <sz val="11"/>
            <rFont val="Calibri"/>
            <family val="2"/>
            <charset val="238"/>
          </rPr>
          <t>IV_F:EUUtem1</t>
        </r>
      </text>
    </comment>
    <comment ref="AA58" authorId="0" shapeId="0" xr:uid="{06DA5F5F-BC81-4F11-B7D0-4237B75CDFA8}">
      <text>
        <r>
          <rPr>
            <sz val="11"/>
            <rFont val="Calibri"/>
            <family val="2"/>
            <charset val="238"/>
          </rPr>
          <t>IV_F:EgyebUtem1</t>
        </r>
      </text>
    </comment>
    <comment ref="AB58" authorId="0" shapeId="0" xr:uid="{EC6A4AF8-F9A2-498F-90E2-56CC984B20AD}">
      <text>
        <r>
          <rPr>
            <sz val="11"/>
            <rFont val="Calibri"/>
            <family val="2"/>
            <charset val="238"/>
          </rPr>
          <t>IV_F:HitelKotvenyUtem1</t>
        </r>
      </text>
    </comment>
    <comment ref="AC58" authorId="0" shapeId="0" xr:uid="{D28CC456-504B-4CBE-955D-94CE7ECFC534}">
      <text>
        <r>
          <rPr>
            <sz val="11"/>
            <rFont val="Calibri"/>
            <family val="2"/>
            <charset val="238"/>
          </rPr>
          <t>IV_F:OsszesenUtem1</t>
        </r>
      </text>
    </comment>
    <comment ref="AF58" authorId="0" shapeId="0" xr:uid="{5D68D8B9-A076-4488-A37D-0984C7BAF120}">
      <text>
        <r>
          <rPr>
            <sz val="11"/>
            <rFont val="Calibri"/>
            <family val="2"/>
            <charset val="238"/>
          </rPr>
          <t>IV_F:HDUtem2</t>
        </r>
      </text>
    </comment>
    <comment ref="AG58" authorId="0" shapeId="0" xr:uid="{75F24219-49D0-4750-B208-DC06BB9D0C05}">
      <text>
        <r>
          <rPr>
            <sz val="11"/>
            <rFont val="Calibri"/>
            <family val="2"/>
            <charset val="238"/>
          </rPr>
          <t>IV_F:ECSUtem2</t>
        </r>
      </text>
    </comment>
    <comment ref="AH58" authorId="0" shapeId="0" xr:uid="{51A60F3B-0E8E-463B-BA43-6F761CF55CAF}">
      <text>
        <r>
          <rPr>
            <sz val="11"/>
            <rFont val="Calibri"/>
            <family val="2"/>
            <charset val="238"/>
          </rPr>
          <t>IV_F:KFHUtem2</t>
        </r>
      </text>
    </comment>
    <comment ref="AI58" authorId="0" shapeId="0" xr:uid="{3C461914-9B07-4709-8C92-1E66016AA922}">
      <text>
        <r>
          <rPr>
            <sz val="11"/>
            <rFont val="Calibri"/>
            <family val="2"/>
            <charset val="238"/>
          </rPr>
          <t>IV_F:Egyeb_SajatUtem2</t>
        </r>
      </text>
    </comment>
    <comment ref="AJ58" authorId="0" shapeId="0" xr:uid="{24185F1A-3F3A-42A6-9FE6-2B4DEFECBEAE}">
      <text>
        <r>
          <rPr>
            <sz val="11"/>
            <rFont val="Calibri"/>
            <family val="2"/>
            <charset val="238"/>
          </rPr>
          <t>IV_F:DijUtem2</t>
        </r>
      </text>
    </comment>
    <comment ref="AK58" authorId="0" shapeId="0" xr:uid="{26A591DB-92AF-4EAD-ADAA-1A62F43E663B}">
      <text>
        <r>
          <rPr>
            <sz val="11"/>
            <rFont val="Calibri"/>
            <family val="2"/>
            <charset val="238"/>
          </rPr>
          <t>IV_F:EM_Melleklet1_Utem2</t>
        </r>
      </text>
    </comment>
    <comment ref="AL58" authorId="0" shapeId="0" xr:uid="{F60114E3-2B3D-446D-A8B6-EC3D2DC3272F}">
      <text>
        <r>
          <rPr>
            <sz val="11"/>
            <rFont val="Calibri"/>
            <family val="2"/>
            <charset val="238"/>
          </rPr>
          <t>IV_F:EgyebAllamiUtem2</t>
        </r>
      </text>
    </comment>
    <comment ref="AM58" authorId="0" shapeId="0" xr:uid="{04438BEC-C1F4-4F2C-BD65-A21A97C5FCC8}">
      <text>
        <r>
          <rPr>
            <sz val="11"/>
            <rFont val="Calibri"/>
            <family val="2"/>
            <charset val="238"/>
          </rPr>
          <t>IV_F:OnkormanyzatiUtem2</t>
        </r>
      </text>
    </comment>
    <comment ref="AN58" authorId="0" shapeId="0" xr:uid="{13399F01-7C1B-4F67-A085-BF8A1FFC8E6F}">
      <text>
        <r>
          <rPr>
            <sz val="11"/>
            <rFont val="Calibri"/>
            <family val="2"/>
            <charset val="238"/>
          </rPr>
          <t>IV_F:EUUtem2</t>
        </r>
      </text>
    </comment>
    <comment ref="AO58" authorId="0" shapeId="0" xr:uid="{DE36E76B-F276-4C19-8BAD-ADCA36B5A540}">
      <text>
        <r>
          <rPr>
            <sz val="11"/>
            <rFont val="Calibri"/>
            <family val="2"/>
            <charset val="238"/>
          </rPr>
          <t>IV_F:EgyebUtem2</t>
        </r>
      </text>
    </comment>
    <comment ref="AP58" authorId="0" shapeId="0" xr:uid="{4A6EBD3C-A5D5-466C-B7CC-82596E30426B}">
      <text>
        <r>
          <rPr>
            <sz val="11"/>
            <rFont val="Calibri"/>
            <family val="2"/>
            <charset val="238"/>
          </rPr>
          <t>IV_F:HitelKotvenyUtem2</t>
        </r>
      </text>
    </comment>
    <comment ref="AQ58" authorId="0" shapeId="0" xr:uid="{6AFB39AA-8B30-4128-B041-1FA64EC9F1ED}">
      <text>
        <r>
          <rPr>
            <sz val="11"/>
            <rFont val="Calibri"/>
            <family val="2"/>
            <charset val="238"/>
          </rPr>
          <t>IV_F:OsszesenUtem2</t>
        </r>
      </text>
    </comment>
    <comment ref="AR58" authorId="0" shapeId="0" xr:uid="{2B448A51-4471-415F-9164-3146D6E9FEFE}">
      <text>
        <r>
          <rPr>
            <sz val="11"/>
            <rFont val="Calibri"/>
            <family val="2"/>
            <charset val="238"/>
          </rPr>
          <t>IV_F:ForrashianyUtem2</t>
        </r>
      </text>
    </comment>
    <comment ref="AU58" authorId="0" shapeId="0" xr:uid="{F4F31F3F-9146-4CC9-BBD6-CDDA1DF1414B}">
      <text>
        <r>
          <rPr>
            <sz val="11"/>
            <rFont val="Calibri"/>
            <family val="2"/>
            <charset val="238"/>
          </rPr>
          <t>IV_F:Indokolas</t>
        </r>
      </text>
    </comment>
    <comment ref="AV58" authorId="0" shapeId="0" xr:uid="{40401677-4950-410B-A2B8-9DE3465138F6}">
      <text>
        <r>
          <rPr>
            <sz val="11"/>
            <rFont val="Calibri"/>
            <family val="2"/>
            <charset val="238"/>
          </rPr>
          <t>IV_F:Megjegyzes</t>
        </r>
      </text>
    </comment>
    <comment ref="AW58" authorId="0" shapeId="0" xr:uid="{D63317EE-0A85-4521-87EE-44849075A261}">
      <text>
        <r>
          <rPr>
            <sz val="11"/>
            <rFont val="Calibri"/>
            <family val="2"/>
            <charset val="238"/>
          </rPr>
          <t>IV_F:FeladatSorszam</t>
        </r>
      </text>
    </comment>
    <comment ref="AY58" authorId="0" shapeId="0" xr:uid="{332CFDAD-07D0-465D-A2D1-4F6844247FF2}">
      <text>
        <r>
          <rPr>
            <sz val="11"/>
            <rFont val="Calibri"/>
            <family val="2"/>
            <charset val="238"/>
          </rPr>
          <t>IV_F:ISA</t>
        </r>
      </text>
    </comment>
    <comment ref="B59" authorId="0" shapeId="0" xr:uid="{ECD5D10D-DA6D-4CAF-B5AD-CE61F51E785A}">
      <text>
        <r>
          <rPr>
            <sz val="11"/>
            <rFont val="Calibri"/>
            <family val="2"/>
            <charset val="238"/>
          </rPr>
          <t>IV_F:FontossagiSorrent</t>
        </r>
      </text>
    </comment>
    <comment ref="C59" authorId="0" shapeId="0" xr:uid="{3CFFF24D-E9A9-444E-BA88-CAE51A048A27}">
      <text>
        <r>
          <rPr>
            <sz val="11"/>
            <rFont val="Calibri"/>
            <family val="2"/>
            <charset val="238"/>
          </rPr>
          <t>IV_F:FeladatKategoria</t>
        </r>
      </text>
    </comment>
    <comment ref="D59" authorId="0" shapeId="0" xr:uid="{6F4934CD-9FE5-4C3A-ABB0-1005DA587F74}">
      <text>
        <r>
          <rPr>
            <sz val="11"/>
            <rFont val="Calibri"/>
            <family val="2"/>
            <charset val="238"/>
          </rPr>
          <t>IV_F:FeladatMegnevezes</t>
        </r>
      </text>
    </comment>
    <comment ref="E59" authorId="0" shapeId="0" xr:uid="{374918F9-2151-483D-B909-C9A8B7981B1B}">
      <text>
        <r>
          <rPr>
            <sz val="11"/>
            <rFont val="Calibri"/>
            <family val="2"/>
            <charset val="238"/>
          </rPr>
          <t>IV_F:ElviEngedelySzam</t>
        </r>
      </text>
    </comment>
    <comment ref="F59" authorId="0" shapeId="0" xr:uid="{9A27A232-9FE3-44AE-AA5B-619E2524434D}">
      <text>
        <r>
          <rPr>
            <sz val="11"/>
            <rFont val="Calibri"/>
            <family val="2"/>
            <charset val="238"/>
          </rPr>
          <t>IV_F:VKR_Kod</t>
        </r>
      </text>
    </comment>
    <comment ref="G59" authorId="0" shapeId="0" xr:uid="{3788E010-8C90-4D58-9A53-BE64AB7D7AEB}">
      <text>
        <r>
          <rPr>
            <sz val="11"/>
            <rFont val="Calibri"/>
            <family val="2"/>
            <charset val="238"/>
          </rPr>
          <t>IV_F:VKR_Nev</t>
        </r>
      </text>
    </comment>
    <comment ref="H59" authorId="0" shapeId="0" xr:uid="{D00D50D3-95F3-4FB0-8946-119803B93235}">
      <text>
        <r>
          <rPr>
            <sz val="11"/>
            <rFont val="Calibri"/>
            <family val="2"/>
            <charset val="238"/>
          </rPr>
          <t>IV_F:FeladatAzonosito</t>
        </r>
      </text>
    </comment>
    <comment ref="I59" authorId="0" shapeId="0" xr:uid="{E07780B6-1707-478F-9D50-789BFBFF3E56}">
      <text>
        <r>
          <rPr>
            <sz val="11"/>
            <rFont val="Calibri"/>
            <family val="2"/>
            <charset val="238"/>
          </rPr>
          <t>IV_F:EllatasiTerulet</t>
        </r>
      </text>
    </comment>
    <comment ref="J59" authorId="0" shapeId="0" xr:uid="{9C74C514-BF1D-4E2D-A8AA-2BE80BE8BBCF}">
      <text>
        <r>
          <rPr>
            <sz val="11"/>
            <rFont val="Calibri"/>
            <family val="2"/>
            <charset val="238"/>
          </rPr>
          <t>IV_F:EllatasertFelelos</t>
        </r>
      </text>
    </comment>
    <comment ref="K59" authorId="0" shapeId="0" xr:uid="{FA0040A9-052B-4773-B676-FE65898D29C8}">
      <text>
        <r>
          <rPr>
            <sz val="11"/>
            <rFont val="Calibri"/>
            <family val="2"/>
            <charset val="238"/>
          </rPr>
          <t>IV_F:TervezettNettoKoltseg</t>
        </r>
      </text>
    </comment>
    <comment ref="L59" authorId="0" shapeId="0" xr:uid="{E0CFC2F5-AE5B-4449-8B26-D7FB3751B2E4}">
      <text>
        <r>
          <rPr>
            <sz val="11"/>
            <rFont val="Calibri"/>
            <family val="2"/>
            <charset val="238"/>
          </rPr>
          <t>IV_F:IdotartamKezdes</t>
        </r>
      </text>
    </comment>
    <comment ref="M59" authorId="0" shapeId="0" xr:uid="{B987AA42-7850-4799-99F6-E8DE3E22B12E}">
      <text>
        <r>
          <rPr>
            <sz val="11"/>
            <rFont val="Calibri"/>
            <family val="2"/>
            <charset val="238"/>
          </rPr>
          <t>IV_F:IdotartamBefejezes</t>
        </r>
      </text>
    </comment>
    <comment ref="N59" authorId="0" shapeId="0" xr:uid="{3413C34A-C6CB-4AA5-A7C5-672653479C25}">
      <text>
        <r>
          <rPr>
            <sz val="11"/>
            <rFont val="Calibri"/>
            <family val="2"/>
            <charset val="238"/>
          </rPr>
          <t>IV_F:NettoKoltsegUtem1</t>
        </r>
      </text>
    </comment>
    <comment ref="O59" authorId="0" shapeId="0" xr:uid="{9EC351B4-1C85-4332-B9D2-90DCA6DF0A40}">
      <text>
        <r>
          <rPr>
            <sz val="11"/>
            <rFont val="Calibri"/>
            <family val="2"/>
            <charset val="238"/>
          </rPr>
          <t>IV_F:NettoKoltsegUtem2</t>
        </r>
      </text>
    </comment>
    <comment ref="P59" authorId="0" shapeId="0" xr:uid="{D1CB7531-520B-41F9-A090-363D4CFD7096}">
      <text>
        <r>
          <rPr>
            <sz val="11"/>
            <rFont val="Calibri"/>
            <family val="2"/>
            <charset val="238"/>
          </rPr>
          <t>IV_F:EM_Melleklet2_KTG</t>
        </r>
      </text>
    </comment>
    <comment ref="R59" authorId="0" shapeId="0" xr:uid="{34432E41-0664-4954-B976-57984B78D26D}">
      <text>
        <r>
          <rPr>
            <sz val="11"/>
            <rFont val="Calibri"/>
            <family val="2"/>
            <charset val="238"/>
          </rPr>
          <t>IV_F:HDUtem1</t>
        </r>
      </text>
    </comment>
    <comment ref="S59" authorId="0" shapeId="0" xr:uid="{5E68CBB6-4887-41CC-AD85-B3485875B6C8}">
      <text>
        <r>
          <rPr>
            <sz val="11"/>
            <rFont val="Calibri"/>
            <family val="2"/>
            <charset val="238"/>
          </rPr>
          <t>IV_F:ECSUtem1</t>
        </r>
      </text>
    </comment>
    <comment ref="T59" authorId="0" shapeId="0" xr:uid="{F0F8E773-3CE8-460D-AE49-2BB23644ADFC}">
      <text>
        <r>
          <rPr>
            <sz val="11"/>
            <rFont val="Calibri"/>
            <family val="2"/>
            <charset val="238"/>
          </rPr>
          <t>IV_F:KFHUtem1</t>
        </r>
      </text>
    </comment>
    <comment ref="U59" authorId="0" shapeId="0" xr:uid="{32695358-46B0-4F7B-B9F6-9F85AABD982B}">
      <text>
        <r>
          <rPr>
            <sz val="11"/>
            <rFont val="Calibri"/>
            <family val="2"/>
            <charset val="238"/>
          </rPr>
          <t>IV_F:Egyeb_SajatUtem1</t>
        </r>
      </text>
    </comment>
    <comment ref="V59" authorId="0" shapeId="0" xr:uid="{F569F0DD-DACC-4EEE-81E0-2FF8704A4D24}">
      <text>
        <r>
          <rPr>
            <sz val="11"/>
            <rFont val="Calibri"/>
            <family val="2"/>
            <charset val="238"/>
          </rPr>
          <t>IV_F:DijUtem1</t>
        </r>
      </text>
    </comment>
    <comment ref="W59" authorId="0" shapeId="0" xr:uid="{B85AA5A6-D48D-4DF5-9608-08057574DC8E}">
      <text>
        <r>
          <rPr>
            <sz val="11"/>
            <rFont val="Calibri"/>
            <family val="2"/>
            <charset val="238"/>
          </rPr>
          <t>IV_F:EM_Melleklet1_Utem1</t>
        </r>
      </text>
    </comment>
    <comment ref="X59" authorId="0" shapeId="0" xr:uid="{A9EC62CE-4FF5-4287-B38F-793B4724A2D7}">
      <text>
        <r>
          <rPr>
            <sz val="11"/>
            <rFont val="Calibri"/>
            <family val="2"/>
            <charset val="238"/>
          </rPr>
          <t>IV_F:EgyebAllamiUtem1</t>
        </r>
      </text>
    </comment>
    <comment ref="Y59" authorId="0" shapeId="0" xr:uid="{8FFFA981-2435-436F-A447-E3E76DC9BBB9}">
      <text>
        <r>
          <rPr>
            <sz val="11"/>
            <rFont val="Calibri"/>
            <family val="2"/>
            <charset val="238"/>
          </rPr>
          <t>IV_F:OnkormanyzatiUtem1</t>
        </r>
      </text>
    </comment>
    <comment ref="Z59" authorId="0" shapeId="0" xr:uid="{A81BF162-5A61-4A63-83E5-DB2D14CE91BF}">
      <text>
        <r>
          <rPr>
            <sz val="11"/>
            <rFont val="Calibri"/>
            <family val="2"/>
            <charset val="238"/>
          </rPr>
          <t>IV_F:EUUtem1</t>
        </r>
      </text>
    </comment>
    <comment ref="AA59" authorId="0" shapeId="0" xr:uid="{C8146AF0-BC32-4759-BB44-317DC1C5EAE7}">
      <text>
        <r>
          <rPr>
            <sz val="11"/>
            <rFont val="Calibri"/>
            <family val="2"/>
            <charset val="238"/>
          </rPr>
          <t>IV_F:EgyebUtem1</t>
        </r>
      </text>
    </comment>
    <comment ref="AB59" authorId="0" shapeId="0" xr:uid="{F81F0BE8-18F7-4EA5-B84B-55F46A50B688}">
      <text>
        <r>
          <rPr>
            <sz val="11"/>
            <rFont val="Calibri"/>
            <family val="2"/>
            <charset val="238"/>
          </rPr>
          <t>IV_F:HitelKotvenyUtem1</t>
        </r>
      </text>
    </comment>
    <comment ref="AC59" authorId="0" shapeId="0" xr:uid="{AB908015-480B-47C0-97FF-DD9EAD0382EF}">
      <text>
        <r>
          <rPr>
            <sz val="11"/>
            <rFont val="Calibri"/>
            <family val="2"/>
            <charset val="238"/>
          </rPr>
          <t>IV_F:OsszesenUtem1</t>
        </r>
      </text>
    </comment>
    <comment ref="AF59" authorId="0" shapeId="0" xr:uid="{FDAF9419-0EFF-4CCE-8705-4D1B14FAEDAB}">
      <text>
        <r>
          <rPr>
            <sz val="11"/>
            <rFont val="Calibri"/>
            <family val="2"/>
            <charset val="238"/>
          </rPr>
          <t>IV_F:HDUtem2</t>
        </r>
      </text>
    </comment>
    <comment ref="AG59" authorId="0" shapeId="0" xr:uid="{E50D9220-28B9-41CB-9637-CB68E528E5D4}">
      <text>
        <r>
          <rPr>
            <sz val="11"/>
            <rFont val="Calibri"/>
            <family val="2"/>
            <charset val="238"/>
          </rPr>
          <t>IV_F:ECSUtem2</t>
        </r>
      </text>
    </comment>
    <comment ref="AH59" authorId="0" shapeId="0" xr:uid="{26E63F27-28AE-4386-9CA7-46C28F867CA6}">
      <text>
        <r>
          <rPr>
            <sz val="11"/>
            <rFont val="Calibri"/>
            <family val="2"/>
            <charset val="238"/>
          </rPr>
          <t>IV_F:KFHUtem2</t>
        </r>
      </text>
    </comment>
    <comment ref="AI59" authorId="0" shapeId="0" xr:uid="{9500C5D9-28C1-453B-A63D-9EF50D5614E8}">
      <text>
        <r>
          <rPr>
            <sz val="11"/>
            <rFont val="Calibri"/>
            <family val="2"/>
            <charset val="238"/>
          </rPr>
          <t>IV_F:Egyeb_SajatUtem2</t>
        </r>
      </text>
    </comment>
    <comment ref="AJ59" authorId="0" shapeId="0" xr:uid="{7AB198FA-C8BE-475C-82F3-EE0B1DAC01BD}">
      <text>
        <r>
          <rPr>
            <sz val="11"/>
            <rFont val="Calibri"/>
            <family val="2"/>
            <charset val="238"/>
          </rPr>
          <t>IV_F:DijUtem2</t>
        </r>
      </text>
    </comment>
    <comment ref="AK59" authorId="0" shapeId="0" xr:uid="{895DA4F6-7E94-482E-B9E1-EAE8014811B9}">
      <text>
        <r>
          <rPr>
            <sz val="11"/>
            <rFont val="Calibri"/>
            <family val="2"/>
            <charset val="238"/>
          </rPr>
          <t>IV_F:EM_Melleklet1_Utem2</t>
        </r>
      </text>
    </comment>
    <comment ref="AL59" authorId="0" shapeId="0" xr:uid="{D5ED965B-1361-4DA4-9EF2-ADAD964FA643}">
      <text>
        <r>
          <rPr>
            <sz val="11"/>
            <rFont val="Calibri"/>
            <family val="2"/>
            <charset val="238"/>
          </rPr>
          <t>IV_F:EgyebAllamiUtem2</t>
        </r>
      </text>
    </comment>
    <comment ref="AM59" authorId="0" shapeId="0" xr:uid="{0B6DDB3E-5058-483B-BE4F-B4CDE3A0EE5D}">
      <text>
        <r>
          <rPr>
            <sz val="11"/>
            <rFont val="Calibri"/>
            <family val="2"/>
            <charset val="238"/>
          </rPr>
          <t>IV_F:OnkormanyzatiUtem2</t>
        </r>
      </text>
    </comment>
    <comment ref="AN59" authorId="0" shapeId="0" xr:uid="{DC4059E5-0B5B-4F05-A7CA-A35FA09A1471}">
      <text>
        <r>
          <rPr>
            <sz val="11"/>
            <rFont val="Calibri"/>
            <family val="2"/>
            <charset val="238"/>
          </rPr>
          <t>IV_F:EUUtem2</t>
        </r>
      </text>
    </comment>
    <comment ref="AO59" authorId="0" shapeId="0" xr:uid="{FC5DD392-89F4-4C25-AAC8-55257FD98795}">
      <text>
        <r>
          <rPr>
            <sz val="11"/>
            <rFont val="Calibri"/>
            <family val="2"/>
            <charset val="238"/>
          </rPr>
          <t>IV_F:EgyebUtem2</t>
        </r>
      </text>
    </comment>
    <comment ref="AP59" authorId="0" shapeId="0" xr:uid="{ED3AA87B-3694-4D5E-A309-ABF3B2B03201}">
      <text>
        <r>
          <rPr>
            <sz val="11"/>
            <rFont val="Calibri"/>
            <family val="2"/>
            <charset val="238"/>
          </rPr>
          <t>IV_F:HitelKotvenyUtem2</t>
        </r>
      </text>
    </comment>
    <comment ref="AQ59" authorId="0" shapeId="0" xr:uid="{72FA0C9F-5510-4AAD-84AB-2DF8235E1C75}">
      <text>
        <r>
          <rPr>
            <sz val="11"/>
            <rFont val="Calibri"/>
            <family val="2"/>
            <charset val="238"/>
          </rPr>
          <t>IV_F:OsszesenUtem2</t>
        </r>
      </text>
    </comment>
    <comment ref="AR59" authorId="0" shapeId="0" xr:uid="{A18AA347-8A72-4AC7-85D8-E8BC717992C7}">
      <text>
        <r>
          <rPr>
            <sz val="11"/>
            <rFont val="Calibri"/>
            <family val="2"/>
            <charset val="238"/>
          </rPr>
          <t>IV_F:ForrashianyUtem2</t>
        </r>
      </text>
    </comment>
    <comment ref="AU59" authorId="0" shapeId="0" xr:uid="{3CECC054-E799-42F3-8F82-CFB366C79EF3}">
      <text>
        <r>
          <rPr>
            <sz val="11"/>
            <rFont val="Calibri"/>
            <family val="2"/>
            <charset val="238"/>
          </rPr>
          <t>IV_F:Indokolas</t>
        </r>
      </text>
    </comment>
    <comment ref="AV59" authorId="0" shapeId="0" xr:uid="{39661823-E40F-41F7-AF23-E82AC733D7D3}">
      <text>
        <r>
          <rPr>
            <sz val="11"/>
            <rFont val="Calibri"/>
            <family val="2"/>
            <charset val="238"/>
          </rPr>
          <t>IV_F:Megjegyzes</t>
        </r>
      </text>
    </comment>
    <comment ref="AW59" authorId="0" shapeId="0" xr:uid="{8ABAEF95-30D0-4E91-B490-A6313C024E7A}">
      <text>
        <r>
          <rPr>
            <sz val="11"/>
            <rFont val="Calibri"/>
            <family val="2"/>
            <charset val="238"/>
          </rPr>
          <t>IV_F:FeladatSorszam</t>
        </r>
      </text>
    </comment>
    <comment ref="AY59" authorId="0" shapeId="0" xr:uid="{C42C6D62-4A0E-479B-8E17-B961646017AF}">
      <text>
        <r>
          <rPr>
            <sz val="11"/>
            <rFont val="Calibri"/>
            <family val="2"/>
            <charset val="238"/>
          </rPr>
          <t>IV_F:ISA</t>
        </r>
      </text>
    </comment>
    <comment ref="B60" authorId="0" shapeId="0" xr:uid="{65867230-ECEB-4195-B9AE-F1AC1A9E3840}">
      <text>
        <r>
          <rPr>
            <sz val="11"/>
            <rFont val="Calibri"/>
            <family val="2"/>
            <charset val="238"/>
          </rPr>
          <t>IV_F:FontossagiSorrent</t>
        </r>
      </text>
    </comment>
    <comment ref="C60" authorId="0" shapeId="0" xr:uid="{14985D42-DF98-4378-90D0-8FFD2FC3EE6C}">
      <text>
        <r>
          <rPr>
            <sz val="11"/>
            <rFont val="Calibri"/>
            <family val="2"/>
            <charset val="238"/>
          </rPr>
          <t>IV_F:FeladatKategoria</t>
        </r>
      </text>
    </comment>
    <comment ref="D60" authorId="0" shapeId="0" xr:uid="{F02C92CA-9493-4528-81B5-50FCAE4F6C9E}">
      <text>
        <r>
          <rPr>
            <sz val="11"/>
            <rFont val="Calibri"/>
            <family val="2"/>
            <charset val="238"/>
          </rPr>
          <t>IV_F:FeladatMegnevezes</t>
        </r>
      </text>
    </comment>
    <comment ref="E60" authorId="0" shapeId="0" xr:uid="{68115197-818C-4F16-A81D-E438A5C766A2}">
      <text>
        <r>
          <rPr>
            <sz val="11"/>
            <rFont val="Calibri"/>
            <family val="2"/>
            <charset val="238"/>
          </rPr>
          <t>IV_F:ElviEngedelySzam</t>
        </r>
      </text>
    </comment>
    <comment ref="F60" authorId="0" shapeId="0" xr:uid="{E38A0F3D-5099-414B-8098-DC426E67927E}">
      <text>
        <r>
          <rPr>
            <sz val="11"/>
            <rFont val="Calibri"/>
            <family val="2"/>
            <charset val="238"/>
          </rPr>
          <t>IV_F:VKR_Kod</t>
        </r>
      </text>
    </comment>
    <comment ref="G60" authorId="0" shapeId="0" xr:uid="{26A95711-8BD4-4C4D-9FC5-F85AD0922C9B}">
      <text>
        <r>
          <rPr>
            <sz val="11"/>
            <rFont val="Calibri"/>
            <family val="2"/>
            <charset val="238"/>
          </rPr>
          <t>IV_F:VKR_Nev</t>
        </r>
      </text>
    </comment>
    <comment ref="H60" authorId="0" shapeId="0" xr:uid="{B51BDB9E-2200-4410-97AD-4CE63DE8B6A8}">
      <text>
        <r>
          <rPr>
            <sz val="11"/>
            <rFont val="Calibri"/>
            <family val="2"/>
            <charset val="238"/>
          </rPr>
          <t>IV_F:FeladatAzonosito</t>
        </r>
      </text>
    </comment>
    <comment ref="I60" authorId="0" shapeId="0" xr:uid="{3973D99A-38F1-447F-B5FF-66D7172781D2}">
      <text>
        <r>
          <rPr>
            <sz val="11"/>
            <rFont val="Calibri"/>
            <family val="2"/>
            <charset val="238"/>
          </rPr>
          <t>IV_F:EllatasiTerulet</t>
        </r>
      </text>
    </comment>
    <comment ref="J60" authorId="0" shapeId="0" xr:uid="{75FAEADF-56A8-434D-877D-2CD2B1D491EC}">
      <text>
        <r>
          <rPr>
            <sz val="11"/>
            <rFont val="Calibri"/>
            <family val="2"/>
            <charset val="238"/>
          </rPr>
          <t>IV_F:EllatasertFelelos</t>
        </r>
      </text>
    </comment>
    <comment ref="K60" authorId="0" shapeId="0" xr:uid="{96D13788-7099-49B3-9CC0-5D5AE6D97833}">
      <text>
        <r>
          <rPr>
            <sz val="11"/>
            <rFont val="Calibri"/>
            <family val="2"/>
            <charset val="238"/>
          </rPr>
          <t>IV_F:TervezettNettoKoltseg</t>
        </r>
      </text>
    </comment>
    <comment ref="L60" authorId="0" shapeId="0" xr:uid="{E0E0FA28-C63C-479D-B597-FAD62A17FEA9}">
      <text>
        <r>
          <rPr>
            <sz val="11"/>
            <rFont val="Calibri"/>
            <family val="2"/>
            <charset val="238"/>
          </rPr>
          <t>IV_F:IdotartamKezdes</t>
        </r>
      </text>
    </comment>
    <comment ref="M60" authorId="0" shapeId="0" xr:uid="{8FDA7766-8992-49DD-9AB1-C8787780A06D}">
      <text>
        <r>
          <rPr>
            <sz val="11"/>
            <rFont val="Calibri"/>
            <family val="2"/>
            <charset val="238"/>
          </rPr>
          <t>IV_F:IdotartamBefejezes</t>
        </r>
      </text>
    </comment>
    <comment ref="N60" authorId="0" shapeId="0" xr:uid="{FECB2B9E-6329-4EF0-A594-675C7DA33C01}">
      <text>
        <r>
          <rPr>
            <sz val="11"/>
            <rFont val="Calibri"/>
            <family val="2"/>
            <charset val="238"/>
          </rPr>
          <t>IV_F:NettoKoltsegUtem1</t>
        </r>
      </text>
    </comment>
    <comment ref="O60" authorId="0" shapeId="0" xr:uid="{96D99272-70D0-4108-B41A-4B7ADAAFBAD6}">
      <text>
        <r>
          <rPr>
            <sz val="11"/>
            <rFont val="Calibri"/>
            <family val="2"/>
            <charset val="238"/>
          </rPr>
          <t>IV_F:NettoKoltsegUtem2</t>
        </r>
      </text>
    </comment>
    <comment ref="P60" authorId="0" shapeId="0" xr:uid="{17BF7A9D-CB59-434F-A0B8-48288D3A0886}">
      <text>
        <r>
          <rPr>
            <sz val="11"/>
            <rFont val="Calibri"/>
            <family val="2"/>
            <charset val="238"/>
          </rPr>
          <t>IV_F:EM_Melleklet2_KTG</t>
        </r>
      </text>
    </comment>
    <comment ref="R60" authorId="0" shapeId="0" xr:uid="{3943CCBE-A5FE-48CD-88C6-90D82808411A}">
      <text>
        <r>
          <rPr>
            <sz val="11"/>
            <rFont val="Calibri"/>
            <family val="2"/>
            <charset val="238"/>
          </rPr>
          <t>IV_F:HDUtem1</t>
        </r>
      </text>
    </comment>
    <comment ref="S60" authorId="0" shapeId="0" xr:uid="{1927D489-2E7F-461E-A9B6-3DFE280C5C95}">
      <text>
        <r>
          <rPr>
            <sz val="11"/>
            <rFont val="Calibri"/>
            <family val="2"/>
            <charset val="238"/>
          </rPr>
          <t>IV_F:ECSUtem1</t>
        </r>
      </text>
    </comment>
    <comment ref="T60" authorId="0" shapeId="0" xr:uid="{D0694AA0-223D-47E5-86DE-78C51F0B1CDA}">
      <text>
        <r>
          <rPr>
            <sz val="11"/>
            <rFont val="Calibri"/>
            <family val="2"/>
            <charset val="238"/>
          </rPr>
          <t>IV_F:KFHUtem1</t>
        </r>
      </text>
    </comment>
    <comment ref="U60" authorId="0" shapeId="0" xr:uid="{061097DA-8CC0-4729-BE6E-D77EA6217881}">
      <text>
        <r>
          <rPr>
            <sz val="11"/>
            <rFont val="Calibri"/>
            <family val="2"/>
            <charset val="238"/>
          </rPr>
          <t>IV_F:Egyeb_SajatUtem1</t>
        </r>
      </text>
    </comment>
    <comment ref="V60" authorId="0" shapeId="0" xr:uid="{54C1E9CD-8FA9-4433-96A4-284C8DFD2124}">
      <text>
        <r>
          <rPr>
            <sz val="11"/>
            <rFont val="Calibri"/>
            <family val="2"/>
            <charset val="238"/>
          </rPr>
          <t>IV_F:DijUtem1</t>
        </r>
      </text>
    </comment>
    <comment ref="W60" authorId="0" shapeId="0" xr:uid="{6D83572D-36CD-4101-88F0-6513577F48FF}">
      <text>
        <r>
          <rPr>
            <sz val="11"/>
            <rFont val="Calibri"/>
            <family val="2"/>
            <charset val="238"/>
          </rPr>
          <t>IV_F:EM_Melleklet1_Utem1</t>
        </r>
      </text>
    </comment>
    <comment ref="X60" authorId="0" shapeId="0" xr:uid="{21D85591-2917-4332-A4EA-7B5D0BD1C179}">
      <text>
        <r>
          <rPr>
            <sz val="11"/>
            <rFont val="Calibri"/>
            <family val="2"/>
            <charset val="238"/>
          </rPr>
          <t>IV_F:EgyebAllamiUtem1</t>
        </r>
      </text>
    </comment>
    <comment ref="Y60" authorId="0" shapeId="0" xr:uid="{7FCDC7E8-1F2A-4475-ACB4-8C6C90BE5678}">
      <text>
        <r>
          <rPr>
            <sz val="11"/>
            <rFont val="Calibri"/>
            <family val="2"/>
            <charset val="238"/>
          </rPr>
          <t>IV_F:OnkormanyzatiUtem1</t>
        </r>
      </text>
    </comment>
    <comment ref="Z60" authorId="0" shapeId="0" xr:uid="{D676EE30-BE3F-425E-BBF4-32242A8CC374}">
      <text>
        <r>
          <rPr>
            <sz val="11"/>
            <rFont val="Calibri"/>
            <family val="2"/>
            <charset val="238"/>
          </rPr>
          <t>IV_F:EUUtem1</t>
        </r>
      </text>
    </comment>
    <comment ref="AA60" authorId="0" shapeId="0" xr:uid="{249D2F4B-370D-4057-ADF0-1F6EF9DB0DC5}">
      <text>
        <r>
          <rPr>
            <sz val="11"/>
            <rFont val="Calibri"/>
            <family val="2"/>
            <charset val="238"/>
          </rPr>
          <t>IV_F:EgyebUtem1</t>
        </r>
      </text>
    </comment>
    <comment ref="AB60" authorId="0" shapeId="0" xr:uid="{C454E7AA-ED7C-419B-9CA7-DBF287DA2CB8}">
      <text>
        <r>
          <rPr>
            <sz val="11"/>
            <rFont val="Calibri"/>
            <family val="2"/>
            <charset val="238"/>
          </rPr>
          <t>IV_F:HitelKotvenyUtem1</t>
        </r>
      </text>
    </comment>
    <comment ref="AC60" authorId="0" shapeId="0" xr:uid="{F0DF0308-3F72-4E90-BF57-6FC93718894A}">
      <text>
        <r>
          <rPr>
            <sz val="11"/>
            <rFont val="Calibri"/>
            <family val="2"/>
            <charset val="238"/>
          </rPr>
          <t>IV_F:OsszesenUtem1</t>
        </r>
      </text>
    </comment>
    <comment ref="AF60" authorId="0" shapeId="0" xr:uid="{2FCA0679-BCB1-4919-A3F7-91C86BDCD66A}">
      <text>
        <r>
          <rPr>
            <sz val="11"/>
            <rFont val="Calibri"/>
            <family val="2"/>
            <charset val="238"/>
          </rPr>
          <t>IV_F:HDUtem2</t>
        </r>
      </text>
    </comment>
    <comment ref="AG60" authorId="0" shapeId="0" xr:uid="{B48EDEE4-6654-4792-84F8-C6E1E37B2313}">
      <text>
        <r>
          <rPr>
            <sz val="11"/>
            <rFont val="Calibri"/>
            <family val="2"/>
            <charset val="238"/>
          </rPr>
          <t>IV_F:ECSUtem2</t>
        </r>
      </text>
    </comment>
    <comment ref="AH60" authorId="0" shapeId="0" xr:uid="{9ABCA370-BF90-4DAE-86A5-BF74BAC78158}">
      <text>
        <r>
          <rPr>
            <sz val="11"/>
            <rFont val="Calibri"/>
            <family val="2"/>
            <charset val="238"/>
          </rPr>
          <t>IV_F:KFHUtem2</t>
        </r>
      </text>
    </comment>
    <comment ref="AI60" authorId="0" shapeId="0" xr:uid="{23ED05AC-4079-4224-81A6-AF414725B515}">
      <text>
        <r>
          <rPr>
            <sz val="11"/>
            <rFont val="Calibri"/>
            <family val="2"/>
            <charset val="238"/>
          </rPr>
          <t>IV_F:Egyeb_SajatUtem2</t>
        </r>
      </text>
    </comment>
    <comment ref="AJ60" authorId="0" shapeId="0" xr:uid="{254E3FEB-F492-44E0-85D2-E86ACA06B253}">
      <text>
        <r>
          <rPr>
            <sz val="11"/>
            <rFont val="Calibri"/>
            <family val="2"/>
            <charset val="238"/>
          </rPr>
          <t>IV_F:DijUtem2</t>
        </r>
      </text>
    </comment>
    <comment ref="AK60" authorId="0" shapeId="0" xr:uid="{B19675B6-38B2-4621-BE17-72FB1E2F0EE7}">
      <text>
        <r>
          <rPr>
            <sz val="11"/>
            <rFont val="Calibri"/>
            <family val="2"/>
            <charset val="238"/>
          </rPr>
          <t>IV_F:EM_Melleklet1_Utem2</t>
        </r>
      </text>
    </comment>
    <comment ref="AL60" authorId="0" shapeId="0" xr:uid="{E79B49E1-E4BB-4BC3-B6DD-FEA65E1535F8}">
      <text>
        <r>
          <rPr>
            <sz val="11"/>
            <rFont val="Calibri"/>
            <family val="2"/>
            <charset val="238"/>
          </rPr>
          <t>IV_F:EgyebAllamiUtem2</t>
        </r>
      </text>
    </comment>
    <comment ref="AM60" authorId="0" shapeId="0" xr:uid="{A14BA7F0-7331-4B18-9D50-AFB3BB188473}">
      <text>
        <r>
          <rPr>
            <sz val="11"/>
            <rFont val="Calibri"/>
            <family val="2"/>
            <charset val="238"/>
          </rPr>
          <t>IV_F:OnkormanyzatiUtem2</t>
        </r>
      </text>
    </comment>
    <comment ref="AN60" authorId="0" shapeId="0" xr:uid="{EAACF983-5E12-4151-BDD9-8C461C5A5C2C}">
      <text>
        <r>
          <rPr>
            <sz val="11"/>
            <rFont val="Calibri"/>
            <family val="2"/>
            <charset val="238"/>
          </rPr>
          <t>IV_F:EUUtem2</t>
        </r>
      </text>
    </comment>
    <comment ref="AO60" authorId="0" shapeId="0" xr:uid="{E2433E96-C6D5-4A39-B04A-E326EB968BF5}">
      <text>
        <r>
          <rPr>
            <sz val="11"/>
            <rFont val="Calibri"/>
            <family val="2"/>
            <charset val="238"/>
          </rPr>
          <t>IV_F:EgyebUtem2</t>
        </r>
      </text>
    </comment>
    <comment ref="AP60" authorId="0" shapeId="0" xr:uid="{32696EB9-681B-4C70-BA86-B0C47D101343}">
      <text>
        <r>
          <rPr>
            <sz val="11"/>
            <rFont val="Calibri"/>
            <family val="2"/>
            <charset val="238"/>
          </rPr>
          <t>IV_F:HitelKotvenyUtem2</t>
        </r>
      </text>
    </comment>
    <comment ref="AQ60" authorId="0" shapeId="0" xr:uid="{53EF428C-0C35-4A55-93FE-6CE88585F4AA}">
      <text>
        <r>
          <rPr>
            <sz val="11"/>
            <rFont val="Calibri"/>
            <family val="2"/>
            <charset val="238"/>
          </rPr>
          <t>IV_F:OsszesenUtem2</t>
        </r>
      </text>
    </comment>
    <comment ref="AR60" authorId="0" shapeId="0" xr:uid="{D74BE80D-5123-459F-8370-E940BA805F10}">
      <text>
        <r>
          <rPr>
            <sz val="11"/>
            <rFont val="Calibri"/>
            <family val="2"/>
            <charset val="238"/>
          </rPr>
          <t>IV_F:ForrashianyUtem2</t>
        </r>
      </text>
    </comment>
    <comment ref="AU60" authorId="0" shapeId="0" xr:uid="{BED8373E-E8C8-4596-91AF-AC4DD90BC2CF}">
      <text>
        <r>
          <rPr>
            <sz val="11"/>
            <rFont val="Calibri"/>
            <family val="2"/>
            <charset val="238"/>
          </rPr>
          <t>IV_F:Indokolas</t>
        </r>
      </text>
    </comment>
    <comment ref="AV60" authorId="0" shapeId="0" xr:uid="{6882645D-A8AE-45F7-8ABB-9F6F322647D2}">
      <text>
        <r>
          <rPr>
            <sz val="11"/>
            <rFont val="Calibri"/>
            <family val="2"/>
            <charset val="238"/>
          </rPr>
          <t>IV_F:Megjegyzes</t>
        </r>
      </text>
    </comment>
    <comment ref="AW60" authorId="0" shapeId="0" xr:uid="{56785653-58E0-42AC-B19D-8B50B2F7672B}">
      <text>
        <r>
          <rPr>
            <sz val="11"/>
            <rFont val="Calibri"/>
            <family val="2"/>
            <charset val="238"/>
          </rPr>
          <t>IV_F:FeladatSorszam</t>
        </r>
      </text>
    </comment>
    <comment ref="AY60" authorId="0" shapeId="0" xr:uid="{068FB0D1-740D-4A9C-9F42-834966795F89}">
      <text>
        <r>
          <rPr>
            <sz val="11"/>
            <rFont val="Calibri"/>
            <family val="2"/>
            <charset val="238"/>
          </rPr>
          <t>IV_F:ISA</t>
        </r>
      </text>
    </comment>
    <comment ref="B61" authorId="0" shapeId="0" xr:uid="{15BA4F31-0A45-4CE1-9C39-66F4F56FBF82}">
      <text>
        <r>
          <rPr>
            <sz val="11"/>
            <rFont val="Calibri"/>
            <family val="2"/>
            <charset val="238"/>
          </rPr>
          <t>IV_F:FontossagiSorrent</t>
        </r>
      </text>
    </comment>
    <comment ref="C61" authorId="0" shapeId="0" xr:uid="{2A47964D-6067-4782-B610-1E28A8F7DF5A}">
      <text>
        <r>
          <rPr>
            <sz val="11"/>
            <rFont val="Calibri"/>
            <family val="2"/>
            <charset val="238"/>
          </rPr>
          <t>IV_F:FeladatKategoria</t>
        </r>
      </text>
    </comment>
    <comment ref="D61" authorId="0" shapeId="0" xr:uid="{1CF048D7-A6F0-42FB-8F3D-409F17E8DE99}">
      <text>
        <r>
          <rPr>
            <sz val="11"/>
            <rFont val="Calibri"/>
            <family val="2"/>
            <charset val="238"/>
          </rPr>
          <t>IV_F:FeladatMegnevezes</t>
        </r>
      </text>
    </comment>
    <comment ref="E61" authorId="0" shapeId="0" xr:uid="{6823D10A-8021-4FA3-9548-865EF8909E25}">
      <text>
        <r>
          <rPr>
            <sz val="11"/>
            <rFont val="Calibri"/>
            <family val="2"/>
            <charset val="238"/>
          </rPr>
          <t>IV_F:ElviEngedelySzam</t>
        </r>
      </text>
    </comment>
    <comment ref="F61" authorId="0" shapeId="0" xr:uid="{BBBC6D13-4A12-4F5F-B3EF-E9B8AC67E185}">
      <text>
        <r>
          <rPr>
            <sz val="11"/>
            <rFont val="Calibri"/>
            <family val="2"/>
            <charset val="238"/>
          </rPr>
          <t>IV_F:VKR_Kod</t>
        </r>
      </text>
    </comment>
    <comment ref="G61" authorId="0" shapeId="0" xr:uid="{A144F8A6-23C7-4BC5-8BE4-9C04B02F6A6E}">
      <text>
        <r>
          <rPr>
            <sz val="11"/>
            <rFont val="Calibri"/>
            <family val="2"/>
            <charset val="238"/>
          </rPr>
          <t>IV_F:VKR_Nev</t>
        </r>
      </text>
    </comment>
    <comment ref="H61" authorId="0" shapeId="0" xr:uid="{0C0EC921-3DB3-4A9A-B7E5-48D2F8E88228}">
      <text>
        <r>
          <rPr>
            <sz val="11"/>
            <rFont val="Calibri"/>
            <family val="2"/>
            <charset val="238"/>
          </rPr>
          <t>IV_F:FeladatAzonosito</t>
        </r>
      </text>
    </comment>
    <comment ref="I61" authorId="0" shapeId="0" xr:uid="{93042F4E-E269-412F-8487-01593F72D069}">
      <text>
        <r>
          <rPr>
            <sz val="11"/>
            <rFont val="Calibri"/>
            <family val="2"/>
            <charset val="238"/>
          </rPr>
          <t>IV_F:EllatasiTerulet</t>
        </r>
      </text>
    </comment>
    <comment ref="J61" authorId="0" shapeId="0" xr:uid="{4CD7A32D-95D4-4602-B898-345AE74A80A8}">
      <text>
        <r>
          <rPr>
            <sz val="11"/>
            <rFont val="Calibri"/>
            <family val="2"/>
            <charset val="238"/>
          </rPr>
          <t>IV_F:EllatasertFelelos</t>
        </r>
      </text>
    </comment>
    <comment ref="K61" authorId="0" shapeId="0" xr:uid="{7012F64D-EBF4-4D6B-AE3A-2C965445E07D}">
      <text>
        <r>
          <rPr>
            <sz val="11"/>
            <rFont val="Calibri"/>
            <family val="2"/>
            <charset val="238"/>
          </rPr>
          <t>IV_F:TervezettNettoKoltseg</t>
        </r>
      </text>
    </comment>
    <comment ref="L61" authorId="0" shapeId="0" xr:uid="{B848142C-CE8D-45BD-A962-C359AFBF983A}">
      <text>
        <r>
          <rPr>
            <sz val="11"/>
            <rFont val="Calibri"/>
            <family val="2"/>
            <charset val="238"/>
          </rPr>
          <t>IV_F:IdotartamKezdes</t>
        </r>
      </text>
    </comment>
    <comment ref="M61" authorId="0" shapeId="0" xr:uid="{AFE09BEF-2CB1-4DAA-8F57-77A616687DFA}">
      <text>
        <r>
          <rPr>
            <sz val="11"/>
            <rFont val="Calibri"/>
            <family val="2"/>
            <charset val="238"/>
          </rPr>
          <t>IV_F:IdotartamBefejezes</t>
        </r>
      </text>
    </comment>
    <comment ref="N61" authorId="0" shapeId="0" xr:uid="{F94CA729-AF1D-443E-B322-A524E09883F0}">
      <text>
        <r>
          <rPr>
            <sz val="11"/>
            <rFont val="Calibri"/>
            <family val="2"/>
            <charset val="238"/>
          </rPr>
          <t>IV_F:NettoKoltsegUtem1</t>
        </r>
      </text>
    </comment>
    <comment ref="O61" authorId="0" shapeId="0" xr:uid="{774A7B48-39F4-4F14-B019-9ACB0E95634B}">
      <text>
        <r>
          <rPr>
            <sz val="11"/>
            <rFont val="Calibri"/>
            <family val="2"/>
            <charset val="238"/>
          </rPr>
          <t>IV_F:NettoKoltsegUtem2</t>
        </r>
      </text>
    </comment>
    <comment ref="P61" authorId="0" shapeId="0" xr:uid="{4199E00F-A713-45DB-803C-F285DA7884E8}">
      <text>
        <r>
          <rPr>
            <sz val="11"/>
            <rFont val="Calibri"/>
            <family val="2"/>
            <charset val="238"/>
          </rPr>
          <t>IV_F:EM_Melleklet2_KTG</t>
        </r>
      </text>
    </comment>
    <comment ref="R61" authorId="0" shapeId="0" xr:uid="{A190D244-3C5B-4EA4-8D20-D51CE88F4144}">
      <text>
        <r>
          <rPr>
            <sz val="11"/>
            <rFont val="Calibri"/>
            <family val="2"/>
            <charset val="238"/>
          </rPr>
          <t>IV_F:HDUtem1</t>
        </r>
      </text>
    </comment>
    <comment ref="S61" authorId="0" shapeId="0" xr:uid="{80A05CF1-B3C6-4361-BC32-78340C4FC13B}">
      <text>
        <r>
          <rPr>
            <sz val="11"/>
            <rFont val="Calibri"/>
            <family val="2"/>
            <charset val="238"/>
          </rPr>
          <t>IV_F:ECSUtem1</t>
        </r>
      </text>
    </comment>
    <comment ref="T61" authorId="0" shapeId="0" xr:uid="{79FCAA2E-CF8B-4F47-B638-7E91EA58A1F0}">
      <text>
        <r>
          <rPr>
            <sz val="11"/>
            <rFont val="Calibri"/>
            <family val="2"/>
            <charset val="238"/>
          </rPr>
          <t>IV_F:KFHUtem1</t>
        </r>
      </text>
    </comment>
    <comment ref="U61" authorId="0" shapeId="0" xr:uid="{F4DD718E-E3FF-4538-A95B-E58252409DED}">
      <text>
        <r>
          <rPr>
            <sz val="11"/>
            <rFont val="Calibri"/>
            <family val="2"/>
            <charset val="238"/>
          </rPr>
          <t>IV_F:Egyeb_SajatUtem1</t>
        </r>
      </text>
    </comment>
    <comment ref="V61" authorId="0" shapeId="0" xr:uid="{77FB2B2C-6E7B-4338-99C8-E9B5CA034ABB}">
      <text>
        <r>
          <rPr>
            <sz val="11"/>
            <rFont val="Calibri"/>
            <family val="2"/>
            <charset val="238"/>
          </rPr>
          <t>IV_F:DijUtem1</t>
        </r>
      </text>
    </comment>
    <comment ref="W61" authorId="0" shapeId="0" xr:uid="{D1C81ECF-5A53-44DB-9AC2-51ADB7C036AA}">
      <text>
        <r>
          <rPr>
            <sz val="11"/>
            <rFont val="Calibri"/>
            <family val="2"/>
            <charset val="238"/>
          </rPr>
          <t>IV_F:EM_Melleklet1_Utem1</t>
        </r>
      </text>
    </comment>
    <comment ref="X61" authorId="0" shapeId="0" xr:uid="{85597F57-4462-4863-9FC8-5FC245AEDD03}">
      <text>
        <r>
          <rPr>
            <sz val="11"/>
            <rFont val="Calibri"/>
            <family val="2"/>
            <charset val="238"/>
          </rPr>
          <t>IV_F:EgyebAllamiUtem1</t>
        </r>
      </text>
    </comment>
    <comment ref="Y61" authorId="0" shapeId="0" xr:uid="{507C4616-C163-4CAB-945E-21F461B573C9}">
      <text>
        <r>
          <rPr>
            <sz val="11"/>
            <rFont val="Calibri"/>
            <family val="2"/>
            <charset val="238"/>
          </rPr>
          <t>IV_F:OnkormanyzatiUtem1</t>
        </r>
      </text>
    </comment>
    <comment ref="Z61" authorId="0" shapeId="0" xr:uid="{80D9640A-79AE-4B8A-A3F5-D75F3760D3BD}">
      <text>
        <r>
          <rPr>
            <sz val="11"/>
            <rFont val="Calibri"/>
            <family val="2"/>
            <charset val="238"/>
          </rPr>
          <t>IV_F:EUUtem1</t>
        </r>
      </text>
    </comment>
    <comment ref="AA61" authorId="0" shapeId="0" xr:uid="{02FA3816-3207-47B2-A82E-364D91E50943}">
      <text>
        <r>
          <rPr>
            <sz val="11"/>
            <rFont val="Calibri"/>
            <family val="2"/>
            <charset val="238"/>
          </rPr>
          <t>IV_F:EgyebUtem1</t>
        </r>
      </text>
    </comment>
    <comment ref="AB61" authorId="0" shapeId="0" xr:uid="{8DDCF297-3C50-4E7B-859A-802FCA5AF305}">
      <text>
        <r>
          <rPr>
            <sz val="11"/>
            <rFont val="Calibri"/>
            <family val="2"/>
            <charset val="238"/>
          </rPr>
          <t>IV_F:HitelKotvenyUtem1</t>
        </r>
      </text>
    </comment>
    <comment ref="AC61" authorId="0" shapeId="0" xr:uid="{13730309-2EDF-47DB-AA70-F29C564EBE70}">
      <text>
        <r>
          <rPr>
            <sz val="11"/>
            <rFont val="Calibri"/>
            <family val="2"/>
            <charset val="238"/>
          </rPr>
          <t>IV_F:OsszesenUtem1</t>
        </r>
      </text>
    </comment>
    <comment ref="AF61" authorId="0" shapeId="0" xr:uid="{1D46B257-4B8B-4BD6-9B68-E997666C9AB0}">
      <text>
        <r>
          <rPr>
            <sz val="11"/>
            <rFont val="Calibri"/>
            <family val="2"/>
            <charset val="238"/>
          </rPr>
          <t>IV_F:HDUtem2</t>
        </r>
      </text>
    </comment>
    <comment ref="AG61" authorId="0" shapeId="0" xr:uid="{B486C8D1-16A4-4C8C-8EC0-2871DC050DBF}">
      <text>
        <r>
          <rPr>
            <sz val="11"/>
            <rFont val="Calibri"/>
            <family val="2"/>
            <charset val="238"/>
          </rPr>
          <t>IV_F:ECSUtem2</t>
        </r>
      </text>
    </comment>
    <comment ref="AH61" authorId="0" shapeId="0" xr:uid="{B24935A1-1D89-4177-B508-FB7C20A835AE}">
      <text>
        <r>
          <rPr>
            <sz val="11"/>
            <rFont val="Calibri"/>
            <family val="2"/>
            <charset val="238"/>
          </rPr>
          <t>IV_F:KFHUtem2</t>
        </r>
      </text>
    </comment>
    <comment ref="AI61" authorId="0" shapeId="0" xr:uid="{8723FC4A-CC34-4869-BAD7-92840FEA8660}">
      <text>
        <r>
          <rPr>
            <sz val="11"/>
            <rFont val="Calibri"/>
            <family val="2"/>
            <charset val="238"/>
          </rPr>
          <t>IV_F:Egyeb_SajatUtem2</t>
        </r>
      </text>
    </comment>
    <comment ref="AJ61" authorId="0" shapeId="0" xr:uid="{7FD7D141-98D3-4D8B-B18C-BA2409C342BA}">
      <text>
        <r>
          <rPr>
            <sz val="11"/>
            <rFont val="Calibri"/>
            <family val="2"/>
            <charset val="238"/>
          </rPr>
          <t>IV_F:DijUtem2</t>
        </r>
      </text>
    </comment>
    <comment ref="AK61" authorId="0" shapeId="0" xr:uid="{7CD3BD10-4C66-4017-9FD7-C4BF3BC18C62}">
      <text>
        <r>
          <rPr>
            <sz val="11"/>
            <rFont val="Calibri"/>
            <family val="2"/>
            <charset val="238"/>
          </rPr>
          <t>IV_F:EM_Melleklet1_Utem2</t>
        </r>
      </text>
    </comment>
    <comment ref="AL61" authorId="0" shapeId="0" xr:uid="{98804F83-84A6-4CA6-AE4A-C854F39CF361}">
      <text>
        <r>
          <rPr>
            <sz val="11"/>
            <rFont val="Calibri"/>
            <family val="2"/>
            <charset val="238"/>
          </rPr>
          <t>IV_F:EgyebAllamiUtem2</t>
        </r>
      </text>
    </comment>
    <comment ref="AM61" authorId="0" shapeId="0" xr:uid="{426C9410-5FDE-4403-9425-03F90F2B92CE}">
      <text>
        <r>
          <rPr>
            <sz val="11"/>
            <rFont val="Calibri"/>
            <family val="2"/>
            <charset val="238"/>
          </rPr>
          <t>IV_F:OnkormanyzatiUtem2</t>
        </r>
      </text>
    </comment>
    <comment ref="AN61" authorId="0" shapeId="0" xr:uid="{06DBDCC4-16E6-480A-BA56-A7F86F724178}">
      <text>
        <r>
          <rPr>
            <sz val="11"/>
            <rFont val="Calibri"/>
            <family val="2"/>
            <charset val="238"/>
          </rPr>
          <t>IV_F:EUUtem2</t>
        </r>
      </text>
    </comment>
    <comment ref="AO61" authorId="0" shapeId="0" xr:uid="{7E2BD5C4-B198-4E57-B150-BC6B4B2068F7}">
      <text>
        <r>
          <rPr>
            <sz val="11"/>
            <rFont val="Calibri"/>
            <family val="2"/>
            <charset val="238"/>
          </rPr>
          <t>IV_F:EgyebUtem2</t>
        </r>
      </text>
    </comment>
    <comment ref="AP61" authorId="0" shapeId="0" xr:uid="{3033A0E8-DCA5-48DB-8637-936F2C7E86C5}">
      <text>
        <r>
          <rPr>
            <sz val="11"/>
            <rFont val="Calibri"/>
            <family val="2"/>
            <charset val="238"/>
          </rPr>
          <t>IV_F:HitelKotvenyUtem2</t>
        </r>
      </text>
    </comment>
    <comment ref="AQ61" authorId="0" shapeId="0" xr:uid="{57A75C89-16EC-459D-89A6-08351FF9EF55}">
      <text>
        <r>
          <rPr>
            <sz val="11"/>
            <rFont val="Calibri"/>
            <family val="2"/>
            <charset val="238"/>
          </rPr>
          <t>IV_F:OsszesenUtem2</t>
        </r>
      </text>
    </comment>
    <comment ref="AR61" authorId="0" shapeId="0" xr:uid="{DE0BC2CF-AD5C-4199-A118-26A6941F5D76}">
      <text>
        <r>
          <rPr>
            <sz val="11"/>
            <rFont val="Calibri"/>
            <family val="2"/>
            <charset val="238"/>
          </rPr>
          <t>IV_F:ForrashianyUtem2</t>
        </r>
      </text>
    </comment>
    <comment ref="AU61" authorId="0" shapeId="0" xr:uid="{445B8729-CCAA-44D4-9708-13DF32ECB094}">
      <text>
        <r>
          <rPr>
            <sz val="11"/>
            <rFont val="Calibri"/>
            <family val="2"/>
            <charset val="238"/>
          </rPr>
          <t>IV_F:Indokolas</t>
        </r>
      </text>
    </comment>
    <comment ref="AV61" authorId="0" shapeId="0" xr:uid="{9F866EDB-CCDA-40DF-B3CE-5204C03BA04A}">
      <text>
        <r>
          <rPr>
            <sz val="11"/>
            <rFont val="Calibri"/>
            <family val="2"/>
            <charset val="238"/>
          </rPr>
          <t>IV_F:Megjegyzes</t>
        </r>
      </text>
    </comment>
    <comment ref="AW61" authorId="0" shapeId="0" xr:uid="{60B8F2F6-8DF6-4251-B82F-E3957964D157}">
      <text>
        <r>
          <rPr>
            <sz val="11"/>
            <rFont val="Calibri"/>
            <family val="2"/>
            <charset val="238"/>
          </rPr>
          <t>IV_F:FeladatSorszam</t>
        </r>
      </text>
    </comment>
    <comment ref="AY61" authorId="0" shapeId="0" xr:uid="{C94CD270-5D1E-42AD-8CEE-1BE6CACE4F50}">
      <text>
        <r>
          <rPr>
            <sz val="11"/>
            <rFont val="Calibri"/>
            <family val="2"/>
            <charset val="238"/>
          </rPr>
          <t>IV_F:ISA</t>
        </r>
      </text>
    </comment>
    <comment ref="B62" authorId="0" shapeId="0" xr:uid="{901E5133-E1B7-4A3B-990C-7917E2950580}">
      <text>
        <r>
          <rPr>
            <sz val="11"/>
            <rFont val="Calibri"/>
            <family val="2"/>
            <charset val="238"/>
          </rPr>
          <t>IV_F:FontossagiSorrent</t>
        </r>
      </text>
    </comment>
    <comment ref="C62" authorId="0" shapeId="0" xr:uid="{3DE322C6-CEC0-436A-9F30-B793EBA401D6}">
      <text>
        <r>
          <rPr>
            <sz val="11"/>
            <rFont val="Calibri"/>
            <family val="2"/>
            <charset val="238"/>
          </rPr>
          <t>IV_F:FeladatKategoria</t>
        </r>
      </text>
    </comment>
    <comment ref="D62" authorId="0" shapeId="0" xr:uid="{1107E0FF-2D46-470D-B1E9-CEAC12F0BDA0}">
      <text>
        <r>
          <rPr>
            <sz val="11"/>
            <rFont val="Calibri"/>
            <family val="2"/>
            <charset val="238"/>
          </rPr>
          <t>IV_F:FeladatMegnevezes</t>
        </r>
      </text>
    </comment>
    <comment ref="E62" authorId="0" shapeId="0" xr:uid="{0B43AD52-F0D2-4B63-8824-643571664464}">
      <text>
        <r>
          <rPr>
            <sz val="11"/>
            <rFont val="Calibri"/>
            <family val="2"/>
            <charset val="238"/>
          </rPr>
          <t>IV_F:ElviEngedelySzam</t>
        </r>
      </text>
    </comment>
    <comment ref="F62" authorId="0" shapeId="0" xr:uid="{AD69FF44-E58E-4A9C-9B0A-AB4412CEB8F1}">
      <text>
        <r>
          <rPr>
            <sz val="11"/>
            <rFont val="Calibri"/>
            <family val="2"/>
            <charset val="238"/>
          </rPr>
          <t>IV_F:VKR_Kod</t>
        </r>
      </text>
    </comment>
    <comment ref="G62" authorId="0" shapeId="0" xr:uid="{52FA57D2-0353-4D95-AE0E-9B87892E08CC}">
      <text>
        <r>
          <rPr>
            <sz val="11"/>
            <rFont val="Calibri"/>
            <family val="2"/>
            <charset val="238"/>
          </rPr>
          <t>IV_F:VKR_Nev</t>
        </r>
      </text>
    </comment>
    <comment ref="H62" authorId="0" shapeId="0" xr:uid="{EBC80AC2-69E0-4927-9932-CD3FEEFE3093}">
      <text>
        <r>
          <rPr>
            <sz val="11"/>
            <rFont val="Calibri"/>
            <family val="2"/>
            <charset val="238"/>
          </rPr>
          <t>IV_F:FeladatAzonosito</t>
        </r>
      </text>
    </comment>
    <comment ref="I62" authorId="0" shapeId="0" xr:uid="{B75D9A5C-E4CA-403F-8432-BBD1C98DB0A2}">
      <text>
        <r>
          <rPr>
            <sz val="11"/>
            <rFont val="Calibri"/>
            <family val="2"/>
            <charset val="238"/>
          </rPr>
          <t>IV_F:EllatasiTerulet</t>
        </r>
      </text>
    </comment>
    <comment ref="J62" authorId="0" shapeId="0" xr:uid="{6E00F249-D53D-4AB9-B185-E5BF0AD3385E}">
      <text>
        <r>
          <rPr>
            <sz val="11"/>
            <rFont val="Calibri"/>
            <family val="2"/>
            <charset val="238"/>
          </rPr>
          <t>IV_F:EllatasertFelelos</t>
        </r>
      </text>
    </comment>
    <comment ref="K62" authorId="0" shapeId="0" xr:uid="{7986E3D4-1A8B-4B5B-9410-48076059E171}">
      <text>
        <r>
          <rPr>
            <sz val="11"/>
            <rFont val="Calibri"/>
            <family val="2"/>
            <charset val="238"/>
          </rPr>
          <t>IV_F:TervezettNettoKoltseg</t>
        </r>
      </text>
    </comment>
    <comment ref="L62" authorId="0" shapeId="0" xr:uid="{CE9AE680-994B-4AA6-91F6-29F9E421C442}">
      <text>
        <r>
          <rPr>
            <sz val="11"/>
            <rFont val="Calibri"/>
            <family val="2"/>
            <charset val="238"/>
          </rPr>
          <t>IV_F:IdotartamKezdes</t>
        </r>
      </text>
    </comment>
    <comment ref="M62" authorId="0" shapeId="0" xr:uid="{2FCDEBD5-0AD9-4D3C-B88B-BB46AD4085DC}">
      <text>
        <r>
          <rPr>
            <sz val="11"/>
            <rFont val="Calibri"/>
            <family val="2"/>
            <charset val="238"/>
          </rPr>
          <t>IV_F:IdotartamBefejezes</t>
        </r>
      </text>
    </comment>
    <comment ref="N62" authorId="0" shapeId="0" xr:uid="{8A4484B1-6B87-453E-BE0A-071F6B0EEED4}">
      <text>
        <r>
          <rPr>
            <sz val="11"/>
            <rFont val="Calibri"/>
            <family val="2"/>
            <charset val="238"/>
          </rPr>
          <t>IV_F:NettoKoltsegUtem1</t>
        </r>
      </text>
    </comment>
    <comment ref="O62" authorId="0" shapeId="0" xr:uid="{C84C578B-06C9-45CC-AEE0-3248288BB08C}">
      <text>
        <r>
          <rPr>
            <sz val="11"/>
            <rFont val="Calibri"/>
            <family val="2"/>
            <charset val="238"/>
          </rPr>
          <t>IV_F:NettoKoltsegUtem2</t>
        </r>
      </text>
    </comment>
    <comment ref="P62" authorId="0" shapeId="0" xr:uid="{A59EE6DF-ADA8-49CB-84C7-513F562719D6}">
      <text>
        <r>
          <rPr>
            <sz val="11"/>
            <rFont val="Calibri"/>
            <family val="2"/>
            <charset val="238"/>
          </rPr>
          <t>IV_F:EM_Melleklet2_KTG</t>
        </r>
      </text>
    </comment>
    <comment ref="R62" authorId="0" shapeId="0" xr:uid="{9D37A2ED-1E67-4E6B-8B09-FB96042405E6}">
      <text>
        <r>
          <rPr>
            <sz val="11"/>
            <rFont val="Calibri"/>
            <family val="2"/>
            <charset val="238"/>
          </rPr>
          <t>IV_F:HDUtem1</t>
        </r>
      </text>
    </comment>
    <comment ref="S62" authorId="0" shapeId="0" xr:uid="{04408E5C-B4DC-48D8-B679-758699671986}">
      <text>
        <r>
          <rPr>
            <sz val="11"/>
            <rFont val="Calibri"/>
            <family val="2"/>
            <charset val="238"/>
          </rPr>
          <t>IV_F:ECSUtem1</t>
        </r>
      </text>
    </comment>
    <comment ref="T62" authorId="0" shapeId="0" xr:uid="{91F43327-8EBA-4FB8-8706-9B1A1988CF28}">
      <text>
        <r>
          <rPr>
            <sz val="11"/>
            <rFont val="Calibri"/>
            <family val="2"/>
            <charset val="238"/>
          </rPr>
          <t>IV_F:KFHUtem1</t>
        </r>
      </text>
    </comment>
    <comment ref="U62" authorId="0" shapeId="0" xr:uid="{C21B413C-1B5B-400C-9CE3-AFC2B2898910}">
      <text>
        <r>
          <rPr>
            <sz val="11"/>
            <rFont val="Calibri"/>
            <family val="2"/>
            <charset val="238"/>
          </rPr>
          <t>IV_F:Egyeb_SajatUtem1</t>
        </r>
      </text>
    </comment>
    <comment ref="V62" authorId="0" shapeId="0" xr:uid="{78781F95-7F8C-4486-9302-CA9D8D169C24}">
      <text>
        <r>
          <rPr>
            <sz val="11"/>
            <rFont val="Calibri"/>
            <family val="2"/>
            <charset val="238"/>
          </rPr>
          <t>IV_F:DijUtem1</t>
        </r>
      </text>
    </comment>
    <comment ref="W62" authorId="0" shapeId="0" xr:uid="{0101FEFB-B712-4FF7-B96B-9E24EFE77044}">
      <text>
        <r>
          <rPr>
            <sz val="11"/>
            <rFont val="Calibri"/>
            <family val="2"/>
            <charset val="238"/>
          </rPr>
          <t>IV_F:EM_Melleklet1_Utem1</t>
        </r>
      </text>
    </comment>
    <comment ref="X62" authorId="0" shapeId="0" xr:uid="{A3C27207-4555-4872-B48C-A13FC76A6825}">
      <text>
        <r>
          <rPr>
            <sz val="11"/>
            <rFont val="Calibri"/>
            <family val="2"/>
            <charset val="238"/>
          </rPr>
          <t>IV_F:EgyebAllamiUtem1</t>
        </r>
      </text>
    </comment>
    <comment ref="Y62" authorId="0" shapeId="0" xr:uid="{8DF786C8-406B-416B-BB09-A10CD0E349E8}">
      <text>
        <r>
          <rPr>
            <sz val="11"/>
            <rFont val="Calibri"/>
            <family val="2"/>
            <charset val="238"/>
          </rPr>
          <t>IV_F:OnkormanyzatiUtem1</t>
        </r>
      </text>
    </comment>
    <comment ref="Z62" authorId="0" shapeId="0" xr:uid="{1162468F-EE23-4B15-8013-1822DF55C2B8}">
      <text>
        <r>
          <rPr>
            <sz val="11"/>
            <rFont val="Calibri"/>
            <family val="2"/>
            <charset val="238"/>
          </rPr>
          <t>IV_F:EUUtem1</t>
        </r>
      </text>
    </comment>
    <comment ref="AA62" authorId="0" shapeId="0" xr:uid="{8BAB49EC-EC1E-428A-A39E-6FE5DD80BA96}">
      <text>
        <r>
          <rPr>
            <sz val="11"/>
            <rFont val="Calibri"/>
            <family val="2"/>
            <charset val="238"/>
          </rPr>
          <t>IV_F:EgyebUtem1</t>
        </r>
      </text>
    </comment>
    <comment ref="AB62" authorId="0" shapeId="0" xr:uid="{7EFB4977-0305-4CB9-A403-90B00B31D03A}">
      <text>
        <r>
          <rPr>
            <sz val="11"/>
            <rFont val="Calibri"/>
            <family val="2"/>
            <charset val="238"/>
          </rPr>
          <t>IV_F:HitelKotvenyUtem1</t>
        </r>
      </text>
    </comment>
    <comment ref="AC62" authorId="0" shapeId="0" xr:uid="{943CE0FE-6383-4918-BEE7-7FD4A836D12B}">
      <text>
        <r>
          <rPr>
            <sz val="11"/>
            <rFont val="Calibri"/>
            <family val="2"/>
            <charset val="238"/>
          </rPr>
          <t>IV_F:OsszesenUtem1</t>
        </r>
      </text>
    </comment>
    <comment ref="AF62" authorId="0" shapeId="0" xr:uid="{73771CBE-3E05-4A2E-99ED-450990853139}">
      <text>
        <r>
          <rPr>
            <sz val="11"/>
            <rFont val="Calibri"/>
            <family val="2"/>
            <charset val="238"/>
          </rPr>
          <t>IV_F:HDUtem2</t>
        </r>
      </text>
    </comment>
    <comment ref="AG62" authorId="0" shapeId="0" xr:uid="{8B77553C-B66F-418B-B312-5D832E837DA5}">
      <text>
        <r>
          <rPr>
            <sz val="11"/>
            <rFont val="Calibri"/>
            <family val="2"/>
            <charset val="238"/>
          </rPr>
          <t>IV_F:ECSUtem2</t>
        </r>
      </text>
    </comment>
    <comment ref="AH62" authorId="0" shapeId="0" xr:uid="{B869A56E-43FA-4625-8C3B-109789FFA06F}">
      <text>
        <r>
          <rPr>
            <sz val="11"/>
            <rFont val="Calibri"/>
            <family val="2"/>
            <charset val="238"/>
          </rPr>
          <t>IV_F:KFHUtem2</t>
        </r>
      </text>
    </comment>
    <comment ref="AI62" authorId="0" shapeId="0" xr:uid="{F1CAC99D-8D2C-4817-84E2-5C02A68153D6}">
      <text>
        <r>
          <rPr>
            <sz val="11"/>
            <rFont val="Calibri"/>
            <family val="2"/>
            <charset val="238"/>
          </rPr>
          <t>IV_F:Egyeb_SajatUtem2</t>
        </r>
      </text>
    </comment>
    <comment ref="AJ62" authorId="0" shapeId="0" xr:uid="{36540A6E-2DF9-4494-B794-F30A4209EAFA}">
      <text>
        <r>
          <rPr>
            <sz val="11"/>
            <rFont val="Calibri"/>
            <family val="2"/>
            <charset val="238"/>
          </rPr>
          <t>IV_F:DijUtem2</t>
        </r>
      </text>
    </comment>
    <comment ref="AK62" authorId="0" shapeId="0" xr:uid="{074112ED-A1AA-4BA6-A0B8-0A6D24441C91}">
      <text>
        <r>
          <rPr>
            <sz val="11"/>
            <rFont val="Calibri"/>
            <family val="2"/>
            <charset val="238"/>
          </rPr>
          <t>IV_F:EM_Melleklet1_Utem2</t>
        </r>
      </text>
    </comment>
    <comment ref="AL62" authorId="0" shapeId="0" xr:uid="{C9C61589-598E-4FCC-AE62-AFB08D65F6EA}">
      <text>
        <r>
          <rPr>
            <sz val="11"/>
            <rFont val="Calibri"/>
            <family val="2"/>
            <charset val="238"/>
          </rPr>
          <t>IV_F:EgyebAllamiUtem2</t>
        </r>
      </text>
    </comment>
    <comment ref="AM62" authorId="0" shapeId="0" xr:uid="{A81D4C79-7631-4D37-BF12-EC6E99335574}">
      <text>
        <r>
          <rPr>
            <sz val="11"/>
            <rFont val="Calibri"/>
            <family val="2"/>
            <charset val="238"/>
          </rPr>
          <t>IV_F:OnkormanyzatiUtem2</t>
        </r>
      </text>
    </comment>
    <comment ref="AN62" authorId="0" shapeId="0" xr:uid="{5DF64E0D-D5EF-4556-A12F-52553477E9B2}">
      <text>
        <r>
          <rPr>
            <sz val="11"/>
            <rFont val="Calibri"/>
            <family val="2"/>
            <charset val="238"/>
          </rPr>
          <t>IV_F:EUUtem2</t>
        </r>
      </text>
    </comment>
    <comment ref="AO62" authorId="0" shapeId="0" xr:uid="{68142A99-2B78-4F14-ADD6-E1D5B3FFC8AA}">
      <text>
        <r>
          <rPr>
            <sz val="11"/>
            <rFont val="Calibri"/>
            <family val="2"/>
            <charset val="238"/>
          </rPr>
          <t>IV_F:EgyebUtem2</t>
        </r>
      </text>
    </comment>
    <comment ref="AP62" authorId="0" shapeId="0" xr:uid="{F70B1EFC-BF10-49E2-960B-D05E3712E461}">
      <text>
        <r>
          <rPr>
            <sz val="11"/>
            <rFont val="Calibri"/>
            <family val="2"/>
            <charset val="238"/>
          </rPr>
          <t>IV_F:HitelKotvenyUtem2</t>
        </r>
      </text>
    </comment>
    <comment ref="AQ62" authorId="0" shapeId="0" xr:uid="{8E7D65AE-8134-4ABC-909D-7DFACB1FBA05}">
      <text>
        <r>
          <rPr>
            <sz val="11"/>
            <rFont val="Calibri"/>
            <family val="2"/>
            <charset val="238"/>
          </rPr>
          <t>IV_F:OsszesenUtem2</t>
        </r>
      </text>
    </comment>
    <comment ref="AR62" authorId="0" shapeId="0" xr:uid="{A9E78707-EB9F-4F31-9299-736E4C2A6377}">
      <text>
        <r>
          <rPr>
            <sz val="11"/>
            <rFont val="Calibri"/>
            <family val="2"/>
            <charset val="238"/>
          </rPr>
          <t>IV_F:ForrashianyUtem2</t>
        </r>
      </text>
    </comment>
    <comment ref="AU62" authorId="0" shapeId="0" xr:uid="{2E56AA99-7BA1-424C-8415-A18BDA97528A}">
      <text>
        <r>
          <rPr>
            <sz val="11"/>
            <rFont val="Calibri"/>
            <family val="2"/>
            <charset val="238"/>
          </rPr>
          <t>IV_F:Indokolas</t>
        </r>
      </text>
    </comment>
    <comment ref="AV62" authorId="0" shapeId="0" xr:uid="{AD2179C9-CB6A-4F4D-8AD4-38EE116AA005}">
      <text>
        <r>
          <rPr>
            <sz val="11"/>
            <rFont val="Calibri"/>
            <family val="2"/>
            <charset val="238"/>
          </rPr>
          <t>IV_F:Megjegyzes</t>
        </r>
      </text>
    </comment>
    <comment ref="AW62" authorId="0" shapeId="0" xr:uid="{652F99F4-F5E7-4D6C-8CA0-8807649F703E}">
      <text>
        <r>
          <rPr>
            <sz val="11"/>
            <rFont val="Calibri"/>
            <family val="2"/>
            <charset val="238"/>
          </rPr>
          <t>IV_F:FeladatSorszam</t>
        </r>
      </text>
    </comment>
    <comment ref="AY62" authorId="0" shapeId="0" xr:uid="{108509C8-C005-4591-94E7-DE6217BFCF2F}">
      <text>
        <r>
          <rPr>
            <sz val="11"/>
            <rFont val="Calibri"/>
            <family val="2"/>
            <charset val="238"/>
          </rPr>
          <t>IV_F:ISA</t>
        </r>
      </text>
    </comment>
    <comment ref="B63" authorId="0" shapeId="0" xr:uid="{3928EC77-98F3-4941-830C-5FD345D7ACEC}">
      <text>
        <r>
          <rPr>
            <sz val="11"/>
            <rFont val="Calibri"/>
            <family val="2"/>
            <charset val="238"/>
          </rPr>
          <t>IV_F:FontossagiSorrent</t>
        </r>
      </text>
    </comment>
    <comment ref="C63" authorId="0" shapeId="0" xr:uid="{C8DDBC4B-CE1C-4162-ABDB-6948ED129F4A}">
      <text>
        <r>
          <rPr>
            <sz val="11"/>
            <rFont val="Calibri"/>
            <family val="2"/>
            <charset val="238"/>
          </rPr>
          <t>IV_F:FeladatKategoria</t>
        </r>
      </text>
    </comment>
    <comment ref="D63" authorId="0" shapeId="0" xr:uid="{8236269B-2FCB-42F3-B9D9-41E7261CCE11}">
      <text>
        <r>
          <rPr>
            <sz val="11"/>
            <rFont val="Calibri"/>
            <family val="2"/>
            <charset val="238"/>
          </rPr>
          <t>IV_F:FeladatMegnevezes</t>
        </r>
      </text>
    </comment>
    <comment ref="E63" authorId="0" shapeId="0" xr:uid="{2CAD268A-CCC6-4BA3-B7C7-C701A36294BD}">
      <text>
        <r>
          <rPr>
            <sz val="11"/>
            <rFont val="Calibri"/>
            <family val="2"/>
            <charset val="238"/>
          </rPr>
          <t>IV_F:ElviEngedelySzam</t>
        </r>
      </text>
    </comment>
    <comment ref="F63" authorId="0" shapeId="0" xr:uid="{62FEB095-C148-4ADF-B1E3-11779C3B72D5}">
      <text>
        <r>
          <rPr>
            <sz val="11"/>
            <rFont val="Calibri"/>
            <family val="2"/>
            <charset val="238"/>
          </rPr>
          <t>IV_F:VKR_Kod</t>
        </r>
      </text>
    </comment>
    <comment ref="G63" authorId="0" shapeId="0" xr:uid="{D2429367-3A70-44E3-9F5B-7EBFFE1DAE8F}">
      <text>
        <r>
          <rPr>
            <sz val="11"/>
            <rFont val="Calibri"/>
            <family val="2"/>
            <charset val="238"/>
          </rPr>
          <t>IV_F:VKR_Nev</t>
        </r>
      </text>
    </comment>
    <comment ref="H63" authorId="0" shapeId="0" xr:uid="{6E85C27A-8C7C-4D86-ADC1-D8B17B46B3D5}">
      <text>
        <r>
          <rPr>
            <sz val="11"/>
            <rFont val="Calibri"/>
            <family val="2"/>
            <charset val="238"/>
          </rPr>
          <t>IV_F:FeladatAzonosito</t>
        </r>
      </text>
    </comment>
    <comment ref="I63" authorId="0" shapeId="0" xr:uid="{546A0F5B-F607-4D7D-A7BA-DA43F8829132}">
      <text>
        <r>
          <rPr>
            <sz val="11"/>
            <rFont val="Calibri"/>
            <family val="2"/>
            <charset val="238"/>
          </rPr>
          <t>IV_F:EllatasiTerulet</t>
        </r>
      </text>
    </comment>
    <comment ref="J63" authorId="0" shapeId="0" xr:uid="{3882B944-E2B4-4C1C-9320-E651F0B4DD32}">
      <text>
        <r>
          <rPr>
            <sz val="11"/>
            <rFont val="Calibri"/>
            <family val="2"/>
            <charset val="238"/>
          </rPr>
          <t>IV_F:EllatasertFelelos</t>
        </r>
      </text>
    </comment>
    <comment ref="K63" authorId="0" shapeId="0" xr:uid="{4BD5AAEF-0954-4206-A368-8A68517EE8F2}">
      <text>
        <r>
          <rPr>
            <sz val="11"/>
            <rFont val="Calibri"/>
            <family val="2"/>
            <charset val="238"/>
          </rPr>
          <t>IV_F:TervezettNettoKoltseg</t>
        </r>
      </text>
    </comment>
    <comment ref="L63" authorId="0" shapeId="0" xr:uid="{3DD1B3FA-29B4-411B-8190-AB75DE7441F8}">
      <text>
        <r>
          <rPr>
            <sz val="11"/>
            <rFont val="Calibri"/>
            <family val="2"/>
            <charset val="238"/>
          </rPr>
          <t>IV_F:IdotartamKezdes</t>
        </r>
      </text>
    </comment>
    <comment ref="M63" authorId="0" shapeId="0" xr:uid="{9C82B7BC-45FA-4D78-BF85-D342020AEA47}">
      <text>
        <r>
          <rPr>
            <sz val="11"/>
            <rFont val="Calibri"/>
            <family val="2"/>
            <charset val="238"/>
          </rPr>
          <t>IV_F:IdotartamBefejezes</t>
        </r>
      </text>
    </comment>
    <comment ref="N63" authorId="0" shapeId="0" xr:uid="{6AC363CA-4FE5-4587-B1E4-F0C6196CF04E}">
      <text>
        <r>
          <rPr>
            <sz val="11"/>
            <rFont val="Calibri"/>
            <family val="2"/>
            <charset val="238"/>
          </rPr>
          <t>IV_F:NettoKoltsegUtem1</t>
        </r>
      </text>
    </comment>
    <comment ref="O63" authorId="0" shapeId="0" xr:uid="{EC536225-B2FF-489C-8F5D-7566A6FBCD25}">
      <text>
        <r>
          <rPr>
            <sz val="11"/>
            <rFont val="Calibri"/>
            <family val="2"/>
            <charset val="238"/>
          </rPr>
          <t>IV_F:NettoKoltsegUtem2</t>
        </r>
      </text>
    </comment>
    <comment ref="P63" authorId="0" shapeId="0" xr:uid="{32CE9249-E76F-4A0E-83B9-0A6695E2021B}">
      <text>
        <r>
          <rPr>
            <sz val="11"/>
            <rFont val="Calibri"/>
            <family val="2"/>
            <charset val="238"/>
          </rPr>
          <t>IV_F:EM_Melleklet2_KTG</t>
        </r>
      </text>
    </comment>
    <comment ref="R63" authorId="0" shapeId="0" xr:uid="{13980387-F879-48C0-9107-A1D393A57AFF}">
      <text>
        <r>
          <rPr>
            <sz val="11"/>
            <rFont val="Calibri"/>
            <family val="2"/>
            <charset val="238"/>
          </rPr>
          <t>IV_F:HDUtem1</t>
        </r>
      </text>
    </comment>
    <comment ref="S63" authorId="0" shapeId="0" xr:uid="{784629B6-0B73-4CCD-A1A7-C6281392C742}">
      <text>
        <r>
          <rPr>
            <sz val="11"/>
            <rFont val="Calibri"/>
            <family val="2"/>
            <charset val="238"/>
          </rPr>
          <t>IV_F:ECSUtem1</t>
        </r>
      </text>
    </comment>
    <comment ref="T63" authorId="0" shapeId="0" xr:uid="{3718E703-BA86-4E59-AB6F-82509D53205D}">
      <text>
        <r>
          <rPr>
            <sz val="11"/>
            <rFont val="Calibri"/>
            <family val="2"/>
            <charset val="238"/>
          </rPr>
          <t>IV_F:KFHUtem1</t>
        </r>
      </text>
    </comment>
    <comment ref="U63" authorId="0" shapeId="0" xr:uid="{AE9D76A8-C5E3-4185-8F91-315277CA43F0}">
      <text>
        <r>
          <rPr>
            <sz val="11"/>
            <rFont val="Calibri"/>
            <family val="2"/>
            <charset val="238"/>
          </rPr>
          <t>IV_F:Egyeb_SajatUtem1</t>
        </r>
      </text>
    </comment>
    <comment ref="V63" authorId="0" shapeId="0" xr:uid="{EB03F062-83DC-4C64-A4A6-CA33E96785CD}">
      <text>
        <r>
          <rPr>
            <sz val="11"/>
            <rFont val="Calibri"/>
            <family val="2"/>
            <charset val="238"/>
          </rPr>
          <t>IV_F:DijUtem1</t>
        </r>
      </text>
    </comment>
    <comment ref="W63" authorId="0" shapeId="0" xr:uid="{D68950FB-D538-4763-90E1-8B00182438DB}">
      <text>
        <r>
          <rPr>
            <sz val="11"/>
            <rFont val="Calibri"/>
            <family val="2"/>
            <charset val="238"/>
          </rPr>
          <t>IV_F:EM_Melleklet1_Utem1</t>
        </r>
      </text>
    </comment>
    <comment ref="X63" authorId="0" shapeId="0" xr:uid="{BE6546B4-63A0-4714-9431-4DC445B4BF34}">
      <text>
        <r>
          <rPr>
            <sz val="11"/>
            <rFont val="Calibri"/>
            <family val="2"/>
            <charset val="238"/>
          </rPr>
          <t>IV_F:EgyebAllamiUtem1</t>
        </r>
      </text>
    </comment>
    <comment ref="Y63" authorId="0" shapeId="0" xr:uid="{F28E7106-B7D5-43F9-B1D3-D99448BEAC62}">
      <text>
        <r>
          <rPr>
            <sz val="11"/>
            <rFont val="Calibri"/>
            <family val="2"/>
            <charset val="238"/>
          </rPr>
          <t>IV_F:OnkormanyzatiUtem1</t>
        </r>
      </text>
    </comment>
    <comment ref="Z63" authorId="0" shapeId="0" xr:uid="{BBF0AB1F-68E6-4C9D-82F5-30C442BD9789}">
      <text>
        <r>
          <rPr>
            <sz val="11"/>
            <rFont val="Calibri"/>
            <family val="2"/>
            <charset val="238"/>
          </rPr>
          <t>IV_F:EUUtem1</t>
        </r>
      </text>
    </comment>
    <comment ref="AA63" authorId="0" shapeId="0" xr:uid="{FEB06F6B-6DA3-47F9-88C3-4231F478261F}">
      <text>
        <r>
          <rPr>
            <sz val="11"/>
            <rFont val="Calibri"/>
            <family val="2"/>
            <charset val="238"/>
          </rPr>
          <t>IV_F:EgyebUtem1</t>
        </r>
      </text>
    </comment>
    <comment ref="AB63" authorId="0" shapeId="0" xr:uid="{49C21EE6-3AE9-40AA-832F-C181CB316DBF}">
      <text>
        <r>
          <rPr>
            <sz val="11"/>
            <rFont val="Calibri"/>
            <family val="2"/>
            <charset val="238"/>
          </rPr>
          <t>IV_F:HitelKotvenyUtem1</t>
        </r>
      </text>
    </comment>
    <comment ref="AC63" authorId="0" shapeId="0" xr:uid="{96ECFF56-168B-43D0-A6BA-3D1BFB142734}">
      <text>
        <r>
          <rPr>
            <sz val="11"/>
            <rFont val="Calibri"/>
            <family val="2"/>
            <charset val="238"/>
          </rPr>
          <t>IV_F:OsszesenUtem1</t>
        </r>
      </text>
    </comment>
    <comment ref="AF63" authorId="0" shapeId="0" xr:uid="{66A75692-743F-47C5-A841-33B982994A48}">
      <text>
        <r>
          <rPr>
            <sz val="11"/>
            <rFont val="Calibri"/>
            <family val="2"/>
            <charset val="238"/>
          </rPr>
          <t>IV_F:HDUtem2</t>
        </r>
      </text>
    </comment>
    <comment ref="AG63" authorId="0" shapeId="0" xr:uid="{F5D8E636-4D4C-4FDA-AE88-DAEFD48D3AAC}">
      <text>
        <r>
          <rPr>
            <sz val="11"/>
            <rFont val="Calibri"/>
            <family val="2"/>
            <charset val="238"/>
          </rPr>
          <t>IV_F:ECSUtem2</t>
        </r>
      </text>
    </comment>
    <comment ref="AH63" authorId="0" shapeId="0" xr:uid="{43053492-6515-4F15-A16E-BC39A3CC7EF0}">
      <text>
        <r>
          <rPr>
            <sz val="11"/>
            <rFont val="Calibri"/>
            <family val="2"/>
            <charset val="238"/>
          </rPr>
          <t>IV_F:KFHUtem2</t>
        </r>
      </text>
    </comment>
    <comment ref="AI63" authorId="0" shapeId="0" xr:uid="{FD6F125F-E8DA-4FE3-A621-837E3E7071F7}">
      <text>
        <r>
          <rPr>
            <sz val="11"/>
            <rFont val="Calibri"/>
            <family val="2"/>
            <charset val="238"/>
          </rPr>
          <t>IV_F:Egyeb_SajatUtem2</t>
        </r>
      </text>
    </comment>
    <comment ref="AJ63" authorId="0" shapeId="0" xr:uid="{723B3610-F249-4130-8088-7AFE17CC829C}">
      <text>
        <r>
          <rPr>
            <sz val="11"/>
            <rFont val="Calibri"/>
            <family val="2"/>
            <charset val="238"/>
          </rPr>
          <t>IV_F:DijUtem2</t>
        </r>
      </text>
    </comment>
    <comment ref="AK63" authorId="0" shapeId="0" xr:uid="{6D8BD2FB-7FD7-4360-BB96-D5784109AD9B}">
      <text>
        <r>
          <rPr>
            <sz val="11"/>
            <rFont val="Calibri"/>
            <family val="2"/>
            <charset val="238"/>
          </rPr>
          <t>IV_F:EM_Melleklet1_Utem2</t>
        </r>
      </text>
    </comment>
    <comment ref="AL63" authorId="0" shapeId="0" xr:uid="{31F32895-CA97-4593-A4DF-EDE35815FCD4}">
      <text>
        <r>
          <rPr>
            <sz val="11"/>
            <rFont val="Calibri"/>
            <family val="2"/>
            <charset val="238"/>
          </rPr>
          <t>IV_F:EgyebAllamiUtem2</t>
        </r>
      </text>
    </comment>
    <comment ref="AM63" authorId="0" shapeId="0" xr:uid="{FDCC63FB-E799-4196-A7CB-6950D0392CAF}">
      <text>
        <r>
          <rPr>
            <sz val="11"/>
            <rFont val="Calibri"/>
            <family val="2"/>
            <charset val="238"/>
          </rPr>
          <t>IV_F:OnkormanyzatiUtem2</t>
        </r>
      </text>
    </comment>
    <comment ref="AN63" authorId="0" shapeId="0" xr:uid="{71AFAA29-D8F5-4D5C-93AE-07968E694BB6}">
      <text>
        <r>
          <rPr>
            <sz val="11"/>
            <rFont val="Calibri"/>
            <family val="2"/>
            <charset val="238"/>
          </rPr>
          <t>IV_F:EUUtem2</t>
        </r>
      </text>
    </comment>
    <comment ref="AO63" authorId="0" shapeId="0" xr:uid="{2FD5B617-1038-4210-9047-ECC454E80795}">
      <text>
        <r>
          <rPr>
            <sz val="11"/>
            <rFont val="Calibri"/>
            <family val="2"/>
            <charset val="238"/>
          </rPr>
          <t>IV_F:EgyebUtem2</t>
        </r>
      </text>
    </comment>
    <comment ref="AP63" authorId="0" shapeId="0" xr:uid="{41AEF99C-F97E-4EC5-940E-D356EFCB038B}">
      <text>
        <r>
          <rPr>
            <sz val="11"/>
            <rFont val="Calibri"/>
            <family val="2"/>
            <charset val="238"/>
          </rPr>
          <t>IV_F:HitelKotvenyUtem2</t>
        </r>
      </text>
    </comment>
    <comment ref="AQ63" authorId="0" shapeId="0" xr:uid="{5AE3B36A-C92B-4F2C-8274-99D01DCBCD59}">
      <text>
        <r>
          <rPr>
            <sz val="11"/>
            <rFont val="Calibri"/>
            <family val="2"/>
            <charset val="238"/>
          </rPr>
          <t>IV_F:OsszesenUtem2</t>
        </r>
      </text>
    </comment>
    <comment ref="AR63" authorId="0" shapeId="0" xr:uid="{ECF02AFE-3751-405D-AE15-C8D646A67B38}">
      <text>
        <r>
          <rPr>
            <sz val="11"/>
            <rFont val="Calibri"/>
            <family val="2"/>
            <charset val="238"/>
          </rPr>
          <t>IV_F:ForrashianyUtem2</t>
        </r>
      </text>
    </comment>
    <comment ref="AU63" authorId="0" shapeId="0" xr:uid="{63D0EE9A-3A26-4BA1-A0F0-CEFAA871656F}">
      <text>
        <r>
          <rPr>
            <sz val="11"/>
            <rFont val="Calibri"/>
            <family val="2"/>
            <charset val="238"/>
          </rPr>
          <t>IV_F:Indokolas</t>
        </r>
      </text>
    </comment>
    <comment ref="AV63" authorId="0" shapeId="0" xr:uid="{7DE2C52A-E888-4DC9-9BCE-52D80488D428}">
      <text>
        <r>
          <rPr>
            <sz val="11"/>
            <rFont val="Calibri"/>
            <family val="2"/>
            <charset val="238"/>
          </rPr>
          <t>IV_F:Megjegyzes</t>
        </r>
      </text>
    </comment>
    <comment ref="AW63" authorId="0" shapeId="0" xr:uid="{B620EDC0-4944-46E0-BDE1-B816A2637DB6}">
      <text>
        <r>
          <rPr>
            <sz val="11"/>
            <rFont val="Calibri"/>
            <family val="2"/>
            <charset val="238"/>
          </rPr>
          <t>IV_F:FeladatSorszam</t>
        </r>
      </text>
    </comment>
    <comment ref="AY63" authorId="0" shapeId="0" xr:uid="{983E9AA2-46AC-4BA7-9A49-A69F3C887392}">
      <text>
        <r>
          <rPr>
            <sz val="11"/>
            <rFont val="Calibri"/>
            <family val="2"/>
            <charset val="238"/>
          </rPr>
          <t>IV_F:ISA</t>
        </r>
      </text>
    </comment>
    <comment ref="B64" authorId="0" shapeId="0" xr:uid="{F86D3117-6234-4F5C-AA5F-B032060DDC3F}">
      <text>
        <r>
          <rPr>
            <sz val="11"/>
            <rFont val="Calibri"/>
            <family val="2"/>
            <charset val="238"/>
          </rPr>
          <t>IV_F:FontossagiSorrent</t>
        </r>
      </text>
    </comment>
    <comment ref="C64" authorId="0" shapeId="0" xr:uid="{36DDDACA-D697-4EE7-AF3F-49991A8E53D8}">
      <text>
        <r>
          <rPr>
            <sz val="11"/>
            <rFont val="Calibri"/>
            <family val="2"/>
            <charset val="238"/>
          </rPr>
          <t>IV_F:FeladatKategoria</t>
        </r>
      </text>
    </comment>
    <comment ref="D64" authorId="0" shapeId="0" xr:uid="{9FF847F9-5307-4B09-9CBB-CA458FE4898D}">
      <text>
        <r>
          <rPr>
            <sz val="11"/>
            <rFont val="Calibri"/>
            <family val="2"/>
            <charset val="238"/>
          </rPr>
          <t>IV_F:FeladatMegnevezes</t>
        </r>
      </text>
    </comment>
    <comment ref="E64" authorId="0" shapeId="0" xr:uid="{147A8C08-9EC8-48CA-8185-901EB20FDE41}">
      <text>
        <r>
          <rPr>
            <sz val="11"/>
            <rFont val="Calibri"/>
            <family val="2"/>
            <charset val="238"/>
          </rPr>
          <t>IV_F:ElviEngedelySzam</t>
        </r>
      </text>
    </comment>
    <comment ref="F64" authorId="0" shapeId="0" xr:uid="{812D66D9-8A3E-4CC3-9AE0-676DB2B32467}">
      <text>
        <r>
          <rPr>
            <sz val="11"/>
            <rFont val="Calibri"/>
            <family val="2"/>
            <charset val="238"/>
          </rPr>
          <t>IV_F:VKR_Kod</t>
        </r>
      </text>
    </comment>
    <comment ref="G64" authorId="0" shapeId="0" xr:uid="{B88CFFB1-1979-42C2-9285-53D8C1489A95}">
      <text>
        <r>
          <rPr>
            <sz val="11"/>
            <rFont val="Calibri"/>
            <family val="2"/>
            <charset val="238"/>
          </rPr>
          <t>IV_F:VKR_Nev</t>
        </r>
      </text>
    </comment>
    <comment ref="H64" authorId="0" shapeId="0" xr:uid="{CE3786DC-C27F-4725-BA93-D92F5B5D2704}">
      <text>
        <r>
          <rPr>
            <sz val="11"/>
            <rFont val="Calibri"/>
            <family val="2"/>
            <charset val="238"/>
          </rPr>
          <t>IV_F:FeladatAzonosito</t>
        </r>
      </text>
    </comment>
    <comment ref="I64" authorId="0" shapeId="0" xr:uid="{3F4B1AB1-9DBF-4860-8C47-3D904C985C99}">
      <text>
        <r>
          <rPr>
            <sz val="11"/>
            <rFont val="Calibri"/>
            <family val="2"/>
            <charset val="238"/>
          </rPr>
          <t>IV_F:EllatasiTerulet</t>
        </r>
      </text>
    </comment>
    <comment ref="J64" authorId="0" shapeId="0" xr:uid="{BBFBA9DA-C261-4946-A60E-E7AB0D022E61}">
      <text>
        <r>
          <rPr>
            <sz val="11"/>
            <rFont val="Calibri"/>
            <family val="2"/>
            <charset val="238"/>
          </rPr>
          <t>IV_F:EllatasertFelelos</t>
        </r>
      </text>
    </comment>
    <comment ref="K64" authorId="0" shapeId="0" xr:uid="{A253EF86-A0E6-430F-967A-687809519CB4}">
      <text>
        <r>
          <rPr>
            <sz val="11"/>
            <rFont val="Calibri"/>
            <family val="2"/>
            <charset val="238"/>
          </rPr>
          <t>IV_F:TervezettNettoKoltseg</t>
        </r>
      </text>
    </comment>
    <comment ref="L64" authorId="0" shapeId="0" xr:uid="{80F7BC66-681A-4C4F-9ECE-F8F4133B7641}">
      <text>
        <r>
          <rPr>
            <sz val="11"/>
            <rFont val="Calibri"/>
            <family val="2"/>
            <charset val="238"/>
          </rPr>
          <t>IV_F:IdotartamKezdes</t>
        </r>
      </text>
    </comment>
    <comment ref="M64" authorId="0" shapeId="0" xr:uid="{3E44AD74-6D05-4662-8B13-1AA85D13DC49}">
      <text>
        <r>
          <rPr>
            <sz val="11"/>
            <rFont val="Calibri"/>
            <family val="2"/>
            <charset val="238"/>
          </rPr>
          <t>IV_F:IdotartamBefejezes</t>
        </r>
      </text>
    </comment>
    <comment ref="N64" authorId="0" shapeId="0" xr:uid="{6B46537D-E1EA-4851-87D2-08ADEC325214}">
      <text>
        <r>
          <rPr>
            <sz val="11"/>
            <rFont val="Calibri"/>
            <family val="2"/>
            <charset val="238"/>
          </rPr>
          <t>IV_F:NettoKoltsegUtem1</t>
        </r>
      </text>
    </comment>
    <comment ref="O64" authorId="0" shapeId="0" xr:uid="{2A9E7DED-34FC-40EE-8758-B4159CEF48C5}">
      <text>
        <r>
          <rPr>
            <sz val="11"/>
            <rFont val="Calibri"/>
            <family val="2"/>
            <charset val="238"/>
          </rPr>
          <t>IV_F:NettoKoltsegUtem2</t>
        </r>
      </text>
    </comment>
    <comment ref="P64" authorId="0" shapeId="0" xr:uid="{DDCB64F0-3124-4476-8239-A74853426B2F}">
      <text>
        <r>
          <rPr>
            <sz val="11"/>
            <rFont val="Calibri"/>
            <family val="2"/>
            <charset val="238"/>
          </rPr>
          <t>IV_F:EM_Melleklet2_KTG</t>
        </r>
      </text>
    </comment>
    <comment ref="R64" authorId="0" shapeId="0" xr:uid="{B464477B-18EB-4EAD-BF27-6409F788B121}">
      <text>
        <r>
          <rPr>
            <sz val="11"/>
            <rFont val="Calibri"/>
            <family val="2"/>
            <charset val="238"/>
          </rPr>
          <t>IV_F:HDUtem1</t>
        </r>
      </text>
    </comment>
    <comment ref="S64" authorId="0" shapeId="0" xr:uid="{D7F6C093-CB56-4E77-BF3D-10793B2C721F}">
      <text>
        <r>
          <rPr>
            <sz val="11"/>
            <rFont val="Calibri"/>
            <family val="2"/>
            <charset val="238"/>
          </rPr>
          <t>IV_F:ECSUtem1</t>
        </r>
      </text>
    </comment>
    <comment ref="T64" authorId="0" shapeId="0" xr:uid="{8A052041-D648-4EBA-9EFB-A43F625EB020}">
      <text>
        <r>
          <rPr>
            <sz val="11"/>
            <rFont val="Calibri"/>
            <family val="2"/>
            <charset val="238"/>
          </rPr>
          <t>IV_F:KFHUtem1</t>
        </r>
      </text>
    </comment>
    <comment ref="U64" authorId="0" shapeId="0" xr:uid="{E64F9C43-8511-446F-930A-0A2BBB0D7389}">
      <text>
        <r>
          <rPr>
            <sz val="11"/>
            <rFont val="Calibri"/>
            <family val="2"/>
            <charset val="238"/>
          </rPr>
          <t>IV_F:Egyeb_SajatUtem1</t>
        </r>
      </text>
    </comment>
    <comment ref="V64" authorId="0" shapeId="0" xr:uid="{653F82E1-3A1D-413E-AA35-6DD1C4631B33}">
      <text>
        <r>
          <rPr>
            <sz val="11"/>
            <rFont val="Calibri"/>
            <family val="2"/>
            <charset val="238"/>
          </rPr>
          <t>IV_F:DijUtem1</t>
        </r>
      </text>
    </comment>
    <comment ref="W64" authorId="0" shapeId="0" xr:uid="{33212384-6B7B-4D66-8EA0-09F17EB52D58}">
      <text>
        <r>
          <rPr>
            <sz val="11"/>
            <rFont val="Calibri"/>
            <family val="2"/>
            <charset val="238"/>
          </rPr>
          <t>IV_F:EM_Melleklet1_Utem1</t>
        </r>
      </text>
    </comment>
    <comment ref="X64" authorId="0" shapeId="0" xr:uid="{225DD5BF-B481-4F56-9D03-65D8CDC152D0}">
      <text>
        <r>
          <rPr>
            <sz val="11"/>
            <rFont val="Calibri"/>
            <family val="2"/>
            <charset val="238"/>
          </rPr>
          <t>IV_F:EgyebAllamiUtem1</t>
        </r>
      </text>
    </comment>
    <comment ref="Y64" authorId="0" shapeId="0" xr:uid="{388AB22C-3123-4336-B0F7-910CAF3AF627}">
      <text>
        <r>
          <rPr>
            <sz val="11"/>
            <rFont val="Calibri"/>
            <family val="2"/>
            <charset val="238"/>
          </rPr>
          <t>IV_F:OnkormanyzatiUtem1</t>
        </r>
      </text>
    </comment>
    <comment ref="Z64" authorId="0" shapeId="0" xr:uid="{774A2727-9F77-4F11-9FBA-845A8FD9DC22}">
      <text>
        <r>
          <rPr>
            <sz val="11"/>
            <rFont val="Calibri"/>
            <family val="2"/>
            <charset val="238"/>
          </rPr>
          <t>IV_F:EUUtem1</t>
        </r>
      </text>
    </comment>
    <comment ref="AA64" authorId="0" shapeId="0" xr:uid="{09017303-71CF-4B57-B9BB-22FB22C7E027}">
      <text>
        <r>
          <rPr>
            <sz val="11"/>
            <rFont val="Calibri"/>
            <family val="2"/>
            <charset val="238"/>
          </rPr>
          <t>IV_F:EgyebUtem1</t>
        </r>
      </text>
    </comment>
    <comment ref="AB64" authorId="0" shapeId="0" xr:uid="{BCDAC21A-7E3B-44D5-8532-87A8DC4961EE}">
      <text>
        <r>
          <rPr>
            <sz val="11"/>
            <rFont val="Calibri"/>
            <family val="2"/>
            <charset val="238"/>
          </rPr>
          <t>IV_F:HitelKotvenyUtem1</t>
        </r>
      </text>
    </comment>
    <comment ref="AC64" authorId="0" shapeId="0" xr:uid="{81359B84-9490-4060-8215-C33CCD4E3EC8}">
      <text>
        <r>
          <rPr>
            <sz val="11"/>
            <rFont val="Calibri"/>
            <family val="2"/>
            <charset val="238"/>
          </rPr>
          <t>IV_F:OsszesenUtem1</t>
        </r>
      </text>
    </comment>
    <comment ref="AF64" authorId="0" shapeId="0" xr:uid="{65FE71B5-C040-411B-9974-662D4ACCCAB3}">
      <text>
        <r>
          <rPr>
            <sz val="11"/>
            <rFont val="Calibri"/>
            <family val="2"/>
            <charset val="238"/>
          </rPr>
          <t>IV_F:HDUtem2</t>
        </r>
      </text>
    </comment>
    <comment ref="AG64" authorId="0" shapeId="0" xr:uid="{0838301B-3F4F-4808-8C5F-289F890EACAB}">
      <text>
        <r>
          <rPr>
            <sz val="11"/>
            <rFont val="Calibri"/>
            <family val="2"/>
            <charset val="238"/>
          </rPr>
          <t>IV_F:ECSUtem2</t>
        </r>
      </text>
    </comment>
    <comment ref="AH64" authorId="0" shapeId="0" xr:uid="{589B6EEA-316C-4964-B6F0-FEA69EF7C32B}">
      <text>
        <r>
          <rPr>
            <sz val="11"/>
            <rFont val="Calibri"/>
            <family val="2"/>
            <charset val="238"/>
          </rPr>
          <t>IV_F:KFHUtem2</t>
        </r>
      </text>
    </comment>
    <comment ref="AI64" authorId="0" shapeId="0" xr:uid="{5973A80C-26E2-4B34-A407-01AF8B10CBFC}">
      <text>
        <r>
          <rPr>
            <sz val="11"/>
            <rFont val="Calibri"/>
            <family val="2"/>
            <charset val="238"/>
          </rPr>
          <t>IV_F:Egyeb_SajatUtem2</t>
        </r>
      </text>
    </comment>
    <comment ref="AJ64" authorId="0" shapeId="0" xr:uid="{F1157034-BEEB-48B0-8736-B0E3983FDE07}">
      <text>
        <r>
          <rPr>
            <sz val="11"/>
            <rFont val="Calibri"/>
            <family val="2"/>
            <charset val="238"/>
          </rPr>
          <t>IV_F:DijUtem2</t>
        </r>
      </text>
    </comment>
    <comment ref="AK64" authorId="0" shapeId="0" xr:uid="{5EE07C64-7A3F-416E-B083-EA06626C62EA}">
      <text>
        <r>
          <rPr>
            <sz val="11"/>
            <rFont val="Calibri"/>
            <family val="2"/>
            <charset val="238"/>
          </rPr>
          <t>IV_F:EM_Melleklet1_Utem2</t>
        </r>
      </text>
    </comment>
    <comment ref="AL64" authorId="0" shapeId="0" xr:uid="{3D5B2D2E-30B2-4F7D-98C4-66CB1932337F}">
      <text>
        <r>
          <rPr>
            <sz val="11"/>
            <rFont val="Calibri"/>
            <family val="2"/>
            <charset val="238"/>
          </rPr>
          <t>IV_F:EgyebAllamiUtem2</t>
        </r>
      </text>
    </comment>
    <comment ref="AM64" authorId="0" shapeId="0" xr:uid="{D7C7487D-2240-4BC8-9207-9011D564C982}">
      <text>
        <r>
          <rPr>
            <sz val="11"/>
            <rFont val="Calibri"/>
            <family val="2"/>
            <charset val="238"/>
          </rPr>
          <t>IV_F:OnkormanyzatiUtem2</t>
        </r>
      </text>
    </comment>
    <comment ref="AN64" authorId="0" shapeId="0" xr:uid="{491AAC8C-41DD-41B2-A2D1-D03BEDA60FD3}">
      <text>
        <r>
          <rPr>
            <sz val="11"/>
            <rFont val="Calibri"/>
            <family val="2"/>
            <charset val="238"/>
          </rPr>
          <t>IV_F:EUUtem2</t>
        </r>
      </text>
    </comment>
    <comment ref="AO64" authorId="0" shapeId="0" xr:uid="{E4956C65-9ABF-487B-B7AA-C0E6BE6646A6}">
      <text>
        <r>
          <rPr>
            <sz val="11"/>
            <rFont val="Calibri"/>
            <family val="2"/>
            <charset val="238"/>
          </rPr>
          <t>IV_F:EgyebUtem2</t>
        </r>
      </text>
    </comment>
    <comment ref="AP64" authorId="0" shapeId="0" xr:uid="{6AA91D63-0F22-460D-AC39-61D882EE01F1}">
      <text>
        <r>
          <rPr>
            <sz val="11"/>
            <rFont val="Calibri"/>
            <family val="2"/>
            <charset val="238"/>
          </rPr>
          <t>IV_F:HitelKotvenyUtem2</t>
        </r>
      </text>
    </comment>
    <comment ref="AQ64" authorId="0" shapeId="0" xr:uid="{823A43B2-A7B9-481B-A5DA-09D0D08B4E63}">
      <text>
        <r>
          <rPr>
            <sz val="11"/>
            <rFont val="Calibri"/>
            <family val="2"/>
            <charset val="238"/>
          </rPr>
          <t>IV_F:OsszesenUtem2</t>
        </r>
      </text>
    </comment>
    <comment ref="AR64" authorId="0" shapeId="0" xr:uid="{001B9FB4-CB05-4A05-B571-1255261BD390}">
      <text>
        <r>
          <rPr>
            <sz val="11"/>
            <rFont val="Calibri"/>
            <family val="2"/>
            <charset val="238"/>
          </rPr>
          <t>IV_F:ForrashianyUtem2</t>
        </r>
      </text>
    </comment>
    <comment ref="AU64" authorId="0" shapeId="0" xr:uid="{F2463840-291E-4CC9-9C69-93EE84F92A5C}">
      <text>
        <r>
          <rPr>
            <sz val="11"/>
            <rFont val="Calibri"/>
            <family val="2"/>
            <charset val="238"/>
          </rPr>
          <t>IV_F:Indokolas</t>
        </r>
      </text>
    </comment>
    <comment ref="AV64" authorId="0" shapeId="0" xr:uid="{B8481698-BE32-4228-8A79-130CA667E3C0}">
      <text>
        <r>
          <rPr>
            <sz val="11"/>
            <rFont val="Calibri"/>
            <family val="2"/>
            <charset val="238"/>
          </rPr>
          <t>IV_F:Megjegyzes</t>
        </r>
      </text>
    </comment>
    <comment ref="AW64" authorId="0" shapeId="0" xr:uid="{5FF56AA8-D30C-466B-9B01-2274BE3C0B83}">
      <text>
        <r>
          <rPr>
            <sz val="11"/>
            <rFont val="Calibri"/>
            <family val="2"/>
            <charset val="238"/>
          </rPr>
          <t>IV_F:FeladatSorszam</t>
        </r>
      </text>
    </comment>
    <comment ref="AY64" authorId="0" shapeId="0" xr:uid="{6E4B3BAA-4A44-4149-A518-7CA454F76AC7}">
      <text>
        <r>
          <rPr>
            <sz val="11"/>
            <rFont val="Calibri"/>
            <family val="2"/>
            <charset val="238"/>
          </rPr>
          <t>IV_F:ISA</t>
        </r>
      </text>
    </comment>
    <comment ref="B65" authorId="0" shapeId="0" xr:uid="{43DE5EF2-9C81-45EE-9B57-53DA64F267D5}">
      <text>
        <r>
          <rPr>
            <sz val="11"/>
            <rFont val="Calibri"/>
            <family val="2"/>
            <charset val="238"/>
          </rPr>
          <t>IV_F:FontossagiSorrent</t>
        </r>
      </text>
    </comment>
    <comment ref="C65" authorId="0" shapeId="0" xr:uid="{40C32138-26B4-489E-B1B7-7028480ADDEC}">
      <text>
        <r>
          <rPr>
            <sz val="11"/>
            <rFont val="Calibri"/>
            <family val="2"/>
            <charset val="238"/>
          </rPr>
          <t>IV_F:FeladatKategoria</t>
        </r>
      </text>
    </comment>
    <comment ref="D65" authorId="0" shapeId="0" xr:uid="{B17DA66C-147B-4AB9-8B76-B602F71EB4A7}">
      <text>
        <r>
          <rPr>
            <sz val="11"/>
            <rFont val="Calibri"/>
            <family val="2"/>
            <charset val="238"/>
          </rPr>
          <t>IV_F:FeladatMegnevezes</t>
        </r>
      </text>
    </comment>
    <comment ref="E65" authorId="0" shapeId="0" xr:uid="{FA0355DA-94C4-48D0-879B-150903F83202}">
      <text>
        <r>
          <rPr>
            <sz val="11"/>
            <rFont val="Calibri"/>
            <family val="2"/>
            <charset val="238"/>
          </rPr>
          <t>IV_F:ElviEngedelySzam</t>
        </r>
      </text>
    </comment>
    <comment ref="F65" authorId="0" shapeId="0" xr:uid="{2D21C7D2-C725-4733-98A6-509891CD7847}">
      <text>
        <r>
          <rPr>
            <sz val="11"/>
            <rFont val="Calibri"/>
            <family val="2"/>
            <charset val="238"/>
          </rPr>
          <t>IV_F:VKR_Kod</t>
        </r>
      </text>
    </comment>
    <comment ref="G65" authorId="0" shapeId="0" xr:uid="{AF397220-B655-4DEE-9707-C766B609CA05}">
      <text>
        <r>
          <rPr>
            <sz val="11"/>
            <rFont val="Calibri"/>
            <family val="2"/>
            <charset val="238"/>
          </rPr>
          <t>IV_F:VKR_Nev</t>
        </r>
      </text>
    </comment>
    <comment ref="H65" authorId="0" shapeId="0" xr:uid="{776F1692-1D71-4CA6-A08A-F59A5BF794FE}">
      <text>
        <r>
          <rPr>
            <sz val="11"/>
            <rFont val="Calibri"/>
            <family val="2"/>
            <charset val="238"/>
          </rPr>
          <t>IV_F:FeladatAzonosito</t>
        </r>
      </text>
    </comment>
    <comment ref="I65" authorId="0" shapeId="0" xr:uid="{DA0515EF-FFEF-4D44-BEAC-251A87B4C636}">
      <text>
        <r>
          <rPr>
            <sz val="11"/>
            <rFont val="Calibri"/>
            <family val="2"/>
            <charset val="238"/>
          </rPr>
          <t>IV_F:EllatasiTerulet</t>
        </r>
      </text>
    </comment>
    <comment ref="J65" authorId="0" shapeId="0" xr:uid="{E2263DA1-3ECB-42F1-8420-0CF984BC5BC2}">
      <text>
        <r>
          <rPr>
            <sz val="11"/>
            <rFont val="Calibri"/>
            <family val="2"/>
            <charset val="238"/>
          </rPr>
          <t>IV_F:EllatasertFelelos</t>
        </r>
      </text>
    </comment>
    <comment ref="K65" authorId="0" shapeId="0" xr:uid="{62A578B8-9503-42AB-ABE5-EE6C06B43CDE}">
      <text>
        <r>
          <rPr>
            <sz val="11"/>
            <rFont val="Calibri"/>
            <family val="2"/>
            <charset val="238"/>
          </rPr>
          <t>IV_F:TervezettNettoKoltseg</t>
        </r>
      </text>
    </comment>
    <comment ref="L65" authorId="0" shapeId="0" xr:uid="{DAE33D2B-4556-4758-9A19-C16D7CCBBAE4}">
      <text>
        <r>
          <rPr>
            <sz val="11"/>
            <rFont val="Calibri"/>
            <family val="2"/>
            <charset val="238"/>
          </rPr>
          <t>IV_F:IdotartamKezdes</t>
        </r>
      </text>
    </comment>
    <comment ref="M65" authorId="0" shapeId="0" xr:uid="{D0361791-9F6E-4EF1-96EE-5671DA312328}">
      <text>
        <r>
          <rPr>
            <sz val="11"/>
            <rFont val="Calibri"/>
            <family val="2"/>
            <charset val="238"/>
          </rPr>
          <t>IV_F:IdotartamBefejezes</t>
        </r>
      </text>
    </comment>
    <comment ref="N65" authorId="0" shapeId="0" xr:uid="{F5E54DBC-8478-4CCC-9E99-02316D94F7C1}">
      <text>
        <r>
          <rPr>
            <sz val="11"/>
            <rFont val="Calibri"/>
            <family val="2"/>
            <charset val="238"/>
          </rPr>
          <t>IV_F:NettoKoltsegUtem1</t>
        </r>
      </text>
    </comment>
    <comment ref="O65" authorId="0" shapeId="0" xr:uid="{0AEC03C0-2DAC-4C5A-AB29-B8B0D5B3EAEC}">
      <text>
        <r>
          <rPr>
            <sz val="11"/>
            <rFont val="Calibri"/>
            <family val="2"/>
            <charset val="238"/>
          </rPr>
          <t>IV_F:NettoKoltsegUtem2</t>
        </r>
      </text>
    </comment>
    <comment ref="P65" authorId="0" shapeId="0" xr:uid="{83C441CD-4219-46F1-9FF5-66AEFD8972EC}">
      <text>
        <r>
          <rPr>
            <sz val="11"/>
            <rFont val="Calibri"/>
            <family val="2"/>
            <charset val="238"/>
          </rPr>
          <t>IV_F:EM_Melleklet2_KTG</t>
        </r>
      </text>
    </comment>
    <comment ref="R65" authorId="0" shapeId="0" xr:uid="{111214F7-47BA-4FC4-8CA6-9FFA66F2DDA4}">
      <text>
        <r>
          <rPr>
            <sz val="11"/>
            <rFont val="Calibri"/>
            <family val="2"/>
            <charset val="238"/>
          </rPr>
          <t>IV_F:HDUtem1</t>
        </r>
      </text>
    </comment>
    <comment ref="S65" authorId="0" shapeId="0" xr:uid="{866ACCE5-78E1-4DEF-9D46-417907F700B1}">
      <text>
        <r>
          <rPr>
            <sz val="11"/>
            <rFont val="Calibri"/>
            <family val="2"/>
            <charset val="238"/>
          </rPr>
          <t>IV_F:ECSUtem1</t>
        </r>
      </text>
    </comment>
    <comment ref="T65" authorId="0" shapeId="0" xr:uid="{D9FF4560-A130-4938-A3CC-F538D519124E}">
      <text>
        <r>
          <rPr>
            <sz val="11"/>
            <rFont val="Calibri"/>
            <family val="2"/>
            <charset val="238"/>
          </rPr>
          <t>IV_F:KFHUtem1</t>
        </r>
      </text>
    </comment>
    <comment ref="U65" authorId="0" shapeId="0" xr:uid="{E647A90D-2F52-4C1B-8973-D588C3137E2B}">
      <text>
        <r>
          <rPr>
            <sz val="11"/>
            <rFont val="Calibri"/>
            <family val="2"/>
            <charset val="238"/>
          </rPr>
          <t>IV_F:Egyeb_SajatUtem1</t>
        </r>
      </text>
    </comment>
    <comment ref="V65" authorId="0" shapeId="0" xr:uid="{CEDEC926-D97D-480B-830E-B0AC50755BC5}">
      <text>
        <r>
          <rPr>
            <sz val="11"/>
            <rFont val="Calibri"/>
            <family val="2"/>
            <charset val="238"/>
          </rPr>
          <t>IV_F:DijUtem1</t>
        </r>
      </text>
    </comment>
    <comment ref="W65" authorId="0" shapeId="0" xr:uid="{604BEED7-9BA9-4D88-8881-72C7E905D8CB}">
      <text>
        <r>
          <rPr>
            <sz val="11"/>
            <rFont val="Calibri"/>
            <family val="2"/>
            <charset val="238"/>
          </rPr>
          <t>IV_F:EM_Melleklet1_Utem1</t>
        </r>
      </text>
    </comment>
    <comment ref="X65" authorId="0" shapeId="0" xr:uid="{411F921F-5F8B-44FF-9C0B-E16CD98EEEA3}">
      <text>
        <r>
          <rPr>
            <sz val="11"/>
            <rFont val="Calibri"/>
            <family val="2"/>
            <charset val="238"/>
          </rPr>
          <t>IV_F:EgyebAllamiUtem1</t>
        </r>
      </text>
    </comment>
    <comment ref="Y65" authorId="0" shapeId="0" xr:uid="{798A5437-C203-4C5C-BBE9-E3A83A5F0684}">
      <text>
        <r>
          <rPr>
            <sz val="11"/>
            <rFont val="Calibri"/>
            <family val="2"/>
            <charset val="238"/>
          </rPr>
          <t>IV_F:OnkormanyzatiUtem1</t>
        </r>
      </text>
    </comment>
    <comment ref="Z65" authorId="0" shapeId="0" xr:uid="{7ED649B9-8ECF-43B0-9C47-C63921350942}">
      <text>
        <r>
          <rPr>
            <sz val="11"/>
            <rFont val="Calibri"/>
            <family val="2"/>
            <charset val="238"/>
          </rPr>
          <t>IV_F:EUUtem1</t>
        </r>
      </text>
    </comment>
    <comment ref="AA65" authorId="0" shapeId="0" xr:uid="{88A27073-79CE-41FB-83BF-45D3967E8892}">
      <text>
        <r>
          <rPr>
            <sz val="11"/>
            <rFont val="Calibri"/>
            <family val="2"/>
            <charset val="238"/>
          </rPr>
          <t>IV_F:EgyebUtem1</t>
        </r>
      </text>
    </comment>
    <comment ref="AB65" authorId="0" shapeId="0" xr:uid="{73E6D9BC-4AD4-4DB5-86DF-87313AC4AB79}">
      <text>
        <r>
          <rPr>
            <sz val="11"/>
            <rFont val="Calibri"/>
            <family val="2"/>
            <charset val="238"/>
          </rPr>
          <t>IV_F:HitelKotvenyUtem1</t>
        </r>
      </text>
    </comment>
    <comment ref="AC65" authorId="0" shapeId="0" xr:uid="{7F7BFBA8-044A-4C35-944C-F5C902562630}">
      <text>
        <r>
          <rPr>
            <sz val="11"/>
            <rFont val="Calibri"/>
            <family val="2"/>
            <charset val="238"/>
          </rPr>
          <t>IV_F:OsszesenUtem1</t>
        </r>
      </text>
    </comment>
    <comment ref="AF65" authorId="0" shapeId="0" xr:uid="{82F08846-AFF6-427E-AD9D-6BE0B6F21E7D}">
      <text>
        <r>
          <rPr>
            <sz val="11"/>
            <rFont val="Calibri"/>
            <family val="2"/>
            <charset val="238"/>
          </rPr>
          <t>IV_F:HDUtem2</t>
        </r>
      </text>
    </comment>
    <comment ref="AG65" authorId="0" shapeId="0" xr:uid="{ABAB4FDA-C156-4AA9-9A48-F250A2D6CC55}">
      <text>
        <r>
          <rPr>
            <sz val="11"/>
            <rFont val="Calibri"/>
            <family val="2"/>
            <charset val="238"/>
          </rPr>
          <t>IV_F:ECSUtem2</t>
        </r>
      </text>
    </comment>
    <comment ref="AH65" authorId="0" shapeId="0" xr:uid="{ABFC2918-0A4C-4070-9F7D-476B86738109}">
      <text>
        <r>
          <rPr>
            <sz val="11"/>
            <rFont val="Calibri"/>
            <family val="2"/>
            <charset val="238"/>
          </rPr>
          <t>IV_F:KFHUtem2</t>
        </r>
      </text>
    </comment>
    <comment ref="AI65" authorId="0" shapeId="0" xr:uid="{28FB1134-3ACC-4719-A7B4-FD2DABD1919E}">
      <text>
        <r>
          <rPr>
            <sz val="11"/>
            <rFont val="Calibri"/>
            <family val="2"/>
            <charset val="238"/>
          </rPr>
          <t>IV_F:Egyeb_SajatUtem2</t>
        </r>
      </text>
    </comment>
    <comment ref="AJ65" authorId="0" shapeId="0" xr:uid="{E1DC0DF7-6A93-4039-9DB7-D8C13669A099}">
      <text>
        <r>
          <rPr>
            <sz val="11"/>
            <rFont val="Calibri"/>
            <family val="2"/>
            <charset val="238"/>
          </rPr>
          <t>IV_F:DijUtem2</t>
        </r>
      </text>
    </comment>
    <comment ref="AK65" authorId="0" shapeId="0" xr:uid="{496F2497-1B59-4384-9D84-732EBAEE9E7D}">
      <text>
        <r>
          <rPr>
            <sz val="11"/>
            <rFont val="Calibri"/>
            <family val="2"/>
            <charset val="238"/>
          </rPr>
          <t>IV_F:EM_Melleklet1_Utem2</t>
        </r>
      </text>
    </comment>
    <comment ref="AL65" authorId="0" shapeId="0" xr:uid="{92DBAE14-FB41-4B5D-9771-58113D96189F}">
      <text>
        <r>
          <rPr>
            <sz val="11"/>
            <rFont val="Calibri"/>
            <family val="2"/>
            <charset val="238"/>
          </rPr>
          <t>IV_F:EgyebAllamiUtem2</t>
        </r>
      </text>
    </comment>
    <comment ref="AM65" authorId="0" shapeId="0" xr:uid="{DE132555-57F2-4D8F-864D-FD7F27704A52}">
      <text>
        <r>
          <rPr>
            <sz val="11"/>
            <rFont val="Calibri"/>
            <family val="2"/>
            <charset val="238"/>
          </rPr>
          <t>IV_F:OnkormanyzatiUtem2</t>
        </r>
      </text>
    </comment>
    <comment ref="AN65" authorId="0" shapeId="0" xr:uid="{A7083B47-A5B6-440D-960B-EBD6F28B9442}">
      <text>
        <r>
          <rPr>
            <sz val="11"/>
            <rFont val="Calibri"/>
            <family val="2"/>
            <charset val="238"/>
          </rPr>
          <t>IV_F:EUUtem2</t>
        </r>
      </text>
    </comment>
    <comment ref="AO65" authorId="0" shapeId="0" xr:uid="{DFB710D1-BACB-4489-80E4-D0D6E069A47F}">
      <text>
        <r>
          <rPr>
            <sz val="11"/>
            <rFont val="Calibri"/>
            <family val="2"/>
            <charset val="238"/>
          </rPr>
          <t>IV_F:EgyebUtem2</t>
        </r>
      </text>
    </comment>
    <comment ref="AP65" authorId="0" shapeId="0" xr:uid="{1260FC5D-1F54-4840-8D23-5E03D62D4137}">
      <text>
        <r>
          <rPr>
            <sz val="11"/>
            <rFont val="Calibri"/>
            <family val="2"/>
            <charset val="238"/>
          </rPr>
          <t>IV_F:HitelKotvenyUtem2</t>
        </r>
      </text>
    </comment>
    <comment ref="AQ65" authorId="0" shapeId="0" xr:uid="{598ABF71-6956-4C34-A63C-C07CD16866C6}">
      <text>
        <r>
          <rPr>
            <sz val="11"/>
            <rFont val="Calibri"/>
            <family val="2"/>
            <charset val="238"/>
          </rPr>
          <t>IV_F:OsszesenUtem2</t>
        </r>
      </text>
    </comment>
    <comment ref="AR65" authorId="0" shapeId="0" xr:uid="{1A033919-1D87-476D-BE30-3AFBA8FE420D}">
      <text>
        <r>
          <rPr>
            <sz val="11"/>
            <rFont val="Calibri"/>
            <family val="2"/>
            <charset val="238"/>
          </rPr>
          <t>IV_F:ForrashianyUtem2</t>
        </r>
      </text>
    </comment>
    <comment ref="AU65" authorId="0" shapeId="0" xr:uid="{23DD5EC9-187A-4ABC-8FAF-0619EF8918E4}">
      <text>
        <r>
          <rPr>
            <sz val="11"/>
            <rFont val="Calibri"/>
            <family val="2"/>
            <charset val="238"/>
          </rPr>
          <t>IV_F:Indokolas</t>
        </r>
      </text>
    </comment>
    <comment ref="AV65" authorId="0" shapeId="0" xr:uid="{2E53C123-78CF-404D-91E2-066C23461134}">
      <text>
        <r>
          <rPr>
            <sz val="11"/>
            <rFont val="Calibri"/>
            <family val="2"/>
            <charset val="238"/>
          </rPr>
          <t>IV_F:Megjegyzes</t>
        </r>
      </text>
    </comment>
    <comment ref="AW65" authorId="0" shapeId="0" xr:uid="{B3725AFB-1B9D-4D2F-903E-A7AEFE096B29}">
      <text>
        <r>
          <rPr>
            <sz val="11"/>
            <rFont val="Calibri"/>
            <family val="2"/>
            <charset val="238"/>
          </rPr>
          <t>IV_F:FeladatSorszam</t>
        </r>
      </text>
    </comment>
    <comment ref="AY65" authorId="0" shapeId="0" xr:uid="{ADE12AE9-E13F-40F0-9F10-A8F3FBFE957D}">
      <text>
        <r>
          <rPr>
            <sz val="11"/>
            <rFont val="Calibri"/>
            <family val="2"/>
            <charset val="238"/>
          </rPr>
          <t>IV_F:ISA</t>
        </r>
      </text>
    </comment>
    <comment ref="B66" authorId="0" shapeId="0" xr:uid="{7BE78183-F8C3-4F53-9220-D9D5D336EE76}">
      <text>
        <r>
          <rPr>
            <sz val="11"/>
            <rFont val="Calibri"/>
            <family val="2"/>
            <charset val="238"/>
          </rPr>
          <t>IV_F:FontossagiSorrent</t>
        </r>
      </text>
    </comment>
    <comment ref="C66" authorId="0" shapeId="0" xr:uid="{1625802C-9D65-4E88-837D-FF0455D42C30}">
      <text>
        <r>
          <rPr>
            <sz val="11"/>
            <rFont val="Calibri"/>
            <family val="2"/>
            <charset val="238"/>
          </rPr>
          <t>IV_F:FeladatKategoria</t>
        </r>
      </text>
    </comment>
    <comment ref="D66" authorId="0" shapeId="0" xr:uid="{DA0F3B41-1E9F-4DFC-AF7F-99F059CD878B}">
      <text>
        <r>
          <rPr>
            <sz val="11"/>
            <rFont val="Calibri"/>
            <family val="2"/>
            <charset val="238"/>
          </rPr>
          <t>IV_F:FeladatMegnevezes</t>
        </r>
      </text>
    </comment>
    <comment ref="E66" authorId="0" shapeId="0" xr:uid="{0132A3FB-02D4-444B-9EE0-0C97F140800B}">
      <text>
        <r>
          <rPr>
            <sz val="11"/>
            <rFont val="Calibri"/>
            <family val="2"/>
            <charset val="238"/>
          </rPr>
          <t>IV_F:ElviEngedelySzam</t>
        </r>
      </text>
    </comment>
    <comment ref="F66" authorId="0" shapeId="0" xr:uid="{038FD940-A0EB-4428-8FCB-98EF0F330DDA}">
      <text>
        <r>
          <rPr>
            <sz val="11"/>
            <rFont val="Calibri"/>
            <family val="2"/>
            <charset val="238"/>
          </rPr>
          <t>IV_F:VKR_Kod</t>
        </r>
      </text>
    </comment>
    <comment ref="G66" authorId="0" shapeId="0" xr:uid="{FCBA883C-7F7F-4C55-AD5E-706B9A238212}">
      <text>
        <r>
          <rPr>
            <sz val="11"/>
            <rFont val="Calibri"/>
            <family val="2"/>
            <charset val="238"/>
          </rPr>
          <t>IV_F:VKR_Nev</t>
        </r>
      </text>
    </comment>
    <comment ref="H66" authorId="0" shapeId="0" xr:uid="{FC1E72C5-EDA0-4029-8754-1CD5DFC832EE}">
      <text>
        <r>
          <rPr>
            <sz val="11"/>
            <rFont val="Calibri"/>
            <family val="2"/>
            <charset val="238"/>
          </rPr>
          <t>IV_F:FeladatAzonosito</t>
        </r>
      </text>
    </comment>
    <comment ref="I66" authorId="0" shapeId="0" xr:uid="{53D5B7CE-A349-45DB-94E6-4F8EC2039D31}">
      <text>
        <r>
          <rPr>
            <sz val="11"/>
            <rFont val="Calibri"/>
            <family val="2"/>
            <charset val="238"/>
          </rPr>
          <t>IV_F:EllatasiTerulet</t>
        </r>
      </text>
    </comment>
    <comment ref="J66" authorId="0" shapeId="0" xr:uid="{0308F07A-A011-40BE-AF1A-2954C8F12150}">
      <text>
        <r>
          <rPr>
            <sz val="11"/>
            <rFont val="Calibri"/>
            <family val="2"/>
            <charset val="238"/>
          </rPr>
          <t>IV_F:EllatasertFelelos</t>
        </r>
      </text>
    </comment>
    <comment ref="K66" authorId="0" shapeId="0" xr:uid="{C59B3922-79AA-4726-9E7F-B7D139BECA83}">
      <text>
        <r>
          <rPr>
            <sz val="11"/>
            <rFont val="Calibri"/>
            <family val="2"/>
            <charset val="238"/>
          </rPr>
          <t>IV_F:TervezettNettoKoltseg</t>
        </r>
      </text>
    </comment>
    <comment ref="L66" authorId="0" shapeId="0" xr:uid="{63441051-73CA-4DBB-BDBB-0B745F40AE7F}">
      <text>
        <r>
          <rPr>
            <sz val="11"/>
            <rFont val="Calibri"/>
            <family val="2"/>
            <charset val="238"/>
          </rPr>
          <t>IV_F:IdotartamKezdes</t>
        </r>
      </text>
    </comment>
    <comment ref="M66" authorId="0" shapeId="0" xr:uid="{2A37FF62-0660-4C24-A364-CD6FCDD5E7EF}">
      <text>
        <r>
          <rPr>
            <sz val="11"/>
            <rFont val="Calibri"/>
            <family val="2"/>
            <charset val="238"/>
          </rPr>
          <t>IV_F:IdotartamBefejezes</t>
        </r>
      </text>
    </comment>
    <comment ref="N66" authorId="0" shapeId="0" xr:uid="{250A7596-C152-4021-B121-E5CA7ACCB173}">
      <text>
        <r>
          <rPr>
            <sz val="11"/>
            <rFont val="Calibri"/>
            <family val="2"/>
            <charset val="238"/>
          </rPr>
          <t>IV_F:NettoKoltsegUtem1</t>
        </r>
      </text>
    </comment>
    <comment ref="O66" authorId="0" shapeId="0" xr:uid="{DAA778A2-9920-4A8B-A66F-204090264680}">
      <text>
        <r>
          <rPr>
            <sz val="11"/>
            <rFont val="Calibri"/>
            <family val="2"/>
            <charset val="238"/>
          </rPr>
          <t>IV_F:NettoKoltsegUtem2</t>
        </r>
      </text>
    </comment>
    <comment ref="P66" authorId="0" shapeId="0" xr:uid="{3B68C45D-A013-4B9A-B9D7-C083F56BC023}">
      <text>
        <r>
          <rPr>
            <sz val="11"/>
            <rFont val="Calibri"/>
            <family val="2"/>
            <charset val="238"/>
          </rPr>
          <t>IV_F:EM_Melleklet2_KTG</t>
        </r>
      </text>
    </comment>
    <comment ref="R66" authorId="0" shapeId="0" xr:uid="{C1FDFBAD-6E03-4EA1-A81E-53D41C15F486}">
      <text>
        <r>
          <rPr>
            <sz val="11"/>
            <rFont val="Calibri"/>
            <family val="2"/>
            <charset val="238"/>
          </rPr>
          <t>IV_F:HDUtem1</t>
        </r>
      </text>
    </comment>
    <comment ref="S66" authorId="0" shapeId="0" xr:uid="{84F14E27-13BA-4E05-9E87-494B2A354A7A}">
      <text>
        <r>
          <rPr>
            <sz val="11"/>
            <rFont val="Calibri"/>
            <family val="2"/>
            <charset val="238"/>
          </rPr>
          <t>IV_F:ECSUtem1</t>
        </r>
      </text>
    </comment>
    <comment ref="T66" authorId="0" shapeId="0" xr:uid="{B048811C-4669-4A62-B1C5-96A7194EDF64}">
      <text>
        <r>
          <rPr>
            <sz val="11"/>
            <rFont val="Calibri"/>
            <family val="2"/>
            <charset val="238"/>
          </rPr>
          <t>IV_F:KFHUtem1</t>
        </r>
      </text>
    </comment>
    <comment ref="U66" authorId="0" shapeId="0" xr:uid="{665BA8DA-A366-4431-BB08-B45043053CBC}">
      <text>
        <r>
          <rPr>
            <sz val="11"/>
            <rFont val="Calibri"/>
            <family val="2"/>
            <charset val="238"/>
          </rPr>
          <t>IV_F:Egyeb_SajatUtem1</t>
        </r>
      </text>
    </comment>
    <comment ref="V66" authorId="0" shapeId="0" xr:uid="{F19ED0F3-5870-4401-877D-38679AB72624}">
      <text>
        <r>
          <rPr>
            <sz val="11"/>
            <rFont val="Calibri"/>
            <family val="2"/>
            <charset val="238"/>
          </rPr>
          <t>IV_F:DijUtem1</t>
        </r>
      </text>
    </comment>
    <comment ref="W66" authorId="0" shapeId="0" xr:uid="{F7715E68-C7BA-4A20-9FF2-6F210220D06B}">
      <text>
        <r>
          <rPr>
            <sz val="11"/>
            <rFont val="Calibri"/>
            <family val="2"/>
            <charset val="238"/>
          </rPr>
          <t>IV_F:EM_Melleklet1_Utem1</t>
        </r>
      </text>
    </comment>
    <comment ref="X66" authorId="0" shapeId="0" xr:uid="{966DF856-0283-4B2E-8E0B-4AFAF17C10EE}">
      <text>
        <r>
          <rPr>
            <sz val="11"/>
            <rFont val="Calibri"/>
            <family val="2"/>
            <charset val="238"/>
          </rPr>
          <t>IV_F:EgyebAllamiUtem1</t>
        </r>
      </text>
    </comment>
    <comment ref="Y66" authorId="0" shapeId="0" xr:uid="{2EDAD7D4-FF69-4ECB-BDBD-F659137A7541}">
      <text>
        <r>
          <rPr>
            <sz val="11"/>
            <rFont val="Calibri"/>
            <family val="2"/>
            <charset val="238"/>
          </rPr>
          <t>IV_F:OnkormanyzatiUtem1</t>
        </r>
      </text>
    </comment>
    <comment ref="Z66" authorId="0" shapeId="0" xr:uid="{44FF2159-E414-4B6D-9E1C-3BE9C6F23689}">
      <text>
        <r>
          <rPr>
            <sz val="11"/>
            <rFont val="Calibri"/>
            <family val="2"/>
            <charset val="238"/>
          </rPr>
          <t>IV_F:EUUtem1</t>
        </r>
      </text>
    </comment>
    <comment ref="AA66" authorId="0" shapeId="0" xr:uid="{2BF53737-83CA-40C3-8673-C39C5EFC777C}">
      <text>
        <r>
          <rPr>
            <sz val="11"/>
            <rFont val="Calibri"/>
            <family val="2"/>
            <charset val="238"/>
          </rPr>
          <t>IV_F:EgyebUtem1</t>
        </r>
      </text>
    </comment>
    <comment ref="AB66" authorId="0" shapeId="0" xr:uid="{21EE0EBD-882A-4CF7-A559-06882F3BA962}">
      <text>
        <r>
          <rPr>
            <sz val="11"/>
            <rFont val="Calibri"/>
            <family val="2"/>
            <charset val="238"/>
          </rPr>
          <t>IV_F:HitelKotvenyUtem1</t>
        </r>
      </text>
    </comment>
    <comment ref="AC66" authorId="0" shapeId="0" xr:uid="{39EB3A75-056A-4BAC-88EE-8E1588F08955}">
      <text>
        <r>
          <rPr>
            <sz val="11"/>
            <rFont val="Calibri"/>
            <family val="2"/>
            <charset val="238"/>
          </rPr>
          <t>IV_F:OsszesenUtem1</t>
        </r>
      </text>
    </comment>
    <comment ref="AF66" authorId="0" shapeId="0" xr:uid="{5CEF8BF3-D1BC-435D-89E2-579DE66211E4}">
      <text>
        <r>
          <rPr>
            <sz val="11"/>
            <rFont val="Calibri"/>
            <family val="2"/>
            <charset val="238"/>
          </rPr>
          <t>IV_F:HDUtem2</t>
        </r>
      </text>
    </comment>
    <comment ref="AG66" authorId="0" shapeId="0" xr:uid="{5C19D0EA-8E18-4CAD-A1A8-6F08C7A00DDA}">
      <text>
        <r>
          <rPr>
            <sz val="11"/>
            <rFont val="Calibri"/>
            <family val="2"/>
            <charset val="238"/>
          </rPr>
          <t>IV_F:ECSUtem2</t>
        </r>
      </text>
    </comment>
    <comment ref="AH66" authorId="0" shapeId="0" xr:uid="{950CFBF4-DC9F-42B6-A83F-359F38F13B03}">
      <text>
        <r>
          <rPr>
            <sz val="11"/>
            <rFont val="Calibri"/>
            <family val="2"/>
            <charset val="238"/>
          </rPr>
          <t>IV_F:KFHUtem2</t>
        </r>
      </text>
    </comment>
    <comment ref="AI66" authorId="0" shapeId="0" xr:uid="{8803D0DD-8C3C-4455-B1CF-545A8014034C}">
      <text>
        <r>
          <rPr>
            <sz val="11"/>
            <rFont val="Calibri"/>
            <family val="2"/>
            <charset val="238"/>
          </rPr>
          <t>IV_F:Egyeb_SajatUtem2</t>
        </r>
      </text>
    </comment>
    <comment ref="AJ66" authorId="0" shapeId="0" xr:uid="{4A401BFB-C5B9-434C-8EFB-12ACC2A27F3F}">
      <text>
        <r>
          <rPr>
            <sz val="11"/>
            <rFont val="Calibri"/>
            <family val="2"/>
            <charset val="238"/>
          </rPr>
          <t>IV_F:DijUtem2</t>
        </r>
      </text>
    </comment>
    <comment ref="AK66" authorId="0" shapeId="0" xr:uid="{C076E733-83BE-4205-AD1B-9054314B3481}">
      <text>
        <r>
          <rPr>
            <sz val="11"/>
            <rFont val="Calibri"/>
            <family val="2"/>
            <charset val="238"/>
          </rPr>
          <t>IV_F:EM_Melleklet1_Utem2</t>
        </r>
      </text>
    </comment>
    <comment ref="AL66" authorId="0" shapeId="0" xr:uid="{8AD81551-D9B8-46F0-A000-D822AA07E5B3}">
      <text>
        <r>
          <rPr>
            <sz val="11"/>
            <rFont val="Calibri"/>
            <family val="2"/>
            <charset val="238"/>
          </rPr>
          <t>IV_F:EgyebAllamiUtem2</t>
        </r>
      </text>
    </comment>
    <comment ref="AM66" authorId="0" shapeId="0" xr:uid="{4F25E854-23E2-481F-A6C8-43F2E8360F09}">
      <text>
        <r>
          <rPr>
            <sz val="11"/>
            <rFont val="Calibri"/>
            <family val="2"/>
            <charset val="238"/>
          </rPr>
          <t>IV_F:OnkormanyzatiUtem2</t>
        </r>
      </text>
    </comment>
    <comment ref="AN66" authorId="0" shapeId="0" xr:uid="{F9010C04-47AC-452D-BA26-C3A73BF2CF1F}">
      <text>
        <r>
          <rPr>
            <sz val="11"/>
            <rFont val="Calibri"/>
            <family val="2"/>
            <charset val="238"/>
          </rPr>
          <t>IV_F:EUUtem2</t>
        </r>
      </text>
    </comment>
    <comment ref="AO66" authorId="0" shapeId="0" xr:uid="{80B2939F-38F7-491D-A357-B352B49F4E32}">
      <text>
        <r>
          <rPr>
            <sz val="11"/>
            <rFont val="Calibri"/>
            <family val="2"/>
            <charset val="238"/>
          </rPr>
          <t>IV_F:EgyebUtem2</t>
        </r>
      </text>
    </comment>
    <comment ref="AP66" authorId="0" shapeId="0" xr:uid="{2FC90D2D-B041-4586-9980-D52526ABDDEE}">
      <text>
        <r>
          <rPr>
            <sz val="11"/>
            <rFont val="Calibri"/>
            <family val="2"/>
            <charset val="238"/>
          </rPr>
          <t>IV_F:HitelKotvenyUtem2</t>
        </r>
      </text>
    </comment>
    <comment ref="AQ66" authorId="0" shapeId="0" xr:uid="{9F954EC7-94F6-45BB-A6B5-3399EF1A0C6D}">
      <text>
        <r>
          <rPr>
            <sz val="11"/>
            <rFont val="Calibri"/>
            <family val="2"/>
            <charset val="238"/>
          </rPr>
          <t>IV_F:OsszesenUtem2</t>
        </r>
      </text>
    </comment>
    <comment ref="AR66" authorId="0" shapeId="0" xr:uid="{515AD5FB-B742-462D-A493-C900D105CAA4}">
      <text>
        <r>
          <rPr>
            <sz val="11"/>
            <rFont val="Calibri"/>
            <family val="2"/>
            <charset val="238"/>
          </rPr>
          <t>IV_F:ForrashianyUtem2</t>
        </r>
      </text>
    </comment>
    <comment ref="AU66" authorId="0" shapeId="0" xr:uid="{05999BC6-560D-44D6-B18B-66980D02F70F}">
      <text>
        <r>
          <rPr>
            <sz val="11"/>
            <rFont val="Calibri"/>
            <family val="2"/>
            <charset val="238"/>
          </rPr>
          <t>IV_F:Indokolas</t>
        </r>
      </text>
    </comment>
    <comment ref="AV66" authorId="0" shapeId="0" xr:uid="{A472AE5D-A6AE-43AE-9EE5-3225141C2408}">
      <text>
        <r>
          <rPr>
            <sz val="11"/>
            <rFont val="Calibri"/>
            <family val="2"/>
            <charset val="238"/>
          </rPr>
          <t>IV_F:Megjegyzes</t>
        </r>
      </text>
    </comment>
    <comment ref="AW66" authorId="0" shapeId="0" xr:uid="{B01DAEC9-4DB8-4A31-ABEF-F3172BA4F68D}">
      <text>
        <r>
          <rPr>
            <sz val="11"/>
            <rFont val="Calibri"/>
            <family val="2"/>
            <charset val="238"/>
          </rPr>
          <t>IV_F:FeladatSorszam</t>
        </r>
      </text>
    </comment>
    <comment ref="AY66" authorId="0" shapeId="0" xr:uid="{37EE2459-6F59-415E-B6FF-AC3EEEA99B48}">
      <text>
        <r>
          <rPr>
            <sz val="11"/>
            <rFont val="Calibri"/>
            <family val="2"/>
            <charset val="238"/>
          </rPr>
          <t>IV_F:ISA</t>
        </r>
      </text>
    </comment>
    <comment ref="B67" authorId="0" shapeId="0" xr:uid="{040E88FE-E056-41A1-90D8-549432E38E39}">
      <text>
        <r>
          <rPr>
            <sz val="11"/>
            <rFont val="Calibri"/>
            <family val="2"/>
            <charset val="238"/>
          </rPr>
          <t>IV_F:FontossagiSorrent</t>
        </r>
      </text>
    </comment>
    <comment ref="C67" authorId="0" shapeId="0" xr:uid="{2FB59ADF-27BC-419C-9461-D62370DC500B}">
      <text>
        <r>
          <rPr>
            <sz val="11"/>
            <rFont val="Calibri"/>
            <family val="2"/>
            <charset val="238"/>
          </rPr>
          <t>IV_F:FeladatKategoria</t>
        </r>
      </text>
    </comment>
    <comment ref="D67" authorId="0" shapeId="0" xr:uid="{11A57DFE-3E3E-4B56-97FC-4DFCB7E47119}">
      <text>
        <r>
          <rPr>
            <sz val="11"/>
            <rFont val="Calibri"/>
            <family val="2"/>
            <charset val="238"/>
          </rPr>
          <t>IV_F:FeladatMegnevezes</t>
        </r>
      </text>
    </comment>
    <comment ref="E67" authorId="0" shapeId="0" xr:uid="{A306F79D-8249-46BE-8987-09513420CF97}">
      <text>
        <r>
          <rPr>
            <sz val="11"/>
            <rFont val="Calibri"/>
            <family val="2"/>
            <charset val="238"/>
          </rPr>
          <t>IV_F:ElviEngedelySzam</t>
        </r>
      </text>
    </comment>
    <comment ref="F67" authorId="0" shapeId="0" xr:uid="{8B45117B-DEE2-46D3-AFEE-F290256975DF}">
      <text>
        <r>
          <rPr>
            <sz val="11"/>
            <rFont val="Calibri"/>
            <family val="2"/>
            <charset val="238"/>
          </rPr>
          <t>IV_F:VKR_Kod</t>
        </r>
      </text>
    </comment>
    <comment ref="G67" authorId="0" shapeId="0" xr:uid="{CB819F08-8E32-41A6-ADBF-BDDC7505A4C4}">
      <text>
        <r>
          <rPr>
            <sz val="11"/>
            <rFont val="Calibri"/>
            <family val="2"/>
            <charset val="238"/>
          </rPr>
          <t>IV_F:VKR_Nev</t>
        </r>
      </text>
    </comment>
    <comment ref="H67" authorId="0" shapeId="0" xr:uid="{D55638E6-194C-45AA-927D-D757067D7370}">
      <text>
        <r>
          <rPr>
            <sz val="11"/>
            <rFont val="Calibri"/>
            <family val="2"/>
            <charset val="238"/>
          </rPr>
          <t>IV_F:FeladatAzonosito</t>
        </r>
      </text>
    </comment>
    <comment ref="I67" authorId="0" shapeId="0" xr:uid="{7FE99C44-C1F4-4AA5-BF24-D11462A9CF0C}">
      <text>
        <r>
          <rPr>
            <sz val="11"/>
            <rFont val="Calibri"/>
            <family val="2"/>
            <charset val="238"/>
          </rPr>
          <t>IV_F:EllatasiTerulet</t>
        </r>
      </text>
    </comment>
    <comment ref="J67" authorId="0" shapeId="0" xr:uid="{3D2B0D9A-6033-49E9-B63A-37B623E492E8}">
      <text>
        <r>
          <rPr>
            <sz val="11"/>
            <rFont val="Calibri"/>
            <family val="2"/>
            <charset val="238"/>
          </rPr>
          <t>IV_F:EllatasertFelelos</t>
        </r>
      </text>
    </comment>
    <comment ref="K67" authorId="0" shapeId="0" xr:uid="{C57B387A-8FB7-41BB-9D40-0A9EFEA60A40}">
      <text>
        <r>
          <rPr>
            <sz val="11"/>
            <rFont val="Calibri"/>
            <family val="2"/>
            <charset val="238"/>
          </rPr>
          <t>IV_F:TervezettNettoKoltseg</t>
        </r>
      </text>
    </comment>
    <comment ref="L67" authorId="0" shapeId="0" xr:uid="{DF82FD22-C571-446B-B95C-C54CCA24D10C}">
      <text>
        <r>
          <rPr>
            <sz val="11"/>
            <rFont val="Calibri"/>
            <family val="2"/>
            <charset val="238"/>
          </rPr>
          <t>IV_F:IdotartamKezdes</t>
        </r>
      </text>
    </comment>
    <comment ref="M67" authorId="0" shapeId="0" xr:uid="{B015216A-5BC0-45DE-BB96-777B25A16BD2}">
      <text>
        <r>
          <rPr>
            <sz val="11"/>
            <rFont val="Calibri"/>
            <family val="2"/>
            <charset val="238"/>
          </rPr>
          <t>IV_F:IdotartamBefejezes</t>
        </r>
      </text>
    </comment>
    <comment ref="N67" authorId="0" shapeId="0" xr:uid="{3030FC9B-28B1-4438-86F8-5ED2956C36DE}">
      <text>
        <r>
          <rPr>
            <sz val="11"/>
            <rFont val="Calibri"/>
            <family val="2"/>
            <charset val="238"/>
          </rPr>
          <t>IV_F:NettoKoltsegUtem1</t>
        </r>
      </text>
    </comment>
    <comment ref="O67" authorId="0" shapeId="0" xr:uid="{E6FE2E55-FFD9-48B0-8B97-881598669208}">
      <text>
        <r>
          <rPr>
            <sz val="11"/>
            <rFont val="Calibri"/>
            <family val="2"/>
            <charset val="238"/>
          </rPr>
          <t>IV_F:NettoKoltsegUtem2</t>
        </r>
      </text>
    </comment>
    <comment ref="P67" authorId="0" shapeId="0" xr:uid="{B60EDDF1-6A40-48F0-975D-C6D3B03C25AA}">
      <text>
        <r>
          <rPr>
            <sz val="11"/>
            <rFont val="Calibri"/>
            <family val="2"/>
            <charset val="238"/>
          </rPr>
          <t>IV_F:EM_Melleklet2_KTG</t>
        </r>
      </text>
    </comment>
    <comment ref="R67" authorId="0" shapeId="0" xr:uid="{CD57955B-9AF6-443D-9D7E-6EBB9B83D6DA}">
      <text>
        <r>
          <rPr>
            <sz val="11"/>
            <rFont val="Calibri"/>
            <family val="2"/>
            <charset val="238"/>
          </rPr>
          <t>IV_F:HDUtem1</t>
        </r>
      </text>
    </comment>
    <comment ref="S67" authorId="0" shapeId="0" xr:uid="{12A8840A-7FF6-48F7-B308-497E154A5D06}">
      <text>
        <r>
          <rPr>
            <sz val="11"/>
            <rFont val="Calibri"/>
            <family val="2"/>
            <charset val="238"/>
          </rPr>
          <t>IV_F:ECSUtem1</t>
        </r>
      </text>
    </comment>
    <comment ref="T67" authorId="0" shapeId="0" xr:uid="{B31E8252-13BF-4D3D-9963-203BC8F92F27}">
      <text>
        <r>
          <rPr>
            <sz val="11"/>
            <rFont val="Calibri"/>
            <family val="2"/>
            <charset val="238"/>
          </rPr>
          <t>IV_F:KFHUtem1</t>
        </r>
      </text>
    </comment>
    <comment ref="U67" authorId="0" shapeId="0" xr:uid="{072A5D1F-CDBE-4DBB-895D-BEF480BF0820}">
      <text>
        <r>
          <rPr>
            <sz val="11"/>
            <rFont val="Calibri"/>
            <family val="2"/>
            <charset val="238"/>
          </rPr>
          <t>IV_F:Egyeb_SajatUtem1</t>
        </r>
      </text>
    </comment>
    <comment ref="V67" authorId="0" shapeId="0" xr:uid="{3FDFCED9-9BE1-4EAE-9AE7-1369ADC79574}">
      <text>
        <r>
          <rPr>
            <sz val="11"/>
            <rFont val="Calibri"/>
            <family val="2"/>
            <charset val="238"/>
          </rPr>
          <t>IV_F:DijUtem1</t>
        </r>
      </text>
    </comment>
    <comment ref="W67" authorId="0" shapeId="0" xr:uid="{4F80AA1D-7651-40FE-8BC4-6BC7D7FD314B}">
      <text>
        <r>
          <rPr>
            <sz val="11"/>
            <rFont val="Calibri"/>
            <family val="2"/>
            <charset val="238"/>
          </rPr>
          <t>IV_F:EM_Melleklet1_Utem1</t>
        </r>
      </text>
    </comment>
    <comment ref="X67" authorId="0" shapeId="0" xr:uid="{73D80B99-A766-4336-8B44-8888FD52484A}">
      <text>
        <r>
          <rPr>
            <sz val="11"/>
            <rFont val="Calibri"/>
            <family val="2"/>
            <charset val="238"/>
          </rPr>
          <t>IV_F:EgyebAllamiUtem1</t>
        </r>
      </text>
    </comment>
    <comment ref="Y67" authorId="0" shapeId="0" xr:uid="{60AAE2F9-2B4A-4C63-86A6-F9F9F90598D0}">
      <text>
        <r>
          <rPr>
            <sz val="11"/>
            <rFont val="Calibri"/>
            <family val="2"/>
            <charset val="238"/>
          </rPr>
          <t>IV_F:OnkormanyzatiUtem1</t>
        </r>
      </text>
    </comment>
    <comment ref="Z67" authorId="0" shapeId="0" xr:uid="{946B473A-A696-494F-8D7B-99C80DE0D124}">
      <text>
        <r>
          <rPr>
            <sz val="11"/>
            <rFont val="Calibri"/>
            <family val="2"/>
            <charset val="238"/>
          </rPr>
          <t>IV_F:EUUtem1</t>
        </r>
      </text>
    </comment>
    <comment ref="AA67" authorId="0" shapeId="0" xr:uid="{EF444680-07AA-4322-B8CE-2BD7FF070C8D}">
      <text>
        <r>
          <rPr>
            <sz val="11"/>
            <rFont val="Calibri"/>
            <family val="2"/>
            <charset val="238"/>
          </rPr>
          <t>IV_F:EgyebUtem1</t>
        </r>
      </text>
    </comment>
    <comment ref="AB67" authorId="0" shapeId="0" xr:uid="{1FBE53FC-9A36-4FCA-B19E-06AB046065C7}">
      <text>
        <r>
          <rPr>
            <sz val="11"/>
            <rFont val="Calibri"/>
            <family val="2"/>
            <charset val="238"/>
          </rPr>
          <t>IV_F:HitelKotvenyUtem1</t>
        </r>
      </text>
    </comment>
    <comment ref="AC67" authorId="0" shapeId="0" xr:uid="{E67D708F-E13A-488E-910A-06690D9E653C}">
      <text>
        <r>
          <rPr>
            <sz val="11"/>
            <rFont val="Calibri"/>
            <family val="2"/>
            <charset val="238"/>
          </rPr>
          <t>IV_F:OsszesenUtem1</t>
        </r>
      </text>
    </comment>
    <comment ref="AF67" authorId="0" shapeId="0" xr:uid="{E8DB1041-DA21-4835-869F-44309F313E12}">
      <text>
        <r>
          <rPr>
            <sz val="11"/>
            <rFont val="Calibri"/>
            <family val="2"/>
            <charset val="238"/>
          </rPr>
          <t>IV_F:HDUtem2</t>
        </r>
      </text>
    </comment>
    <comment ref="AG67" authorId="0" shapeId="0" xr:uid="{38F777D4-3522-43B8-BA11-7E348482D7A0}">
      <text>
        <r>
          <rPr>
            <sz val="11"/>
            <rFont val="Calibri"/>
            <family val="2"/>
            <charset val="238"/>
          </rPr>
          <t>IV_F:ECSUtem2</t>
        </r>
      </text>
    </comment>
    <comment ref="AH67" authorId="0" shapeId="0" xr:uid="{C3CBA897-8AFF-43E6-937C-EE0999B84ECF}">
      <text>
        <r>
          <rPr>
            <sz val="11"/>
            <rFont val="Calibri"/>
            <family val="2"/>
            <charset val="238"/>
          </rPr>
          <t>IV_F:KFHUtem2</t>
        </r>
      </text>
    </comment>
    <comment ref="AI67" authorId="0" shapeId="0" xr:uid="{08FEBF3E-A672-487F-B358-2B6DA50288E9}">
      <text>
        <r>
          <rPr>
            <sz val="11"/>
            <rFont val="Calibri"/>
            <family val="2"/>
            <charset val="238"/>
          </rPr>
          <t>IV_F:Egyeb_SajatUtem2</t>
        </r>
      </text>
    </comment>
    <comment ref="AJ67" authorId="0" shapeId="0" xr:uid="{9CF950DA-4703-437F-ADB5-08C5AEB8C401}">
      <text>
        <r>
          <rPr>
            <sz val="11"/>
            <rFont val="Calibri"/>
            <family val="2"/>
            <charset val="238"/>
          </rPr>
          <t>IV_F:DijUtem2</t>
        </r>
      </text>
    </comment>
    <comment ref="AK67" authorId="0" shapeId="0" xr:uid="{ECB8CAFC-0988-43A7-ABD7-0FD2783F3B19}">
      <text>
        <r>
          <rPr>
            <sz val="11"/>
            <rFont val="Calibri"/>
            <family val="2"/>
            <charset val="238"/>
          </rPr>
          <t>IV_F:EM_Melleklet1_Utem2</t>
        </r>
      </text>
    </comment>
    <comment ref="AL67" authorId="0" shapeId="0" xr:uid="{F6201A14-16BB-4848-B4EE-02F7B15BC08A}">
      <text>
        <r>
          <rPr>
            <sz val="11"/>
            <rFont val="Calibri"/>
            <family val="2"/>
            <charset val="238"/>
          </rPr>
          <t>IV_F:EgyebAllamiUtem2</t>
        </r>
      </text>
    </comment>
    <comment ref="AM67" authorId="0" shapeId="0" xr:uid="{CA65A208-4F86-458E-9215-08B7FE046AAD}">
      <text>
        <r>
          <rPr>
            <sz val="11"/>
            <rFont val="Calibri"/>
            <family val="2"/>
            <charset val="238"/>
          </rPr>
          <t>IV_F:OnkormanyzatiUtem2</t>
        </r>
      </text>
    </comment>
    <comment ref="AN67" authorId="0" shapeId="0" xr:uid="{1214C7F5-6831-40FD-B4BA-2858AA7849F4}">
      <text>
        <r>
          <rPr>
            <sz val="11"/>
            <rFont val="Calibri"/>
            <family val="2"/>
            <charset val="238"/>
          </rPr>
          <t>IV_F:EUUtem2</t>
        </r>
      </text>
    </comment>
    <comment ref="AO67" authorId="0" shapeId="0" xr:uid="{50D3A406-90D5-49ED-A843-68BAAFB7C9F7}">
      <text>
        <r>
          <rPr>
            <sz val="11"/>
            <rFont val="Calibri"/>
            <family val="2"/>
            <charset val="238"/>
          </rPr>
          <t>IV_F:EgyebUtem2</t>
        </r>
      </text>
    </comment>
    <comment ref="AP67" authorId="0" shapeId="0" xr:uid="{10EE30CC-F549-440A-B8A9-92B23F882473}">
      <text>
        <r>
          <rPr>
            <sz val="11"/>
            <rFont val="Calibri"/>
            <family val="2"/>
            <charset val="238"/>
          </rPr>
          <t>IV_F:HitelKotvenyUtem2</t>
        </r>
      </text>
    </comment>
    <comment ref="AQ67" authorId="0" shapeId="0" xr:uid="{A4668DF4-F6DE-4914-ABA1-9ED6436AA6AC}">
      <text>
        <r>
          <rPr>
            <sz val="11"/>
            <rFont val="Calibri"/>
            <family val="2"/>
            <charset val="238"/>
          </rPr>
          <t>IV_F:OsszesenUtem2</t>
        </r>
      </text>
    </comment>
    <comment ref="AR67" authorId="0" shapeId="0" xr:uid="{0FA2293C-9E7F-412E-9EB1-0966B1F97320}">
      <text>
        <r>
          <rPr>
            <sz val="11"/>
            <rFont val="Calibri"/>
            <family val="2"/>
            <charset val="238"/>
          </rPr>
          <t>IV_F:ForrashianyUtem2</t>
        </r>
      </text>
    </comment>
    <comment ref="AU67" authorId="0" shapeId="0" xr:uid="{591022BC-7998-43C4-AA41-5C8B447060B7}">
      <text>
        <r>
          <rPr>
            <sz val="11"/>
            <rFont val="Calibri"/>
            <family val="2"/>
            <charset val="238"/>
          </rPr>
          <t>IV_F:Indokolas</t>
        </r>
      </text>
    </comment>
    <comment ref="AV67" authorId="0" shapeId="0" xr:uid="{6C33045B-AE13-46AE-B12B-F9B6D9A14562}">
      <text>
        <r>
          <rPr>
            <sz val="11"/>
            <rFont val="Calibri"/>
            <family val="2"/>
            <charset val="238"/>
          </rPr>
          <t>IV_F:Megjegyzes</t>
        </r>
      </text>
    </comment>
    <comment ref="AW67" authorId="0" shapeId="0" xr:uid="{D96DBDF0-BE15-4BC2-80D8-2E6D3550060E}">
      <text>
        <r>
          <rPr>
            <sz val="11"/>
            <rFont val="Calibri"/>
            <family val="2"/>
            <charset val="238"/>
          </rPr>
          <t>IV_F:FeladatSorszam</t>
        </r>
      </text>
    </comment>
    <comment ref="AY67" authorId="0" shapeId="0" xr:uid="{ED4DB9E2-1AEA-403E-A08C-EA6057FC41B5}">
      <text>
        <r>
          <rPr>
            <sz val="11"/>
            <rFont val="Calibri"/>
            <family val="2"/>
            <charset val="238"/>
          </rPr>
          <t>IV_F:ISA</t>
        </r>
      </text>
    </comment>
    <comment ref="B68" authorId="0" shapeId="0" xr:uid="{315BF118-4DA0-4962-914A-5BF8F7168399}">
      <text>
        <r>
          <rPr>
            <sz val="11"/>
            <rFont val="Calibri"/>
            <family val="2"/>
            <charset val="238"/>
          </rPr>
          <t>IV_F:FontossagiSorrent</t>
        </r>
      </text>
    </comment>
    <comment ref="C68" authorId="0" shapeId="0" xr:uid="{C92FF87F-5F38-45A6-B5B3-D8BD99DDE192}">
      <text>
        <r>
          <rPr>
            <sz val="11"/>
            <rFont val="Calibri"/>
            <family val="2"/>
            <charset val="238"/>
          </rPr>
          <t>IV_F:FeladatKategoria</t>
        </r>
      </text>
    </comment>
    <comment ref="D68" authorId="0" shapeId="0" xr:uid="{E1058A0E-8E86-4560-9EE7-83D15F060E3B}">
      <text>
        <r>
          <rPr>
            <sz val="11"/>
            <rFont val="Calibri"/>
            <family val="2"/>
            <charset val="238"/>
          </rPr>
          <t>IV_F:FeladatMegnevezes</t>
        </r>
      </text>
    </comment>
    <comment ref="E68" authorId="0" shapeId="0" xr:uid="{98E1DF9A-85D7-4CF0-A898-F474566251EF}">
      <text>
        <r>
          <rPr>
            <sz val="11"/>
            <rFont val="Calibri"/>
            <family val="2"/>
            <charset val="238"/>
          </rPr>
          <t>IV_F:ElviEngedelySzam</t>
        </r>
      </text>
    </comment>
    <comment ref="F68" authorId="0" shapeId="0" xr:uid="{82F8DDEE-F8F9-434E-8332-84E70DCB937D}">
      <text>
        <r>
          <rPr>
            <sz val="11"/>
            <rFont val="Calibri"/>
            <family val="2"/>
            <charset val="238"/>
          </rPr>
          <t>IV_F:VKR_Kod</t>
        </r>
      </text>
    </comment>
    <comment ref="G68" authorId="0" shapeId="0" xr:uid="{D230ADAE-D74F-42DF-AA7B-8A847A9B90F3}">
      <text>
        <r>
          <rPr>
            <sz val="11"/>
            <rFont val="Calibri"/>
            <family val="2"/>
            <charset val="238"/>
          </rPr>
          <t>IV_F:VKR_Nev</t>
        </r>
      </text>
    </comment>
    <comment ref="H68" authorId="0" shapeId="0" xr:uid="{755F9E4F-4F97-4AF9-8138-4CB7A52E8E20}">
      <text>
        <r>
          <rPr>
            <sz val="11"/>
            <rFont val="Calibri"/>
            <family val="2"/>
            <charset val="238"/>
          </rPr>
          <t>IV_F:FeladatAzonosito</t>
        </r>
      </text>
    </comment>
    <comment ref="I68" authorId="0" shapeId="0" xr:uid="{8D9ABABC-74D9-4D64-A602-6C820B3EB702}">
      <text>
        <r>
          <rPr>
            <sz val="11"/>
            <rFont val="Calibri"/>
            <family val="2"/>
            <charset val="238"/>
          </rPr>
          <t>IV_F:EllatasiTerulet</t>
        </r>
      </text>
    </comment>
    <comment ref="J68" authorId="0" shapeId="0" xr:uid="{20929130-FB1E-4E3F-A540-B457B98101AD}">
      <text>
        <r>
          <rPr>
            <sz val="11"/>
            <rFont val="Calibri"/>
            <family val="2"/>
            <charset val="238"/>
          </rPr>
          <t>IV_F:EllatasertFelelos</t>
        </r>
      </text>
    </comment>
    <comment ref="K68" authorId="0" shapeId="0" xr:uid="{363CEA21-87FB-4959-80B7-6943ADB71F8E}">
      <text>
        <r>
          <rPr>
            <sz val="11"/>
            <rFont val="Calibri"/>
            <family val="2"/>
            <charset val="238"/>
          </rPr>
          <t>IV_F:TervezettNettoKoltseg</t>
        </r>
      </text>
    </comment>
    <comment ref="L68" authorId="0" shapeId="0" xr:uid="{DB72C085-1DC1-43C3-919B-C3C9E0102E59}">
      <text>
        <r>
          <rPr>
            <sz val="11"/>
            <rFont val="Calibri"/>
            <family val="2"/>
            <charset val="238"/>
          </rPr>
          <t>IV_F:IdotartamKezdes</t>
        </r>
      </text>
    </comment>
    <comment ref="M68" authorId="0" shapeId="0" xr:uid="{56E08965-22EE-4953-AD6B-42D6922640CE}">
      <text>
        <r>
          <rPr>
            <sz val="11"/>
            <rFont val="Calibri"/>
            <family val="2"/>
            <charset val="238"/>
          </rPr>
          <t>IV_F:IdotartamBefejezes</t>
        </r>
      </text>
    </comment>
    <comment ref="N68" authorId="0" shapeId="0" xr:uid="{AF03F5E9-55AC-4FB0-847B-18869B413517}">
      <text>
        <r>
          <rPr>
            <sz val="11"/>
            <rFont val="Calibri"/>
            <family val="2"/>
            <charset val="238"/>
          </rPr>
          <t>IV_F:NettoKoltsegUtem1</t>
        </r>
      </text>
    </comment>
    <comment ref="O68" authorId="0" shapeId="0" xr:uid="{15C30369-1F99-4CC7-B4B4-3E8ED0411E53}">
      <text>
        <r>
          <rPr>
            <sz val="11"/>
            <rFont val="Calibri"/>
            <family val="2"/>
            <charset val="238"/>
          </rPr>
          <t>IV_F:NettoKoltsegUtem2</t>
        </r>
      </text>
    </comment>
    <comment ref="P68" authorId="0" shapeId="0" xr:uid="{8AFF3A9A-75F4-46E4-8770-E692A983C01E}">
      <text>
        <r>
          <rPr>
            <sz val="11"/>
            <rFont val="Calibri"/>
            <family val="2"/>
            <charset val="238"/>
          </rPr>
          <t>IV_F:EM_Melleklet2_KTG</t>
        </r>
      </text>
    </comment>
    <comment ref="R68" authorId="0" shapeId="0" xr:uid="{9D6D4F46-D3B8-4E6B-81D2-50AE998C0174}">
      <text>
        <r>
          <rPr>
            <sz val="11"/>
            <rFont val="Calibri"/>
            <family val="2"/>
            <charset val="238"/>
          </rPr>
          <t>IV_F:HDUtem1</t>
        </r>
      </text>
    </comment>
    <comment ref="S68" authorId="0" shapeId="0" xr:uid="{892B37B2-28B2-4CEF-A1DA-06D18154AC3C}">
      <text>
        <r>
          <rPr>
            <sz val="11"/>
            <rFont val="Calibri"/>
            <family val="2"/>
            <charset val="238"/>
          </rPr>
          <t>IV_F:ECSUtem1</t>
        </r>
      </text>
    </comment>
    <comment ref="T68" authorId="0" shapeId="0" xr:uid="{B9DB0AAA-135D-470E-A825-90F79849B203}">
      <text>
        <r>
          <rPr>
            <sz val="11"/>
            <rFont val="Calibri"/>
            <family val="2"/>
            <charset val="238"/>
          </rPr>
          <t>IV_F:KFHUtem1</t>
        </r>
      </text>
    </comment>
    <comment ref="U68" authorId="0" shapeId="0" xr:uid="{151BBC16-05A2-4579-A2E1-223CBF15B42E}">
      <text>
        <r>
          <rPr>
            <sz val="11"/>
            <rFont val="Calibri"/>
            <family val="2"/>
            <charset val="238"/>
          </rPr>
          <t>IV_F:Egyeb_SajatUtem1</t>
        </r>
      </text>
    </comment>
    <comment ref="V68" authorId="0" shapeId="0" xr:uid="{233450F0-8F34-42E4-87C5-ABF1834001A2}">
      <text>
        <r>
          <rPr>
            <sz val="11"/>
            <rFont val="Calibri"/>
            <family val="2"/>
            <charset val="238"/>
          </rPr>
          <t>IV_F:DijUtem1</t>
        </r>
      </text>
    </comment>
    <comment ref="W68" authorId="0" shapeId="0" xr:uid="{DF4178E5-18B2-4673-A0C2-3F1FE4E5511F}">
      <text>
        <r>
          <rPr>
            <sz val="11"/>
            <rFont val="Calibri"/>
            <family val="2"/>
            <charset val="238"/>
          </rPr>
          <t>IV_F:EM_Melleklet1_Utem1</t>
        </r>
      </text>
    </comment>
    <comment ref="X68" authorId="0" shapeId="0" xr:uid="{0D510FEB-F04F-41A9-9E5C-BCAC39432022}">
      <text>
        <r>
          <rPr>
            <sz val="11"/>
            <rFont val="Calibri"/>
            <family val="2"/>
            <charset val="238"/>
          </rPr>
          <t>IV_F:EgyebAllamiUtem1</t>
        </r>
      </text>
    </comment>
    <comment ref="Y68" authorId="0" shapeId="0" xr:uid="{7D0FB113-65C3-4827-98DD-E706513744FF}">
      <text>
        <r>
          <rPr>
            <sz val="11"/>
            <rFont val="Calibri"/>
            <family val="2"/>
            <charset val="238"/>
          </rPr>
          <t>IV_F:OnkormanyzatiUtem1</t>
        </r>
      </text>
    </comment>
    <comment ref="Z68" authorId="0" shapeId="0" xr:uid="{166DA66B-77F0-4625-96C4-1F8925B511C3}">
      <text>
        <r>
          <rPr>
            <sz val="11"/>
            <rFont val="Calibri"/>
            <family val="2"/>
            <charset val="238"/>
          </rPr>
          <t>IV_F:EUUtem1</t>
        </r>
      </text>
    </comment>
    <comment ref="AA68" authorId="0" shapeId="0" xr:uid="{EC978B0A-83C8-44B9-80F6-C459B249F1DC}">
      <text>
        <r>
          <rPr>
            <sz val="11"/>
            <rFont val="Calibri"/>
            <family val="2"/>
            <charset val="238"/>
          </rPr>
          <t>IV_F:EgyebUtem1</t>
        </r>
      </text>
    </comment>
    <comment ref="AB68" authorId="0" shapeId="0" xr:uid="{76DCA9E4-AE87-4D2B-9115-00ED134A82D9}">
      <text>
        <r>
          <rPr>
            <sz val="11"/>
            <rFont val="Calibri"/>
            <family val="2"/>
            <charset val="238"/>
          </rPr>
          <t>IV_F:HitelKotvenyUtem1</t>
        </r>
      </text>
    </comment>
    <comment ref="AC68" authorId="0" shapeId="0" xr:uid="{DBC62602-D242-4AD8-B9CE-DC844F97DD59}">
      <text>
        <r>
          <rPr>
            <sz val="11"/>
            <rFont val="Calibri"/>
            <family val="2"/>
            <charset val="238"/>
          </rPr>
          <t>IV_F:OsszesenUtem1</t>
        </r>
      </text>
    </comment>
    <comment ref="AF68" authorId="0" shapeId="0" xr:uid="{F4B4CD93-775B-44F7-B77B-BD9C54C2DB1C}">
      <text>
        <r>
          <rPr>
            <sz val="11"/>
            <rFont val="Calibri"/>
            <family val="2"/>
            <charset val="238"/>
          </rPr>
          <t>IV_F:HDUtem2</t>
        </r>
      </text>
    </comment>
    <comment ref="AG68" authorId="0" shapeId="0" xr:uid="{DC557C9C-526F-4C5C-A2E1-33C6BCF6DEAF}">
      <text>
        <r>
          <rPr>
            <sz val="11"/>
            <rFont val="Calibri"/>
            <family val="2"/>
            <charset val="238"/>
          </rPr>
          <t>IV_F:ECSUtem2</t>
        </r>
      </text>
    </comment>
    <comment ref="AH68" authorId="0" shapeId="0" xr:uid="{25B65A93-B05F-4030-92B8-E63F15F3EE5D}">
      <text>
        <r>
          <rPr>
            <sz val="11"/>
            <rFont val="Calibri"/>
            <family val="2"/>
            <charset val="238"/>
          </rPr>
          <t>IV_F:KFHUtem2</t>
        </r>
      </text>
    </comment>
    <comment ref="AI68" authorId="0" shapeId="0" xr:uid="{A9A33C0D-09EA-4C43-84B9-93147A72F4C6}">
      <text>
        <r>
          <rPr>
            <sz val="11"/>
            <rFont val="Calibri"/>
            <family val="2"/>
            <charset val="238"/>
          </rPr>
          <t>IV_F:Egyeb_SajatUtem2</t>
        </r>
      </text>
    </comment>
    <comment ref="AJ68" authorId="0" shapeId="0" xr:uid="{C1E82922-C7D4-4127-96EE-E1B691BF8FD3}">
      <text>
        <r>
          <rPr>
            <sz val="11"/>
            <rFont val="Calibri"/>
            <family val="2"/>
            <charset val="238"/>
          </rPr>
          <t>IV_F:DijUtem2</t>
        </r>
      </text>
    </comment>
    <comment ref="AK68" authorId="0" shapeId="0" xr:uid="{FF34F62F-8BDF-46BD-8456-21ED4B0E23D1}">
      <text>
        <r>
          <rPr>
            <sz val="11"/>
            <rFont val="Calibri"/>
            <family val="2"/>
            <charset val="238"/>
          </rPr>
          <t>IV_F:EM_Melleklet1_Utem2</t>
        </r>
      </text>
    </comment>
    <comment ref="AL68" authorId="0" shapeId="0" xr:uid="{0E0D5117-A390-4580-A5A1-E8C2ED936CA1}">
      <text>
        <r>
          <rPr>
            <sz val="11"/>
            <rFont val="Calibri"/>
            <family val="2"/>
            <charset val="238"/>
          </rPr>
          <t>IV_F:EgyebAllamiUtem2</t>
        </r>
      </text>
    </comment>
    <comment ref="AM68" authorId="0" shapeId="0" xr:uid="{8133A945-13B4-4CD2-A70F-6CBD9394A24A}">
      <text>
        <r>
          <rPr>
            <sz val="11"/>
            <rFont val="Calibri"/>
            <family val="2"/>
            <charset val="238"/>
          </rPr>
          <t>IV_F:OnkormanyzatiUtem2</t>
        </r>
      </text>
    </comment>
    <comment ref="AN68" authorId="0" shapeId="0" xr:uid="{7BA55118-F076-4B6E-97AE-04DD0DAA5E60}">
      <text>
        <r>
          <rPr>
            <sz val="11"/>
            <rFont val="Calibri"/>
            <family val="2"/>
            <charset val="238"/>
          </rPr>
          <t>IV_F:EUUtem2</t>
        </r>
      </text>
    </comment>
    <comment ref="AO68" authorId="0" shapeId="0" xr:uid="{F4B76611-5B48-4F3C-9EC2-AC558AACE21F}">
      <text>
        <r>
          <rPr>
            <sz val="11"/>
            <rFont val="Calibri"/>
            <family val="2"/>
            <charset val="238"/>
          </rPr>
          <t>IV_F:EgyebUtem2</t>
        </r>
      </text>
    </comment>
    <comment ref="AP68" authorId="0" shapeId="0" xr:uid="{37A110F6-A7FB-40FC-99A3-8A57C64DAFAB}">
      <text>
        <r>
          <rPr>
            <sz val="11"/>
            <rFont val="Calibri"/>
            <family val="2"/>
            <charset val="238"/>
          </rPr>
          <t>IV_F:HitelKotvenyUtem2</t>
        </r>
      </text>
    </comment>
    <comment ref="AQ68" authorId="0" shapeId="0" xr:uid="{CF5F9C4F-E170-412C-A105-833EB13E3ACE}">
      <text>
        <r>
          <rPr>
            <sz val="11"/>
            <rFont val="Calibri"/>
            <family val="2"/>
            <charset val="238"/>
          </rPr>
          <t>IV_F:OsszesenUtem2</t>
        </r>
      </text>
    </comment>
    <comment ref="AR68" authorId="0" shapeId="0" xr:uid="{118F8AEA-A97D-4DA8-8C58-BCB8814655C6}">
      <text>
        <r>
          <rPr>
            <sz val="11"/>
            <rFont val="Calibri"/>
            <family val="2"/>
            <charset val="238"/>
          </rPr>
          <t>IV_F:ForrashianyUtem2</t>
        </r>
      </text>
    </comment>
    <comment ref="AU68" authorId="0" shapeId="0" xr:uid="{B7CC132C-6166-48B2-90FC-22C2DEDAED07}">
      <text>
        <r>
          <rPr>
            <sz val="11"/>
            <rFont val="Calibri"/>
            <family val="2"/>
            <charset val="238"/>
          </rPr>
          <t>IV_F:Indokolas</t>
        </r>
      </text>
    </comment>
    <comment ref="AV68" authorId="0" shapeId="0" xr:uid="{1B45ED1D-D4FE-45F4-9A51-7A573F5F61CC}">
      <text>
        <r>
          <rPr>
            <sz val="11"/>
            <rFont val="Calibri"/>
            <family val="2"/>
            <charset val="238"/>
          </rPr>
          <t>IV_F:Megjegyzes</t>
        </r>
      </text>
    </comment>
    <comment ref="AW68" authorId="0" shapeId="0" xr:uid="{3EA62C01-B06E-44A3-AC29-CFADAE34CE42}">
      <text>
        <r>
          <rPr>
            <sz val="11"/>
            <rFont val="Calibri"/>
            <family val="2"/>
            <charset val="238"/>
          </rPr>
          <t>IV_F:FeladatSorszam</t>
        </r>
      </text>
    </comment>
    <comment ref="AY68" authorId="0" shapeId="0" xr:uid="{5E87A977-8E13-4378-9649-43D4C7D7740E}">
      <text>
        <r>
          <rPr>
            <sz val="11"/>
            <rFont val="Calibri"/>
            <family val="2"/>
            <charset val="238"/>
          </rPr>
          <t>IV_F:ISA</t>
        </r>
      </text>
    </comment>
    <comment ref="B69" authorId="0" shapeId="0" xr:uid="{1B28896F-CE25-4E39-B732-504EB6DB6E4B}">
      <text>
        <r>
          <rPr>
            <sz val="11"/>
            <rFont val="Calibri"/>
            <family val="2"/>
            <charset val="238"/>
          </rPr>
          <t>IV_F:FontossagiSorrent</t>
        </r>
      </text>
    </comment>
    <comment ref="C69" authorId="0" shapeId="0" xr:uid="{06F6270F-E376-4DFE-BD2A-D7524B2EFBAD}">
      <text>
        <r>
          <rPr>
            <sz val="11"/>
            <rFont val="Calibri"/>
            <family val="2"/>
            <charset val="238"/>
          </rPr>
          <t>IV_F:FeladatKategoria</t>
        </r>
      </text>
    </comment>
    <comment ref="D69" authorId="0" shapeId="0" xr:uid="{E532FD99-64CA-4BFF-A9B4-3C0F2C72C2C4}">
      <text>
        <r>
          <rPr>
            <sz val="11"/>
            <rFont val="Calibri"/>
            <family val="2"/>
            <charset val="238"/>
          </rPr>
          <t>IV_F:FeladatMegnevezes</t>
        </r>
      </text>
    </comment>
    <comment ref="E69" authorId="0" shapeId="0" xr:uid="{332F47CF-2DB6-4709-8662-203E8EA09D2A}">
      <text>
        <r>
          <rPr>
            <sz val="11"/>
            <rFont val="Calibri"/>
            <family val="2"/>
            <charset val="238"/>
          </rPr>
          <t>IV_F:ElviEngedelySzam</t>
        </r>
      </text>
    </comment>
    <comment ref="F69" authorId="0" shapeId="0" xr:uid="{F37BCFB4-19F4-4F4D-8642-74597AA42CD1}">
      <text>
        <r>
          <rPr>
            <sz val="11"/>
            <rFont val="Calibri"/>
            <family val="2"/>
            <charset val="238"/>
          </rPr>
          <t>IV_F:VKR_Kod</t>
        </r>
      </text>
    </comment>
    <comment ref="G69" authorId="0" shapeId="0" xr:uid="{656A900D-645E-4168-A9B5-57C37F78D8F2}">
      <text>
        <r>
          <rPr>
            <sz val="11"/>
            <rFont val="Calibri"/>
            <family val="2"/>
            <charset val="238"/>
          </rPr>
          <t>IV_F:VKR_Nev</t>
        </r>
      </text>
    </comment>
    <comment ref="H69" authorId="0" shapeId="0" xr:uid="{F35B3F28-6A2B-4F81-A093-12C6051C3F68}">
      <text>
        <r>
          <rPr>
            <sz val="11"/>
            <rFont val="Calibri"/>
            <family val="2"/>
            <charset val="238"/>
          </rPr>
          <t>IV_F:FeladatAzonosito</t>
        </r>
      </text>
    </comment>
    <comment ref="I69" authorId="0" shapeId="0" xr:uid="{3087ACC9-9596-4737-97B3-A6D47E5C70F8}">
      <text>
        <r>
          <rPr>
            <sz val="11"/>
            <rFont val="Calibri"/>
            <family val="2"/>
            <charset val="238"/>
          </rPr>
          <t>IV_F:EllatasiTerulet</t>
        </r>
      </text>
    </comment>
    <comment ref="J69" authorId="0" shapeId="0" xr:uid="{D34A01DA-1CC7-46FA-9A49-C06C64F1D382}">
      <text>
        <r>
          <rPr>
            <sz val="11"/>
            <rFont val="Calibri"/>
            <family val="2"/>
            <charset val="238"/>
          </rPr>
          <t>IV_F:EllatasertFelelos</t>
        </r>
      </text>
    </comment>
    <comment ref="K69" authorId="0" shapeId="0" xr:uid="{4325BAB3-0B06-429F-8D2A-43CF83EC1A6A}">
      <text>
        <r>
          <rPr>
            <sz val="11"/>
            <rFont val="Calibri"/>
            <family val="2"/>
            <charset val="238"/>
          </rPr>
          <t>IV_F:TervezettNettoKoltseg</t>
        </r>
      </text>
    </comment>
    <comment ref="L69" authorId="0" shapeId="0" xr:uid="{AB3C34EC-AF85-4DBA-B5B0-44B748570F9E}">
      <text>
        <r>
          <rPr>
            <sz val="11"/>
            <rFont val="Calibri"/>
            <family val="2"/>
            <charset val="238"/>
          </rPr>
          <t>IV_F:IdotartamKezdes</t>
        </r>
      </text>
    </comment>
    <comment ref="M69" authorId="0" shapeId="0" xr:uid="{8CDBB5C9-3C71-4586-BF3F-1F34DF426A60}">
      <text>
        <r>
          <rPr>
            <sz val="11"/>
            <rFont val="Calibri"/>
            <family val="2"/>
            <charset val="238"/>
          </rPr>
          <t>IV_F:IdotartamBefejezes</t>
        </r>
      </text>
    </comment>
    <comment ref="N69" authorId="0" shapeId="0" xr:uid="{37713E10-8204-4B6C-9FC9-AD503A6D90A9}">
      <text>
        <r>
          <rPr>
            <sz val="11"/>
            <rFont val="Calibri"/>
            <family val="2"/>
            <charset val="238"/>
          </rPr>
          <t>IV_F:NettoKoltsegUtem1</t>
        </r>
      </text>
    </comment>
    <comment ref="O69" authorId="0" shapeId="0" xr:uid="{1A3D7CDE-1095-45F3-B692-70062CCDFA3C}">
      <text>
        <r>
          <rPr>
            <sz val="11"/>
            <rFont val="Calibri"/>
            <family val="2"/>
            <charset val="238"/>
          </rPr>
          <t>IV_F:NettoKoltsegUtem2</t>
        </r>
      </text>
    </comment>
    <comment ref="P69" authorId="0" shapeId="0" xr:uid="{5D96CEB7-E3A5-4C6B-974F-89E9CAE99B9C}">
      <text>
        <r>
          <rPr>
            <sz val="11"/>
            <rFont val="Calibri"/>
            <family val="2"/>
            <charset val="238"/>
          </rPr>
          <t>IV_F:EM_Melleklet2_KTG</t>
        </r>
      </text>
    </comment>
    <comment ref="R69" authorId="0" shapeId="0" xr:uid="{C6C93981-5961-4E3B-9373-137FE1DCFB87}">
      <text>
        <r>
          <rPr>
            <sz val="11"/>
            <rFont val="Calibri"/>
            <family val="2"/>
            <charset val="238"/>
          </rPr>
          <t>IV_F:HDUtem1</t>
        </r>
      </text>
    </comment>
    <comment ref="S69" authorId="0" shapeId="0" xr:uid="{6AC4EEBB-F6BA-446F-9645-053D1278B808}">
      <text>
        <r>
          <rPr>
            <sz val="11"/>
            <rFont val="Calibri"/>
            <family val="2"/>
            <charset val="238"/>
          </rPr>
          <t>IV_F:ECSUtem1</t>
        </r>
      </text>
    </comment>
    <comment ref="T69" authorId="0" shapeId="0" xr:uid="{14A8774F-A3F9-4C20-8451-D202AEE57636}">
      <text>
        <r>
          <rPr>
            <sz val="11"/>
            <rFont val="Calibri"/>
            <family val="2"/>
            <charset val="238"/>
          </rPr>
          <t>IV_F:KFHUtem1</t>
        </r>
      </text>
    </comment>
    <comment ref="U69" authorId="0" shapeId="0" xr:uid="{803B3214-2B81-435B-AACC-87EDA213EE54}">
      <text>
        <r>
          <rPr>
            <sz val="11"/>
            <rFont val="Calibri"/>
            <family val="2"/>
            <charset val="238"/>
          </rPr>
          <t>IV_F:Egyeb_SajatUtem1</t>
        </r>
      </text>
    </comment>
    <comment ref="V69" authorId="0" shapeId="0" xr:uid="{5B88D729-0C9A-484D-AA78-98802A53E5D3}">
      <text>
        <r>
          <rPr>
            <sz val="11"/>
            <rFont val="Calibri"/>
            <family val="2"/>
            <charset val="238"/>
          </rPr>
          <t>IV_F:DijUtem1</t>
        </r>
      </text>
    </comment>
    <comment ref="W69" authorId="0" shapeId="0" xr:uid="{59744C43-864C-4945-9575-6CFC5500C926}">
      <text>
        <r>
          <rPr>
            <sz val="11"/>
            <rFont val="Calibri"/>
            <family val="2"/>
            <charset val="238"/>
          </rPr>
          <t>IV_F:EM_Melleklet1_Utem1</t>
        </r>
      </text>
    </comment>
    <comment ref="X69" authorId="0" shapeId="0" xr:uid="{A6058561-50E6-4D4C-8B30-A99B0DE89C15}">
      <text>
        <r>
          <rPr>
            <sz val="11"/>
            <rFont val="Calibri"/>
            <family val="2"/>
            <charset val="238"/>
          </rPr>
          <t>IV_F:EgyebAllamiUtem1</t>
        </r>
      </text>
    </comment>
    <comment ref="Y69" authorId="0" shapeId="0" xr:uid="{DD3BF36A-093A-4C54-A57A-382F0D3BB44E}">
      <text>
        <r>
          <rPr>
            <sz val="11"/>
            <rFont val="Calibri"/>
            <family val="2"/>
            <charset val="238"/>
          </rPr>
          <t>IV_F:OnkormanyzatiUtem1</t>
        </r>
      </text>
    </comment>
    <comment ref="Z69" authorId="0" shapeId="0" xr:uid="{AA95DA5F-43CB-4C61-B53D-FCEF053F8430}">
      <text>
        <r>
          <rPr>
            <sz val="11"/>
            <rFont val="Calibri"/>
            <family val="2"/>
            <charset val="238"/>
          </rPr>
          <t>IV_F:EUUtem1</t>
        </r>
      </text>
    </comment>
    <comment ref="AA69" authorId="0" shapeId="0" xr:uid="{2E93E2FC-6B4B-47AE-BCE5-F09DCFB636AC}">
      <text>
        <r>
          <rPr>
            <sz val="11"/>
            <rFont val="Calibri"/>
            <family val="2"/>
            <charset val="238"/>
          </rPr>
          <t>IV_F:EgyebUtem1</t>
        </r>
      </text>
    </comment>
    <comment ref="AB69" authorId="0" shapeId="0" xr:uid="{52874F6D-935B-4B09-8ACE-7D09657A747B}">
      <text>
        <r>
          <rPr>
            <sz val="11"/>
            <rFont val="Calibri"/>
            <family val="2"/>
            <charset val="238"/>
          </rPr>
          <t>IV_F:HitelKotvenyUtem1</t>
        </r>
      </text>
    </comment>
    <comment ref="AC69" authorId="0" shapeId="0" xr:uid="{D3248C1D-C580-43A3-A409-A075F06EDF38}">
      <text>
        <r>
          <rPr>
            <sz val="11"/>
            <rFont val="Calibri"/>
            <family val="2"/>
            <charset val="238"/>
          </rPr>
          <t>IV_F:OsszesenUtem1</t>
        </r>
      </text>
    </comment>
    <comment ref="AF69" authorId="0" shapeId="0" xr:uid="{A1A0D7A9-26A7-436A-A9E3-CFCF36B1F70F}">
      <text>
        <r>
          <rPr>
            <sz val="11"/>
            <rFont val="Calibri"/>
            <family val="2"/>
            <charset val="238"/>
          </rPr>
          <t>IV_F:HDUtem2</t>
        </r>
      </text>
    </comment>
    <comment ref="AG69" authorId="0" shapeId="0" xr:uid="{5F742C3D-950C-4B3F-9826-39A733402150}">
      <text>
        <r>
          <rPr>
            <sz val="11"/>
            <rFont val="Calibri"/>
            <family val="2"/>
            <charset val="238"/>
          </rPr>
          <t>IV_F:ECSUtem2</t>
        </r>
      </text>
    </comment>
    <comment ref="AH69" authorId="0" shapeId="0" xr:uid="{94B00825-51FF-4C43-88AA-54800367DA19}">
      <text>
        <r>
          <rPr>
            <sz val="11"/>
            <rFont val="Calibri"/>
            <family val="2"/>
            <charset val="238"/>
          </rPr>
          <t>IV_F:KFHUtem2</t>
        </r>
      </text>
    </comment>
    <comment ref="AI69" authorId="0" shapeId="0" xr:uid="{57F52DDB-792B-48D5-A96B-B664777BBA74}">
      <text>
        <r>
          <rPr>
            <sz val="11"/>
            <rFont val="Calibri"/>
            <family val="2"/>
            <charset val="238"/>
          </rPr>
          <t>IV_F:Egyeb_SajatUtem2</t>
        </r>
      </text>
    </comment>
    <comment ref="AJ69" authorId="0" shapeId="0" xr:uid="{7798F19F-8D02-4C5A-A9FC-E3F378055575}">
      <text>
        <r>
          <rPr>
            <sz val="11"/>
            <rFont val="Calibri"/>
            <family val="2"/>
            <charset val="238"/>
          </rPr>
          <t>IV_F:DijUtem2</t>
        </r>
      </text>
    </comment>
    <comment ref="AK69" authorId="0" shapeId="0" xr:uid="{1FCAF45A-B6EC-45AF-BEF6-6AAC5F637D19}">
      <text>
        <r>
          <rPr>
            <sz val="11"/>
            <rFont val="Calibri"/>
            <family val="2"/>
            <charset val="238"/>
          </rPr>
          <t>IV_F:EM_Melleklet1_Utem2</t>
        </r>
      </text>
    </comment>
    <comment ref="AL69" authorId="0" shapeId="0" xr:uid="{D462B1F0-1457-4365-BFB9-C9583AB23A71}">
      <text>
        <r>
          <rPr>
            <sz val="11"/>
            <rFont val="Calibri"/>
            <family val="2"/>
            <charset val="238"/>
          </rPr>
          <t>IV_F:EgyebAllamiUtem2</t>
        </r>
      </text>
    </comment>
    <comment ref="AM69" authorId="0" shapeId="0" xr:uid="{5B75D231-436C-4435-9F46-DF5C7F3DD98F}">
      <text>
        <r>
          <rPr>
            <sz val="11"/>
            <rFont val="Calibri"/>
            <family val="2"/>
            <charset val="238"/>
          </rPr>
          <t>IV_F:OnkormanyzatiUtem2</t>
        </r>
      </text>
    </comment>
    <comment ref="AN69" authorId="0" shapeId="0" xr:uid="{AF2B9990-2BF2-4F1F-BEF4-BA218EE66A23}">
      <text>
        <r>
          <rPr>
            <sz val="11"/>
            <rFont val="Calibri"/>
            <family val="2"/>
            <charset val="238"/>
          </rPr>
          <t>IV_F:EUUtem2</t>
        </r>
      </text>
    </comment>
    <comment ref="AO69" authorId="0" shapeId="0" xr:uid="{75952C21-9C46-4A84-84E1-E8B13B4D695A}">
      <text>
        <r>
          <rPr>
            <sz val="11"/>
            <rFont val="Calibri"/>
            <family val="2"/>
            <charset val="238"/>
          </rPr>
          <t>IV_F:EgyebUtem2</t>
        </r>
      </text>
    </comment>
    <comment ref="AP69" authorId="0" shapeId="0" xr:uid="{38A2A2DB-C7A7-4300-A8E0-D776002BB569}">
      <text>
        <r>
          <rPr>
            <sz val="11"/>
            <rFont val="Calibri"/>
            <family val="2"/>
            <charset val="238"/>
          </rPr>
          <t>IV_F:HitelKotvenyUtem2</t>
        </r>
      </text>
    </comment>
    <comment ref="AQ69" authorId="0" shapeId="0" xr:uid="{F11BE5CD-5BB8-452A-8792-24235E59B636}">
      <text>
        <r>
          <rPr>
            <sz val="11"/>
            <rFont val="Calibri"/>
            <family val="2"/>
            <charset val="238"/>
          </rPr>
          <t>IV_F:OsszesenUtem2</t>
        </r>
      </text>
    </comment>
    <comment ref="AR69" authorId="0" shapeId="0" xr:uid="{8E06368E-0A72-4935-9CC6-67F9A60C278C}">
      <text>
        <r>
          <rPr>
            <sz val="11"/>
            <rFont val="Calibri"/>
            <family val="2"/>
            <charset val="238"/>
          </rPr>
          <t>IV_F:ForrashianyUtem2</t>
        </r>
      </text>
    </comment>
    <comment ref="AU69" authorId="0" shapeId="0" xr:uid="{E1E2F9A5-1A22-4A8E-B9CA-4703205F6DD5}">
      <text>
        <r>
          <rPr>
            <sz val="11"/>
            <rFont val="Calibri"/>
            <family val="2"/>
            <charset val="238"/>
          </rPr>
          <t>IV_F:Indokolas</t>
        </r>
      </text>
    </comment>
    <comment ref="AV69" authorId="0" shapeId="0" xr:uid="{F3C9D362-1893-46D4-A534-FC17FE226107}">
      <text>
        <r>
          <rPr>
            <sz val="11"/>
            <rFont val="Calibri"/>
            <family val="2"/>
            <charset val="238"/>
          </rPr>
          <t>IV_F:Megjegyzes</t>
        </r>
      </text>
    </comment>
    <comment ref="AW69" authorId="0" shapeId="0" xr:uid="{DA6C41E6-764F-4065-9398-FADF57DBF205}">
      <text>
        <r>
          <rPr>
            <sz val="11"/>
            <rFont val="Calibri"/>
            <family val="2"/>
            <charset val="238"/>
          </rPr>
          <t>IV_F:FeladatSorszam</t>
        </r>
      </text>
    </comment>
    <comment ref="AY69" authorId="0" shapeId="0" xr:uid="{88A83D23-046E-4912-83E9-2FDEAB1F4A4B}">
      <text>
        <r>
          <rPr>
            <sz val="11"/>
            <rFont val="Calibri"/>
            <family val="2"/>
            <charset val="238"/>
          </rPr>
          <t>IV_F:ISA</t>
        </r>
      </text>
    </comment>
    <comment ref="B70" authorId="0" shapeId="0" xr:uid="{D468A025-7C1F-4C80-B432-AC82A8959163}">
      <text>
        <r>
          <rPr>
            <sz val="11"/>
            <rFont val="Calibri"/>
            <family val="2"/>
            <charset val="238"/>
          </rPr>
          <t>IV_F:FontossagiSorrent</t>
        </r>
      </text>
    </comment>
    <comment ref="C70" authorId="0" shapeId="0" xr:uid="{17106C62-2D00-496C-9401-E18624E14BA9}">
      <text>
        <r>
          <rPr>
            <sz val="11"/>
            <rFont val="Calibri"/>
            <family val="2"/>
            <charset val="238"/>
          </rPr>
          <t>IV_F:FeladatKategoria</t>
        </r>
      </text>
    </comment>
    <comment ref="D70" authorId="0" shapeId="0" xr:uid="{920254C6-DE4E-4530-94D0-36EE467C5CA0}">
      <text>
        <r>
          <rPr>
            <sz val="11"/>
            <rFont val="Calibri"/>
            <family val="2"/>
            <charset val="238"/>
          </rPr>
          <t>IV_F:FeladatMegnevezes</t>
        </r>
      </text>
    </comment>
    <comment ref="E70" authorId="0" shapeId="0" xr:uid="{DD5134A7-74A2-4937-AC6A-D1EBA2BFC6C6}">
      <text>
        <r>
          <rPr>
            <sz val="11"/>
            <rFont val="Calibri"/>
            <family val="2"/>
            <charset val="238"/>
          </rPr>
          <t>IV_F:ElviEngedelySzam</t>
        </r>
      </text>
    </comment>
    <comment ref="F70" authorId="0" shapeId="0" xr:uid="{304972F5-3285-4C4F-9B93-130353EC1918}">
      <text>
        <r>
          <rPr>
            <sz val="11"/>
            <rFont val="Calibri"/>
            <family val="2"/>
            <charset val="238"/>
          </rPr>
          <t>IV_F:VKR_Kod</t>
        </r>
      </text>
    </comment>
    <comment ref="G70" authorId="0" shapeId="0" xr:uid="{D563D7EA-FB47-4DF2-A090-5E9C995EBA75}">
      <text>
        <r>
          <rPr>
            <sz val="11"/>
            <rFont val="Calibri"/>
            <family val="2"/>
            <charset val="238"/>
          </rPr>
          <t>IV_F:VKR_Nev</t>
        </r>
      </text>
    </comment>
    <comment ref="H70" authorId="0" shapeId="0" xr:uid="{0A063236-8C4A-4E1C-9552-CB26AE0A98FD}">
      <text>
        <r>
          <rPr>
            <sz val="11"/>
            <rFont val="Calibri"/>
            <family val="2"/>
            <charset val="238"/>
          </rPr>
          <t>IV_F:FeladatAzonosito</t>
        </r>
      </text>
    </comment>
    <comment ref="I70" authorId="0" shapeId="0" xr:uid="{D909F93F-2402-4BA1-AE58-A8F818344FBA}">
      <text>
        <r>
          <rPr>
            <sz val="11"/>
            <rFont val="Calibri"/>
            <family val="2"/>
            <charset val="238"/>
          </rPr>
          <t>IV_F:EllatasiTerulet</t>
        </r>
      </text>
    </comment>
    <comment ref="J70" authorId="0" shapeId="0" xr:uid="{DE0C69A1-2F49-4863-9589-04FB1DD66F7A}">
      <text>
        <r>
          <rPr>
            <sz val="11"/>
            <rFont val="Calibri"/>
            <family val="2"/>
            <charset val="238"/>
          </rPr>
          <t>IV_F:EllatasertFelelos</t>
        </r>
      </text>
    </comment>
    <comment ref="K70" authorId="0" shapeId="0" xr:uid="{0B823495-F425-47E9-8BB4-7171D012E69A}">
      <text>
        <r>
          <rPr>
            <sz val="11"/>
            <rFont val="Calibri"/>
            <family val="2"/>
            <charset val="238"/>
          </rPr>
          <t>IV_F:TervezettNettoKoltseg</t>
        </r>
      </text>
    </comment>
    <comment ref="L70" authorId="0" shapeId="0" xr:uid="{968C5CD4-9B15-40BB-AD80-0E99AA853535}">
      <text>
        <r>
          <rPr>
            <sz val="11"/>
            <rFont val="Calibri"/>
            <family val="2"/>
            <charset val="238"/>
          </rPr>
          <t>IV_F:IdotartamKezdes</t>
        </r>
      </text>
    </comment>
    <comment ref="M70" authorId="0" shapeId="0" xr:uid="{BD41B618-A559-47EF-BBB4-A97EDB3F6124}">
      <text>
        <r>
          <rPr>
            <sz val="11"/>
            <rFont val="Calibri"/>
            <family val="2"/>
            <charset val="238"/>
          </rPr>
          <t>IV_F:IdotartamBefejezes</t>
        </r>
      </text>
    </comment>
    <comment ref="N70" authorId="0" shapeId="0" xr:uid="{F1B7D71B-3176-4C34-AC3B-4CCBAC536C3B}">
      <text>
        <r>
          <rPr>
            <sz val="11"/>
            <rFont val="Calibri"/>
            <family val="2"/>
            <charset val="238"/>
          </rPr>
          <t>IV_F:NettoKoltsegUtem1</t>
        </r>
      </text>
    </comment>
    <comment ref="O70" authorId="0" shapeId="0" xr:uid="{6DB2C945-2B62-4614-A06B-C28FEF08C0AF}">
      <text>
        <r>
          <rPr>
            <sz val="11"/>
            <rFont val="Calibri"/>
            <family val="2"/>
            <charset val="238"/>
          </rPr>
          <t>IV_F:NettoKoltsegUtem2</t>
        </r>
      </text>
    </comment>
    <comment ref="P70" authorId="0" shapeId="0" xr:uid="{AF310769-F15A-4CD7-820E-EAC8F03AF8C4}">
      <text>
        <r>
          <rPr>
            <sz val="11"/>
            <rFont val="Calibri"/>
            <family val="2"/>
            <charset val="238"/>
          </rPr>
          <t>IV_F:EM_Melleklet2_KTG</t>
        </r>
      </text>
    </comment>
    <comment ref="R70" authorId="0" shapeId="0" xr:uid="{AD0298F8-2D2A-49B1-9F0B-F7989A319055}">
      <text>
        <r>
          <rPr>
            <sz val="11"/>
            <rFont val="Calibri"/>
            <family val="2"/>
            <charset val="238"/>
          </rPr>
          <t>IV_F:HDUtem1</t>
        </r>
      </text>
    </comment>
    <comment ref="S70" authorId="0" shapeId="0" xr:uid="{4B668BB4-D59C-4392-9426-4C70027A68AE}">
      <text>
        <r>
          <rPr>
            <sz val="11"/>
            <rFont val="Calibri"/>
            <family val="2"/>
            <charset val="238"/>
          </rPr>
          <t>IV_F:ECSUtem1</t>
        </r>
      </text>
    </comment>
    <comment ref="T70" authorId="0" shapeId="0" xr:uid="{8C19AB2C-4ED9-44B2-9831-1E63FA933694}">
      <text>
        <r>
          <rPr>
            <sz val="11"/>
            <rFont val="Calibri"/>
            <family val="2"/>
            <charset val="238"/>
          </rPr>
          <t>IV_F:KFHUtem1</t>
        </r>
      </text>
    </comment>
    <comment ref="U70" authorId="0" shapeId="0" xr:uid="{D4504917-A6D5-4627-8167-EB90C3726B85}">
      <text>
        <r>
          <rPr>
            <sz val="11"/>
            <rFont val="Calibri"/>
            <family val="2"/>
            <charset val="238"/>
          </rPr>
          <t>IV_F:Egyeb_SajatUtem1</t>
        </r>
      </text>
    </comment>
    <comment ref="V70" authorId="0" shapeId="0" xr:uid="{9FC6E073-8C52-461A-B4AB-2477B1FD93F1}">
      <text>
        <r>
          <rPr>
            <sz val="11"/>
            <rFont val="Calibri"/>
            <family val="2"/>
            <charset val="238"/>
          </rPr>
          <t>IV_F:DijUtem1</t>
        </r>
      </text>
    </comment>
    <comment ref="W70" authorId="0" shapeId="0" xr:uid="{6062F9A5-7E1B-4C4D-9629-08F8F0E0039F}">
      <text>
        <r>
          <rPr>
            <sz val="11"/>
            <rFont val="Calibri"/>
            <family val="2"/>
            <charset val="238"/>
          </rPr>
          <t>IV_F:EM_Melleklet1_Utem1</t>
        </r>
      </text>
    </comment>
    <comment ref="X70" authorId="0" shapeId="0" xr:uid="{48CF8C12-1FA4-4C88-8C68-ADAA64391699}">
      <text>
        <r>
          <rPr>
            <sz val="11"/>
            <rFont val="Calibri"/>
            <family val="2"/>
            <charset val="238"/>
          </rPr>
          <t>IV_F:EgyebAllamiUtem1</t>
        </r>
      </text>
    </comment>
    <comment ref="Y70" authorId="0" shapeId="0" xr:uid="{233DD320-590C-4B25-B230-5E7DB412471D}">
      <text>
        <r>
          <rPr>
            <sz val="11"/>
            <rFont val="Calibri"/>
            <family val="2"/>
            <charset val="238"/>
          </rPr>
          <t>IV_F:OnkormanyzatiUtem1</t>
        </r>
      </text>
    </comment>
    <comment ref="Z70" authorId="0" shapeId="0" xr:uid="{1DD807DC-6BEC-4965-B8EB-C5B11846E2DA}">
      <text>
        <r>
          <rPr>
            <sz val="11"/>
            <rFont val="Calibri"/>
            <family val="2"/>
            <charset val="238"/>
          </rPr>
          <t>IV_F:EUUtem1</t>
        </r>
      </text>
    </comment>
    <comment ref="AA70" authorId="0" shapeId="0" xr:uid="{72E9E4B6-7744-43A9-A3DE-85A54A29B90F}">
      <text>
        <r>
          <rPr>
            <sz val="11"/>
            <rFont val="Calibri"/>
            <family val="2"/>
            <charset val="238"/>
          </rPr>
          <t>IV_F:EgyebUtem1</t>
        </r>
      </text>
    </comment>
    <comment ref="AB70" authorId="0" shapeId="0" xr:uid="{45943447-562E-40E5-915B-2E7E15C58B6F}">
      <text>
        <r>
          <rPr>
            <sz val="11"/>
            <rFont val="Calibri"/>
            <family val="2"/>
            <charset val="238"/>
          </rPr>
          <t>IV_F:HitelKotvenyUtem1</t>
        </r>
      </text>
    </comment>
    <comment ref="AC70" authorId="0" shapeId="0" xr:uid="{851E36FC-4D7A-4DF3-9A52-BF9C2A0EC2F9}">
      <text>
        <r>
          <rPr>
            <sz val="11"/>
            <rFont val="Calibri"/>
            <family val="2"/>
            <charset val="238"/>
          </rPr>
          <t>IV_F:OsszesenUtem1</t>
        </r>
      </text>
    </comment>
    <comment ref="AF70" authorId="0" shapeId="0" xr:uid="{5AFF3B06-DC90-4CC3-90EF-2C892C3A9F5F}">
      <text>
        <r>
          <rPr>
            <sz val="11"/>
            <rFont val="Calibri"/>
            <family val="2"/>
            <charset val="238"/>
          </rPr>
          <t>IV_F:HDUtem2</t>
        </r>
      </text>
    </comment>
    <comment ref="AG70" authorId="0" shapeId="0" xr:uid="{1A36B632-5A20-4CB9-9B97-C0D2B6475F14}">
      <text>
        <r>
          <rPr>
            <sz val="11"/>
            <rFont val="Calibri"/>
            <family val="2"/>
            <charset val="238"/>
          </rPr>
          <t>IV_F:ECSUtem2</t>
        </r>
      </text>
    </comment>
    <comment ref="AH70" authorId="0" shapeId="0" xr:uid="{386A6FF7-0601-4470-93CA-E7F7E1D69DB3}">
      <text>
        <r>
          <rPr>
            <sz val="11"/>
            <rFont val="Calibri"/>
            <family val="2"/>
            <charset val="238"/>
          </rPr>
          <t>IV_F:KFHUtem2</t>
        </r>
      </text>
    </comment>
    <comment ref="AI70" authorId="0" shapeId="0" xr:uid="{DF771524-790B-44BC-A7AA-4BF5277F77EE}">
      <text>
        <r>
          <rPr>
            <sz val="11"/>
            <rFont val="Calibri"/>
            <family val="2"/>
            <charset val="238"/>
          </rPr>
          <t>IV_F:Egyeb_SajatUtem2</t>
        </r>
      </text>
    </comment>
    <comment ref="AJ70" authorId="0" shapeId="0" xr:uid="{828A90A8-0214-4B05-AB47-1E3DDBBA38C1}">
      <text>
        <r>
          <rPr>
            <sz val="11"/>
            <rFont val="Calibri"/>
            <family val="2"/>
            <charset val="238"/>
          </rPr>
          <t>IV_F:DijUtem2</t>
        </r>
      </text>
    </comment>
    <comment ref="AK70" authorId="0" shapeId="0" xr:uid="{8D3CD549-6C93-49C2-99B7-E5C56E38AE21}">
      <text>
        <r>
          <rPr>
            <sz val="11"/>
            <rFont val="Calibri"/>
            <family val="2"/>
            <charset val="238"/>
          </rPr>
          <t>IV_F:EM_Melleklet1_Utem2</t>
        </r>
      </text>
    </comment>
    <comment ref="AL70" authorId="0" shapeId="0" xr:uid="{55B7B71C-0C5F-4BA2-98EE-1BF9AD24FC19}">
      <text>
        <r>
          <rPr>
            <sz val="11"/>
            <rFont val="Calibri"/>
            <family val="2"/>
            <charset val="238"/>
          </rPr>
          <t>IV_F:EgyebAllamiUtem2</t>
        </r>
      </text>
    </comment>
    <comment ref="AM70" authorId="0" shapeId="0" xr:uid="{073961FF-CBE7-4E0A-9DEA-2F832B3FA5FC}">
      <text>
        <r>
          <rPr>
            <sz val="11"/>
            <rFont val="Calibri"/>
            <family val="2"/>
            <charset val="238"/>
          </rPr>
          <t>IV_F:OnkormanyzatiUtem2</t>
        </r>
      </text>
    </comment>
    <comment ref="AN70" authorId="0" shapeId="0" xr:uid="{83C7C0F5-5ECC-45FB-9274-149685B96538}">
      <text>
        <r>
          <rPr>
            <sz val="11"/>
            <rFont val="Calibri"/>
            <family val="2"/>
            <charset val="238"/>
          </rPr>
          <t>IV_F:EUUtem2</t>
        </r>
      </text>
    </comment>
    <comment ref="AO70" authorId="0" shapeId="0" xr:uid="{8C75A527-A1F8-4AA8-BA70-A2A28AB61EF8}">
      <text>
        <r>
          <rPr>
            <sz val="11"/>
            <rFont val="Calibri"/>
            <family val="2"/>
            <charset val="238"/>
          </rPr>
          <t>IV_F:EgyebUtem2</t>
        </r>
      </text>
    </comment>
    <comment ref="AP70" authorId="0" shapeId="0" xr:uid="{7F7DBD4B-8F26-4AD4-B757-3F3681C4A88E}">
      <text>
        <r>
          <rPr>
            <sz val="11"/>
            <rFont val="Calibri"/>
            <family val="2"/>
            <charset val="238"/>
          </rPr>
          <t>IV_F:HitelKotvenyUtem2</t>
        </r>
      </text>
    </comment>
    <comment ref="AQ70" authorId="0" shapeId="0" xr:uid="{8D0CB96A-A9F8-4C28-863C-1D3EE7FA5C8B}">
      <text>
        <r>
          <rPr>
            <sz val="11"/>
            <rFont val="Calibri"/>
            <family val="2"/>
            <charset val="238"/>
          </rPr>
          <t>IV_F:OsszesenUtem2</t>
        </r>
      </text>
    </comment>
    <comment ref="AR70" authorId="0" shapeId="0" xr:uid="{AA658A15-C631-47DD-BA64-B1EE84859041}">
      <text>
        <r>
          <rPr>
            <sz val="11"/>
            <rFont val="Calibri"/>
            <family val="2"/>
            <charset val="238"/>
          </rPr>
          <t>IV_F:ForrashianyUtem2</t>
        </r>
      </text>
    </comment>
    <comment ref="AU70" authorId="0" shapeId="0" xr:uid="{2DD6866F-59F8-4D18-B7DE-182E2B813C14}">
      <text>
        <r>
          <rPr>
            <sz val="11"/>
            <rFont val="Calibri"/>
            <family val="2"/>
            <charset val="238"/>
          </rPr>
          <t>IV_F:Indokolas</t>
        </r>
      </text>
    </comment>
    <comment ref="AV70" authorId="0" shapeId="0" xr:uid="{544D9F2E-D3BA-4EDD-BC8B-E02475D11710}">
      <text>
        <r>
          <rPr>
            <sz val="11"/>
            <rFont val="Calibri"/>
            <family val="2"/>
            <charset val="238"/>
          </rPr>
          <t>IV_F:Megjegyzes</t>
        </r>
      </text>
    </comment>
    <comment ref="AW70" authorId="0" shapeId="0" xr:uid="{C5D59F9C-59AB-420D-BEA4-CA6F906B46EA}">
      <text>
        <r>
          <rPr>
            <sz val="11"/>
            <rFont val="Calibri"/>
            <family val="2"/>
            <charset val="238"/>
          </rPr>
          <t>IV_F:FeladatSorszam</t>
        </r>
      </text>
    </comment>
    <comment ref="AY70" authorId="0" shapeId="0" xr:uid="{CC31A7F6-3ACD-4EBE-BCD4-E1903B8C821C}">
      <text>
        <r>
          <rPr>
            <sz val="11"/>
            <rFont val="Calibri"/>
            <family val="2"/>
            <charset val="238"/>
          </rPr>
          <t>IV_F:ISA</t>
        </r>
      </text>
    </comment>
    <comment ref="B71" authorId="0" shapeId="0" xr:uid="{07BB6091-C7C9-45CC-B4CF-51464D4B81B0}">
      <text>
        <r>
          <rPr>
            <sz val="11"/>
            <rFont val="Calibri"/>
            <family val="2"/>
            <charset val="238"/>
          </rPr>
          <t>IV_F:FontossagiSorrent</t>
        </r>
      </text>
    </comment>
    <comment ref="C71" authorId="0" shapeId="0" xr:uid="{45FBA0AD-FFEC-4782-B458-C8B3F803377B}">
      <text>
        <r>
          <rPr>
            <sz val="11"/>
            <rFont val="Calibri"/>
            <family val="2"/>
            <charset val="238"/>
          </rPr>
          <t>IV_F:FeladatKategoria</t>
        </r>
      </text>
    </comment>
    <comment ref="D71" authorId="0" shapeId="0" xr:uid="{2673CFA4-00B9-414F-B811-C4C21A7F95A1}">
      <text>
        <r>
          <rPr>
            <sz val="11"/>
            <rFont val="Calibri"/>
            <family val="2"/>
            <charset val="238"/>
          </rPr>
          <t>IV_F:FeladatMegnevezes</t>
        </r>
      </text>
    </comment>
    <comment ref="E71" authorId="0" shapeId="0" xr:uid="{CF832E65-8AD0-47FC-8327-62F1E71A3753}">
      <text>
        <r>
          <rPr>
            <sz val="11"/>
            <rFont val="Calibri"/>
            <family val="2"/>
            <charset val="238"/>
          </rPr>
          <t>IV_F:ElviEngedelySzam</t>
        </r>
      </text>
    </comment>
    <comment ref="F71" authorId="0" shapeId="0" xr:uid="{E3480078-18D6-4BDE-B02D-B231D732F391}">
      <text>
        <r>
          <rPr>
            <sz val="11"/>
            <rFont val="Calibri"/>
            <family val="2"/>
            <charset val="238"/>
          </rPr>
          <t>IV_F:VKR_Kod</t>
        </r>
      </text>
    </comment>
    <comment ref="G71" authorId="0" shapeId="0" xr:uid="{B5ED6B48-0DD6-4073-9476-4FEB09B7A5F5}">
      <text>
        <r>
          <rPr>
            <sz val="11"/>
            <rFont val="Calibri"/>
            <family val="2"/>
            <charset val="238"/>
          </rPr>
          <t>IV_F:VKR_Nev</t>
        </r>
      </text>
    </comment>
    <comment ref="H71" authorId="0" shapeId="0" xr:uid="{F27ED73C-70B8-4664-9317-4C79C6478BAB}">
      <text>
        <r>
          <rPr>
            <sz val="11"/>
            <rFont val="Calibri"/>
            <family val="2"/>
            <charset val="238"/>
          </rPr>
          <t>IV_F:FeladatAzonosito</t>
        </r>
      </text>
    </comment>
    <comment ref="I71" authorId="0" shapeId="0" xr:uid="{35CF1BC3-9B7E-4CDD-BAB0-9B4EBCA296BA}">
      <text>
        <r>
          <rPr>
            <sz val="11"/>
            <rFont val="Calibri"/>
            <family val="2"/>
            <charset val="238"/>
          </rPr>
          <t>IV_F:EllatasiTerulet</t>
        </r>
      </text>
    </comment>
    <comment ref="J71" authorId="0" shapeId="0" xr:uid="{3F0DDD21-9D9C-4A66-AF97-2EB63212A525}">
      <text>
        <r>
          <rPr>
            <sz val="11"/>
            <rFont val="Calibri"/>
            <family val="2"/>
            <charset val="238"/>
          </rPr>
          <t>IV_F:EllatasertFelelos</t>
        </r>
      </text>
    </comment>
    <comment ref="K71" authorId="0" shapeId="0" xr:uid="{2FCC45BF-9FA5-4156-9482-694D101A9B3D}">
      <text>
        <r>
          <rPr>
            <sz val="11"/>
            <rFont val="Calibri"/>
            <family val="2"/>
            <charset val="238"/>
          </rPr>
          <t>IV_F:TervezettNettoKoltseg</t>
        </r>
      </text>
    </comment>
    <comment ref="L71" authorId="0" shapeId="0" xr:uid="{F3C0C4D6-B94E-4C40-9291-B06032D9EEF9}">
      <text>
        <r>
          <rPr>
            <sz val="11"/>
            <rFont val="Calibri"/>
            <family val="2"/>
            <charset val="238"/>
          </rPr>
          <t>IV_F:IdotartamKezdes</t>
        </r>
      </text>
    </comment>
    <comment ref="M71" authorId="0" shapeId="0" xr:uid="{F1E10F0D-1AEE-418B-B412-37A3069125B3}">
      <text>
        <r>
          <rPr>
            <sz val="11"/>
            <rFont val="Calibri"/>
            <family val="2"/>
            <charset val="238"/>
          </rPr>
          <t>IV_F:IdotartamBefejezes</t>
        </r>
      </text>
    </comment>
    <comment ref="N71" authorId="0" shapeId="0" xr:uid="{CB6DA732-4FD5-40D7-9B8D-AF01C2D07211}">
      <text>
        <r>
          <rPr>
            <sz val="11"/>
            <rFont val="Calibri"/>
            <family val="2"/>
            <charset val="238"/>
          </rPr>
          <t>IV_F:NettoKoltsegUtem1</t>
        </r>
      </text>
    </comment>
    <comment ref="O71" authorId="0" shapeId="0" xr:uid="{93D3B2DB-11D9-4B60-B108-205A46CC1453}">
      <text>
        <r>
          <rPr>
            <sz val="11"/>
            <rFont val="Calibri"/>
            <family val="2"/>
            <charset val="238"/>
          </rPr>
          <t>IV_F:NettoKoltsegUtem2</t>
        </r>
      </text>
    </comment>
    <comment ref="P71" authorId="0" shapeId="0" xr:uid="{E0738E1B-6F8C-407A-9495-DBE9A2A3F3A3}">
      <text>
        <r>
          <rPr>
            <sz val="11"/>
            <rFont val="Calibri"/>
            <family val="2"/>
            <charset val="238"/>
          </rPr>
          <t>IV_F:EM_Melleklet2_KTG</t>
        </r>
      </text>
    </comment>
    <comment ref="R71" authorId="0" shapeId="0" xr:uid="{A4290D8E-4364-4E89-821E-050BBBC18874}">
      <text>
        <r>
          <rPr>
            <sz val="11"/>
            <rFont val="Calibri"/>
            <family val="2"/>
            <charset val="238"/>
          </rPr>
          <t>IV_F:HDUtem1</t>
        </r>
      </text>
    </comment>
    <comment ref="S71" authorId="0" shapeId="0" xr:uid="{E7990567-4411-42B2-9CE7-A731409480FF}">
      <text>
        <r>
          <rPr>
            <sz val="11"/>
            <rFont val="Calibri"/>
            <family val="2"/>
            <charset val="238"/>
          </rPr>
          <t>IV_F:ECSUtem1</t>
        </r>
      </text>
    </comment>
    <comment ref="T71" authorId="0" shapeId="0" xr:uid="{8BE3D00E-00CB-48E1-BA19-99EE28C947CA}">
      <text>
        <r>
          <rPr>
            <sz val="11"/>
            <rFont val="Calibri"/>
            <family val="2"/>
            <charset val="238"/>
          </rPr>
          <t>IV_F:KFHUtem1</t>
        </r>
      </text>
    </comment>
    <comment ref="U71" authorId="0" shapeId="0" xr:uid="{7F6CC21A-9ACC-4C43-B478-CBF319711526}">
      <text>
        <r>
          <rPr>
            <sz val="11"/>
            <rFont val="Calibri"/>
            <family val="2"/>
            <charset val="238"/>
          </rPr>
          <t>IV_F:Egyeb_SajatUtem1</t>
        </r>
      </text>
    </comment>
    <comment ref="V71" authorId="0" shapeId="0" xr:uid="{07F34013-8BE4-416E-BD90-AFA11D7D85C0}">
      <text>
        <r>
          <rPr>
            <sz val="11"/>
            <rFont val="Calibri"/>
            <family val="2"/>
            <charset val="238"/>
          </rPr>
          <t>IV_F:DijUtem1</t>
        </r>
      </text>
    </comment>
    <comment ref="W71" authorId="0" shapeId="0" xr:uid="{4CEDA76E-42BC-4E93-8437-1A302B9409BD}">
      <text>
        <r>
          <rPr>
            <sz val="11"/>
            <rFont val="Calibri"/>
            <family val="2"/>
            <charset val="238"/>
          </rPr>
          <t>IV_F:EM_Melleklet1_Utem1</t>
        </r>
      </text>
    </comment>
    <comment ref="X71" authorId="0" shapeId="0" xr:uid="{760E295D-36E9-496B-93C9-A0EC27FCF412}">
      <text>
        <r>
          <rPr>
            <sz val="11"/>
            <rFont val="Calibri"/>
            <family val="2"/>
            <charset val="238"/>
          </rPr>
          <t>IV_F:EgyebAllamiUtem1</t>
        </r>
      </text>
    </comment>
    <comment ref="Y71" authorId="0" shapeId="0" xr:uid="{FF211A08-B6F7-4AF2-AF7A-17ECD87B025D}">
      <text>
        <r>
          <rPr>
            <sz val="11"/>
            <rFont val="Calibri"/>
            <family val="2"/>
            <charset val="238"/>
          </rPr>
          <t>IV_F:OnkormanyzatiUtem1</t>
        </r>
      </text>
    </comment>
    <comment ref="Z71" authorId="0" shapeId="0" xr:uid="{1D2B560D-CECF-4952-B160-169A480F32E7}">
      <text>
        <r>
          <rPr>
            <sz val="11"/>
            <rFont val="Calibri"/>
            <family val="2"/>
            <charset val="238"/>
          </rPr>
          <t>IV_F:EUUtem1</t>
        </r>
      </text>
    </comment>
    <comment ref="AA71" authorId="0" shapeId="0" xr:uid="{85FBD4CF-3706-42DA-A845-B91E69B53CD0}">
      <text>
        <r>
          <rPr>
            <sz val="11"/>
            <rFont val="Calibri"/>
            <family val="2"/>
            <charset val="238"/>
          </rPr>
          <t>IV_F:EgyebUtem1</t>
        </r>
      </text>
    </comment>
    <comment ref="AB71" authorId="0" shapeId="0" xr:uid="{B7FF2E1C-AFB3-42F3-A2A7-16C2854F4E68}">
      <text>
        <r>
          <rPr>
            <sz val="11"/>
            <rFont val="Calibri"/>
            <family val="2"/>
            <charset val="238"/>
          </rPr>
          <t>IV_F:HitelKotvenyUtem1</t>
        </r>
      </text>
    </comment>
    <comment ref="AC71" authorId="0" shapeId="0" xr:uid="{BF8F3A5D-0068-4D33-B914-3DF2B8197C8D}">
      <text>
        <r>
          <rPr>
            <sz val="11"/>
            <rFont val="Calibri"/>
            <family val="2"/>
            <charset val="238"/>
          </rPr>
          <t>IV_F:OsszesenUtem1</t>
        </r>
      </text>
    </comment>
    <comment ref="AF71" authorId="0" shapeId="0" xr:uid="{249A2A3D-FED6-4243-8B4D-8AEE2B3F4D81}">
      <text>
        <r>
          <rPr>
            <sz val="11"/>
            <rFont val="Calibri"/>
            <family val="2"/>
            <charset val="238"/>
          </rPr>
          <t>IV_F:HDUtem2</t>
        </r>
      </text>
    </comment>
    <comment ref="AG71" authorId="0" shapeId="0" xr:uid="{B606A7DD-4FD0-4998-996B-D55DF07A5DD4}">
      <text>
        <r>
          <rPr>
            <sz val="11"/>
            <rFont val="Calibri"/>
            <family val="2"/>
            <charset val="238"/>
          </rPr>
          <t>IV_F:ECSUtem2</t>
        </r>
      </text>
    </comment>
    <comment ref="AH71" authorId="0" shapeId="0" xr:uid="{25B289CA-3B98-45D3-AC4E-1F947E334F4B}">
      <text>
        <r>
          <rPr>
            <sz val="11"/>
            <rFont val="Calibri"/>
            <family val="2"/>
            <charset val="238"/>
          </rPr>
          <t>IV_F:KFHUtem2</t>
        </r>
      </text>
    </comment>
    <comment ref="AI71" authorId="0" shapeId="0" xr:uid="{E24CE0ED-A8A5-4338-A3EF-194DF8059F2B}">
      <text>
        <r>
          <rPr>
            <sz val="11"/>
            <rFont val="Calibri"/>
            <family val="2"/>
            <charset val="238"/>
          </rPr>
          <t>IV_F:Egyeb_SajatUtem2</t>
        </r>
      </text>
    </comment>
    <comment ref="AJ71" authorId="0" shapeId="0" xr:uid="{8E83B814-F2C6-47BB-934E-DDF3A89CBA8C}">
      <text>
        <r>
          <rPr>
            <sz val="11"/>
            <rFont val="Calibri"/>
            <family val="2"/>
            <charset val="238"/>
          </rPr>
          <t>IV_F:DijUtem2</t>
        </r>
      </text>
    </comment>
    <comment ref="AK71" authorId="0" shapeId="0" xr:uid="{5BD00CAA-399D-45DD-BD77-F22B9ACE44DD}">
      <text>
        <r>
          <rPr>
            <sz val="11"/>
            <rFont val="Calibri"/>
            <family val="2"/>
            <charset val="238"/>
          </rPr>
          <t>IV_F:EM_Melleklet1_Utem2</t>
        </r>
      </text>
    </comment>
    <comment ref="AL71" authorId="0" shapeId="0" xr:uid="{C821A43E-EF17-4A08-9923-55918EC34570}">
      <text>
        <r>
          <rPr>
            <sz val="11"/>
            <rFont val="Calibri"/>
            <family val="2"/>
            <charset val="238"/>
          </rPr>
          <t>IV_F:EgyebAllamiUtem2</t>
        </r>
      </text>
    </comment>
    <comment ref="AM71" authorId="0" shapeId="0" xr:uid="{4E5F3D17-3627-45A6-B6D6-85B46BB14DC1}">
      <text>
        <r>
          <rPr>
            <sz val="11"/>
            <rFont val="Calibri"/>
            <family val="2"/>
            <charset val="238"/>
          </rPr>
          <t>IV_F:OnkormanyzatiUtem2</t>
        </r>
      </text>
    </comment>
    <comment ref="AN71" authorId="0" shapeId="0" xr:uid="{53A0A4B4-BD32-45FF-BBD3-DDCB0BD85290}">
      <text>
        <r>
          <rPr>
            <sz val="11"/>
            <rFont val="Calibri"/>
            <family val="2"/>
            <charset val="238"/>
          </rPr>
          <t>IV_F:EUUtem2</t>
        </r>
      </text>
    </comment>
    <comment ref="AO71" authorId="0" shapeId="0" xr:uid="{2FB0F3C4-C997-4811-B856-DF669971E6F7}">
      <text>
        <r>
          <rPr>
            <sz val="11"/>
            <rFont val="Calibri"/>
            <family val="2"/>
            <charset val="238"/>
          </rPr>
          <t>IV_F:EgyebUtem2</t>
        </r>
      </text>
    </comment>
    <comment ref="AP71" authorId="0" shapeId="0" xr:uid="{0A7F8B6D-DD84-4A37-963A-24A7634C6B6E}">
      <text>
        <r>
          <rPr>
            <sz val="11"/>
            <rFont val="Calibri"/>
            <family val="2"/>
            <charset val="238"/>
          </rPr>
          <t>IV_F:HitelKotvenyUtem2</t>
        </r>
      </text>
    </comment>
    <comment ref="AQ71" authorId="0" shapeId="0" xr:uid="{FD0F6030-1DBF-4FE5-A725-1E42D72EBBF6}">
      <text>
        <r>
          <rPr>
            <sz val="11"/>
            <rFont val="Calibri"/>
            <family val="2"/>
            <charset val="238"/>
          </rPr>
          <t>IV_F:OsszesenUtem2</t>
        </r>
      </text>
    </comment>
    <comment ref="AR71" authorId="0" shapeId="0" xr:uid="{70A1FC89-D6EE-4F86-B53C-BED8D8A999CE}">
      <text>
        <r>
          <rPr>
            <sz val="11"/>
            <rFont val="Calibri"/>
            <family val="2"/>
            <charset val="238"/>
          </rPr>
          <t>IV_F:ForrashianyUtem2</t>
        </r>
      </text>
    </comment>
    <comment ref="AU71" authorId="0" shapeId="0" xr:uid="{CEDAC2E9-6EB8-405A-B359-98FEC4E9CEDD}">
      <text>
        <r>
          <rPr>
            <sz val="11"/>
            <rFont val="Calibri"/>
            <family val="2"/>
            <charset val="238"/>
          </rPr>
          <t>IV_F:Indokolas</t>
        </r>
      </text>
    </comment>
    <comment ref="AV71" authorId="0" shapeId="0" xr:uid="{24374D91-DC88-4A48-93BA-71FBA3452C72}">
      <text>
        <r>
          <rPr>
            <sz val="11"/>
            <rFont val="Calibri"/>
            <family val="2"/>
            <charset val="238"/>
          </rPr>
          <t>IV_F:Megjegyzes</t>
        </r>
      </text>
    </comment>
    <comment ref="AW71" authorId="0" shapeId="0" xr:uid="{2403B09D-68DC-4802-84A2-172EFB85760D}">
      <text>
        <r>
          <rPr>
            <sz val="11"/>
            <rFont val="Calibri"/>
            <family val="2"/>
            <charset val="238"/>
          </rPr>
          <t>IV_F:FeladatSorszam</t>
        </r>
      </text>
    </comment>
    <comment ref="AY71" authorId="0" shapeId="0" xr:uid="{AEC64F28-6892-445F-8B02-EA5295E00037}">
      <text>
        <r>
          <rPr>
            <sz val="11"/>
            <rFont val="Calibri"/>
            <family val="2"/>
            <charset val="238"/>
          </rPr>
          <t>IV_F:ISA</t>
        </r>
      </text>
    </comment>
    <comment ref="B72" authorId="0" shapeId="0" xr:uid="{93D9A554-EF83-4A9B-8E25-8FEFC47528C9}">
      <text>
        <r>
          <rPr>
            <sz val="11"/>
            <rFont val="Calibri"/>
            <family val="2"/>
            <charset val="238"/>
          </rPr>
          <t>IV_F:FontossagiSorrent</t>
        </r>
      </text>
    </comment>
    <comment ref="C72" authorId="0" shapeId="0" xr:uid="{983530EA-AF6B-4521-AFFD-5EA1DEE85D8F}">
      <text>
        <r>
          <rPr>
            <sz val="11"/>
            <rFont val="Calibri"/>
            <family val="2"/>
            <charset val="238"/>
          </rPr>
          <t>IV_F:FeladatKategoria</t>
        </r>
      </text>
    </comment>
    <comment ref="D72" authorId="0" shapeId="0" xr:uid="{A8C811D2-DBDE-4AA4-9392-74DA44B4FD54}">
      <text>
        <r>
          <rPr>
            <sz val="11"/>
            <rFont val="Calibri"/>
            <family val="2"/>
            <charset val="238"/>
          </rPr>
          <t>IV_F:FeladatMegnevezes</t>
        </r>
      </text>
    </comment>
    <comment ref="E72" authorId="0" shapeId="0" xr:uid="{8777F096-06EA-4732-821B-856BAA09B17A}">
      <text>
        <r>
          <rPr>
            <sz val="11"/>
            <rFont val="Calibri"/>
            <family val="2"/>
            <charset val="238"/>
          </rPr>
          <t>IV_F:ElviEngedelySzam</t>
        </r>
      </text>
    </comment>
    <comment ref="F72" authorId="0" shapeId="0" xr:uid="{F44BE7D3-401A-45B4-A0C5-07C0EE2B56B0}">
      <text>
        <r>
          <rPr>
            <sz val="11"/>
            <rFont val="Calibri"/>
            <family val="2"/>
            <charset val="238"/>
          </rPr>
          <t>IV_F:VKR_Kod</t>
        </r>
      </text>
    </comment>
    <comment ref="G72" authorId="0" shapeId="0" xr:uid="{CC67F0B1-7BFD-4FF0-A6B2-D777737C3C4C}">
      <text>
        <r>
          <rPr>
            <sz val="11"/>
            <rFont val="Calibri"/>
            <family val="2"/>
            <charset val="238"/>
          </rPr>
          <t>IV_F:VKR_Nev</t>
        </r>
      </text>
    </comment>
    <comment ref="H72" authorId="0" shapeId="0" xr:uid="{946AF673-BCA5-44ED-890D-E1C459A634F8}">
      <text>
        <r>
          <rPr>
            <sz val="11"/>
            <rFont val="Calibri"/>
            <family val="2"/>
            <charset val="238"/>
          </rPr>
          <t>IV_F:FeladatAzonosito</t>
        </r>
      </text>
    </comment>
    <comment ref="I72" authorId="0" shapeId="0" xr:uid="{92104D1F-8F7B-474D-ADC9-760292873B40}">
      <text>
        <r>
          <rPr>
            <sz val="11"/>
            <rFont val="Calibri"/>
            <family val="2"/>
            <charset val="238"/>
          </rPr>
          <t>IV_F:EllatasiTerulet</t>
        </r>
      </text>
    </comment>
    <comment ref="J72" authorId="0" shapeId="0" xr:uid="{EAAE5DA2-4698-4457-8138-6B655B307E6F}">
      <text>
        <r>
          <rPr>
            <sz val="11"/>
            <rFont val="Calibri"/>
            <family val="2"/>
            <charset val="238"/>
          </rPr>
          <t>IV_F:EllatasertFelelos</t>
        </r>
      </text>
    </comment>
    <comment ref="K72" authorId="0" shapeId="0" xr:uid="{B88021B2-90ED-4361-9292-8C6D47FEE931}">
      <text>
        <r>
          <rPr>
            <sz val="11"/>
            <rFont val="Calibri"/>
            <family val="2"/>
            <charset val="238"/>
          </rPr>
          <t>IV_F:TervezettNettoKoltseg</t>
        </r>
      </text>
    </comment>
    <comment ref="L72" authorId="0" shapeId="0" xr:uid="{9B9664FA-9893-4366-AAFD-CEDD85A024E0}">
      <text>
        <r>
          <rPr>
            <sz val="11"/>
            <rFont val="Calibri"/>
            <family val="2"/>
            <charset val="238"/>
          </rPr>
          <t>IV_F:IdotartamKezdes</t>
        </r>
      </text>
    </comment>
    <comment ref="M72" authorId="0" shapeId="0" xr:uid="{6D0721B4-8844-4759-A2FB-C651600B80DC}">
      <text>
        <r>
          <rPr>
            <sz val="11"/>
            <rFont val="Calibri"/>
            <family val="2"/>
            <charset val="238"/>
          </rPr>
          <t>IV_F:IdotartamBefejezes</t>
        </r>
      </text>
    </comment>
    <comment ref="N72" authorId="0" shapeId="0" xr:uid="{7C0352B7-460C-47E3-B283-0DFF01B59C01}">
      <text>
        <r>
          <rPr>
            <sz val="11"/>
            <rFont val="Calibri"/>
            <family val="2"/>
            <charset val="238"/>
          </rPr>
          <t>IV_F:NettoKoltsegUtem1</t>
        </r>
      </text>
    </comment>
    <comment ref="O72" authorId="0" shapeId="0" xr:uid="{E9CBE502-8185-487F-83F2-DCF25590CE4F}">
      <text>
        <r>
          <rPr>
            <sz val="11"/>
            <rFont val="Calibri"/>
            <family val="2"/>
            <charset val="238"/>
          </rPr>
          <t>IV_F:NettoKoltsegUtem2</t>
        </r>
      </text>
    </comment>
    <comment ref="P72" authorId="0" shapeId="0" xr:uid="{EC4DAF85-1788-42D8-A794-226A96448B24}">
      <text>
        <r>
          <rPr>
            <sz val="11"/>
            <rFont val="Calibri"/>
            <family val="2"/>
            <charset val="238"/>
          </rPr>
          <t>IV_F:EM_Melleklet2_KTG</t>
        </r>
      </text>
    </comment>
    <comment ref="R72" authorId="0" shapeId="0" xr:uid="{EF85B935-E5DD-4AEA-ABE7-F18CA969C4ED}">
      <text>
        <r>
          <rPr>
            <sz val="11"/>
            <rFont val="Calibri"/>
            <family val="2"/>
            <charset val="238"/>
          </rPr>
          <t>IV_F:HDUtem1</t>
        </r>
      </text>
    </comment>
    <comment ref="S72" authorId="0" shapeId="0" xr:uid="{E2EF6E7E-070C-4C1C-8406-634CE05CBA80}">
      <text>
        <r>
          <rPr>
            <sz val="11"/>
            <rFont val="Calibri"/>
            <family val="2"/>
            <charset val="238"/>
          </rPr>
          <t>IV_F:ECSUtem1</t>
        </r>
      </text>
    </comment>
    <comment ref="T72" authorId="0" shapeId="0" xr:uid="{19D113C6-3B9C-448B-B059-D90D53355008}">
      <text>
        <r>
          <rPr>
            <sz val="11"/>
            <rFont val="Calibri"/>
            <family val="2"/>
            <charset val="238"/>
          </rPr>
          <t>IV_F:KFHUtem1</t>
        </r>
      </text>
    </comment>
    <comment ref="U72" authorId="0" shapeId="0" xr:uid="{2CBD5662-E98F-45B2-81BF-DC4F3DC408D5}">
      <text>
        <r>
          <rPr>
            <sz val="11"/>
            <rFont val="Calibri"/>
            <family val="2"/>
            <charset val="238"/>
          </rPr>
          <t>IV_F:Egyeb_SajatUtem1</t>
        </r>
      </text>
    </comment>
    <comment ref="V72" authorId="0" shapeId="0" xr:uid="{22662187-2C1D-4E39-9896-FDB75561FDA4}">
      <text>
        <r>
          <rPr>
            <sz val="11"/>
            <rFont val="Calibri"/>
            <family val="2"/>
            <charset val="238"/>
          </rPr>
          <t>IV_F:DijUtem1</t>
        </r>
      </text>
    </comment>
    <comment ref="W72" authorId="0" shapeId="0" xr:uid="{2EA91868-277C-4A76-A0E7-A3A422D9F94F}">
      <text>
        <r>
          <rPr>
            <sz val="11"/>
            <rFont val="Calibri"/>
            <family val="2"/>
            <charset val="238"/>
          </rPr>
          <t>IV_F:EM_Melleklet1_Utem1</t>
        </r>
      </text>
    </comment>
    <comment ref="X72" authorId="0" shapeId="0" xr:uid="{0270FE56-507E-4740-91F9-7ED67132C758}">
      <text>
        <r>
          <rPr>
            <sz val="11"/>
            <rFont val="Calibri"/>
            <family val="2"/>
            <charset val="238"/>
          </rPr>
          <t>IV_F:EgyebAllamiUtem1</t>
        </r>
      </text>
    </comment>
    <comment ref="Y72" authorId="0" shapeId="0" xr:uid="{43CFA66D-FF64-4862-AB72-4F5FCBFC0BBC}">
      <text>
        <r>
          <rPr>
            <sz val="11"/>
            <rFont val="Calibri"/>
            <family val="2"/>
            <charset val="238"/>
          </rPr>
          <t>IV_F:OnkormanyzatiUtem1</t>
        </r>
      </text>
    </comment>
    <comment ref="Z72" authorId="0" shapeId="0" xr:uid="{589825B1-BA21-41B6-9144-1233C52F94CD}">
      <text>
        <r>
          <rPr>
            <sz val="11"/>
            <rFont val="Calibri"/>
            <family val="2"/>
            <charset val="238"/>
          </rPr>
          <t>IV_F:EUUtem1</t>
        </r>
      </text>
    </comment>
    <comment ref="AA72" authorId="0" shapeId="0" xr:uid="{CB984A0A-705B-4B4B-821A-202B3E8CF898}">
      <text>
        <r>
          <rPr>
            <sz val="11"/>
            <rFont val="Calibri"/>
            <family val="2"/>
            <charset val="238"/>
          </rPr>
          <t>IV_F:EgyebUtem1</t>
        </r>
      </text>
    </comment>
    <comment ref="AB72" authorId="0" shapeId="0" xr:uid="{DDD8411C-646F-4763-B1C0-57A39EE2D40C}">
      <text>
        <r>
          <rPr>
            <sz val="11"/>
            <rFont val="Calibri"/>
            <family val="2"/>
            <charset val="238"/>
          </rPr>
          <t>IV_F:HitelKotvenyUtem1</t>
        </r>
      </text>
    </comment>
    <comment ref="AC72" authorId="0" shapeId="0" xr:uid="{238FD97F-4299-4E27-A0BA-90F3C133D04A}">
      <text>
        <r>
          <rPr>
            <sz val="11"/>
            <rFont val="Calibri"/>
            <family val="2"/>
            <charset val="238"/>
          </rPr>
          <t>IV_F:OsszesenUtem1</t>
        </r>
      </text>
    </comment>
    <comment ref="AF72" authorId="0" shapeId="0" xr:uid="{A9A4097D-7F07-4BF3-80BF-9C88E6577AC9}">
      <text>
        <r>
          <rPr>
            <sz val="11"/>
            <rFont val="Calibri"/>
            <family val="2"/>
            <charset val="238"/>
          </rPr>
          <t>IV_F:HDUtem2</t>
        </r>
      </text>
    </comment>
    <comment ref="AG72" authorId="0" shapeId="0" xr:uid="{70B70212-1C72-44EC-8B84-1D2FD1A7031C}">
      <text>
        <r>
          <rPr>
            <sz val="11"/>
            <rFont val="Calibri"/>
            <family val="2"/>
            <charset val="238"/>
          </rPr>
          <t>IV_F:ECSUtem2</t>
        </r>
      </text>
    </comment>
    <comment ref="AH72" authorId="0" shapeId="0" xr:uid="{FC27F515-4763-4757-B416-2874251BCE2F}">
      <text>
        <r>
          <rPr>
            <sz val="11"/>
            <rFont val="Calibri"/>
            <family val="2"/>
            <charset val="238"/>
          </rPr>
          <t>IV_F:KFHUtem2</t>
        </r>
      </text>
    </comment>
    <comment ref="AI72" authorId="0" shapeId="0" xr:uid="{A6589815-539E-4F26-BE72-DDA70DD1CD2D}">
      <text>
        <r>
          <rPr>
            <sz val="11"/>
            <rFont val="Calibri"/>
            <family val="2"/>
            <charset val="238"/>
          </rPr>
          <t>IV_F:Egyeb_SajatUtem2</t>
        </r>
      </text>
    </comment>
    <comment ref="AJ72" authorId="0" shapeId="0" xr:uid="{5CE16639-2C56-4134-9BA0-95BCF77CFBA5}">
      <text>
        <r>
          <rPr>
            <sz val="11"/>
            <rFont val="Calibri"/>
            <family val="2"/>
            <charset val="238"/>
          </rPr>
          <t>IV_F:DijUtem2</t>
        </r>
      </text>
    </comment>
    <comment ref="AK72" authorId="0" shapeId="0" xr:uid="{736AF3B0-B6BF-4C04-93E8-C2C5A44F8987}">
      <text>
        <r>
          <rPr>
            <sz val="11"/>
            <rFont val="Calibri"/>
            <family val="2"/>
            <charset val="238"/>
          </rPr>
          <t>IV_F:EM_Melleklet1_Utem2</t>
        </r>
      </text>
    </comment>
    <comment ref="AL72" authorId="0" shapeId="0" xr:uid="{AF3FCB07-E154-4F73-8BC3-32DF1ADD2692}">
      <text>
        <r>
          <rPr>
            <sz val="11"/>
            <rFont val="Calibri"/>
            <family val="2"/>
            <charset val="238"/>
          </rPr>
          <t>IV_F:EgyebAllamiUtem2</t>
        </r>
      </text>
    </comment>
    <comment ref="AM72" authorId="0" shapeId="0" xr:uid="{B05D0806-FA68-489F-8BFA-50E0284F85C6}">
      <text>
        <r>
          <rPr>
            <sz val="11"/>
            <rFont val="Calibri"/>
            <family val="2"/>
            <charset val="238"/>
          </rPr>
          <t>IV_F:OnkormanyzatiUtem2</t>
        </r>
      </text>
    </comment>
    <comment ref="AN72" authorId="0" shapeId="0" xr:uid="{A7C3A0E3-4FCE-41B0-99BE-06D9AFA8F956}">
      <text>
        <r>
          <rPr>
            <sz val="11"/>
            <rFont val="Calibri"/>
            <family val="2"/>
            <charset val="238"/>
          </rPr>
          <t>IV_F:EUUtem2</t>
        </r>
      </text>
    </comment>
    <comment ref="AO72" authorId="0" shapeId="0" xr:uid="{D57E8BC4-38D7-4BB5-BE32-88ACE0B0D871}">
      <text>
        <r>
          <rPr>
            <sz val="11"/>
            <rFont val="Calibri"/>
            <family val="2"/>
            <charset val="238"/>
          </rPr>
          <t>IV_F:EgyebUtem2</t>
        </r>
      </text>
    </comment>
    <comment ref="AP72" authorId="0" shapeId="0" xr:uid="{3FB39B9B-79C0-428F-83E8-1273F88FD953}">
      <text>
        <r>
          <rPr>
            <sz val="11"/>
            <rFont val="Calibri"/>
            <family val="2"/>
            <charset val="238"/>
          </rPr>
          <t>IV_F:HitelKotvenyUtem2</t>
        </r>
      </text>
    </comment>
    <comment ref="AQ72" authorId="0" shapeId="0" xr:uid="{2CD7725E-7A8E-46E3-80FC-68FD2E759B47}">
      <text>
        <r>
          <rPr>
            <sz val="11"/>
            <rFont val="Calibri"/>
            <family val="2"/>
            <charset val="238"/>
          </rPr>
          <t>IV_F:OsszesenUtem2</t>
        </r>
      </text>
    </comment>
    <comment ref="AR72" authorId="0" shapeId="0" xr:uid="{A0D9581B-F065-46BE-A17C-B577D68C0309}">
      <text>
        <r>
          <rPr>
            <sz val="11"/>
            <rFont val="Calibri"/>
            <family val="2"/>
            <charset val="238"/>
          </rPr>
          <t>IV_F:ForrashianyUtem2</t>
        </r>
      </text>
    </comment>
    <comment ref="AU72" authorId="0" shapeId="0" xr:uid="{9B92EEF5-8770-46F6-B38D-CC2969E1888A}">
      <text>
        <r>
          <rPr>
            <sz val="11"/>
            <rFont val="Calibri"/>
            <family val="2"/>
            <charset val="238"/>
          </rPr>
          <t>IV_F:Indokolas</t>
        </r>
      </text>
    </comment>
    <comment ref="AV72" authorId="0" shapeId="0" xr:uid="{F309E9A4-3245-4149-BDAB-83D838D615DA}">
      <text>
        <r>
          <rPr>
            <sz val="11"/>
            <rFont val="Calibri"/>
            <family val="2"/>
            <charset val="238"/>
          </rPr>
          <t>IV_F:Megjegyzes</t>
        </r>
      </text>
    </comment>
    <comment ref="AW72" authorId="0" shapeId="0" xr:uid="{73204CEF-0D9F-4E99-8631-87F0474A8CC2}">
      <text>
        <r>
          <rPr>
            <sz val="11"/>
            <rFont val="Calibri"/>
            <family val="2"/>
            <charset val="238"/>
          </rPr>
          <t>IV_F:FeladatSorszam</t>
        </r>
      </text>
    </comment>
    <comment ref="AY72" authorId="0" shapeId="0" xr:uid="{727FA6EC-39E2-4C1E-9BA8-099FD99F7E4F}">
      <text>
        <r>
          <rPr>
            <sz val="11"/>
            <rFont val="Calibri"/>
            <family val="2"/>
            <charset val="238"/>
          </rPr>
          <t>IV_F:ISA</t>
        </r>
      </text>
    </comment>
    <comment ref="B73" authorId="0" shapeId="0" xr:uid="{DDA3E620-129E-4BC2-AE51-F7B0F20E9BF4}">
      <text>
        <r>
          <rPr>
            <sz val="11"/>
            <rFont val="Calibri"/>
            <family val="2"/>
            <charset val="238"/>
          </rPr>
          <t>IV_F:FontossagiSorrent</t>
        </r>
      </text>
    </comment>
    <comment ref="C73" authorId="0" shapeId="0" xr:uid="{94253DD2-BE32-4434-B46E-88DA434CFFF9}">
      <text>
        <r>
          <rPr>
            <sz val="11"/>
            <rFont val="Calibri"/>
            <family val="2"/>
            <charset val="238"/>
          </rPr>
          <t>IV_F:FeladatKategoria</t>
        </r>
      </text>
    </comment>
    <comment ref="D73" authorId="0" shapeId="0" xr:uid="{D49A2A30-B971-4B08-BBC5-2E7DE08A23A3}">
      <text>
        <r>
          <rPr>
            <sz val="11"/>
            <rFont val="Calibri"/>
            <family val="2"/>
            <charset val="238"/>
          </rPr>
          <t>IV_F:FeladatMegnevezes</t>
        </r>
      </text>
    </comment>
    <comment ref="E73" authorId="0" shapeId="0" xr:uid="{EFBE7EC2-6F03-4FE4-A191-6D8F153CF9D5}">
      <text>
        <r>
          <rPr>
            <sz val="11"/>
            <rFont val="Calibri"/>
            <family val="2"/>
            <charset val="238"/>
          </rPr>
          <t>IV_F:ElviEngedelySzam</t>
        </r>
      </text>
    </comment>
    <comment ref="F73" authorId="0" shapeId="0" xr:uid="{0112801C-7D3E-4889-BFB7-2963A523122A}">
      <text>
        <r>
          <rPr>
            <sz val="11"/>
            <rFont val="Calibri"/>
            <family val="2"/>
            <charset val="238"/>
          </rPr>
          <t>IV_F:VKR_Kod</t>
        </r>
      </text>
    </comment>
    <comment ref="G73" authorId="0" shapeId="0" xr:uid="{216FC216-AB4B-49B7-BB29-34BDCE24053A}">
      <text>
        <r>
          <rPr>
            <sz val="11"/>
            <rFont val="Calibri"/>
            <family val="2"/>
            <charset val="238"/>
          </rPr>
          <t>IV_F:VKR_Nev</t>
        </r>
      </text>
    </comment>
    <comment ref="H73" authorId="0" shapeId="0" xr:uid="{9954BD9F-558F-4D41-AC53-C96A81CA5A25}">
      <text>
        <r>
          <rPr>
            <sz val="11"/>
            <rFont val="Calibri"/>
            <family val="2"/>
            <charset val="238"/>
          </rPr>
          <t>IV_F:FeladatAzonosito</t>
        </r>
      </text>
    </comment>
    <comment ref="I73" authorId="0" shapeId="0" xr:uid="{D4498851-E8D4-4D88-B317-9543A307EEB2}">
      <text>
        <r>
          <rPr>
            <sz val="11"/>
            <rFont val="Calibri"/>
            <family val="2"/>
            <charset val="238"/>
          </rPr>
          <t>IV_F:EllatasiTerulet</t>
        </r>
      </text>
    </comment>
    <comment ref="J73" authorId="0" shapeId="0" xr:uid="{16A12803-397B-422A-8877-C15D35D12D8F}">
      <text>
        <r>
          <rPr>
            <sz val="11"/>
            <rFont val="Calibri"/>
            <family val="2"/>
            <charset val="238"/>
          </rPr>
          <t>IV_F:EllatasertFelelos</t>
        </r>
      </text>
    </comment>
    <comment ref="K73" authorId="0" shapeId="0" xr:uid="{F90DA4B3-1441-4933-9405-2BE1AE14C75C}">
      <text>
        <r>
          <rPr>
            <sz val="11"/>
            <rFont val="Calibri"/>
            <family val="2"/>
            <charset val="238"/>
          </rPr>
          <t>IV_F:TervezettNettoKoltseg</t>
        </r>
      </text>
    </comment>
    <comment ref="L73" authorId="0" shapeId="0" xr:uid="{E5C0BD11-D5FC-4A1D-849B-863EF66ECB4D}">
      <text>
        <r>
          <rPr>
            <sz val="11"/>
            <rFont val="Calibri"/>
            <family val="2"/>
            <charset val="238"/>
          </rPr>
          <t>IV_F:IdotartamKezdes</t>
        </r>
      </text>
    </comment>
    <comment ref="M73" authorId="0" shapeId="0" xr:uid="{D0ADE7B1-5C0E-42ED-8F20-D7BD54DC2221}">
      <text>
        <r>
          <rPr>
            <sz val="11"/>
            <rFont val="Calibri"/>
            <family val="2"/>
            <charset val="238"/>
          </rPr>
          <t>IV_F:IdotartamBefejezes</t>
        </r>
      </text>
    </comment>
    <comment ref="N73" authorId="0" shapeId="0" xr:uid="{FED6543F-8DA5-4D78-8ECE-0B16413601F8}">
      <text>
        <r>
          <rPr>
            <sz val="11"/>
            <rFont val="Calibri"/>
            <family val="2"/>
            <charset val="238"/>
          </rPr>
          <t>IV_F:NettoKoltsegUtem1</t>
        </r>
      </text>
    </comment>
    <comment ref="O73" authorId="0" shapeId="0" xr:uid="{550A7CD0-7153-495E-8A6C-0AC884A289F0}">
      <text>
        <r>
          <rPr>
            <sz val="11"/>
            <rFont val="Calibri"/>
            <family val="2"/>
            <charset val="238"/>
          </rPr>
          <t>IV_F:NettoKoltsegUtem2</t>
        </r>
      </text>
    </comment>
    <comment ref="P73" authorId="0" shapeId="0" xr:uid="{940E510C-D567-4FC6-BA86-8A6197309838}">
      <text>
        <r>
          <rPr>
            <sz val="11"/>
            <rFont val="Calibri"/>
            <family val="2"/>
            <charset val="238"/>
          </rPr>
          <t>IV_F:EM_Melleklet2_KTG</t>
        </r>
      </text>
    </comment>
    <comment ref="R73" authorId="0" shapeId="0" xr:uid="{81665582-B535-4D4A-B5E2-3146E21F2245}">
      <text>
        <r>
          <rPr>
            <sz val="11"/>
            <rFont val="Calibri"/>
            <family val="2"/>
            <charset val="238"/>
          </rPr>
          <t>IV_F:HDUtem1</t>
        </r>
      </text>
    </comment>
    <comment ref="S73" authorId="0" shapeId="0" xr:uid="{C6B75296-8C55-4F91-9582-52A4FF06C0D9}">
      <text>
        <r>
          <rPr>
            <sz val="11"/>
            <rFont val="Calibri"/>
            <family val="2"/>
            <charset val="238"/>
          </rPr>
          <t>IV_F:ECSUtem1</t>
        </r>
      </text>
    </comment>
    <comment ref="T73" authorId="0" shapeId="0" xr:uid="{7855EA5F-4C91-4F16-BFA4-03030BE66794}">
      <text>
        <r>
          <rPr>
            <sz val="11"/>
            <rFont val="Calibri"/>
            <family val="2"/>
            <charset val="238"/>
          </rPr>
          <t>IV_F:KFHUtem1</t>
        </r>
      </text>
    </comment>
    <comment ref="U73" authorId="0" shapeId="0" xr:uid="{71075B6E-A708-400F-B7CA-62244C6207D8}">
      <text>
        <r>
          <rPr>
            <sz val="11"/>
            <rFont val="Calibri"/>
            <family val="2"/>
            <charset val="238"/>
          </rPr>
          <t>IV_F:Egyeb_SajatUtem1</t>
        </r>
      </text>
    </comment>
    <comment ref="V73" authorId="0" shapeId="0" xr:uid="{0A9AA6D6-5B05-4D84-B6DC-8A9B7B683063}">
      <text>
        <r>
          <rPr>
            <sz val="11"/>
            <rFont val="Calibri"/>
            <family val="2"/>
            <charset val="238"/>
          </rPr>
          <t>IV_F:DijUtem1</t>
        </r>
      </text>
    </comment>
    <comment ref="W73" authorId="0" shapeId="0" xr:uid="{7B687813-DE2C-436C-ADBD-15DCD4EFFB65}">
      <text>
        <r>
          <rPr>
            <sz val="11"/>
            <rFont val="Calibri"/>
            <family val="2"/>
            <charset val="238"/>
          </rPr>
          <t>IV_F:EM_Melleklet1_Utem1</t>
        </r>
      </text>
    </comment>
    <comment ref="X73" authorId="0" shapeId="0" xr:uid="{58483EE3-0DAB-4FEF-AF7D-179F2A14E099}">
      <text>
        <r>
          <rPr>
            <sz val="11"/>
            <rFont val="Calibri"/>
            <family val="2"/>
            <charset val="238"/>
          </rPr>
          <t>IV_F:EgyebAllamiUtem1</t>
        </r>
      </text>
    </comment>
    <comment ref="Y73" authorId="0" shapeId="0" xr:uid="{1B936127-353B-487B-8F1A-8E5CBE9A7200}">
      <text>
        <r>
          <rPr>
            <sz val="11"/>
            <rFont val="Calibri"/>
            <family val="2"/>
            <charset val="238"/>
          </rPr>
          <t>IV_F:OnkormanyzatiUtem1</t>
        </r>
      </text>
    </comment>
    <comment ref="Z73" authorId="0" shapeId="0" xr:uid="{4062D339-7045-4595-BED0-ABDF6BB47FD7}">
      <text>
        <r>
          <rPr>
            <sz val="11"/>
            <rFont val="Calibri"/>
            <family val="2"/>
            <charset val="238"/>
          </rPr>
          <t>IV_F:EUUtem1</t>
        </r>
      </text>
    </comment>
    <comment ref="AA73" authorId="0" shapeId="0" xr:uid="{3219D833-55FF-4EC5-9363-EC96E91EB192}">
      <text>
        <r>
          <rPr>
            <sz val="11"/>
            <rFont val="Calibri"/>
            <family val="2"/>
            <charset val="238"/>
          </rPr>
          <t>IV_F:EgyebUtem1</t>
        </r>
      </text>
    </comment>
    <comment ref="AB73" authorId="0" shapeId="0" xr:uid="{4B12F3B2-5EF7-419F-8497-FB6555526111}">
      <text>
        <r>
          <rPr>
            <sz val="11"/>
            <rFont val="Calibri"/>
            <family val="2"/>
            <charset val="238"/>
          </rPr>
          <t>IV_F:HitelKotvenyUtem1</t>
        </r>
      </text>
    </comment>
    <comment ref="AC73" authorId="0" shapeId="0" xr:uid="{56550D1E-56E8-4B3F-9219-D9CF70384EEE}">
      <text>
        <r>
          <rPr>
            <sz val="11"/>
            <rFont val="Calibri"/>
            <family val="2"/>
            <charset val="238"/>
          </rPr>
          <t>IV_F:OsszesenUtem1</t>
        </r>
      </text>
    </comment>
    <comment ref="AF73" authorId="0" shapeId="0" xr:uid="{2A5EE723-22DE-4FBE-BC11-85240DB83267}">
      <text>
        <r>
          <rPr>
            <sz val="11"/>
            <rFont val="Calibri"/>
            <family val="2"/>
            <charset val="238"/>
          </rPr>
          <t>IV_F:HDUtem2</t>
        </r>
      </text>
    </comment>
    <comment ref="AG73" authorId="0" shapeId="0" xr:uid="{285DB1D7-2131-46D9-B3A9-29CF8FD85DF3}">
      <text>
        <r>
          <rPr>
            <sz val="11"/>
            <rFont val="Calibri"/>
            <family val="2"/>
            <charset val="238"/>
          </rPr>
          <t>IV_F:ECSUtem2</t>
        </r>
      </text>
    </comment>
    <comment ref="AH73" authorId="0" shapeId="0" xr:uid="{833C1251-3DB8-4604-BD06-1CF911A2A7C0}">
      <text>
        <r>
          <rPr>
            <sz val="11"/>
            <rFont val="Calibri"/>
            <family val="2"/>
            <charset val="238"/>
          </rPr>
          <t>IV_F:KFHUtem2</t>
        </r>
      </text>
    </comment>
    <comment ref="AI73" authorId="0" shapeId="0" xr:uid="{49BA421B-6D21-49DA-A541-1EEFF5A56D27}">
      <text>
        <r>
          <rPr>
            <sz val="11"/>
            <rFont val="Calibri"/>
            <family val="2"/>
            <charset val="238"/>
          </rPr>
          <t>IV_F:Egyeb_SajatUtem2</t>
        </r>
      </text>
    </comment>
    <comment ref="AJ73" authorId="0" shapeId="0" xr:uid="{6960F70C-7C78-47B9-8016-FB6DACA30762}">
      <text>
        <r>
          <rPr>
            <sz val="11"/>
            <rFont val="Calibri"/>
            <family val="2"/>
            <charset val="238"/>
          </rPr>
          <t>IV_F:DijUtem2</t>
        </r>
      </text>
    </comment>
    <comment ref="AK73" authorId="0" shapeId="0" xr:uid="{2CD9B71D-175A-424E-B7D3-8F4862454220}">
      <text>
        <r>
          <rPr>
            <sz val="11"/>
            <rFont val="Calibri"/>
            <family val="2"/>
            <charset val="238"/>
          </rPr>
          <t>IV_F:EM_Melleklet1_Utem2</t>
        </r>
      </text>
    </comment>
    <comment ref="AL73" authorId="0" shapeId="0" xr:uid="{41A80764-1E0F-40B8-9CA7-C4A0582BBD5C}">
      <text>
        <r>
          <rPr>
            <sz val="11"/>
            <rFont val="Calibri"/>
            <family val="2"/>
            <charset val="238"/>
          </rPr>
          <t>IV_F:EgyebAllamiUtem2</t>
        </r>
      </text>
    </comment>
    <comment ref="AM73" authorId="0" shapeId="0" xr:uid="{AA5AECFF-6522-4C25-8D4A-81D0D610AA7C}">
      <text>
        <r>
          <rPr>
            <sz val="11"/>
            <rFont val="Calibri"/>
            <family val="2"/>
            <charset val="238"/>
          </rPr>
          <t>IV_F:OnkormanyzatiUtem2</t>
        </r>
      </text>
    </comment>
    <comment ref="AN73" authorId="0" shapeId="0" xr:uid="{69DA57AA-3A53-41C2-97D6-4589B106F113}">
      <text>
        <r>
          <rPr>
            <sz val="11"/>
            <rFont val="Calibri"/>
            <family val="2"/>
            <charset val="238"/>
          </rPr>
          <t>IV_F:EUUtem2</t>
        </r>
      </text>
    </comment>
    <comment ref="AO73" authorId="0" shapeId="0" xr:uid="{BA8FC09F-611F-4AB8-917F-C03801BCC834}">
      <text>
        <r>
          <rPr>
            <sz val="11"/>
            <rFont val="Calibri"/>
            <family val="2"/>
            <charset val="238"/>
          </rPr>
          <t>IV_F:EgyebUtem2</t>
        </r>
      </text>
    </comment>
    <comment ref="AP73" authorId="0" shapeId="0" xr:uid="{95053B98-A367-43EC-A8D1-9CA0EFA55181}">
      <text>
        <r>
          <rPr>
            <sz val="11"/>
            <rFont val="Calibri"/>
            <family val="2"/>
            <charset val="238"/>
          </rPr>
          <t>IV_F:HitelKotvenyUtem2</t>
        </r>
      </text>
    </comment>
    <comment ref="AQ73" authorId="0" shapeId="0" xr:uid="{722DDE68-147A-43FD-AB52-3DB044322729}">
      <text>
        <r>
          <rPr>
            <sz val="11"/>
            <rFont val="Calibri"/>
            <family val="2"/>
            <charset val="238"/>
          </rPr>
          <t>IV_F:OsszesenUtem2</t>
        </r>
      </text>
    </comment>
    <comment ref="AR73" authorId="0" shapeId="0" xr:uid="{CCAB8208-B314-48F1-961D-E9DB2256DE19}">
      <text>
        <r>
          <rPr>
            <sz val="11"/>
            <rFont val="Calibri"/>
            <family val="2"/>
            <charset val="238"/>
          </rPr>
          <t>IV_F:ForrashianyUtem2</t>
        </r>
      </text>
    </comment>
    <comment ref="AU73" authorId="0" shapeId="0" xr:uid="{B9C47FE8-75DE-4DCD-95A9-3D896CBE3964}">
      <text>
        <r>
          <rPr>
            <sz val="11"/>
            <rFont val="Calibri"/>
            <family val="2"/>
            <charset val="238"/>
          </rPr>
          <t>IV_F:Indokolas</t>
        </r>
      </text>
    </comment>
    <comment ref="AV73" authorId="0" shapeId="0" xr:uid="{DAACEE5C-3347-43C9-B528-BCA8A725A8ED}">
      <text>
        <r>
          <rPr>
            <sz val="11"/>
            <rFont val="Calibri"/>
            <family val="2"/>
            <charset val="238"/>
          </rPr>
          <t>IV_F:Megjegyzes</t>
        </r>
      </text>
    </comment>
    <comment ref="AW73" authorId="0" shapeId="0" xr:uid="{C9B18668-97DA-41F1-8B17-20C9FDF9C9C5}">
      <text>
        <r>
          <rPr>
            <sz val="11"/>
            <rFont val="Calibri"/>
            <family val="2"/>
            <charset val="238"/>
          </rPr>
          <t>IV_F:FeladatSorszam</t>
        </r>
      </text>
    </comment>
    <comment ref="AY73" authorId="0" shapeId="0" xr:uid="{F9D425AE-B823-412F-B4DA-95FE172D4478}">
      <text>
        <r>
          <rPr>
            <sz val="11"/>
            <rFont val="Calibri"/>
            <family val="2"/>
            <charset val="238"/>
          </rPr>
          <t>IV_F:ISA</t>
        </r>
      </text>
    </comment>
    <comment ref="B74" authorId="0" shapeId="0" xr:uid="{07B446C1-1E3D-4E4C-B676-75B7B4147C51}">
      <text>
        <r>
          <rPr>
            <sz val="11"/>
            <rFont val="Calibri"/>
            <family val="2"/>
            <charset val="238"/>
          </rPr>
          <t>IV_F:FontossagiSorrent</t>
        </r>
      </text>
    </comment>
    <comment ref="C74" authorId="0" shapeId="0" xr:uid="{CA30918D-803E-4849-87AE-7D1353BA7F00}">
      <text>
        <r>
          <rPr>
            <sz val="11"/>
            <rFont val="Calibri"/>
            <family val="2"/>
            <charset val="238"/>
          </rPr>
          <t>IV_F:FeladatKategoria</t>
        </r>
      </text>
    </comment>
    <comment ref="D74" authorId="0" shapeId="0" xr:uid="{B39E8795-D53A-459B-A196-685163B6402D}">
      <text>
        <r>
          <rPr>
            <sz val="11"/>
            <rFont val="Calibri"/>
            <family val="2"/>
            <charset val="238"/>
          </rPr>
          <t>IV_F:FeladatMegnevezes</t>
        </r>
      </text>
    </comment>
    <comment ref="E74" authorId="0" shapeId="0" xr:uid="{C7E4AFAC-22E2-4E71-B798-236ADA3FEDA5}">
      <text>
        <r>
          <rPr>
            <sz val="11"/>
            <rFont val="Calibri"/>
            <family val="2"/>
            <charset val="238"/>
          </rPr>
          <t>IV_F:ElviEngedelySzam</t>
        </r>
      </text>
    </comment>
    <comment ref="F74" authorId="0" shapeId="0" xr:uid="{1FDA9EC8-7B93-49F9-B3B1-BB6D76C7E93E}">
      <text>
        <r>
          <rPr>
            <sz val="11"/>
            <rFont val="Calibri"/>
            <family val="2"/>
            <charset val="238"/>
          </rPr>
          <t>IV_F:VKR_Kod</t>
        </r>
      </text>
    </comment>
    <comment ref="G74" authorId="0" shapeId="0" xr:uid="{A8BA8F18-EC3A-4C41-81EE-54D226CC2934}">
      <text>
        <r>
          <rPr>
            <sz val="11"/>
            <rFont val="Calibri"/>
            <family val="2"/>
            <charset val="238"/>
          </rPr>
          <t>IV_F:VKR_Nev</t>
        </r>
      </text>
    </comment>
    <comment ref="H74" authorId="0" shapeId="0" xr:uid="{CFA5A38D-238D-4B33-9FF6-0FD694B95DAA}">
      <text>
        <r>
          <rPr>
            <sz val="11"/>
            <rFont val="Calibri"/>
            <family val="2"/>
            <charset val="238"/>
          </rPr>
          <t>IV_F:FeladatAzonosito</t>
        </r>
      </text>
    </comment>
    <comment ref="I74" authorId="0" shapeId="0" xr:uid="{26FAD4E2-0F74-4152-B5FC-C4563E6D916F}">
      <text>
        <r>
          <rPr>
            <sz val="11"/>
            <rFont val="Calibri"/>
            <family val="2"/>
            <charset val="238"/>
          </rPr>
          <t>IV_F:EllatasiTerulet</t>
        </r>
      </text>
    </comment>
    <comment ref="J74" authorId="0" shapeId="0" xr:uid="{59CE38CF-CA99-435A-AEEA-EF4155E7CA02}">
      <text>
        <r>
          <rPr>
            <sz val="11"/>
            <rFont val="Calibri"/>
            <family val="2"/>
            <charset val="238"/>
          </rPr>
          <t>IV_F:EllatasertFelelos</t>
        </r>
      </text>
    </comment>
    <comment ref="K74" authorId="0" shapeId="0" xr:uid="{65273C3E-2A92-46AC-B207-6495044141ED}">
      <text>
        <r>
          <rPr>
            <sz val="11"/>
            <rFont val="Calibri"/>
            <family val="2"/>
            <charset val="238"/>
          </rPr>
          <t>IV_F:TervezettNettoKoltseg</t>
        </r>
      </text>
    </comment>
    <comment ref="L74" authorId="0" shapeId="0" xr:uid="{5C3C35AB-B71C-41ED-820C-3E237E0F8197}">
      <text>
        <r>
          <rPr>
            <sz val="11"/>
            <rFont val="Calibri"/>
            <family val="2"/>
            <charset val="238"/>
          </rPr>
          <t>IV_F:IdotartamKezdes</t>
        </r>
      </text>
    </comment>
    <comment ref="M74" authorId="0" shapeId="0" xr:uid="{5B6221AE-DB9C-4DCD-B0EF-669ECC7189C8}">
      <text>
        <r>
          <rPr>
            <sz val="11"/>
            <rFont val="Calibri"/>
            <family val="2"/>
            <charset val="238"/>
          </rPr>
          <t>IV_F:IdotartamBefejezes</t>
        </r>
      </text>
    </comment>
    <comment ref="N74" authorId="0" shapeId="0" xr:uid="{5B4E408E-5DB8-43CF-B032-69579AC6E793}">
      <text>
        <r>
          <rPr>
            <sz val="11"/>
            <rFont val="Calibri"/>
            <family val="2"/>
            <charset val="238"/>
          </rPr>
          <t>IV_F:NettoKoltsegUtem1</t>
        </r>
      </text>
    </comment>
    <comment ref="O74" authorId="0" shapeId="0" xr:uid="{2EB582DE-8609-46D4-B70E-DBB7EFDBEE6D}">
      <text>
        <r>
          <rPr>
            <sz val="11"/>
            <rFont val="Calibri"/>
            <family val="2"/>
            <charset val="238"/>
          </rPr>
          <t>IV_F:NettoKoltsegUtem2</t>
        </r>
      </text>
    </comment>
    <comment ref="P74" authorId="0" shapeId="0" xr:uid="{2B26301C-955B-4A4F-BB47-DF01F16C348A}">
      <text>
        <r>
          <rPr>
            <sz val="11"/>
            <rFont val="Calibri"/>
            <family val="2"/>
            <charset val="238"/>
          </rPr>
          <t>IV_F:EM_Melleklet2_KTG</t>
        </r>
      </text>
    </comment>
    <comment ref="R74" authorId="0" shapeId="0" xr:uid="{03723BD3-1E0F-4F72-A192-DD6058C1DDB8}">
      <text>
        <r>
          <rPr>
            <sz val="11"/>
            <rFont val="Calibri"/>
            <family val="2"/>
            <charset val="238"/>
          </rPr>
          <t>IV_F:HDUtem1</t>
        </r>
      </text>
    </comment>
    <comment ref="S74" authorId="0" shapeId="0" xr:uid="{F664B133-3654-460C-A44C-4E51D5850B93}">
      <text>
        <r>
          <rPr>
            <sz val="11"/>
            <rFont val="Calibri"/>
            <family val="2"/>
            <charset val="238"/>
          </rPr>
          <t>IV_F:ECSUtem1</t>
        </r>
      </text>
    </comment>
    <comment ref="T74" authorId="0" shapeId="0" xr:uid="{A672181A-A047-4F50-B408-EF9B8D2EC117}">
      <text>
        <r>
          <rPr>
            <sz val="11"/>
            <rFont val="Calibri"/>
            <family val="2"/>
            <charset val="238"/>
          </rPr>
          <t>IV_F:KFHUtem1</t>
        </r>
      </text>
    </comment>
    <comment ref="U74" authorId="0" shapeId="0" xr:uid="{98D36136-54E5-4DC8-9AF9-3EB1A8ABBC84}">
      <text>
        <r>
          <rPr>
            <sz val="11"/>
            <rFont val="Calibri"/>
            <family val="2"/>
            <charset val="238"/>
          </rPr>
          <t>IV_F:Egyeb_SajatUtem1</t>
        </r>
      </text>
    </comment>
    <comment ref="V74" authorId="0" shapeId="0" xr:uid="{8ADFDA57-6854-415A-88A4-65216963664A}">
      <text>
        <r>
          <rPr>
            <sz val="11"/>
            <rFont val="Calibri"/>
            <family val="2"/>
            <charset val="238"/>
          </rPr>
          <t>IV_F:DijUtem1</t>
        </r>
      </text>
    </comment>
    <comment ref="W74" authorId="0" shapeId="0" xr:uid="{BB95649B-9D62-4DBE-B2A9-1183713DD06C}">
      <text>
        <r>
          <rPr>
            <sz val="11"/>
            <rFont val="Calibri"/>
            <family val="2"/>
            <charset val="238"/>
          </rPr>
          <t>IV_F:EM_Melleklet1_Utem1</t>
        </r>
      </text>
    </comment>
    <comment ref="X74" authorId="0" shapeId="0" xr:uid="{655C466F-AAB3-4B31-80D1-15E014AAFCD2}">
      <text>
        <r>
          <rPr>
            <sz val="11"/>
            <rFont val="Calibri"/>
            <family val="2"/>
            <charset val="238"/>
          </rPr>
          <t>IV_F:EgyebAllamiUtem1</t>
        </r>
      </text>
    </comment>
    <comment ref="Y74" authorId="0" shapeId="0" xr:uid="{D9892F19-434C-4939-B52E-F1D02D9762CD}">
      <text>
        <r>
          <rPr>
            <sz val="11"/>
            <rFont val="Calibri"/>
            <family val="2"/>
            <charset val="238"/>
          </rPr>
          <t>IV_F:OnkormanyzatiUtem1</t>
        </r>
      </text>
    </comment>
    <comment ref="Z74" authorId="0" shapeId="0" xr:uid="{627B55E7-016C-40F5-83A4-187A85EC663F}">
      <text>
        <r>
          <rPr>
            <sz val="11"/>
            <rFont val="Calibri"/>
            <family val="2"/>
            <charset val="238"/>
          </rPr>
          <t>IV_F:EUUtem1</t>
        </r>
      </text>
    </comment>
    <comment ref="AA74" authorId="0" shapeId="0" xr:uid="{D667BBEA-D9EC-4176-B593-66A494D1B1D2}">
      <text>
        <r>
          <rPr>
            <sz val="11"/>
            <rFont val="Calibri"/>
            <family val="2"/>
            <charset val="238"/>
          </rPr>
          <t>IV_F:EgyebUtem1</t>
        </r>
      </text>
    </comment>
    <comment ref="AB74" authorId="0" shapeId="0" xr:uid="{E21AF789-515E-4758-8C8A-8107C0090ACC}">
      <text>
        <r>
          <rPr>
            <sz val="11"/>
            <rFont val="Calibri"/>
            <family val="2"/>
            <charset val="238"/>
          </rPr>
          <t>IV_F:HitelKotvenyUtem1</t>
        </r>
      </text>
    </comment>
    <comment ref="AC74" authorId="0" shapeId="0" xr:uid="{07EEC2B3-C39C-4BFC-8E97-32EFBF5CD446}">
      <text>
        <r>
          <rPr>
            <sz val="11"/>
            <rFont val="Calibri"/>
            <family val="2"/>
            <charset val="238"/>
          </rPr>
          <t>IV_F:OsszesenUtem1</t>
        </r>
      </text>
    </comment>
    <comment ref="AF74" authorId="0" shapeId="0" xr:uid="{56BB34B0-5747-46D2-8A89-40E582C98937}">
      <text>
        <r>
          <rPr>
            <sz val="11"/>
            <rFont val="Calibri"/>
            <family val="2"/>
            <charset val="238"/>
          </rPr>
          <t>IV_F:HDUtem2</t>
        </r>
      </text>
    </comment>
    <comment ref="AG74" authorId="0" shapeId="0" xr:uid="{6B38582C-8F35-41A2-BEFA-CF5624E59E11}">
      <text>
        <r>
          <rPr>
            <sz val="11"/>
            <rFont val="Calibri"/>
            <family val="2"/>
            <charset val="238"/>
          </rPr>
          <t>IV_F:ECSUtem2</t>
        </r>
      </text>
    </comment>
    <comment ref="AH74" authorId="0" shapeId="0" xr:uid="{612536CD-7C87-42B1-BD05-E6B637BEECAE}">
      <text>
        <r>
          <rPr>
            <sz val="11"/>
            <rFont val="Calibri"/>
            <family val="2"/>
            <charset val="238"/>
          </rPr>
          <t>IV_F:KFHUtem2</t>
        </r>
      </text>
    </comment>
    <comment ref="AI74" authorId="0" shapeId="0" xr:uid="{E3BF023E-7B34-4842-A77E-95F8DB69DD6C}">
      <text>
        <r>
          <rPr>
            <sz val="11"/>
            <rFont val="Calibri"/>
            <family val="2"/>
            <charset val="238"/>
          </rPr>
          <t>IV_F:Egyeb_SajatUtem2</t>
        </r>
      </text>
    </comment>
    <comment ref="AJ74" authorId="0" shapeId="0" xr:uid="{9FEF6C54-CFCE-4FBB-AB7F-C3327F052594}">
      <text>
        <r>
          <rPr>
            <sz val="11"/>
            <rFont val="Calibri"/>
            <family val="2"/>
            <charset val="238"/>
          </rPr>
          <t>IV_F:DijUtem2</t>
        </r>
      </text>
    </comment>
    <comment ref="AK74" authorId="0" shapeId="0" xr:uid="{FD677BF0-E8CF-45E1-B285-D53B30186969}">
      <text>
        <r>
          <rPr>
            <sz val="11"/>
            <rFont val="Calibri"/>
            <family val="2"/>
            <charset val="238"/>
          </rPr>
          <t>IV_F:EM_Melleklet1_Utem2</t>
        </r>
      </text>
    </comment>
    <comment ref="AL74" authorId="0" shapeId="0" xr:uid="{43147456-172A-42C1-8671-0C00C3EA6241}">
      <text>
        <r>
          <rPr>
            <sz val="11"/>
            <rFont val="Calibri"/>
            <family val="2"/>
            <charset val="238"/>
          </rPr>
          <t>IV_F:EgyebAllamiUtem2</t>
        </r>
      </text>
    </comment>
    <comment ref="AM74" authorId="0" shapeId="0" xr:uid="{56031A74-7AE4-497E-A266-F2086C4C4FE0}">
      <text>
        <r>
          <rPr>
            <sz val="11"/>
            <rFont val="Calibri"/>
            <family val="2"/>
            <charset val="238"/>
          </rPr>
          <t>IV_F:OnkormanyzatiUtem2</t>
        </r>
      </text>
    </comment>
    <comment ref="AN74" authorId="0" shapeId="0" xr:uid="{EC486D4E-CF6B-4118-84C3-F7A95B485F1E}">
      <text>
        <r>
          <rPr>
            <sz val="11"/>
            <rFont val="Calibri"/>
            <family val="2"/>
            <charset val="238"/>
          </rPr>
          <t>IV_F:EUUtem2</t>
        </r>
      </text>
    </comment>
    <comment ref="AO74" authorId="0" shapeId="0" xr:uid="{18B3F83E-489A-4B10-908E-2E64191839FE}">
      <text>
        <r>
          <rPr>
            <sz val="11"/>
            <rFont val="Calibri"/>
            <family val="2"/>
            <charset val="238"/>
          </rPr>
          <t>IV_F:EgyebUtem2</t>
        </r>
      </text>
    </comment>
    <comment ref="AP74" authorId="0" shapeId="0" xr:uid="{1B6ABCCA-C3A8-422C-8098-32F902991854}">
      <text>
        <r>
          <rPr>
            <sz val="11"/>
            <rFont val="Calibri"/>
            <family val="2"/>
            <charset val="238"/>
          </rPr>
          <t>IV_F:HitelKotvenyUtem2</t>
        </r>
      </text>
    </comment>
    <comment ref="AQ74" authorId="0" shapeId="0" xr:uid="{516882FB-FC97-4857-B01B-7B891DC24449}">
      <text>
        <r>
          <rPr>
            <sz val="11"/>
            <rFont val="Calibri"/>
            <family val="2"/>
            <charset val="238"/>
          </rPr>
          <t>IV_F:OsszesenUtem2</t>
        </r>
      </text>
    </comment>
    <comment ref="AR74" authorId="0" shapeId="0" xr:uid="{B0C0D09D-9949-44C6-9577-F29F3A1AE3BB}">
      <text>
        <r>
          <rPr>
            <sz val="11"/>
            <rFont val="Calibri"/>
            <family val="2"/>
            <charset val="238"/>
          </rPr>
          <t>IV_F:ForrashianyUtem2</t>
        </r>
      </text>
    </comment>
    <comment ref="AU74" authorId="0" shapeId="0" xr:uid="{E0D5F80F-0116-4FF1-931E-6C5FE88B474F}">
      <text>
        <r>
          <rPr>
            <sz val="11"/>
            <rFont val="Calibri"/>
            <family val="2"/>
            <charset val="238"/>
          </rPr>
          <t>IV_F:Indokolas</t>
        </r>
      </text>
    </comment>
    <comment ref="AV74" authorId="0" shapeId="0" xr:uid="{BD5E0DAB-CAEE-4062-AAA1-47A788277350}">
      <text>
        <r>
          <rPr>
            <sz val="11"/>
            <rFont val="Calibri"/>
            <family val="2"/>
            <charset val="238"/>
          </rPr>
          <t>IV_F:Megjegyzes</t>
        </r>
      </text>
    </comment>
    <comment ref="AW74" authorId="0" shapeId="0" xr:uid="{2BD05B48-F48D-42E2-8925-210D3CC0C325}">
      <text>
        <r>
          <rPr>
            <sz val="11"/>
            <rFont val="Calibri"/>
            <family val="2"/>
            <charset val="238"/>
          </rPr>
          <t>IV_F:FeladatSorszam</t>
        </r>
      </text>
    </comment>
    <comment ref="AY74" authorId="0" shapeId="0" xr:uid="{3C1B48CD-DEDC-4737-AB7E-814B49717CD3}">
      <text>
        <r>
          <rPr>
            <sz val="11"/>
            <rFont val="Calibri"/>
            <family val="2"/>
            <charset val="238"/>
          </rPr>
          <t>IV_F:ISA</t>
        </r>
      </text>
    </comment>
    <comment ref="B75" authorId="0" shapeId="0" xr:uid="{B0D4EEDE-456A-4111-AD66-D06651EA4A26}">
      <text>
        <r>
          <rPr>
            <sz val="11"/>
            <rFont val="Calibri"/>
            <family val="2"/>
            <charset val="238"/>
          </rPr>
          <t>IV_F:FontossagiSorrent</t>
        </r>
      </text>
    </comment>
    <comment ref="C75" authorId="0" shapeId="0" xr:uid="{624084E3-F626-4ECA-8724-CAAAC5044350}">
      <text>
        <r>
          <rPr>
            <sz val="11"/>
            <rFont val="Calibri"/>
            <family val="2"/>
            <charset val="238"/>
          </rPr>
          <t>IV_F:FeladatKategoria</t>
        </r>
      </text>
    </comment>
    <comment ref="D75" authorId="0" shapeId="0" xr:uid="{15F91781-FF59-4731-B387-D18975076DC3}">
      <text>
        <r>
          <rPr>
            <sz val="11"/>
            <rFont val="Calibri"/>
            <family val="2"/>
            <charset val="238"/>
          </rPr>
          <t>IV_F:FeladatMegnevezes</t>
        </r>
      </text>
    </comment>
    <comment ref="E75" authorId="0" shapeId="0" xr:uid="{1BA2AABD-96AB-42EC-B143-99C25C1D62ED}">
      <text>
        <r>
          <rPr>
            <sz val="11"/>
            <rFont val="Calibri"/>
            <family val="2"/>
            <charset val="238"/>
          </rPr>
          <t>IV_F:ElviEngedelySzam</t>
        </r>
      </text>
    </comment>
    <comment ref="F75" authorId="0" shapeId="0" xr:uid="{943FB5A5-EC83-4FE9-BE13-A948EFE5FF04}">
      <text>
        <r>
          <rPr>
            <sz val="11"/>
            <rFont val="Calibri"/>
            <family val="2"/>
            <charset val="238"/>
          </rPr>
          <t>IV_F:VKR_Kod</t>
        </r>
      </text>
    </comment>
    <comment ref="G75" authorId="0" shapeId="0" xr:uid="{68570D51-1BCA-40EC-941E-A3C8515AE9DA}">
      <text>
        <r>
          <rPr>
            <sz val="11"/>
            <rFont val="Calibri"/>
            <family val="2"/>
            <charset val="238"/>
          </rPr>
          <t>IV_F:VKR_Nev</t>
        </r>
      </text>
    </comment>
    <comment ref="H75" authorId="0" shapeId="0" xr:uid="{5219607E-E2E9-44C8-8250-646F64E985C3}">
      <text>
        <r>
          <rPr>
            <sz val="11"/>
            <rFont val="Calibri"/>
            <family val="2"/>
            <charset val="238"/>
          </rPr>
          <t>IV_F:FeladatAzonosito</t>
        </r>
      </text>
    </comment>
    <comment ref="I75" authorId="0" shapeId="0" xr:uid="{243B861C-7C8F-45CF-87C7-4E50ADBE70C4}">
      <text>
        <r>
          <rPr>
            <sz val="11"/>
            <rFont val="Calibri"/>
            <family val="2"/>
            <charset val="238"/>
          </rPr>
          <t>IV_F:EllatasiTerulet</t>
        </r>
      </text>
    </comment>
    <comment ref="J75" authorId="0" shapeId="0" xr:uid="{AE4E0398-5AD7-4B02-ABB0-B80E73BD6EF3}">
      <text>
        <r>
          <rPr>
            <sz val="11"/>
            <rFont val="Calibri"/>
            <family val="2"/>
            <charset val="238"/>
          </rPr>
          <t>IV_F:EllatasertFelelos</t>
        </r>
      </text>
    </comment>
    <comment ref="K75" authorId="0" shapeId="0" xr:uid="{C93626A7-53AC-4C31-8D80-B679100857B5}">
      <text>
        <r>
          <rPr>
            <sz val="11"/>
            <rFont val="Calibri"/>
            <family val="2"/>
            <charset val="238"/>
          </rPr>
          <t>IV_F:TervezettNettoKoltseg</t>
        </r>
      </text>
    </comment>
    <comment ref="L75" authorId="0" shapeId="0" xr:uid="{84B24358-E6DD-4EBB-975C-B6C4E49F0D36}">
      <text>
        <r>
          <rPr>
            <sz val="11"/>
            <rFont val="Calibri"/>
            <family val="2"/>
            <charset val="238"/>
          </rPr>
          <t>IV_F:IdotartamKezdes</t>
        </r>
      </text>
    </comment>
    <comment ref="M75" authorId="0" shapeId="0" xr:uid="{47827DA3-F077-4C45-BFCE-2AB71587954A}">
      <text>
        <r>
          <rPr>
            <sz val="11"/>
            <rFont val="Calibri"/>
            <family val="2"/>
            <charset val="238"/>
          </rPr>
          <t>IV_F:IdotartamBefejezes</t>
        </r>
      </text>
    </comment>
    <comment ref="N75" authorId="0" shapeId="0" xr:uid="{6EFD8651-E1E4-43B5-844D-4E31C6590E54}">
      <text>
        <r>
          <rPr>
            <sz val="11"/>
            <rFont val="Calibri"/>
            <family val="2"/>
            <charset val="238"/>
          </rPr>
          <t>IV_F:NettoKoltsegUtem1</t>
        </r>
      </text>
    </comment>
    <comment ref="O75" authorId="0" shapeId="0" xr:uid="{3BDD4310-C9F7-4BFD-8384-70DB01C8C1AE}">
      <text>
        <r>
          <rPr>
            <sz val="11"/>
            <rFont val="Calibri"/>
            <family val="2"/>
            <charset val="238"/>
          </rPr>
          <t>IV_F:NettoKoltsegUtem2</t>
        </r>
      </text>
    </comment>
    <comment ref="P75" authorId="0" shapeId="0" xr:uid="{084384DA-D746-46F6-BB1E-864C8C65AA84}">
      <text>
        <r>
          <rPr>
            <sz val="11"/>
            <rFont val="Calibri"/>
            <family val="2"/>
            <charset val="238"/>
          </rPr>
          <t>IV_F:EM_Melleklet2_KTG</t>
        </r>
      </text>
    </comment>
    <comment ref="R75" authorId="0" shapeId="0" xr:uid="{CAB9B4CE-91B9-4495-84D2-7BD7A4137DF2}">
      <text>
        <r>
          <rPr>
            <sz val="11"/>
            <rFont val="Calibri"/>
            <family val="2"/>
            <charset val="238"/>
          </rPr>
          <t>IV_F:HDUtem1</t>
        </r>
      </text>
    </comment>
    <comment ref="S75" authorId="0" shapeId="0" xr:uid="{DB309697-4F49-4897-A8C8-1F3E8170E575}">
      <text>
        <r>
          <rPr>
            <sz val="11"/>
            <rFont val="Calibri"/>
            <family val="2"/>
            <charset val="238"/>
          </rPr>
          <t>IV_F:ECSUtem1</t>
        </r>
      </text>
    </comment>
    <comment ref="T75" authorId="0" shapeId="0" xr:uid="{B6A4D325-FD3F-417B-926B-24DDEC98D0A1}">
      <text>
        <r>
          <rPr>
            <sz val="11"/>
            <rFont val="Calibri"/>
            <family val="2"/>
            <charset val="238"/>
          </rPr>
          <t>IV_F:KFHUtem1</t>
        </r>
      </text>
    </comment>
    <comment ref="U75" authorId="0" shapeId="0" xr:uid="{FE31659D-A1BA-4A28-81DF-5C768027178E}">
      <text>
        <r>
          <rPr>
            <sz val="11"/>
            <rFont val="Calibri"/>
            <family val="2"/>
            <charset val="238"/>
          </rPr>
          <t>IV_F:Egyeb_SajatUtem1</t>
        </r>
      </text>
    </comment>
    <comment ref="V75" authorId="0" shapeId="0" xr:uid="{9A9557BE-5162-410E-8921-068AD0FAB5F8}">
      <text>
        <r>
          <rPr>
            <sz val="11"/>
            <rFont val="Calibri"/>
            <family val="2"/>
            <charset val="238"/>
          </rPr>
          <t>IV_F:DijUtem1</t>
        </r>
      </text>
    </comment>
    <comment ref="W75" authorId="0" shapeId="0" xr:uid="{478F81F2-5F1A-45F2-82EC-F79ED8DB3BD7}">
      <text>
        <r>
          <rPr>
            <sz val="11"/>
            <rFont val="Calibri"/>
            <family val="2"/>
            <charset val="238"/>
          </rPr>
          <t>IV_F:EM_Melleklet1_Utem1</t>
        </r>
      </text>
    </comment>
    <comment ref="X75" authorId="0" shapeId="0" xr:uid="{60A655A7-B7DA-458D-BC8A-E3D0FCCA8917}">
      <text>
        <r>
          <rPr>
            <sz val="11"/>
            <rFont val="Calibri"/>
            <family val="2"/>
            <charset val="238"/>
          </rPr>
          <t>IV_F:EgyebAllamiUtem1</t>
        </r>
      </text>
    </comment>
    <comment ref="Y75" authorId="0" shapeId="0" xr:uid="{AC7CE9DB-3D18-4B28-A948-706D38CC8DD9}">
      <text>
        <r>
          <rPr>
            <sz val="11"/>
            <rFont val="Calibri"/>
            <family val="2"/>
            <charset val="238"/>
          </rPr>
          <t>IV_F:OnkormanyzatiUtem1</t>
        </r>
      </text>
    </comment>
    <comment ref="Z75" authorId="0" shapeId="0" xr:uid="{022D7D7B-3408-4FC9-9735-BE45E7F003F0}">
      <text>
        <r>
          <rPr>
            <sz val="11"/>
            <rFont val="Calibri"/>
            <family val="2"/>
            <charset val="238"/>
          </rPr>
          <t>IV_F:EUUtem1</t>
        </r>
      </text>
    </comment>
    <comment ref="AA75" authorId="0" shapeId="0" xr:uid="{F564CDED-DC7E-498E-A6C2-6D9C4EAE82A2}">
      <text>
        <r>
          <rPr>
            <sz val="11"/>
            <rFont val="Calibri"/>
            <family val="2"/>
            <charset val="238"/>
          </rPr>
          <t>IV_F:EgyebUtem1</t>
        </r>
      </text>
    </comment>
    <comment ref="AB75" authorId="0" shapeId="0" xr:uid="{02EDF0A0-CCCE-4518-A321-94B556E3096A}">
      <text>
        <r>
          <rPr>
            <sz val="11"/>
            <rFont val="Calibri"/>
            <family val="2"/>
            <charset val="238"/>
          </rPr>
          <t>IV_F:HitelKotvenyUtem1</t>
        </r>
      </text>
    </comment>
    <comment ref="AC75" authorId="0" shapeId="0" xr:uid="{502C04B8-B99C-4C66-A7D6-4ACE006FCAC6}">
      <text>
        <r>
          <rPr>
            <sz val="11"/>
            <rFont val="Calibri"/>
            <family val="2"/>
            <charset val="238"/>
          </rPr>
          <t>IV_F:OsszesenUtem1</t>
        </r>
      </text>
    </comment>
    <comment ref="AF75" authorId="0" shapeId="0" xr:uid="{9410FFFD-C89B-4919-8293-CBDBD8B4BF5E}">
      <text>
        <r>
          <rPr>
            <sz val="11"/>
            <rFont val="Calibri"/>
            <family val="2"/>
            <charset val="238"/>
          </rPr>
          <t>IV_F:HDUtem2</t>
        </r>
      </text>
    </comment>
    <comment ref="AG75" authorId="0" shapeId="0" xr:uid="{B4021330-A6E5-46FE-A4FF-129569664EBF}">
      <text>
        <r>
          <rPr>
            <sz val="11"/>
            <rFont val="Calibri"/>
            <family val="2"/>
            <charset val="238"/>
          </rPr>
          <t>IV_F:ECSUtem2</t>
        </r>
      </text>
    </comment>
    <comment ref="AH75" authorId="0" shapeId="0" xr:uid="{E4DA4D3D-328A-4505-9192-2D043D576F2E}">
      <text>
        <r>
          <rPr>
            <sz val="11"/>
            <rFont val="Calibri"/>
            <family val="2"/>
            <charset val="238"/>
          </rPr>
          <t>IV_F:KFHUtem2</t>
        </r>
      </text>
    </comment>
    <comment ref="AI75" authorId="0" shapeId="0" xr:uid="{AF1DE724-3777-4055-9E61-5F0F759A44D7}">
      <text>
        <r>
          <rPr>
            <sz val="11"/>
            <rFont val="Calibri"/>
            <family val="2"/>
            <charset val="238"/>
          </rPr>
          <t>IV_F:Egyeb_SajatUtem2</t>
        </r>
      </text>
    </comment>
    <comment ref="AJ75" authorId="0" shapeId="0" xr:uid="{13F23EB9-C7A7-468C-BAF7-E57DA6C54B0D}">
      <text>
        <r>
          <rPr>
            <sz val="11"/>
            <rFont val="Calibri"/>
            <family val="2"/>
            <charset val="238"/>
          </rPr>
          <t>IV_F:DijUtem2</t>
        </r>
      </text>
    </comment>
    <comment ref="AK75" authorId="0" shapeId="0" xr:uid="{2841BA4A-9826-4B11-86A4-80CA34C77E22}">
      <text>
        <r>
          <rPr>
            <sz val="11"/>
            <rFont val="Calibri"/>
            <family val="2"/>
            <charset val="238"/>
          </rPr>
          <t>IV_F:EM_Melleklet1_Utem2</t>
        </r>
      </text>
    </comment>
    <comment ref="AL75" authorId="0" shapeId="0" xr:uid="{33823FCF-BB4F-4D14-8977-06394CB6CA1D}">
      <text>
        <r>
          <rPr>
            <sz val="11"/>
            <rFont val="Calibri"/>
            <family val="2"/>
            <charset val="238"/>
          </rPr>
          <t>IV_F:EgyebAllamiUtem2</t>
        </r>
      </text>
    </comment>
    <comment ref="AM75" authorId="0" shapeId="0" xr:uid="{37F1B797-4FBA-4D28-8208-054523895BAA}">
      <text>
        <r>
          <rPr>
            <sz val="11"/>
            <rFont val="Calibri"/>
            <family val="2"/>
            <charset val="238"/>
          </rPr>
          <t>IV_F:OnkormanyzatiUtem2</t>
        </r>
      </text>
    </comment>
    <comment ref="AN75" authorId="0" shapeId="0" xr:uid="{BE28A876-E479-4E03-867C-93A7E2E54C2A}">
      <text>
        <r>
          <rPr>
            <sz val="11"/>
            <rFont val="Calibri"/>
            <family val="2"/>
            <charset val="238"/>
          </rPr>
          <t>IV_F:EUUtem2</t>
        </r>
      </text>
    </comment>
    <comment ref="AO75" authorId="0" shapeId="0" xr:uid="{0FC13B69-2B67-4A26-8201-BC08EF816BC1}">
      <text>
        <r>
          <rPr>
            <sz val="11"/>
            <rFont val="Calibri"/>
            <family val="2"/>
            <charset val="238"/>
          </rPr>
          <t>IV_F:EgyebUtem2</t>
        </r>
      </text>
    </comment>
    <comment ref="AP75" authorId="0" shapeId="0" xr:uid="{250DC8D8-BDE1-42DF-AC7F-F9FFCA594AD9}">
      <text>
        <r>
          <rPr>
            <sz val="11"/>
            <rFont val="Calibri"/>
            <family val="2"/>
            <charset val="238"/>
          </rPr>
          <t>IV_F:HitelKotvenyUtem2</t>
        </r>
      </text>
    </comment>
    <comment ref="AQ75" authorId="0" shapeId="0" xr:uid="{D9BD2CB2-D2C2-47E9-9F15-8DD601C89157}">
      <text>
        <r>
          <rPr>
            <sz val="11"/>
            <rFont val="Calibri"/>
            <family val="2"/>
            <charset val="238"/>
          </rPr>
          <t>IV_F:OsszesenUtem2</t>
        </r>
      </text>
    </comment>
    <comment ref="AR75" authorId="0" shapeId="0" xr:uid="{E41B9A89-133B-4BF5-9DB5-A753B13B18EF}">
      <text>
        <r>
          <rPr>
            <sz val="11"/>
            <rFont val="Calibri"/>
            <family val="2"/>
            <charset val="238"/>
          </rPr>
          <t>IV_F:ForrashianyUtem2</t>
        </r>
      </text>
    </comment>
    <comment ref="AU75" authorId="0" shapeId="0" xr:uid="{2353A456-CD1A-4B7B-8934-C8CE7DA5BEDB}">
      <text>
        <r>
          <rPr>
            <sz val="11"/>
            <rFont val="Calibri"/>
            <family val="2"/>
            <charset val="238"/>
          </rPr>
          <t>IV_F:Indokolas</t>
        </r>
      </text>
    </comment>
    <comment ref="AV75" authorId="0" shapeId="0" xr:uid="{1DF7665A-7894-43FE-A558-3BCCDFC97EC3}">
      <text>
        <r>
          <rPr>
            <sz val="11"/>
            <rFont val="Calibri"/>
            <family val="2"/>
            <charset val="238"/>
          </rPr>
          <t>IV_F:Megjegyzes</t>
        </r>
      </text>
    </comment>
    <comment ref="AW75" authorId="0" shapeId="0" xr:uid="{6145BAC9-556C-4D44-AA12-429EE5E4FCF3}">
      <text>
        <r>
          <rPr>
            <sz val="11"/>
            <rFont val="Calibri"/>
            <family val="2"/>
            <charset val="238"/>
          </rPr>
          <t>IV_F:FeladatSorszam</t>
        </r>
      </text>
    </comment>
    <comment ref="AY75" authorId="0" shapeId="0" xr:uid="{D7544255-601E-4409-81CB-F5DBD4CF3756}">
      <text>
        <r>
          <rPr>
            <sz val="11"/>
            <rFont val="Calibri"/>
            <family val="2"/>
            <charset val="238"/>
          </rPr>
          <t>IV_F:ISA</t>
        </r>
      </text>
    </comment>
    <comment ref="B76" authorId="0" shapeId="0" xr:uid="{F19BE6FA-CE2C-454E-8B5F-01403C782440}">
      <text>
        <r>
          <rPr>
            <sz val="11"/>
            <rFont val="Calibri"/>
            <family val="2"/>
            <charset val="238"/>
          </rPr>
          <t>IV_F:FontossagiSorrent</t>
        </r>
      </text>
    </comment>
    <comment ref="C76" authorId="0" shapeId="0" xr:uid="{B07E68F6-1407-4EBC-9BEA-D47E13E0D711}">
      <text>
        <r>
          <rPr>
            <sz val="11"/>
            <rFont val="Calibri"/>
            <family val="2"/>
            <charset val="238"/>
          </rPr>
          <t>IV_F:FeladatKategoria</t>
        </r>
      </text>
    </comment>
    <comment ref="D76" authorId="0" shapeId="0" xr:uid="{B50C5343-5E2A-46E1-8BAC-01472BA91E94}">
      <text>
        <r>
          <rPr>
            <sz val="11"/>
            <rFont val="Calibri"/>
            <family val="2"/>
            <charset val="238"/>
          </rPr>
          <t>IV_F:FeladatMegnevezes</t>
        </r>
      </text>
    </comment>
    <comment ref="E76" authorId="0" shapeId="0" xr:uid="{593DE262-EE78-4A0A-86DF-65C72C15E3E9}">
      <text>
        <r>
          <rPr>
            <sz val="11"/>
            <rFont val="Calibri"/>
            <family val="2"/>
            <charset val="238"/>
          </rPr>
          <t>IV_F:ElviEngedelySzam</t>
        </r>
      </text>
    </comment>
    <comment ref="F76" authorId="0" shapeId="0" xr:uid="{4C452663-37AE-4652-B1E4-FBE86D63B59D}">
      <text>
        <r>
          <rPr>
            <sz val="11"/>
            <rFont val="Calibri"/>
            <family val="2"/>
            <charset val="238"/>
          </rPr>
          <t>IV_F:VKR_Kod</t>
        </r>
      </text>
    </comment>
    <comment ref="G76" authorId="0" shapeId="0" xr:uid="{BE474377-CD25-4A70-AE9C-16EB72F7EF02}">
      <text>
        <r>
          <rPr>
            <sz val="11"/>
            <rFont val="Calibri"/>
            <family val="2"/>
            <charset val="238"/>
          </rPr>
          <t>IV_F:VKR_Nev</t>
        </r>
      </text>
    </comment>
    <comment ref="H76" authorId="0" shapeId="0" xr:uid="{C4D50C83-F68F-45EC-9E65-150B228D579A}">
      <text>
        <r>
          <rPr>
            <sz val="11"/>
            <rFont val="Calibri"/>
            <family val="2"/>
            <charset val="238"/>
          </rPr>
          <t>IV_F:FeladatAzonosito</t>
        </r>
      </text>
    </comment>
    <comment ref="I76" authorId="0" shapeId="0" xr:uid="{E7EF2CBE-CA4A-4252-8DBC-584E3191C967}">
      <text>
        <r>
          <rPr>
            <sz val="11"/>
            <rFont val="Calibri"/>
            <family val="2"/>
            <charset val="238"/>
          </rPr>
          <t>IV_F:EllatasiTerulet</t>
        </r>
      </text>
    </comment>
    <comment ref="J76" authorId="0" shapeId="0" xr:uid="{D76DD5BA-F9F4-42A8-8642-FA5551CAC91C}">
      <text>
        <r>
          <rPr>
            <sz val="11"/>
            <rFont val="Calibri"/>
            <family val="2"/>
            <charset val="238"/>
          </rPr>
          <t>IV_F:EllatasertFelelos</t>
        </r>
      </text>
    </comment>
    <comment ref="K76" authorId="0" shapeId="0" xr:uid="{381FC608-B4D7-4899-8AEB-32E0D9B7CAB3}">
      <text>
        <r>
          <rPr>
            <sz val="11"/>
            <rFont val="Calibri"/>
            <family val="2"/>
            <charset val="238"/>
          </rPr>
          <t>IV_F:TervezettNettoKoltseg</t>
        </r>
      </text>
    </comment>
    <comment ref="L76" authorId="0" shapeId="0" xr:uid="{4CE895E4-151E-4D43-92CC-625FFFBE57A9}">
      <text>
        <r>
          <rPr>
            <sz val="11"/>
            <rFont val="Calibri"/>
            <family val="2"/>
            <charset val="238"/>
          </rPr>
          <t>IV_F:IdotartamKezdes</t>
        </r>
      </text>
    </comment>
    <comment ref="M76" authorId="0" shapeId="0" xr:uid="{E716E555-4F88-4A34-A842-3609E7B441BB}">
      <text>
        <r>
          <rPr>
            <sz val="11"/>
            <rFont val="Calibri"/>
            <family val="2"/>
            <charset val="238"/>
          </rPr>
          <t>IV_F:IdotartamBefejezes</t>
        </r>
      </text>
    </comment>
    <comment ref="N76" authorId="0" shapeId="0" xr:uid="{338FA3FE-83D8-4BA8-B826-15543664E73E}">
      <text>
        <r>
          <rPr>
            <sz val="11"/>
            <rFont val="Calibri"/>
            <family val="2"/>
            <charset val="238"/>
          </rPr>
          <t>IV_F:NettoKoltsegUtem1</t>
        </r>
      </text>
    </comment>
    <comment ref="O76" authorId="0" shapeId="0" xr:uid="{48B5ECEC-5066-4C9C-9B62-97314B6C8B44}">
      <text>
        <r>
          <rPr>
            <sz val="11"/>
            <rFont val="Calibri"/>
            <family val="2"/>
            <charset val="238"/>
          </rPr>
          <t>IV_F:NettoKoltsegUtem2</t>
        </r>
      </text>
    </comment>
    <comment ref="P76" authorId="0" shapeId="0" xr:uid="{461B17BD-7FFA-4A7B-AEFF-65D62CFB993F}">
      <text>
        <r>
          <rPr>
            <sz val="11"/>
            <rFont val="Calibri"/>
            <family val="2"/>
            <charset val="238"/>
          </rPr>
          <t>IV_F:EM_Melleklet2_KTG</t>
        </r>
      </text>
    </comment>
    <comment ref="R76" authorId="0" shapeId="0" xr:uid="{FE4754D5-FA66-4347-A728-55FA0B5E6FCF}">
      <text>
        <r>
          <rPr>
            <sz val="11"/>
            <rFont val="Calibri"/>
            <family val="2"/>
            <charset val="238"/>
          </rPr>
          <t>IV_F:HDUtem1</t>
        </r>
      </text>
    </comment>
    <comment ref="S76" authorId="0" shapeId="0" xr:uid="{F7094DF5-CDC5-4735-8A25-73A1E29DAEA0}">
      <text>
        <r>
          <rPr>
            <sz val="11"/>
            <rFont val="Calibri"/>
            <family val="2"/>
            <charset val="238"/>
          </rPr>
          <t>IV_F:ECSUtem1</t>
        </r>
      </text>
    </comment>
    <comment ref="T76" authorId="0" shapeId="0" xr:uid="{B32FE8AD-6970-428C-A007-DE750481B18B}">
      <text>
        <r>
          <rPr>
            <sz val="11"/>
            <rFont val="Calibri"/>
            <family val="2"/>
            <charset val="238"/>
          </rPr>
          <t>IV_F:KFHUtem1</t>
        </r>
      </text>
    </comment>
    <comment ref="U76" authorId="0" shapeId="0" xr:uid="{80736BA7-3469-4579-A27D-429D8E1EF961}">
      <text>
        <r>
          <rPr>
            <sz val="11"/>
            <rFont val="Calibri"/>
            <family val="2"/>
            <charset val="238"/>
          </rPr>
          <t>IV_F:Egyeb_SajatUtem1</t>
        </r>
      </text>
    </comment>
    <comment ref="V76" authorId="0" shapeId="0" xr:uid="{3FF018FA-F6DB-4FD0-B7A9-6D8834ABB4BD}">
      <text>
        <r>
          <rPr>
            <sz val="11"/>
            <rFont val="Calibri"/>
            <family val="2"/>
            <charset val="238"/>
          </rPr>
          <t>IV_F:DijUtem1</t>
        </r>
      </text>
    </comment>
    <comment ref="W76" authorId="0" shapeId="0" xr:uid="{2D7FA20F-4487-4FB2-AD43-02A281F60D40}">
      <text>
        <r>
          <rPr>
            <sz val="11"/>
            <rFont val="Calibri"/>
            <family val="2"/>
            <charset val="238"/>
          </rPr>
          <t>IV_F:EM_Melleklet1_Utem1</t>
        </r>
      </text>
    </comment>
    <comment ref="X76" authorId="0" shapeId="0" xr:uid="{518A20AC-A736-4594-9D99-553D27B2530C}">
      <text>
        <r>
          <rPr>
            <sz val="11"/>
            <rFont val="Calibri"/>
            <family val="2"/>
            <charset val="238"/>
          </rPr>
          <t>IV_F:EgyebAllamiUtem1</t>
        </r>
      </text>
    </comment>
    <comment ref="Y76" authorId="0" shapeId="0" xr:uid="{61D6B2F2-39E6-4C40-89A5-8B5257F94EA0}">
      <text>
        <r>
          <rPr>
            <sz val="11"/>
            <rFont val="Calibri"/>
            <family val="2"/>
            <charset val="238"/>
          </rPr>
          <t>IV_F:OnkormanyzatiUtem1</t>
        </r>
      </text>
    </comment>
    <comment ref="Z76" authorId="0" shapeId="0" xr:uid="{CD4536AF-5C85-4EDC-9BF8-FE7C23E0173A}">
      <text>
        <r>
          <rPr>
            <sz val="11"/>
            <rFont val="Calibri"/>
            <family val="2"/>
            <charset val="238"/>
          </rPr>
          <t>IV_F:EUUtem1</t>
        </r>
      </text>
    </comment>
    <comment ref="AA76" authorId="0" shapeId="0" xr:uid="{B3D2DF7E-9CA4-4A67-BDA2-58A627C22387}">
      <text>
        <r>
          <rPr>
            <sz val="11"/>
            <rFont val="Calibri"/>
            <family val="2"/>
            <charset val="238"/>
          </rPr>
          <t>IV_F:EgyebUtem1</t>
        </r>
      </text>
    </comment>
    <comment ref="AB76" authorId="0" shapeId="0" xr:uid="{99390965-A4E0-4C4F-B1C0-17D780AEEAB2}">
      <text>
        <r>
          <rPr>
            <sz val="11"/>
            <rFont val="Calibri"/>
            <family val="2"/>
            <charset val="238"/>
          </rPr>
          <t>IV_F:HitelKotvenyUtem1</t>
        </r>
      </text>
    </comment>
    <comment ref="AC76" authorId="0" shapeId="0" xr:uid="{D831313F-357B-4443-A6E1-5A7917DB583A}">
      <text>
        <r>
          <rPr>
            <sz val="11"/>
            <rFont val="Calibri"/>
            <family val="2"/>
            <charset val="238"/>
          </rPr>
          <t>IV_F:OsszesenUtem1</t>
        </r>
      </text>
    </comment>
    <comment ref="AF76" authorId="0" shapeId="0" xr:uid="{2FB72BCD-51F3-4384-AEDB-2BF76E4A7A70}">
      <text>
        <r>
          <rPr>
            <sz val="11"/>
            <rFont val="Calibri"/>
            <family val="2"/>
            <charset val="238"/>
          </rPr>
          <t>IV_F:HDUtem2</t>
        </r>
      </text>
    </comment>
    <comment ref="AG76" authorId="0" shapeId="0" xr:uid="{B04C4986-6AD4-4DB7-B76D-1F9733EFFD41}">
      <text>
        <r>
          <rPr>
            <sz val="11"/>
            <rFont val="Calibri"/>
            <family val="2"/>
            <charset val="238"/>
          </rPr>
          <t>IV_F:ECSUtem2</t>
        </r>
      </text>
    </comment>
    <comment ref="AH76" authorId="0" shapeId="0" xr:uid="{FC262B63-435D-4B11-A348-A1DA1D27A95D}">
      <text>
        <r>
          <rPr>
            <sz val="11"/>
            <rFont val="Calibri"/>
            <family val="2"/>
            <charset val="238"/>
          </rPr>
          <t>IV_F:KFHUtem2</t>
        </r>
      </text>
    </comment>
    <comment ref="AI76" authorId="0" shapeId="0" xr:uid="{1ABE6A90-0D72-4624-81B0-8DB5D9BD1C2D}">
      <text>
        <r>
          <rPr>
            <sz val="11"/>
            <rFont val="Calibri"/>
            <family val="2"/>
            <charset val="238"/>
          </rPr>
          <t>IV_F:Egyeb_SajatUtem2</t>
        </r>
      </text>
    </comment>
    <comment ref="AJ76" authorId="0" shapeId="0" xr:uid="{36887728-56FA-479D-AA45-E1B613DB8DC5}">
      <text>
        <r>
          <rPr>
            <sz val="11"/>
            <rFont val="Calibri"/>
            <family val="2"/>
            <charset val="238"/>
          </rPr>
          <t>IV_F:DijUtem2</t>
        </r>
      </text>
    </comment>
    <comment ref="AK76" authorId="0" shapeId="0" xr:uid="{703218F1-BC9B-46E8-990B-F4BA2B311161}">
      <text>
        <r>
          <rPr>
            <sz val="11"/>
            <rFont val="Calibri"/>
            <family val="2"/>
            <charset val="238"/>
          </rPr>
          <t>IV_F:EM_Melleklet1_Utem2</t>
        </r>
      </text>
    </comment>
    <comment ref="AL76" authorId="0" shapeId="0" xr:uid="{58FD1970-BFCB-4047-BE76-10FB80F66A88}">
      <text>
        <r>
          <rPr>
            <sz val="11"/>
            <rFont val="Calibri"/>
            <family val="2"/>
            <charset val="238"/>
          </rPr>
          <t>IV_F:EgyebAllamiUtem2</t>
        </r>
      </text>
    </comment>
    <comment ref="AM76" authorId="0" shapeId="0" xr:uid="{9D43EBF2-9E29-49E2-9AF1-355A19F9B5EB}">
      <text>
        <r>
          <rPr>
            <sz val="11"/>
            <rFont val="Calibri"/>
            <family val="2"/>
            <charset val="238"/>
          </rPr>
          <t>IV_F:OnkormanyzatiUtem2</t>
        </r>
      </text>
    </comment>
    <comment ref="AN76" authorId="0" shapeId="0" xr:uid="{111B4CF7-D733-4308-BA08-C084CAD2719F}">
      <text>
        <r>
          <rPr>
            <sz val="11"/>
            <rFont val="Calibri"/>
            <family val="2"/>
            <charset val="238"/>
          </rPr>
          <t>IV_F:EUUtem2</t>
        </r>
      </text>
    </comment>
    <comment ref="AO76" authorId="0" shapeId="0" xr:uid="{F645E9DE-8A13-4558-851C-9593AEE24D0B}">
      <text>
        <r>
          <rPr>
            <sz val="11"/>
            <rFont val="Calibri"/>
            <family val="2"/>
            <charset val="238"/>
          </rPr>
          <t>IV_F:EgyebUtem2</t>
        </r>
      </text>
    </comment>
    <comment ref="AP76" authorId="0" shapeId="0" xr:uid="{D7249B4F-0D19-4085-A0CC-966A3EC18506}">
      <text>
        <r>
          <rPr>
            <sz val="11"/>
            <rFont val="Calibri"/>
            <family val="2"/>
            <charset val="238"/>
          </rPr>
          <t>IV_F:HitelKotvenyUtem2</t>
        </r>
      </text>
    </comment>
    <comment ref="AQ76" authorId="0" shapeId="0" xr:uid="{BFFB72C5-219A-47B9-B23A-A892A8A72DDE}">
      <text>
        <r>
          <rPr>
            <sz val="11"/>
            <rFont val="Calibri"/>
            <family val="2"/>
            <charset val="238"/>
          </rPr>
          <t>IV_F:OsszesenUtem2</t>
        </r>
      </text>
    </comment>
    <comment ref="AR76" authorId="0" shapeId="0" xr:uid="{DFD764B2-6A43-424E-B46D-4CE37B2AB62E}">
      <text>
        <r>
          <rPr>
            <sz val="11"/>
            <rFont val="Calibri"/>
            <family val="2"/>
            <charset val="238"/>
          </rPr>
          <t>IV_F:ForrashianyUtem2</t>
        </r>
      </text>
    </comment>
    <comment ref="AU76" authorId="0" shapeId="0" xr:uid="{F44FBF0B-8722-4C8E-B720-6098418A6E4D}">
      <text>
        <r>
          <rPr>
            <sz val="11"/>
            <rFont val="Calibri"/>
            <family val="2"/>
            <charset val="238"/>
          </rPr>
          <t>IV_F:Indokolas</t>
        </r>
      </text>
    </comment>
    <comment ref="AV76" authorId="0" shapeId="0" xr:uid="{5FEEFF64-9826-40B2-AA9E-56B0A0DB47D1}">
      <text>
        <r>
          <rPr>
            <sz val="11"/>
            <rFont val="Calibri"/>
            <family val="2"/>
            <charset val="238"/>
          </rPr>
          <t>IV_F:Megjegyzes</t>
        </r>
      </text>
    </comment>
    <comment ref="AW76" authorId="0" shapeId="0" xr:uid="{45C89B38-01C4-4BAE-AC5F-02253E891271}">
      <text>
        <r>
          <rPr>
            <sz val="11"/>
            <rFont val="Calibri"/>
            <family val="2"/>
            <charset val="238"/>
          </rPr>
          <t>IV_F:FeladatSorszam</t>
        </r>
      </text>
    </comment>
    <comment ref="AY76" authorId="0" shapeId="0" xr:uid="{E27AFE6D-1FC2-437F-A26A-B5E58793256E}">
      <text>
        <r>
          <rPr>
            <sz val="11"/>
            <rFont val="Calibri"/>
            <family val="2"/>
            <charset val="238"/>
          </rPr>
          <t>IV_F:ISA</t>
        </r>
      </text>
    </comment>
    <comment ref="B77" authorId="0" shapeId="0" xr:uid="{D9B4BCA5-2515-4461-89CB-2A57A50C9E89}">
      <text>
        <r>
          <rPr>
            <sz val="11"/>
            <rFont val="Calibri"/>
            <family val="2"/>
            <charset val="238"/>
          </rPr>
          <t>IV_F:FontossagiSorrent</t>
        </r>
      </text>
    </comment>
    <comment ref="C77" authorId="0" shapeId="0" xr:uid="{53DF641B-97CD-451A-8E72-A76E5B7F6AF3}">
      <text>
        <r>
          <rPr>
            <sz val="11"/>
            <rFont val="Calibri"/>
            <family val="2"/>
            <charset val="238"/>
          </rPr>
          <t>IV_F:FeladatKategoria</t>
        </r>
      </text>
    </comment>
    <comment ref="D77" authorId="0" shapeId="0" xr:uid="{2A2D335E-6484-4F47-8068-3C8C6041A349}">
      <text>
        <r>
          <rPr>
            <sz val="11"/>
            <rFont val="Calibri"/>
            <family val="2"/>
            <charset val="238"/>
          </rPr>
          <t>IV_F:FeladatMegnevezes</t>
        </r>
      </text>
    </comment>
    <comment ref="E77" authorId="0" shapeId="0" xr:uid="{4413EFE5-3E02-46EF-8D5C-ECC5E657D2C0}">
      <text>
        <r>
          <rPr>
            <sz val="11"/>
            <rFont val="Calibri"/>
            <family val="2"/>
            <charset val="238"/>
          </rPr>
          <t>IV_F:ElviEngedelySzam</t>
        </r>
      </text>
    </comment>
    <comment ref="F77" authorId="0" shapeId="0" xr:uid="{594D2523-5483-4A93-9CD5-AB1B59534055}">
      <text>
        <r>
          <rPr>
            <sz val="11"/>
            <rFont val="Calibri"/>
            <family val="2"/>
            <charset val="238"/>
          </rPr>
          <t>IV_F:VKR_Kod</t>
        </r>
      </text>
    </comment>
    <comment ref="G77" authorId="0" shapeId="0" xr:uid="{FE3B760E-D195-4134-9159-599623C4776C}">
      <text>
        <r>
          <rPr>
            <sz val="11"/>
            <rFont val="Calibri"/>
            <family val="2"/>
            <charset val="238"/>
          </rPr>
          <t>IV_F:VKR_Nev</t>
        </r>
      </text>
    </comment>
    <comment ref="H77" authorId="0" shapeId="0" xr:uid="{EC573A3E-138F-4D73-AA1A-F68CECD253D3}">
      <text>
        <r>
          <rPr>
            <sz val="11"/>
            <rFont val="Calibri"/>
            <family val="2"/>
            <charset val="238"/>
          </rPr>
          <t>IV_F:FeladatAzonosito</t>
        </r>
      </text>
    </comment>
    <comment ref="I77" authorId="0" shapeId="0" xr:uid="{A0986C14-608F-4D4E-9E52-F17E88408E99}">
      <text>
        <r>
          <rPr>
            <sz val="11"/>
            <rFont val="Calibri"/>
            <family val="2"/>
            <charset val="238"/>
          </rPr>
          <t>IV_F:EllatasiTerulet</t>
        </r>
      </text>
    </comment>
    <comment ref="J77" authorId="0" shapeId="0" xr:uid="{4DA2A5D3-38A8-4CEE-A161-C7277550C4D6}">
      <text>
        <r>
          <rPr>
            <sz val="11"/>
            <rFont val="Calibri"/>
            <family val="2"/>
            <charset val="238"/>
          </rPr>
          <t>IV_F:EllatasertFelelos</t>
        </r>
      </text>
    </comment>
    <comment ref="K77" authorId="0" shapeId="0" xr:uid="{40B8768F-7BE5-4B64-8B3A-602A35D09733}">
      <text>
        <r>
          <rPr>
            <sz val="11"/>
            <rFont val="Calibri"/>
            <family val="2"/>
            <charset val="238"/>
          </rPr>
          <t>IV_F:TervezettNettoKoltseg</t>
        </r>
      </text>
    </comment>
    <comment ref="L77" authorId="0" shapeId="0" xr:uid="{FB7AFCC7-78E8-4D02-8173-ECED170817D5}">
      <text>
        <r>
          <rPr>
            <sz val="11"/>
            <rFont val="Calibri"/>
            <family val="2"/>
            <charset val="238"/>
          </rPr>
          <t>IV_F:IdotartamKezdes</t>
        </r>
      </text>
    </comment>
    <comment ref="M77" authorId="0" shapeId="0" xr:uid="{26065AC7-FE31-4749-BA2E-F3F944D77C91}">
      <text>
        <r>
          <rPr>
            <sz val="11"/>
            <rFont val="Calibri"/>
            <family val="2"/>
            <charset val="238"/>
          </rPr>
          <t>IV_F:IdotartamBefejezes</t>
        </r>
      </text>
    </comment>
    <comment ref="N77" authorId="0" shapeId="0" xr:uid="{68770362-81CE-4A97-8C6C-0BB924DC7F56}">
      <text>
        <r>
          <rPr>
            <sz val="11"/>
            <rFont val="Calibri"/>
            <family val="2"/>
            <charset val="238"/>
          </rPr>
          <t>IV_F:NettoKoltsegUtem1</t>
        </r>
      </text>
    </comment>
    <comment ref="O77" authorId="0" shapeId="0" xr:uid="{E0524274-EE47-47D3-AB2D-7CAE6CFB30B1}">
      <text>
        <r>
          <rPr>
            <sz val="11"/>
            <rFont val="Calibri"/>
            <family val="2"/>
            <charset val="238"/>
          </rPr>
          <t>IV_F:NettoKoltsegUtem2</t>
        </r>
      </text>
    </comment>
    <comment ref="P77" authorId="0" shapeId="0" xr:uid="{BABE90FE-7EC6-43BB-B008-2BED6F899769}">
      <text>
        <r>
          <rPr>
            <sz val="11"/>
            <rFont val="Calibri"/>
            <family val="2"/>
            <charset val="238"/>
          </rPr>
          <t>IV_F:EM_Melleklet2_KTG</t>
        </r>
      </text>
    </comment>
    <comment ref="R77" authorId="0" shapeId="0" xr:uid="{8790374B-8534-4238-AAB0-9431A68E0B46}">
      <text>
        <r>
          <rPr>
            <sz val="11"/>
            <rFont val="Calibri"/>
            <family val="2"/>
            <charset val="238"/>
          </rPr>
          <t>IV_F:HDUtem1</t>
        </r>
      </text>
    </comment>
    <comment ref="S77" authorId="0" shapeId="0" xr:uid="{B7B08962-38EA-49C5-8058-AEA6CAFE1852}">
      <text>
        <r>
          <rPr>
            <sz val="11"/>
            <rFont val="Calibri"/>
            <family val="2"/>
            <charset val="238"/>
          </rPr>
          <t>IV_F:ECSUtem1</t>
        </r>
      </text>
    </comment>
    <comment ref="T77" authorId="0" shapeId="0" xr:uid="{49FE2246-E1DE-4BAE-8D0C-AD139D17D2DC}">
      <text>
        <r>
          <rPr>
            <sz val="11"/>
            <rFont val="Calibri"/>
            <family val="2"/>
            <charset val="238"/>
          </rPr>
          <t>IV_F:KFHUtem1</t>
        </r>
      </text>
    </comment>
    <comment ref="U77" authorId="0" shapeId="0" xr:uid="{2B113625-9827-483A-850F-2A5209ABD169}">
      <text>
        <r>
          <rPr>
            <sz val="11"/>
            <rFont val="Calibri"/>
            <family val="2"/>
            <charset val="238"/>
          </rPr>
          <t>IV_F:Egyeb_SajatUtem1</t>
        </r>
      </text>
    </comment>
    <comment ref="V77" authorId="0" shapeId="0" xr:uid="{E257F059-D481-4232-86E7-F9768866908C}">
      <text>
        <r>
          <rPr>
            <sz val="11"/>
            <rFont val="Calibri"/>
            <family val="2"/>
            <charset val="238"/>
          </rPr>
          <t>IV_F:DijUtem1</t>
        </r>
      </text>
    </comment>
    <comment ref="W77" authorId="0" shapeId="0" xr:uid="{984F3908-D6F1-4D9D-8351-80CA43947B61}">
      <text>
        <r>
          <rPr>
            <sz val="11"/>
            <rFont val="Calibri"/>
            <family val="2"/>
            <charset val="238"/>
          </rPr>
          <t>IV_F:EM_Melleklet1_Utem1</t>
        </r>
      </text>
    </comment>
    <comment ref="X77" authorId="0" shapeId="0" xr:uid="{79214823-8AFA-4FC4-A4F2-355F00A11870}">
      <text>
        <r>
          <rPr>
            <sz val="11"/>
            <rFont val="Calibri"/>
            <family val="2"/>
            <charset val="238"/>
          </rPr>
          <t>IV_F:EgyebAllamiUtem1</t>
        </r>
      </text>
    </comment>
    <comment ref="Y77" authorId="0" shapeId="0" xr:uid="{D65B3031-FC09-4065-B62B-7C0252A81AA0}">
      <text>
        <r>
          <rPr>
            <sz val="11"/>
            <rFont val="Calibri"/>
            <family val="2"/>
            <charset val="238"/>
          </rPr>
          <t>IV_F:OnkormanyzatiUtem1</t>
        </r>
      </text>
    </comment>
    <comment ref="Z77" authorId="0" shapeId="0" xr:uid="{2A4C7E02-FBBE-4E49-A550-D530C621289B}">
      <text>
        <r>
          <rPr>
            <sz val="11"/>
            <rFont val="Calibri"/>
            <family val="2"/>
            <charset val="238"/>
          </rPr>
          <t>IV_F:EUUtem1</t>
        </r>
      </text>
    </comment>
    <comment ref="AA77" authorId="0" shapeId="0" xr:uid="{AC29AC0E-33FD-4393-BB3D-9F7E51542564}">
      <text>
        <r>
          <rPr>
            <sz val="11"/>
            <rFont val="Calibri"/>
            <family val="2"/>
            <charset val="238"/>
          </rPr>
          <t>IV_F:EgyebUtem1</t>
        </r>
      </text>
    </comment>
    <comment ref="AB77" authorId="0" shapeId="0" xr:uid="{57B02ED8-AC45-4367-B3A9-CFBEA5631F1A}">
      <text>
        <r>
          <rPr>
            <sz val="11"/>
            <rFont val="Calibri"/>
            <family val="2"/>
            <charset val="238"/>
          </rPr>
          <t>IV_F:HitelKotvenyUtem1</t>
        </r>
      </text>
    </comment>
    <comment ref="AC77" authorId="0" shapeId="0" xr:uid="{40FC3C27-A4B3-4967-B23C-64342C238538}">
      <text>
        <r>
          <rPr>
            <sz val="11"/>
            <rFont val="Calibri"/>
            <family val="2"/>
            <charset val="238"/>
          </rPr>
          <t>IV_F:OsszesenUtem1</t>
        </r>
      </text>
    </comment>
    <comment ref="AF77" authorId="0" shapeId="0" xr:uid="{1D371104-6F01-4650-8853-0DF122653E6E}">
      <text>
        <r>
          <rPr>
            <sz val="11"/>
            <rFont val="Calibri"/>
            <family val="2"/>
            <charset val="238"/>
          </rPr>
          <t>IV_F:HDUtem2</t>
        </r>
      </text>
    </comment>
    <comment ref="AG77" authorId="0" shapeId="0" xr:uid="{BE4B2BC7-7D71-4052-B81F-B20F6F061FBF}">
      <text>
        <r>
          <rPr>
            <sz val="11"/>
            <rFont val="Calibri"/>
            <family val="2"/>
            <charset val="238"/>
          </rPr>
          <t>IV_F:ECSUtem2</t>
        </r>
      </text>
    </comment>
    <comment ref="AH77" authorId="0" shapeId="0" xr:uid="{6B8B473C-87A4-4587-BB15-2330FB756D3D}">
      <text>
        <r>
          <rPr>
            <sz val="11"/>
            <rFont val="Calibri"/>
            <family val="2"/>
            <charset val="238"/>
          </rPr>
          <t>IV_F:KFHUtem2</t>
        </r>
      </text>
    </comment>
    <comment ref="AI77" authorId="0" shapeId="0" xr:uid="{6E6E6ED4-823A-40B4-B178-2E3CDAC26523}">
      <text>
        <r>
          <rPr>
            <sz val="11"/>
            <rFont val="Calibri"/>
            <family val="2"/>
            <charset val="238"/>
          </rPr>
          <t>IV_F:Egyeb_SajatUtem2</t>
        </r>
      </text>
    </comment>
    <comment ref="AJ77" authorId="0" shapeId="0" xr:uid="{76D9D35F-2D1C-482C-B424-423790B0FF3D}">
      <text>
        <r>
          <rPr>
            <sz val="11"/>
            <rFont val="Calibri"/>
            <family val="2"/>
            <charset val="238"/>
          </rPr>
          <t>IV_F:DijUtem2</t>
        </r>
      </text>
    </comment>
    <comment ref="AK77" authorId="0" shapeId="0" xr:uid="{01C978B9-0412-4656-AA75-FDC3A52CA0BB}">
      <text>
        <r>
          <rPr>
            <sz val="11"/>
            <rFont val="Calibri"/>
            <family val="2"/>
            <charset val="238"/>
          </rPr>
          <t>IV_F:EM_Melleklet1_Utem2</t>
        </r>
      </text>
    </comment>
    <comment ref="AL77" authorId="0" shapeId="0" xr:uid="{706334F9-E5DF-4EE5-81C8-3B2225A6A1D1}">
      <text>
        <r>
          <rPr>
            <sz val="11"/>
            <rFont val="Calibri"/>
            <family val="2"/>
            <charset val="238"/>
          </rPr>
          <t>IV_F:EgyebAllamiUtem2</t>
        </r>
      </text>
    </comment>
    <comment ref="AM77" authorId="0" shapeId="0" xr:uid="{54DB6A54-D8F8-4F7D-934C-F422FB26BD7F}">
      <text>
        <r>
          <rPr>
            <sz val="11"/>
            <rFont val="Calibri"/>
            <family val="2"/>
            <charset val="238"/>
          </rPr>
          <t>IV_F:OnkormanyzatiUtem2</t>
        </r>
      </text>
    </comment>
    <comment ref="AN77" authorId="0" shapeId="0" xr:uid="{2B4B05AD-95B6-45AC-B228-5BE4AE83A9EF}">
      <text>
        <r>
          <rPr>
            <sz val="11"/>
            <rFont val="Calibri"/>
            <family val="2"/>
            <charset val="238"/>
          </rPr>
          <t>IV_F:EUUtem2</t>
        </r>
      </text>
    </comment>
    <comment ref="AO77" authorId="0" shapeId="0" xr:uid="{0404B976-416E-4345-863C-0E91F66D0DD0}">
      <text>
        <r>
          <rPr>
            <sz val="11"/>
            <rFont val="Calibri"/>
            <family val="2"/>
            <charset val="238"/>
          </rPr>
          <t>IV_F:EgyebUtem2</t>
        </r>
      </text>
    </comment>
    <comment ref="AP77" authorId="0" shapeId="0" xr:uid="{77651D7F-E849-4C8F-B745-5279D2ADF8BE}">
      <text>
        <r>
          <rPr>
            <sz val="11"/>
            <rFont val="Calibri"/>
            <family val="2"/>
            <charset val="238"/>
          </rPr>
          <t>IV_F:HitelKotvenyUtem2</t>
        </r>
      </text>
    </comment>
    <comment ref="AQ77" authorId="0" shapeId="0" xr:uid="{075D4A78-4157-4507-9715-13E2FE6BEDE2}">
      <text>
        <r>
          <rPr>
            <sz val="11"/>
            <rFont val="Calibri"/>
            <family val="2"/>
            <charset val="238"/>
          </rPr>
          <t>IV_F:OsszesenUtem2</t>
        </r>
      </text>
    </comment>
    <comment ref="AR77" authorId="0" shapeId="0" xr:uid="{87BF8517-7250-4E28-902D-852C01D1891B}">
      <text>
        <r>
          <rPr>
            <sz val="11"/>
            <rFont val="Calibri"/>
            <family val="2"/>
            <charset val="238"/>
          </rPr>
          <t>IV_F:ForrashianyUtem2</t>
        </r>
      </text>
    </comment>
    <comment ref="AU77" authorId="0" shapeId="0" xr:uid="{0D080CCB-007C-43AB-9106-EC4D5F4C9AB4}">
      <text>
        <r>
          <rPr>
            <sz val="11"/>
            <rFont val="Calibri"/>
            <family val="2"/>
            <charset val="238"/>
          </rPr>
          <t>IV_F:Indokolas</t>
        </r>
      </text>
    </comment>
    <comment ref="AV77" authorId="0" shapeId="0" xr:uid="{82010771-81CC-4115-87DD-EEA7F5221C08}">
      <text>
        <r>
          <rPr>
            <sz val="11"/>
            <rFont val="Calibri"/>
            <family val="2"/>
            <charset val="238"/>
          </rPr>
          <t>IV_F:Megjegyzes</t>
        </r>
      </text>
    </comment>
    <comment ref="AW77" authorId="0" shapeId="0" xr:uid="{1572AC46-2BEE-4435-A2D7-F769AAD5FB78}">
      <text>
        <r>
          <rPr>
            <sz val="11"/>
            <rFont val="Calibri"/>
            <family val="2"/>
            <charset val="238"/>
          </rPr>
          <t>IV_F:FeladatSorszam</t>
        </r>
      </text>
    </comment>
    <comment ref="AY77" authorId="0" shapeId="0" xr:uid="{DCE94AF4-EAD0-48DF-B55B-3FE1F8C6A953}">
      <text>
        <r>
          <rPr>
            <sz val="11"/>
            <rFont val="Calibri"/>
            <family val="2"/>
            <charset val="238"/>
          </rPr>
          <t>IV_F:ISA</t>
        </r>
      </text>
    </comment>
    <comment ref="B78" authorId="0" shapeId="0" xr:uid="{70157B02-1B0E-4963-84CA-F9EB786FBE99}">
      <text>
        <r>
          <rPr>
            <sz val="11"/>
            <rFont val="Calibri"/>
            <family val="2"/>
            <charset val="238"/>
          </rPr>
          <t>IV_F:FontossagiSorrent</t>
        </r>
      </text>
    </comment>
    <comment ref="C78" authorId="0" shapeId="0" xr:uid="{3F0A6BC6-A467-4128-A61F-132E73884C76}">
      <text>
        <r>
          <rPr>
            <sz val="11"/>
            <rFont val="Calibri"/>
            <family val="2"/>
            <charset val="238"/>
          </rPr>
          <t>IV_F:FeladatKategoria</t>
        </r>
      </text>
    </comment>
    <comment ref="D78" authorId="0" shapeId="0" xr:uid="{4B8DB3A7-7AF0-46CF-95BD-841BCBE9E3D8}">
      <text>
        <r>
          <rPr>
            <sz val="11"/>
            <rFont val="Calibri"/>
            <family val="2"/>
            <charset val="238"/>
          </rPr>
          <t>IV_F:FeladatMegnevezes</t>
        </r>
      </text>
    </comment>
    <comment ref="E78" authorId="0" shapeId="0" xr:uid="{AC4837DD-2B3E-4EC1-9041-67C8D3EDC1B3}">
      <text>
        <r>
          <rPr>
            <sz val="11"/>
            <rFont val="Calibri"/>
            <family val="2"/>
            <charset val="238"/>
          </rPr>
          <t>IV_F:ElviEngedelySzam</t>
        </r>
      </text>
    </comment>
    <comment ref="F78" authorId="0" shapeId="0" xr:uid="{ED4150CE-E08C-47CE-BA77-D052F7C2B631}">
      <text>
        <r>
          <rPr>
            <sz val="11"/>
            <rFont val="Calibri"/>
            <family val="2"/>
            <charset val="238"/>
          </rPr>
          <t>IV_F:VKR_Kod</t>
        </r>
      </text>
    </comment>
    <comment ref="G78" authorId="0" shapeId="0" xr:uid="{79157A09-9E61-4B37-8436-C127C9E31F54}">
      <text>
        <r>
          <rPr>
            <sz val="11"/>
            <rFont val="Calibri"/>
            <family val="2"/>
            <charset val="238"/>
          </rPr>
          <t>IV_F:VKR_Nev</t>
        </r>
      </text>
    </comment>
    <comment ref="H78" authorId="0" shapeId="0" xr:uid="{8D30A5D5-D423-4022-8BC0-80FE1F967C23}">
      <text>
        <r>
          <rPr>
            <sz val="11"/>
            <rFont val="Calibri"/>
            <family val="2"/>
            <charset val="238"/>
          </rPr>
          <t>IV_F:FeladatAzonosito</t>
        </r>
      </text>
    </comment>
    <comment ref="I78" authorId="0" shapeId="0" xr:uid="{48394E58-5162-4565-8A56-9350F5E729AF}">
      <text>
        <r>
          <rPr>
            <sz val="11"/>
            <rFont val="Calibri"/>
            <family val="2"/>
            <charset val="238"/>
          </rPr>
          <t>IV_F:EllatasiTerulet</t>
        </r>
      </text>
    </comment>
    <comment ref="J78" authorId="0" shapeId="0" xr:uid="{51670C08-0BA1-41BD-95E6-EE66ED844016}">
      <text>
        <r>
          <rPr>
            <sz val="11"/>
            <rFont val="Calibri"/>
            <family val="2"/>
            <charset val="238"/>
          </rPr>
          <t>IV_F:EllatasertFelelos</t>
        </r>
      </text>
    </comment>
    <comment ref="K78" authorId="0" shapeId="0" xr:uid="{0D1EC3CA-8034-4404-BA7C-E1CD51C9817E}">
      <text>
        <r>
          <rPr>
            <sz val="11"/>
            <rFont val="Calibri"/>
            <family val="2"/>
            <charset val="238"/>
          </rPr>
          <t>IV_F:TervezettNettoKoltseg</t>
        </r>
      </text>
    </comment>
    <comment ref="L78" authorId="0" shapeId="0" xr:uid="{96605380-5671-4AEB-920D-9034A7BAC4D0}">
      <text>
        <r>
          <rPr>
            <sz val="11"/>
            <rFont val="Calibri"/>
            <family val="2"/>
            <charset val="238"/>
          </rPr>
          <t>IV_F:IdotartamKezdes</t>
        </r>
      </text>
    </comment>
    <comment ref="M78" authorId="0" shapeId="0" xr:uid="{D8745B1E-DA02-4C7F-91D0-86769C538ACE}">
      <text>
        <r>
          <rPr>
            <sz val="11"/>
            <rFont val="Calibri"/>
            <family val="2"/>
            <charset val="238"/>
          </rPr>
          <t>IV_F:IdotartamBefejezes</t>
        </r>
      </text>
    </comment>
    <comment ref="N78" authorId="0" shapeId="0" xr:uid="{B1BD4E85-D9D0-41AD-B628-417D2269FC6C}">
      <text>
        <r>
          <rPr>
            <sz val="11"/>
            <rFont val="Calibri"/>
            <family val="2"/>
            <charset val="238"/>
          </rPr>
          <t>IV_F:NettoKoltsegUtem1</t>
        </r>
      </text>
    </comment>
    <comment ref="O78" authorId="0" shapeId="0" xr:uid="{88EC5559-FE25-444F-95BB-E558EA48433C}">
      <text>
        <r>
          <rPr>
            <sz val="11"/>
            <rFont val="Calibri"/>
            <family val="2"/>
            <charset val="238"/>
          </rPr>
          <t>IV_F:NettoKoltsegUtem2</t>
        </r>
      </text>
    </comment>
    <comment ref="P78" authorId="0" shapeId="0" xr:uid="{2AF85903-7B5A-422D-8A5C-2844D1BA5339}">
      <text>
        <r>
          <rPr>
            <sz val="11"/>
            <rFont val="Calibri"/>
            <family val="2"/>
            <charset val="238"/>
          </rPr>
          <t>IV_F:EM_Melleklet2_KTG</t>
        </r>
      </text>
    </comment>
    <comment ref="R78" authorId="0" shapeId="0" xr:uid="{5E9BD1E9-32BD-49D7-BA30-0C5466D0D06F}">
      <text>
        <r>
          <rPr>
            <sz val="11"/>
            <rFont val="Calibri"/>
            <family val="2"/>
            <charset val="238"/>
          </rPr>
          <t>IV_F:HDUtem1</t>
        </r>
      </text>
    </comment>
    <comment ref="S78" authorId="0" shapeId="0" xr:uid="{60AE93A3-B17A-49EE-BCB5-6653F900D060}">
      <text>
        <r>
          <rPr>
            <sz val="11"/>
            <rFont val="Calibri"/>
            <family val="2"/>
            <charset val="238"/>
          </rPr>
          <t>IV_F:ECSUtem1</t>
        </r>
      </text>
    </comment>
    <comment ref="T78" authorId="0" shapeId="0" xr:uid="{054C1B9C-BC61-48B9-A45D-6EB486A85998}">
      <text>
        <r>
          <rPr>
            <sz val="11"/>
            <rFont val="Calibri"/>
            <family val="2"/>
            <charset val="238"/>
          </rPr>
          <t>IV_F:KFHUtem1</t>
        </r>
      </text>
    </comment>
    <comment ref="U78" authorId="0" shapeId="0" xr:uid="{809E6F63-2766-441A-B1E7-8DF5FA45E8C3}">
      <text>
        <r>
          <rPr>
            <sz val="11"/>
            <rFont val="Calibri"/>
            <family val="2"/>
            <charset val="238"/>
          </rPr>
          <t>IV_F:Egyeb_SajatUtem1</t>
        </r>
      </text>
    </comment>
    <comment ref="V78" authorId="0" shapeId="0" xr:uid="{EBF9A0B4-DAC9-447D-A5BD-C0769E20FEE6}">
      <text>
        <r>
          <rPr>
            <sz val="11"/>
            <rFont val="Calibri"/>
            <family val="2"/>
            <charset val="238"/>
          </rPr>
          <t>IV_F:DijUtem1</t>
        </r>
      </text>
    </comment>
    <comment ref="W78" authorId="0" shapeId="0" xr:uid="{608AE179-CF56-4F50-BD74-90823AD1A0F7}">
      <text>
        <r>
          <rPr>
            <sz val="11"/>
            <rFont val="Calibri"/>
            <family val="2"/>
            <charset val="238"/>
          </rPr>
          <t>IV_F:EM_Melleklet1_Utem1</t>
        </r>
      </text>
    </comment>
    <comment ref="X78" authorId="0" shapeId="0" xr:uid="{A76B65B9-B6EE-473D-A8D4-589EE20EF331}">
      <text>
        <r>
          <rPr>
            <sz val="11"/>
            <rFont val="Calibri"/>
            <family val="2"/>
            <charset val="238"/>
          </rPr>
          <t>IV_F:EgyebAllamiUtem1</t>
        </r>
      </text>
    </comment>
    <comment ref="Y78" authorId="0" shapeId="0" xr:uid="{FA1ED35E-0E2B-4E1E-9E10-A571D2C67402}">
      <text>
        <r>
          <rPr>
            <sz val="11"/>
            <rFont val="Calibri"/>
            <family val="2"/>
            <charset val="238"/>
          </rPr>
          <t>IV_F:OnkormanyzatiUtem1</t>
        </r>
      </text>
    </comment>
    <comment ref="Z78" authorId="0" shapeId="0" xr:uid="{1F5A5B75-71A8-499A-8BA9-59E3CEE5AF6F}">
      <text>
        <r>
          <rPr>
            <sz val="11"/>
            <rFont val="Calibri"/>
            <family val="2"/>
            <charset val="238"/>
          </rPr>
          <t>IV_F:EUUtem1</t>
        </r>
      </text>
    </comment>
    <comment ref="AA78" authorId="0" shapeId="0" xr:uid="{4B1D5766-D87A-40F2-81EE-B82103084FBA}">
      <text>
        <r>
          <rPr>
            <sz val="11"/>
            <rFont val="Calibri"/>
            <family val="2"/>
            <charset val="238"/>
          </rPr>
          <t>IV_F:EgyebUtem1</t>
        </r>
      </text>
    </comment>
    <comment ref="AB78" authorId="0" shapeId="0" xr:uid="{4F09D733-4A33-47FB-8D76-C274ED2D52E2}">
      <text>
        <r>
          <rPr>
            <sz val="11"/>
            <rFont val="Calibri"/>
            <family val="2"/>
            <charset val="238"/>
          </rPr>
          <t>IV_F:HitelKotvenyUtem1</t>
        </r>
      </text>
    </comment>
    <comment ref="AC78" authorId="0" shapeId="0" xr:uid="{50FC9E5C-E32F-4943-B5B6-14A232A86A34}">
      <text>
        <r>
          <rPr>
            <sz val="11"/>
            <rFont val="Calibri"/>
            <family val="2"/>
            <charset val="238"/>
          </rPr>
          <t>IV_F:OsszesenUtem1</t>
        </r>
      </text>
    </comment>
    <comment ref="AF78" authorId="0" shapeId="0" xr:uid="{DAE49472-C264-4022-BC4E-4CF0ECA3FF49}">
      <text>
        <r>
          <rPr>
            <sz val="11"/>
            <rFont val="Calibri"/>
            <family val="2"/>
            <charset val="238"/>
          </rPr>
          <t>IV_F:HDUtem2</t>
        </r>
      </text>
    </comment>
    <comment ref="AG78" authorId="0" shapeId="0" xr:uid="{42AEE284-0164-490C-972A-60EBEEBBDCBE}">
      <text>
        <r>
          <rPr>
            <sz val="11"/>
            <rFont val="Calibri"/>
            <family val="2"/>
            <charset val="238"/>
          </rPr>
          <t>IV_F:ECSUtem2</t>
        </r>
      </text>
    </comment>
    <comment ref="AH78" authorId="0" shapeId="0" xr:uid="{C3A201CD-A0FC-41BC-B0D3-0FD40D0FCA3B}">
      <text>
        <r>
          <rPr>
            <sz val="11"/>
            <rFont val="Calibri"/>
            <family val="2"/>
            <charset val="238"/>
          </rPr>
          <t>IV_F:KFHUtem2</t>
        </r>
      </text>
    </comment>
    <comment ref="AI78" authorId="0" shapeId="0" xr:uid="{73CBB158-13D7-412A-8542-D81B66F6E439}">
      <text>
        <r>
          <rPr>
            <sz val="11"/>
            <rFont val="Calibri"/>
            <family val="2"/>
            <charset val="238"/>
          </rPr>
          <t>IV_F:Egyeb_SajatUtem2</t>
        </r>
      </text>
    </comment>
    <comment ref="AJ78" authorId="0" shapeId="0" xr:uid="{5779E9B0-BB21-421B-885B-6C3A0C16E1E1}">
      <text>
        <r>
          <rPr>
            <sz val="11"/>
            <rFont val="Calibri"/>
            <family val="2"/>
            <charset val="238"/>
          </rPr>
          <t>IV_F:DijUtem2</t>
        </r>
      </text>
    </comment>
    <comment ref="AK78" authorId="0" shapeId="0" xr:uid="{5425E4C0-9C2C-47F1-A78A-A66FB1D16ADB}">
      <text>
        <r>
          <rPr>
            <sz val="11"/>
            <rFont val="Calibri"/>
            <family val="2"/>
            <charset val="238"/>
          </rPr>
          <t>IV_F:EM_Melleklet1_Utem2</t>
        </r>
      </text>
    </comment>
    <comment ref="AL78" authorId="0" shapeId="0" xr:uid="{D00F9474-F364-4A0F-80AE-267F877A5A52}">
      <text>
        <r>
          <rPr>
            <sz val="11"/>
            <rFont val="Calibri"/>
            <family val="2"/>
            <charset val="238"/>
          </rPr>
          <t>IV_F:EgyebAllamiUtem2</t>
        </r>
      </text>
    </comment>
    <comment ref="AM78" authorId="0" shapeId="0" xr:uid="{5DBF6CC9-D49D-4C41-A81B-8024C64EDC84}">
      <text>
        <r>
          <rPr>
            <sz val="11"/>
            <rFont val="Calibri"/>
            <family val="2"/>
            <charset val="238"/>
          </rPr>
          <t>IV_F:OnkormanyzatiUtem2</t>
        </r>
      </text>
    </comment>
    <comment ref="AN78" authorId="0" shapeId="0" xr:uid="{118307D3-C83B-44DB-97C3-198775FCF95F}">
      <text>
        <r>
          <rPr>
            <sz val="11"/>
            <rFont val="Calibri"/>
            <family val="2"/>
            <charset val="238"/>
          </rPr>
          <t>IV_F:EUUtem2</t>
        </r>
      </text>
    </comment>
    <comment ref="AO78" authorId="0" shapeId="0" xr:uid="{F55196A3-E881-4BFD-A3B4-FBC0A2AA0923}">
      <text>
        <r>
          <rPr>
            <sz val="11"/>
            <rFont val="Calibri"/>
            <family val="2"/>
            <charset val="238"/>
          </rPr>
          <t>IV_F:EgyebUtem2</t>
        </r>
      </text>
    </comment>
    <comment ref="AP78" authorId="0" shapeId="0" xr:uid="{24119E25-EF82-4EF2-806D-DCBAC7D049F6}">
      <text>
        <r>
          <rPr>
            <sz val="11"/>
            <rFont val="Calibri"/>
            <family val="2"/>
            <charset val="238"/>
          </rPr>
          <t>IV_F:HitelKotvenyUtem2</t>
        </r>
      </text>
    </comment>
    <comment ref="AQ78" authorId="0" shapeId="0" xr:uid="{B6B86F9E-9266-4425-96AF-E5AABAE6BC8E}">
      <text>
        <r>
          <rPr>
            <sz val="11"/>
            <rFont val="Calibri"/>
            <family val="2"/>
            <charset val="238"/>
          </rPr>
          <t>IV_F:OsszesenUtem2</t>
        </r>
      </text>
    </comment>
    <comment ref="AR78" authorId="0" shapeId="0" xr:uid="{91C2053C-7A6E-40B0-B97B-F3492F144128}">
      <text>
        <r>
          <rPr>
            <sz val="11"/>
            <rFont val="Calibri"/>
            <family val="2"/>
            <charset val="238"/>
          </rPr>
          <t>IV_F:ForrashianyUtem2</t>
        </r>
      </text>
    </comment>
    <comment ref="AU78" authorId="0" shapeId="0" xr:uid="{9207D34D-C83C-455E-A278-D7457494C716}">
      <text>
        <r>
          <rPr>
            <sz val="11"/>
            <rFont val="Calibri"/>
            <family val="2"/>
            <charset val="238"/>
          </rPr>
          <t>IV_F:Indokolas</t>
        </r>
      </text>
    </comment>
    <comment ref="AV78" authorId="0" shapeId="0" xr:uid="{7FFB2350-676E-4D56-BE4C-010460650A15}">
      <text>
        <r>
          <rPr>
            <sz val="11"/>
            <rFont val="Calibri"/>
            <family val="2"/>
            <charset val="238"/>
          </rPr>
          <t>IV_F:Megjegyzes</t>
        </r>
      </text>
    </comment>
    <comment ref="AW78" authorId="0" shapeId="0" xr:uid="{35E5C5E0-4B55-446E-B215-F93FA6DB685F}">
      <text>
        <r>
          <rPr>
            <sz val="11"/>
            <rFont val="Calibri"/>
            <family val="2"/>
            <charset val="238"/>
          </rPr>
          <t>IV_F:FeladatSorszam</t>
        </r>
      </text>
    </comment>
    <comment ref="AY78" authorId="0" shapeId="0" xr:uid="{49ED3F26-2D06-4D64-9FEA-DF9F56FBEF46}">
      <text>
        <r>
          <rPr>
            <sz val="11"/>
            <rFont val="Calibri"/>
            <family val="2"/>
            <charset val="238"/>
          </rPr>
          <t>IV_F:ISA</t>
        </r>
      </text>
    </comment>
    <comment ref="B79" authorId="0" shapeId="0" xr:uid="{484676B0-6166-4F13-B910-C575DBB36323}">
      <text>
        <r>
          <rPr>
            <sz val="11"/>
            <rFont val="Calibri"/>
            <family val="2"/>
            <charset val="238"/>
          </rPr>
          <t>IV_F:FontossagiSorrent</t>
        </r>
      </text>
    </comment>
    <comment ref="C79" authorId="0" shapeId="0" xr:uid="{EDC02870-57E4-40CD-8AA4-38EBBC6F840E}">
      <text>
        <r>
          <rPr>
            <sz val="11"/>
            <rFont val="Calibri"/>
            <family val="2"/>
            <charset val="238"/>
          </rPr>
          <t>IV_F:FeladatKategoria</t>
        </r>
      </text>
    </comment>
    <comment ref="D79" authorId="0" shapeId="0" xr:uid="{E5158A16-7C49-4777-BB3C-957C1BCF67D2}">
      <text>
        <r>
          <rPr>
            <sz val="11"/>
            <rFont val="Calibri"/>
            <family val="2"/>
            <charset val="238"/>
          </rPr>
          <t>IV_F:FeladatMegnevezes</t>
        </r>
      </text>
    </comment>
    <comment ref="E79" authorId="0" shapeId="0" xr:uid="{ABFA8EB4-93E9-48D5-8A4E-1A1401D644F7}">
      <text>
        <r>
          <rPr>
            <sz val="11"/>
            <rFont val="Calibri"/>
            <family val="2"/>
            <charset val="238"/>
          </rPr>
          <t>IV_F:ElviEngedelySzam</t>
        </r>
      </text>
    </comment>
    <comment ref="F79" authorId="0" shapeId="0" xr:uid="{1C0DC942-11AC-4600-B78A-3AB619B8A2BC}">
      <text>
        <r>
          <rPr>
            <sz val="11"/>
            <rFont val="Calibri"/>
            <family val="2"/>
            <charset val="238"/>
          </rPr>
          <t>IV_F:VKR_Kod</t>
        </r>
      </text>
    </comment>
    <comment ref="G79" authorId="0" shapeId="0" xr:uid="{5728ACE6-6691-4527-8F8F-75669BE5BE85}">
      <text>
        <r>
          <rPr>
            <sz val="11"/>
            <rFont val="Calibri"/>
            <family val="2"/>
            <charset val="238"/>
          </rPr>
          <t>IV_F:VKR_Nev</t>
        </r>
      </text>
    </comment>
    <comment ref="H79" authorId="0" shapeId="0" xr:uid="{60DB4343-5307-4F81-975A-732C2A9A2744}">
      <text>
        <r>
          <rPr>
            <sz val="11"/>
            <rFont val="Calibri"/>
            <family val="2"/>
            <charset val="238"/>
          </rPr>
          <t>IV_F:FeladatAzonosito</t>
        </r>
      </text>
    </comment>
    <comment ref="I79" authorId="0" shapeId="0" xr:uid="{6D647EDA-C2C5-4226-B694-391C90CD5F7E}">
      <text>
        <r>
          <rPr>
            <sz val="11"/>
            <rFont val="Calibri"/>
            <family val="2"/>
            <charset val="238"/>
          </rPr>
          <t>IV_F:EllatasiTerulet</t>
        </r>
      </text>
    </comment>
    <comment ref="J79" authorId="0" shapeId="0" xr:uid="{172008F6-F63A-4901-BAB8-B18DD64988E4}">
      <text>
        <r>
          <rPr>
            <sz val="11"/>
            <rFont val="Calibri"/>
            <family val="2"/>
            <charset val="238"/>
          </rPr>
          <t>IV_F:EllatasertFelelos</t>
        </r>
      </text>
    </comment>
    <comment ref="K79" authorId="0" shapeId="0" xr:uid="{A1A63C1E-EDF8-454D-BD7D-144D77CC7B21}">
      <text>
        <r>
          <rPr>
            <sz val="11"/>
            <rFont val="Calibri"/>
            <family val="2"/>
            <charset val="238"/>
          </rPr>
          <t>IV_F:TervezettNettoKoltseg</t>
        </r>
      </text>
    </comment>
    <comment ref="L79" authorId="0" shapeId="0" xr:uid="{9EB1A0F3-E7C5-4178-AD3C-B65C8C32026A}">
      <text>
        <r>
          <rPr>
            <sz val="11"/>
            <rFont val="Calibri"/>
            <family val="2"/>
            <charset val="238"/>
          </rPr>
          <t>IV_F:IdotartamKezdes</t>
        </r>
      </text>
    </comment>
    <comment ref="M79" authorId="0" shapeId="0" xr:uid="{E313312D-FC51-4256-982B-6EF833C2E367}">
      <text>
        <r>
          <rPr>
            <sz val="11"/>
            <rFont val="Calibri"/>
            <family val="2"/>
            <charset val="238"/>
          </rPr>
          <t>IV_F:IdotartamBefejezes</t>
        </r>
      </text>
    </comment>
    <comment ref="N79" authorId="0" shapeId="0" xr:uid="{A6BA1C45-EFFA-47CB-9706-E7F051D80382}">
      <text>
        <r>
          <rPr>
            <sz val="11"/>
            <rFont val="Calibri"/>
            <family val="2"/>
            <charset val="238"/>
          </rPr>
          <t>IV_F:NettoKoltsegUtem1</t>
        </r>
      </text>
    </comment>
    <comment ref="O79" authorId="0" shapeId="0" xr:uid="{05EA2DAE-F193-4930-919D-3B618CF905C1}">
      <text>
        <r>
          <rPr>
            <sz val="11"/>
            <rFont val="Calibri"/>
            <family val="2"/>
            <charset val="238"/>
          </rPr>
          <t>IV_F:NettoKoltsegUtem2</t>
        </r>
      </text>
    </comment>
    <comment ref="P79" authorId="0" shapeId="0" xr:uid="{E0235438-8857-449E-9EF5-DCFB007BBC9D}">
      <text>
        <r>
          <rPr>
            <sz val="11"/>
            <rFont val="Calibri"/>
            <family val="2"/>
            <charset val="238"/>
          </rPr>
          <t>IV_F:EM_Melleklet2_KTG</t>
        </r>
      </text>
    </comment>
    <comment ref="R79" authorId="0" shapeId="0" xr:uid="{A2E0CD99-7294-423A-8F7F-D35A2B18DF2A}">
      <text>
        <r>
          <rPr>
            <sz val="11"/>
            <rFont val="Calibri"/>
            <family val="2"/>
            <charset val="238"/>
          </rPr>
          <t>IV_F:HDUtem1</t>
        </r>
      </text>
    </comment>
    <comment ref="S79" authorId="0" shapeId="0" xr:uid="{87AD7E17-B920-4B20-9CD7-D844AAAACD52}">
      <text>
        <r>
          <rPr>
            <sz val="11"/>
            <rFont val="Calibri"/>
            <family val="2"/>
            <charset val="238"/>
          </rPr>
          <t>IV_F:ECSUtem1</t>
        </r>
      </text>
    </comment>
    <comment ref="T79" authorId="0" shapeId="0" xr:uid="{19A07B82-066E-490D-945C-3FE0CF8A20D5}">
      <text>
        <r>
          <rPr>
            <sz val="11"/>
            <rFont val="Calibri"/>
            <family val="2"/>
            <charset val="238"/>
          </rPr>
          <t>IV_F:KFHUtem1</t>
        </r>
      </text>
    </comment>
    <comment ref="U79" authorId="0" shapeId="0" xr:uid="{15F3851E-73DC-46E3-9349-AB617F9B2FB5}">
      <text>
        <r>
          <rPr>
            <sz val="11"/>
            <rFont val="Calibri"/>
            <family val="2"/>
            <charset val="238"/>
          </rPr>
          <t>IV_F:Egyeb_SajatUtem1</t>
        </r>
      </text>
    </comment>
    <comment ref="V79" authorId="0" shapeId="0" xr:uid="{D17730B5-8F5A-4E12-B17B-8F3AB637BBB4}">
      <text>
        <r>
          <rPr>
            <sz val="11"/>
            <rFont val="Calibri"/>
            <family val="2"/>
            <charset val="238"/>
          </rPr>
          <t>IV_F:DijUtem1</t>
        </r>
      </text>
    </comment>
    <comment ref="W79" authorId="0" shapeId="0" xr:uid="{3AC515C3-71B1-4338-BE7D-FE748482E8AD}">
      <text>
        <r>
          <rPr>
            <sz val="11"/>
            <rFont val="Calibri"/>
            <family val="2"/>
            <charset val="238"/>
          </rPr>
          <t>IV_F:EM_Melleklet1_Utem1</t>
        </r>
      </text>
    </comment>
    <comment ref="X79" authorId="0" shapeId="0" xr:uid="{1DE914C9-BFE0-4053-84BF-18AC43652480}">
      <text>
        <r>
          <rPr>
            <sz val="11"/>
            <rFont val="Calibri"/>
            <family val="2"/>
            <charset val="238"/>
          </rPr>
          <t>IV_F:EgyebAllamiUtem1</t>
        </r>
      </text>
    </comment>
    <comment ref="Y79" authorId="0" shapeId="0" xr:uid="{606078EC-3213-4B9A-82AA-77508A427B23}">
      <text>
        <r>
          <rPr>
            <sz val="11"/>
            <rFont val="Calibri"/>
            <family val="2"/>
            <charset val="238"/>
          </rPr>
          <t>IV_F:OnkormanyzatiUtem1</t>
        </r>
      </text>
    </comment>
    <comment ref="Z79" authorId="0" shapeId="0" xr:uid="{1B9DD19B-8FD6-49D1-98F7-927B035CA23F}">
      <text>
        <r>
          <rPr>
            <sz val="11"/>
            <rFont val="Calibri"/>
            <family val="2"/>
            <charset val="238"/>
          </rPr>
          <t>IV_F:EUUtem1</t>
        </r>
      </text>
    </comment>
    <comment ref="AA79" authorId="0" shapeId="0" xr:uid="{F8842F60-B2DA-452D-B9E0-C68A7A967BCC}">
      <text>
        <r>
          <rPr>
            <sz val="11"/>
            <rFont val="Calibri"/>
            <family val="2"/>
            <charset val="238"/>
          </rPr>
          <t>IV_F:EgyebUtem1</t>
        </r>
      </text>
    </comment>
    <comment ref="AB79" authorId="0" shapeId="0" xr:uid="{402100E9-5AAC-4838-A88D-F68A3859AC5E}">
      <text>
        <r>
          <rPr>
            <sz val="11"/>
            <rFont val="Calibri"/>
            <family val="2"/>
            <charset val="238"/>
          </rPr>
          <t>IV_F:HitelKotvenyUtem1</t>
        </r>
      </text>
    </comment>
    <comment ref="AC79" authorId="0" shapeId="0" xr:uid="{956AFBD5-510E-435D-94E3-28868A60AACD}">
      <text>
        <r>
          <rPr>
            <sz val="11"/>
            <rFont val="Calibri"/>
            <family val="2"/>
            <charset val="238"/>
          </rPr>
          <t>IV_F:OsszesenUtem1</t>
        </r>
      </text>
    </comment>
    <comment ref="AF79" authorId="0" shapeId="0" xr:uid="{1B30273A-4FB1-4FC2-88DC-7A63D13C8785}">
      <text>
        <r>
          <rPr>
            <sz val="11"/>
            <rFont val="Calibri"/>
            <family val="2"/>
            <charset val="238"/>
          </rPr>
          <t>IV_F:HDUtem2</t>
        </r>
      </text>
    </comment>
    <comment ref="AG79" authorId="0" shapeId="0" xr:uid="{3FE49646-0024-47E4-8448-05D2CD4E4912}">
      <text>
        <r>
          <rPr>
            <sz val="11"/>
            <rFont val="Calibri"/>
            <family val="2"/>
            <charset val="238"/>
          </rPr>
          <t>IV_F:ECSUtem2</t>
        </r>
      </text>
    </comment>
    <comment ref="AH79" authorId="0" shapeId="0" xr:uid="{4675376A-42D4-48FD-B65F-68809C6F2D24}">
      <text>
        <r>
          <rPr>
            <sz val="11"/>
            <rFont val="Calibri"/>
            <family val="2"/>
            <charset val="238"/>
          </rPr>
          <t>IV_F:KFHUtem2</t>
        </r>
      </text>
    </comment>
    <comment ref="AI79" authorId="0" shapeId="0" xr:uid="{D6C9FBFA-E530-4F89-B012-3B847C838662}">
      <text>
        <r>
          <rPr>
            <sz val="11"/>
            <rFont val="Calibri"/>
            <family val="2"/>
            <charset val="238"/>
          </rPr>
          <t>IV_F:Egyeb_SajatUtem2</t>
        </r>
      </text>
    </comment>
    <comment ref="AJ79" authorId="0" shapeId="0" xr:uid="{77A455DC-A919-4EBC-A3E2-D104E5D65838}">
      <text>
        <r>
          <rPr>
            <sz val="11"/>
            <rFont val="Calibri"/>
            <family val="2"/>
            <charset val="238"/>
          </rPr>
          <t>IV_F:DijUtem2</t>
        </r>
      </text>
    </comment>
    <comment ref="AK79" authorId="0" shapeId="0" xr:uid="{3D21B4BC-834C-44E7-A1C5-27AD61C330BF}">
      <text>
        <r>
          <rPr>
            <sz val="11"/>
            <rFont val="Calibri"/>
            <family val="2"/>
            <charset val="238"/>
          </rPr>
          <t>IV_F:EM_Melleklet1_Utem2</t>
        </r>
      </text>
    </comment>
    <comment ref="AL79" authorId="0" shapeId="0" xr:uid="{FA35819C-92B6-4E09-AAD4-FC51794602D9}">
      <text>
        <r>
          <rPr>
            <sz val="11"/>
            <rFont val="Calibri"/>
            <family val="2"/>
            <charset val="238"/>
          </rPr>
          <t>IV_F:EgyebAllamiUtem2</t>
        </r>
      </text>
    </comment>
    <comment ref="AM79" authorId="0" shapeId="0" xr:uid="{B93BEBD2-EFCB-4E5A-A926-EB7B11AF27AB}">
      <text>
        <r>
          <rPr>
            <sz val="11"/>
            <rFont val="Calibri"/>
            <family val="2"/>
            <charset val="238"/>
          </rPr>
          <t>IV_F:OnkormanyzatiUtem2</t>
        </r>
      </text>
    </comment>
    <comment ref="AN79" authorId="0" shapeId="0" xr:uid="{44660EAF-418A-4587-8A0A-57D76CD77385}">
      <text>
        <r>
          <rPr>
            <sz val="11"/>
            <rFont val="Calibri"/>
            <family val="2"/>
            <charset val="238"/>
          </rPr>
          <t>IV_F:EUUtem2</t>
        </r>
      </text>
    </comment>
    <comment ref="AO79" authorId="0" shapeId="0" xr:uid="{CAF46E61-BF80-48C5-ABE5-AD378D8DD6ED}">
      <text>
        <r>
          <rPr>
            <sz val="11"/>
            <rFont val="Calibri"/>
            <family val="2"/>
            <charset val="238"/>
          </rPr>
          <t>IV_F:EgyebUtem2</t>
        </r>
      </text>
    </comment>
    <comment ref="AP79" authorId="0" shapeId="0" xr:uid="{B976EF15-E5AB-4372-94A7-D8D878B6A6AB}">
      <text>
        <r>
          <rPr>
            <sz val="11"/>
            <rFont val="Calibri"/>
            <family val="2"/>
            <charset val="238"/>
          </rPr>
          <t>IV_F:HitelKotvenyUtem2</t>
        </r>
      </text>
    </comment>
    <comment ref="AQ79" authorId="0" shapeId="0" xr:uid="{2B7F9D75-18E1-4ABD-82A0-D84B07E3D7A9}">
      <text>
        <r>
          <rPr>
            <sz val="11"/>
            <rFont val="Calibri"/>
            <family val="2"/>
            <charset val="238"/>
          </rPr>
          <t>IV_F:OsszesenUtem2</t>
        </r>
      </text>
    </comment>
    <comment ref="AR79" authorId="0" shapeId="0" xr:uid="{FE2A5505-126E-4C8F-A1A3-0A2DFF13573B}">
      <text>
        <r>
          <rPr>
            <sz val="11"/>
            <rFont val="Calibri"/>
            <family val="2"/>
            <charset val="238"/>
          </rPr>
          <t>IV_F:ForrashianyUtem2</t>
        </r>
      </text>
    </comment>
    <comment ref="AU79" authorId="0" shapeId="0" xr:uid="{FACCC22D-0B5E-4FDF-A958-4A42F24FE282}">
      <text>
        <r>
          <rPr>
            <sz val="11"/>
            <rFont val="Calibri"/>
            <family val="2"/>
            <charset val="238"/>
          </rPr>
          <t>IV_F:Indokolas</t>
        </r>
      </text>
    </comment>
    <comment ref="AV79" authorId="0" shapeId="0" xr:uid="{FB045C91-8610-4831-9CF4-E76F518FECD5}">
      <text>
        <r>
          <rPr>
            <sz val="11"/>
            <rFont val="Calibri"/>
            <family val="2"/>
            <charset val="238"/>
          </rPr>
          <t>IV_F:Megjegyzes</t>
        </r>
      </text>
    </comment>
    <comment ref="AW79" authorId="0" shapeId="0" xr:uid="{65E08CBB-8084-4D54-8E19-23E2A6FA83D4}">
      <text>
        <r>
          <rPr>
            <sz val="11"/>
            <rFont val="Calibri"/>
            <family val="2"/>
            <charset val="238"/>
          </rPr>
          <t>IV_F:FeladatSorszam</t>
        </r>
      </text>
    </comment>
    <comment ref="AY79" authorId="0" shapeId="0" xr:uid="{E8A7E6EA-C136-4C28-A4ED-46C2EB2AA2D7}">
      <text>
        <r>
          <rPr>
            <sz val="11"/>
            <rFont val="Calibri"/>
            <family val="2"/>
            <charset val="238"/>
          </rPr>
          <t>IV_F:ISA</t>
        </r>
      </text>
    </comment>
    <comment ref="B80" authorId="0" shapeId="0" xr:uid="{B6B4BFBD-B22F-4417-B4F6-67218004AAAE}">
      <text>
        <r>
          <rPr>
            <sz val="11"/>
            <rFont val="Calibri"/>
            <family val="2"/>
            <charset val="238"/>
          </rPr>
          <t>IV_F:FontossagiSorrent</t>
        </r>
      </text>
    </comment>
    <comment ref="C80" authorId="0" shapeId="0" xr:uid="{5B20E599-C62A-4342-93CF-126499024783}">
      <text>
        <r>
          <rPr>
            <sz val="11"/>
            <rFont val="Calibri"/>
            <family val="2"/>
            <charset val="238"/>
          </rPr>
          <t>IV_F:FeladatKategoria</t>
        </r>
      </text>
    </comment>
    <comment ref="D80" authorId="0" shapeId="0" xr:uid="{CF90B9F2-1F9B-4933-8636-FCFE2F7D000B}">
      <text>
        <r>
          <rPr>
            <sz val="11"/>
            <rFont val="Calibri"/>
            <family val="2"/>
            <charset val="238"/>
          </rPr>
          <t>IV_F:FeladatMegnevezes</t>
        </r>
      </text>
    </comment>
    <comment ref="E80" authorId="0" shapeId="0" xr:uid="{A3598EA0-8AFD-4A6E-905E-C922A32850F5}">
      <text>
        <r>
          <rPr>
            <sz val="11"/>
            <rFont val="Calibri"/>
            <family val="2"/>
            <charset val="238"/>
          </rPr>
          <t>IV_F:ElviEngedelySzam</t>
        </r>
      </text>
    </comment>
    <comment ref="F80" authorId="0" shapeId="0" xr:uid="{4B5ADB59-18A5-4827-9B86-2C5E6EF0BFE5}">
      <text>
        <r>
          <rPr>
            <sz val="11"/>
            <rFont val="Calibri"/>
            <family val="2"/>
            <charset val="238"/>
          </rPr>
          <t>IV_F:VKR_Kod</t>
        </r>
      </text>
    </comment>
    <comment ref="G80" authorId="0" shapeId="0" xr:uid="{FEF8E764-0B55-44BB-A64B-A0DF9E841496}">
      <text>
        <r>
          <rPr>
            <sz val="11"/>
            <rFont val="Calibri"/>
            <family val="2"/>
            <charset val="238"/>
          </rPr>
          <t>IV_F:VKR_Nev</t>
        </r>
      </text>
    </comment>
    <comment ref="H80" authorId="0" shapeId="0" xr:uid="{7B42D489-61F8-41E6-8132-C0CD76B640A7}">
      <text>
        <r>
          <rPr>
            <sz val="11"/>
            <rFont val="Calibri"/>
            <family val="2"/>
            <charset val="238"/>
          </rPr>
          <t>IV_F:FeladatAzonosito</t>
        </r>
      </text>
    </comment>
    <comment ref="I80" authorId="0" shapeId="0" xr:uid="{8BDEC5CD-7A06-4D3C-886E-8FC18F1DC36E}">
      <text>
        <r>
          <rPr>
            <sz val="11"/>
            <rFont val="Calibri"/>
            <family val="2"/>
            <charset val="238"/>
          </rPr>
          <t>IV_F:EllatasiTerulet</t>
        </r>
      </text>
    </comment>
    <comment ref="J80" authorId="0" shapeId="0" xr:uid="{6B2BABAD-8551-475E-99AE-5C521279247D}">
      <text>
        <r>
          <rPr>
            <sz val="11"/>
            <rFont val="Calibri"/>
            <family val="2"/>
            <charset val="238"/>
          </rPr>
          <t>IV_F:EllatasertFelelos</t>
        </r>
      </text>
    </comment>
    <comment ref="K80" authorId="0" shapeId="0" xr:uid="{B7567575-AA28-4119-86BA-A827B64FA83B}">
      <text>
        <r>
          <rPr>
            <sz val="11"/>
            <rFont val="Calibri"/>
            <family val="2"/>
            <charset val="238"/>
          </rPr>
          <t>IV_F:TervezettNettoKoltseg</t>
        </r>
      </text>
    </comment>
    <comment ref="L80" authorId="0" shapeId="0" xr:uid="{360B4F32-3578-4D10-8B27-C17C52A9ABFC}">
      <text>
        <r>
          <rPr>
            <sz val="11"/>
            <rFont val="Calibri"/>
            <family val="2"/>
            <charset val="238"/>
          </rPr>
          <t>IV_F:IdotartamKezdes</t>
        </r>
      </text>
    </comment>
    <comment ref="M80" authorId="0" shapeId="0" xr:uid="{799F1E97-5DE2-4278-AA06-AF654C764B88}">
      <text>
        <r>
          <rPr>
            <sz val="11"/>
            <rFont val="Calibri"/>
            <family val="2"/>
            <charset val="238"/>
          </rPr>
          <t>IV_F:IdotartamBefejezes</t>
        </r>
      </text>
    </comment>
    <comment ref="N80" authorId="0" shapeId="0" xr:uid="{5A4E4642-86DB-42D9-A2BB-803A33F1FA08}">
      <text>
        <r>
          <rPr>
            <sz val="11"/>
            <rFont val="Calibri"/>
            <family val="2"/>
            <charset val="238"/>
          </rPr>
          <t>IV_F:NettoKoltsegUtem1</t>
        </r>
      </text>
    </comment>
    <comment ref="O80" authorId="0" shapeId="0" xr:uid="{86832BCE-22E6-47D9-A881-8867B1B6A14F}">
      <text>
        <r>
          <rPr>
            <sz val="11"/>
            <rFont val="Calibri"/>
            <family val="2"/>
            <charset val="238"/>
          </rPr>
          <t>IV_F:NettoKoltsegUtem2</t>
        </r>
      </text>
    </comment>
    <comment ref="P80" authorId="0" shapeId="0" xr:uid="{E48F66F0-8958-41B0-BBF8-CAE13758BC05}">
      <text>
        <r>
          <rPr>
            <sz val="11"/>
            <rFont val="Calibri"/>
            <family val="2"/>
            <charset val="238"/>
          </rPr>
          <t>IV_F:EM_Melleklet2_KTG</t>
        </r>
      </text>
    </comment>
    <comment ref="R80" authorId="0" shapeId="0" xr:uid="{92570003-410B-4ED0-AC91-2B4F93F47FF6}">
      <text>
        <r>
          <rPr>
            <sz val="11"/>
            <rFont val="Calibri"/>
            <family val="2"/>
            <charset val="238"/>
          </rPr>
          <t>IV_F:HDUtem1</t>
        </r>
      </text>
    </comment>
    <comment ref="S80" authorId="0" shapeId="0" xr:uid="{1D4D3E6D-7B4E-46E3-B32C-3AD2A41B5DFE}">
      <text>
        <r>
          <rPr>
            <sz val="11"/>
            <rFont val="Calibri"/>
            <family val="2"/>
            <charset val="238"/>
          </rPr>
          <t>IV_F:ECSUtem1</t>
        </r>
      </text>
    </comment>
    <comment ref="T80" authorId="0" shapeId="0" xr:uid="{4272BA53-861F-4395-A4AA-714521140E4B}">
      <text>
        <r>
          <rPr>
            <sz val="11"/>
            <rFont val="Calibri"/>
            <family val="2"/>
            <charset val="238"/>
          </rPr>
          <t>IV_F:KFHUtem1</t>
        </r>
      </text>
    </comment>
    <comment ref="U80" authorId="0" shapeId="0" xr:uid="{FDDE85A8-4177-4827-8A62-1397CD138A63}">
      <text>
        <r>
          <rPr>
            <sz val="11"/>
            <rFont val="Calibri"/>
            <family val="2"/>
            <charset val="238"/>
          </rPr>
          <t>IV_F:Egyeb_SajatUtem1</t>
        </r>
      </text>
    </comment>
    <comment ref="V80" authorId="0" shapeId="0" xr:uid="{798ADAB6-6545-49DF-BED1-379D97A9F7BD}">
      <text>
        <r>
          <rPr>
            <sz val="11"/>
            <rFont val="Calibri"/>
            <family val="2"/>
            <charset val="238"/>
          </rPr>
          <t>IV_F:DijUtem1</t>
        </r>
      </text>
    </comment>
    <comment ref="W80" authorId="0" shapeId="0" xr:uid="{C77E77EF-5E56-4E83-B00D-56D3752883CC}">
      <text>
        <r>
          <rPr>
            <sz val="11"/>
            <rFont val="Calibri"/>
            <family val="2"/>
            <charset val="238"/>
          </rPr>
          <t>IV_F:EM_Melleklet1_Utem1</t>
        </r>
      </text>
    </comment>
    <comment ref="X80" authorId="0" shapeId="0" xr:uid="{76115767-D010-4B1A-B6AA-74E4595F73A0}">
      <text>
        <r>
          <rPr>
            <sz val="11"/>
            <rFont val="Calibri"/>
            <family val="2"/>
            <charset val="238"/>
          </rPr>
          <t>IV_F:EgyebAllamiUtem1</t>
        </r>
      </text>
    </comment>
    <comment ref="Y80" authorId="0" shapeId="0" xr:uid="{C5BFCA7D-8EE6-4F55-A942-D3A2B8963B5B}">
      <text>
        <r>
          <rPr>
            <sz val="11"/>
            <rFont val="Calibri"/>
            <family val="2"/>
            <charset val="238"/>
          </rPr>
          <t>IV_F:OnkormanyzatiUtem1</t>
        </r>
      </text>
    </comment>
    <comment ref="Z80" authorId="0" shapeId="0" xr:uid="{AE602008-FFF9-41E9-A8E6-CDB7A65AE7AB}">
      <text>
        <r>
          <rPr>
            <sz val="11"/>
            <rFont val="Calibri"/>
            <family val="2"/>
            <charset val="238"/>
          </rPr>
          <t>IV_F:EUUtem1</t>
        </r>
      </text>
    </comment>
    <comment ref="AA80" authorId="0" shapeId="0" xr:uid="{6BFF03E7-29A1-4C5A-ACA4-DFBBF4268B0C}">
      <text>
        <r>
          <rPr>
            <sz val="11"/>
            <rFont val="Calibri"/>
            <family val="2"/>
            <charset val="238"/>
          </rPr>
          <t>IV_F:EgyebUtem1</t>
        </r>
      </text>
    </comment>
    <comment ref="AB80" authorId="0" shapeId="0" xr:uid="{28FC3711-7766-4D76-874A-AD1CD5E1E08C}">
      <text>
        <r>
          <rPr>
            <sz val="11"/>
            <rFont val="Calibri"/>
            <family val="2"/>
            <charset val="238"/>
          </rPr>
          <t>IV_F:HitelKotvenyUtem1</t>
        </r>
      </text>
    </comment>
    <comment ref="AC80" authorId="0" shapeId="0" xr:uid="{84E90776-478D-41D4-9E8D-A97FB257A798}">
      <text>
        <r>
          <rPr>
            <sz val="11"/>
            <rFont val="Calibri"/>
            <family val="2"/>
            <charset val="238"/>
          </rPr>
          <t>IV_F:OsszesenUtem1</t>
        </r>
      </text>
    </comment>
    <comment ref="AF80" authorId="0" shapeId="0" xr:uid="{6E76896F-C9ED-4174-96A4-BE88DBDA222E}">
      <text>
        <r>
          <rPr>
            <sz val="11"/>
            <rFont val="Calibri"/>
            <family val="2"/>
            <charset val="238"/>
          </rPr>
          <t>IV_F:HDUtem2</t>
        </r>
      </text>
    </comment>
    <comment ref="AG80" authorId="0" shapeId="0" xr:uid="{D074D94D-C482-4EE1-A7A2-6EF4F40D1BE8}">
      <text>
        <r>
          <rPr>
            <sz val="11"/>
            <rFont val="Calibri"/>
            <family val="2"/>
            <charset val="238"/>
          </rPr>
          <t>IV_F:ECSUtem2</t>
        </r>
      </text>
    </comment>
    <comment ref="AH80" authorId="0" shapeId="0" xr:uid="{FCD9DFBB-7D8D-4366-B3B6-673FF1B9D17A}">
      <text>
        <r>
          <rPr>
            <sz val="11"/>
            <rFont val="Calibri"/>
            <family val="2"/>
            <charset val="238"/>
          </rPr>
          <t>IV_F:KFHUtem2</t>
        </r>
      </text>
    </comment>
    <comment ref="AI80" authorId="0" shapeId="0" xr:uid="{07D0E5D5-9D67-4D10-BAE3-B460891C2D9F}">
      <text>
        <r>
          <rPr>
            <sz val="11"/>
            <rFont val="Calibri"/>
            <family val="2"/>
            <charset val="238"/>
          </rPr>
          <t>IV_F:Egyeb_SajatUtem2</t>
        </r>
      </text>
    </comment>
    <comment ref="AJ80" authorId="0" shapeId="0" xr:uid="{FF2F7486-D475-4478-8FAD-25CD86C77539}">
      <text>
        <r>
          <rPr>
            <sz val="11"/>
            <rFont val="Calibri"/>
            <family val="2"/>
            <charset val="238"/>
          </rPr>
          <t>IV_F:DijUtem2</t>
        </r>
      </text>
    </comment>
    <comment ref="AK80" authorId="0" shapeId="0" xr:uid="{98FD805F-0837-493B-8B84-072062CEB2AF}">
      <text>
        <r>
          <rPr>
            <sz val="11"/>
            <rFont val="Calibri"/>
            <family val="2"/>
            <charset val="238"/>
          </rPr>
          <t>IV_F:EM_Melleklet1_Utem2</t>
        </r>
      </text>
    </comment>
    <comment ref="AL80" authorId="0" shapeId="0" xr:uid="{F80FB317-DD6C-47A3-9C2B-93B9285ED1EB}">
      <text>
        <r>
          <rPr>
            <sz val="11"/>
            <rFont val="Calibri"/>
            <family val="2"/>
            <charset val="238"/>
          </rPr>
          <t>IV_F:EgyebAllamiUtem2</t>
        </r>
      </text>
    </comment>
    <comment ref="AM80" authorId="0" shapeId="0" xr:uid="{7AD2CDEB-C59A-46FC-B7E8-207A12980392}">
      <text>
        <r>
          <rPr>
            <sz val="11"/>
            <rFont val="Calibri"/>
            <family val="2"/>
            <charset val="238"/>
          </rPr>
          <t>IV_F:OnkormanyzatiUtem2</t>
        </r>
      </text>
    </comment>
    <comment ref="AN80" authorId="0" shapeId="0" xr:uid="{1652FE05-19C0-4807-AFB1-6C91A9EB980B}">
      <text>
        <r>
          <rPr>
            <sz val="11"/>
            <rFont val="Calibri"/>
            <family val="2"/>
            <charset val="238"/>
          </rPr>
          <t>IV_F:EUUtem2</t>
        </r>
      </text>
    </comment>
    <comment ref="AO80" authorId="0" shapeId="0" xr:uid="{F4A1072D-57AA-4FE8-9E5F-2C532468489D}">
      <text>
        <r>
          <rPr>
            <sz val="11"/>
            <rFont val="Calibri"/>
            <family val="2"/>
            <charset val="238"/>
          </rPr>
          <t>IV_F:EgyebUtem2</t>
        </r>
      </text>
    </comment>
    <comment ref="AP80" authorId="0" shapeId="0" xr:uid="{5DBF40B4-166B-4B96-8052-16480F367168}">
      <text>
        <r>
          <rPr>
            <sz val="11"/>
            <rFont val="Calibri"/>
            <family val="2"/>
            <charset val="238"/>
          </rPr>
          <t>IV_F:HitelKotvenyUtem2</t>
        </r>
      </text>
    </comment>
    <comment ref="AQ80" authorId="0" shapeId="0" xr:uid="{188321E7-062A-4201-A5A5-C46EC8557ADE}">
      <text>
        <r>
          <rPr>
            <sz val="11"/>
            <rFont val="Calibri"/>
            <family val="2"/>
            <charset val="238"/>
          </rPr>
          <t>IV_F:OsszesenUtem2</t>
        </r>
      </text>
    </comment>
    <comment ref="AR80" authorId="0" shapeId="0" xr:uid="{9DCBACC2-DF70-45EA-9136-EBB6B959B4DA}">
      <text>
        <r>
          <rPr>
            <sz val="11"/>
            <rFont val="Calibri"/>
            <family val="2"/>
            <charset val="238"/>
          </rPr>
          <t>IV_F:ForrashianyUtem2</t>
        </r>
      </text>
    </comment>
    <comment ref="AU80" authorId="0" shapeId="0" xr:uid="{718CA20A-C7F8-49D0-888F-B0A4158942CC}">
      <text>
        <r>
          <rPr>
            <sz val="11"/>
            <rFont val="Calibri"/>
            <family val="2"/>
            <charset val="238"/>
          </rPr>
          <t>IV_F:Indokolas</t>
        </r>
      </text>
    </comment>
    <comment ref="AV80" authorId="0" shapeId="0" xr:uid="{CBEF191D-5708-41DE-B2EB-2163146113C1}">
      <text>
        <r>
          <rPr>
            <sz val="11"/>
            <rFont val="Calibri"/>
            <family val="2"/>
            <charset val="238"/>
          </rPr>
          <t>IV_F:Megjegyzes</t>
        </r>
      </text>
    </comment>
    <comment ref="AW80" authorId="0" shapeId="0" xr:uid="{49CB2144-CADC-4E2C-AFE1-64D82E2D0941}">
      <text>
        <r>
          <rPr>
            <sz val="11"/>
            <rFont val="Calibri"/>
            <family val="2"/>
            <charset val="238"/>
          </rPr>
          <t>IV_F:FeladatSorszam</t>
        </r>
      </text>
    </comment>
    <comment ref="AY80" authorId="0" shapeId="0" xr:uid="{5C9C12F9-4B1C-46A6-AFD6-A59F6F9C70DA}">
      <text>
        <r>
          <rPr>
            <sz val="11"/>
            <rFont val="Calibri"/>
            <family val="2"/>
            <charset val="238"/>
          </rPr>
          <t>IV_F:ISA</t>
        </r>
      </text>
    </comment>
    <comment ref="B81" authorId="0" shapeId="0" xr:uid="{CEB58A4E-CB6C-46D9-8E6A-4906CB72C9D5}">
      <text>
        <r>
          <rPr>
            <sz val="11"/>
            <rFont val="Calibri"/>
            <family val="2"/>
            <charset val="238"/>
          </rPr>
          <t>IV_F:FontossagiSorrent</t>
        </r>
      </text>
    </comment>
    <comment ref="C81" authorId="0" shapeId="0" xr:uid="{81204CEE-2E67-450A-A13C-97AE446FC5F6}">
      <text>
        <r>
          <rPr>
            <sz val="11"/>
            <rFont val="Calibri"/>
            <family val="2"/>
            <charset val="238"/>
          </rPr>
          <t>IV_F:FeladatKategoria</t>
        </r>
      </text>
    </comment>
    <comment ref="D81" authorId="0" shapeId="0" xr:uid="{145E6A44-B71B-490E-8102-43778A3A6D31}">
      <text>
        <r>
          <rPr>
            <sz val="11"/>
            <rFont val="Calibri"/>
            <family val="2"/>
            <charset val="238"/>
          </rPr>
          <t>IV_F:FeladatMegnevezes</t>
        </r>
      </text>
    </comment>
    <comment ref="E81" authorId="0" shapeId="0" xr:uid="{2CB5C0F8-D9AA-498F-9223-FF073B2E436C}">
      <text>
        <r>
          <rPr>
            <sz val="11"/>
            <rFont val="Calibri"/>
            <family val="2"/>
            <charset val="238"/>
          </rPr>
          <t>IV_F:ElviEngedelySzam</t>
        </r>
      </text>
    </comment>
    <comment ref="F81" authorId="0" shapeId="0" xr:uid="{EF2E8D5D-3676-4FC6-9D8A-40AE237B5DC6}">
      <text>
        <r>
          <rPr>
            <sz val="11"/>
            <rFont val="Calibri"/>
            <family val="2"/>
            <charset val="238"/>
          </rPr>
          <t>IV_F:VKR_Kod</t>
        </r>
      </text>
    </comment>
    <comment ref="G81" authorId="0" shapeId="0" xr:uid="{0E045F9A-9D33-46F4-93ED-D32E12E4DF68}">
      <text>
        <r>
          <rPr>
            <sz val="11"/>
            <rFont val="Calibri"/>
            <family val="2"/>
            <charset val="238"/>
          </rPr>
          <t>IV_F:VKR_Nev</t>
        </r>
      </text>
    </comment>
    <comment ref="H81" authorId="0" shapeId="0" xr:uid="{B6A93DCC-7565-440B-9621-FFE7FAC1E782}">
      <text>
        <r>
          <rPr>
            <sz val="11"/>
            <rFont val="Calibri"/>
            <family val="2"/>
            <charset val="238"/>
          </rPr>
          <t>IV_F:FeladatAzonosito</t>
        </r>
      </text>
    </comment>
    <comment ref="I81" authorId="0" shapeId="0" xr:uid="{F5CDD313-9A25-405C-A167-79A6A56B600A}">
      <text>
        <r>
          <rPr>
            <sz val="11"/>
            <rFont val="Calibri"/>
            <family val="2"/>
            <charset val="238"/>
          </rPr>
          <t>IV_F:EllatasiTerulet</t>
        </r>
      </text>
    </comment>
    <comment ref="J81" authorId="0" shapeId="0" xr:uid="{B078EE6F-FCBF-4E54-BD61-3BE558B729E1}">
      <text>
        <r>
          <rPr>
            <sz val="11"/>
            <rFont val="Calibri"/>
            <family val="2"/>
            <charset val="238"/>
          </rPr>
          <t>IV_F:EllatasertFelelos</t>
        </r>
      </text>
    </comment>
    <comment ref="K81" authorId="0" shapeId="0" xr:uid="{92DC3A61-7637-4CA4-9B81-A9CA7659FF80}">
      <text>
        <r>
          <rPr>
            <sz val="11"/>
            <rFont val="Calibri"/>
            <family val="2"/>
            <charset val="238"/>
          </rPr>
          <t>IV_F:TervezettNettoKoltseg</t>
        </r>
      </text>
    </comment>
    <comment ref="L81" authorId="0" shapeId="0" xr:uid="{190417A7-567A-4B48-93A3-B44BB92037EE}">
      <text>
        <r>
          <rPr>
            <sz val="11"/>
            <rFont val="Calibri"/>
            <family val="2"/>
            <charset val="238"/>
          </rPr>
          <t>IV_F:IdotartamKezdes</t>
        </r>
      </text>
    </comment>
    <comment ref="M81" authorId="0" shapeId="0" xr:uid="{F578D3F5-57CE-4002-8121-F50D06ED9816}">
      <text>
        <r>
          <rPr>
            <sz val="11"/>
            <rFont val="Calibri"/>
            <family val="2"/>
            <charset val="238"/>
          </rPr>
          <t>IV_F:IdotartamBefejezes</t>
        </r>
      </text>
    </comment>
    <comment ref="N81" authorId="0" shapeId="0" xr:uid="{855BD814-3D62-4179-B3EC-4C457CB59BD9}">
      <text>
        <r>
          <rPr>
            <sz val="11"/>
            <rFont val="Calibri"/>
            <family val="2"/>
            <charset val="238"/>
          </rPr>
          <t>IV_F:NettoKoltsegUtem1</t>
        </r>
      </text>
    </comment>
    <comment ref="O81" authorId="0" shapeId="0" xr:uid="{A6B69A8B-45EB-432E-AAF0-4466188D649A}">
      <text>
        <r>
          <rPr>
            <sz val="11"/>
            <rFont val="Calibri"/>
            <family val="2"/>
            <charset val="238"/>
          </rPr>
          <t>IV_F:NettoKoltsegUtem2</t>
        </r>
      </text>
    </comment>
    <comment ref="P81" authorId="0" shapeId="0" xr:uid="{E646C240-F55A-4ACF-81A2-506DB6D3A3A7}">
      <text>
        <r>
          <rPr>
            <sz val="11"/>
            <rFont val="Calibri"/>
            <family val="2"/>
            <charset val="238"/>
          </rPr>
          <t>IV_F:EM_Melleklet2_KTG</t>
        </r>
      </text>
    </comment>
    <comment ref="R81" authorId="0" shapeId="0" xr:uid="{E1D2AD9C-D7D5-43B6-89C9-C6A88F61DFF8}">
      <text>
        <r>
          <rPr>
            <sz val="11"/>
            <rFont val="Calibri"/>
            <family val="2"/>
            <charset val="238"/>
          </rPr>
          <t>IV_F:HDUtem1</t>
        </r>
      </text>
    </comment>
    <comment ref="S81" authorId="0" shapeId="0" xr:uid="{D6A66DDF-61FD-4E08-B56F-AB44695AC02A}">
      <text>
        <r>
          <rPr>
            <sz val="11"/>
            <rFont val="Calibri"/>
            <family val="2"/>
            <charset val="238"/>
          </rPr>
          <t>IV_F:ECSUtem1</t>
        </r>
      </text>
    </comment>
    <comment ref="T81" authorId="0" shapeId="0" xr:uid="{866BC537-8987-4096-A5D2-49BAA598B0BD}">
      <text>
        <r>
          <rPr>
            <sz val="11"/>
            <rFont val="Calibri"/>
            <family val="2"/>
            <charset val="238"/>
          </rPr>
          <t>IV_F:KFHUtem1</t>
        </r>
      </text>
    </comment>
    <comment ref="U81" authorId="0" shapeId="0" xr:uid="{86E19295-6149-4F21-8C85-EC683BB96B36}">
      <text>
        <r>
          <rPr>
            <sz val="11"/>
            <rFont val="Calibri"/>
            <family val="2"/>
            <charset val="238"/>
          </rPr>
          <t>IV_F:Egyeb_SajatUtem1</t>
        </r>
      </text>
    </comment>
    <comment ref="V81" authorId="0" shapeId="0" xr:uid="{E1078146-6E09-4350-86AA-86ABE668C48A}">
      <text>
        <r>
          <rPr>
            <sz val="11"/>
            <rFont val="Calibri"/>
            <family val="2"/>
            <charset val="238"/>
          </rPr>
          <t>IV_F:DijUtem1</t>
        </r>
      </text>
    </comment>
    <comment ref="W81" authorId="0" shapeId="0" xr:uid="{E6DF1C2E-96E5-480C-83F1-2F4A0ACE843A}">
      <text>
        <r>
          <rPr>
            <sz val="11"/>
            <rFont val="Calibri"/>
            <family val="2"/>
            <charset val="238"/>
          </rPr>
          <t>IV_F:EM_Melleklet1_Utem1</t>
        </r>
      </text>
    </comment>
    <comment ref="X81" authorId="0" shapeId="0" xr:uid="{3E087539-C5F6-40A7-902D-2012CA1CD487}">
      <text>
        <r>
          <rPr>
            <sz val="11"/>
            <rFont val="Calibri"/>
            <family val="2"/>
            <charset val="238"/>
          </rPr>
          <t>IV_F:EgyebAllamiUtem1</t>
        </r>
      </text>
    </comment>
    <comment ref="Y81" authorId="0" shapeId="0" xr:uid="{F40E2548-617E-41E5-BBC2-CD8C27C50483}">
      <text>
        <r>
          <rPr>
            <sz val="11"/>
            <rFont val="Calibri"/>
            <family val="2"/>
            <charset val="238"/>
          </rPr>
          <t>IV_F:OnkormanyzatiUtem1</t>
        </r>
      </text>
    </comment>
    <comment ref="Z81" authorId="0" shapeId="0" xr:uid="{5D704BC0-59D6-4787-8224-5C1DD0798A5D}">
      <text>
        <r>
          <rPr>
            <sz val="11"/>
            <rFont val="Calibri"/>
            <family val="2"/>
            <charset val="238"/>
          </rPr>
          <t>IV_F:EUUtem1</t>
        </r>
      </text>
    </comment>
    <comment ref="AA81" authorId="0" shapeId="0" xr:uid="{E8156882-D84C-4EC0-9C5F-EFDD88C72FB2}">
      <text>
        <r>
          <rPr>
            <sz val="11"/>
            <rFont val="Calibri"/>
            <family val="2"/>
            <charset val="238"/>
          </rPr>
          <t>IV_F:EgyebUtem1</t>
        </r>
      </text>
    </comment>
    <comment ref="AB81" authorId="0" shapeId="0" xr:uid="{88C57536-41BB-4538-86A6-19C6BCAB5070}">
      <text>
        <r>
          <rPr>
            <sz val="11"/>
            <rFont val="Calibri"/>
            <family val="2"/>
            <charset val="238"/>
          </rPr>
          <t>IV_F:HitelKotvenyUtem1</t>
        </r>
      </text>
    </comment>
    <comment ref="AC81" authorId="0" shapeId="0" xr:uid="{00E787B0-79E2-414D-A16C-F4068C55A44E}">
      <text>
        <r>
          <rPr>
            <sz val="11"/>
            <rFont val="Calibri"/>
            <family val="2"/>
            <charset val="238"/>
          </rPr>
          <t>IV_F:OsszesenUtem1</t>
        </r>
      </text>
    </comment>
    <comment ref="AF81" authorId="0" shapeId="0" xr:uid="{162843D8-52A2-4741-85C5-F9C52CC07240}">
      <text>
        <r>
          <rPr>
            <sz val="11"/>
            <rFont val="Calibri"/>
            <family val="2"/>
            <charset val="238"/>
          </rPr>
          <t>IV_F:HDUtem2</t>
        </r>
      </text>
    </comment>
    <comment ref="AG81" authorId="0" shapeId="0" xr:uid="{2E741965-76B3-4A03-BEC8-D9BAFA9AC7D6}">
      <text>
        <r>
          <rPr>
            <sz val="11"/>
            <rFont val="Calibri"/>
            <family val="2"/>
            <charset val="238"/>
          </rPr>
          <t>IV_F:ECSUtem2</t>
        </r>
      </text>
    </comment>
    <comment ref="AH81" authorId="0" shapeId="0" xr:uid="{744FF825-026E-497D-9084-AD19D3D954D6}">
      <text>
        <r>
          <rPr>
            <sz val="11"/>
            <rFont val="Calibri"/>
            <family val="2"/>
            <charset val="238"/>
          </rPr>
          <t>IV_F:KFHUtem2</t>
        </r>
      </text>
    </comment>
    <comment ref="AI81" authorId="0" shapeId="0" xr:uid="{84B0F8E2-D648-4053-B3C6-F439C73B37AD}">
      <text>
        <r>
          <rPr>
            <sz val="11"/>
            <rFont val="Calibri"/>
            <family val="2"/>
            <charset val="238"/>
          </rPr>
          <t>IV_F:Egyeb_SajatUtem2</t>
        </r>
      </text>
    </comment>
    <comment ref="AJ81" authorId="0" shapeId="0" xr:uid="{B640E9A4-131B-42E2-93A0-F468DE6D319F}">
      <text>
        <r>
          <rPr>
            <sz val="11"/>
            <rFont val="Calibri"/>
            <family val="2"/>
            <charset val="238"/>
          </rPr>
          <t>IV_F:DijUtem2</t>
        </r>
      </text>
    </comment>
    <comment ref="AK81" authorId="0" shapeId="0" xr:uid="{75871412-5815-4BFE-8019-2D59B55F43A9}">
      <text>
        <r>
          <rPr>
            <sz val="11"/>
            <rFont val="Calibri"/>
            <family val="2"/>
            <charset val="238"/>
          </rPr>
          <t>IV_F:EM_Melleklet1_Utem2</t>
        </r>
      </text>
    </comment>
    <comment ref="AL81" authorId="0" shapeId="0" xr:uid="{AFEBD8B6-76AB-4158-B861-0654B6D2B7F0}">
      <text>
        <r>
          <rPr>
            <sz val="11"/>
            <rFont val="Calibri"/>
            <family val="2"/>
            <charset val="238"/>
          </rPr>
          <t>IV_F:EgyebAllamiUtem2</t>
        </r>
      </text>
    </comment>
    <comment ref="AM81" authorId="0" shapeId="0" xr:uid="{1C8F9887-7B24-448C-8EB2-040A5956DC4C}">
      <text>
        <r>
          <rPr>
            <sz val="11"/>
            <rFont val="Calibri"/>
            <family val="2"/>
            <charset val="238"/>
          </rPr>
          <t>IV_F:OnkormanyzatiUtem2</t>
        </r>
      </text>
    </comment>
    <comment ref="AN81" authorId="0" shapeId="0" xr:uid="{C11401BF-AD7D-47E7-9889-C8DDA4A0F43B}">
      <text>
        <r>
          <rPr>
            <sz val="11"/>
            <rFont val="Calibri"/>
            <family val="2"/>
            <charset val="238"/>
          </rPr>
          <t>IV_F:EUUtem2</t>
        </r>
      </text>
    </comment>
    <comment ref="AO81" authorId="0" shapeId="0" xr:uid="{D044735A-8E15-44D9-BE97-D2F547D793C7}">
      <text>
        <r>
          <rPr>
            <sz val="11"/>
            <rFont val="Calibri"/>
            <family val="2"/>
            <charset val="238"/>
          </rPr>
          <t>IV_F:EgyebUtem2</t>
        </r>
      </text>
    </comment>
    <comment ref="AP81" authorId="0" shapeId="0" xr:uid="{ECF38EDF-DBB3-4530-BCC7-7A4A1271BFBD}">
      <text>
        <r>
          <rPr>
            <sz val="11"/>
            <rFont val="Calibri"/>
            <family val="2"/>
            <charset val="238"/>
          </rPr>
          <t>IV_F:HitelKotvenyUtem2</t>
        </r>
      </text>
    </comment>
    <comment ref="AQ81" authorId="0" shapeId="0" xr:uid="{CC4E5A31-72C5-43FA-AE73-97836715D8DD}">
      <text>
        <r>
          <rPr>
            <sz val="11"/>
            <rFont val="Calibri"/>
            <family val="2"/>
            <charset val="238"/>
          </rPr>
          <t>IV_F:OsszesenUtem2</t>
        </r>
      </text>
    </comment>
    <comment ref="AR81" authorId="0" shapeId="0" xr:uid="{99B7E4D1-982C-4879-8BA5-081CAFC119DA}">
      <text>
        <r>
          <rPr>
            <sz val="11"/>
            <rFont val="Calibri"/>
            <family val="2"/>
            <charset val="238"/>
          </rPr>
          <t>IV_F:ForrashianyUtem2</t>
        </r>
      </text>
    </comment>
    <comment ref="AU81" authorId="0" shapeId="0" xr:uid="{517D5BF9-9031-4E91-B893-26BBE92008D6}">
      <text>
        <r>
          <rPr>
            <sz val="11"/>
            <rFont val="Calibri"/>
            <family val="2"/>
            <charset val="238"/>
          </rPr>
          <t>IV_F:Indokolas</t>
        </r>
      </text>
    </comment>
    <comment ref="AV81" authorId="0" shapeId="0" xr:uid="{CCCB9458-E665-4190-9FDA-DA0CE1BCA39F}">
      <text>
        <r>
          <rPr>
            <sz val="11"/>
            <rFont val="Calibri"/>
            <family val="2"/>
            <charset val="238"/>
          </rPr>
          <t>IV_F:Megjegyzes</t>
        </r>
      </text>
    </comment>
    <comment ref="AW81" authorId="0" shapeId="0" xr:uid="{1282FEEE-777C-4588-AB7E-1EFB5986BF17}">
      <text>
        <r>
          <rPr>
            <sz val="11"/>
            <rFont val="Calibri"/>
            <family val="2"/>
            <charset val="238"/>
          </rPr>
          <t>IV_F:FeladatSorszam</t>
        </r>
      </text>
    </comment>
    <comment ref="AY81" authorId="0" shapeId="0" xr:uid="{41E12F9A-BE3D-4446-B19E-14D334CF6DD4}">
      <text>
        <r>
          <rPr>
            <sz val="11"/>
            <rFont val="Calibri"/>
            <family val="2"/>
            <charset val="238"/>
          </rPr>
          <t>IV_F:ISA</t>
        </r>
      </text>
    </comment>
    <comment ref="B82" authorId="0" shapeId="0" xr:uid="{247D2276-8C9A-46BF-B87E-9CA751CF0501}">
      <text>
        <r>
          <rPr>
            <sz val="11"/>
            <rFont val="Calibri"/>
            <family val="2"/>
            <charset val="238"/>
          </rPr>
          <t>IV_F:FontossagiSorrent</t>
        </r>
      </text>
    </comment>
    <comment ref="C82" authorId="0" shapeId="0" xr:uid="{492BE2C0-BF28-44FF-952E-92FC7D5A112D}">
      <text>
        <r>
          <rPr>
            <sz val="11"/>
            <rFont val="Calibri"/>
            <family val="2"/>
            <charset val="238"/>
          </rPr>
          <t>IV_F:FeladatKategoria</t>
        </r>
      </text>
    </comment>
    <comment ref="D82" authorId="0" shapeId="0" xr:uid="{9DF0D871-B2D9-41EA-8161-598324CDA9B2}">
      <text>
        <r>
          <rPr>
            <sz val="11"/>
            <rFont val="Calibri"/>
            <family val="2"/>
            <charset val="238"/>
          </rPr>
          <t>IV_F:FeladatMegnevezes</t>
        </r>
      </text>
    </comment>
    <comment ref="E82" authorId="0" shapeId="0" xr:uid="{4ADBF5B6-D633-4B54-880E-483AFC6F8FC7}">
      <text>
        <r>
          <rPr>
            <sz val="11"/>
            <rFont val="Calibri"/>
            <family val="2"/>
            <charset val="238"/>
          </rPr>
          <t>IV_F:ElviEngedelySzam</t>
        </r>
      </text>
    </comment>
    <comment ref="F82" authorId="0" shapeId="0" xr:uid="{060F2473-62FD-4913-92A6-C831AF902E60}">
      <text>
        <r>
          <rPr>
            <sz val="11"/>
            <rFont val="Calibri"/>
            <family val="2"/>
            <charset val="238"/>
          </rPr>
          <t>IV_F:VKR_Kod</t>
        </r>
      </text>
    </comment>
    <comment ref="G82" authorId="0" shapeId="0" xr:uid="{6DDD34A1-D673-4582-BA4D-CECAF6B1D11E}">
      <text>
        <r>
          <rPr>
            <sz val="11"/>
            <rFont val="Calibri"/>
            <family val="2"/>
            <charset val="238"/>
          </rPr>
          <t>IV_F:VKR_Nev</t>
        </r>
      </text>
    </comment>
    <comment ref="H82" authorId="0" shapeId="0" xr:uid="{4B116651-9F95-4B9D-B1F7-5F0B90E00F76}">
      <text>
        <r>
          <rPr>
            <sz val="11"/>
            <rFont val="Calibri"/>
            <family val="2"/>
            <charset val="238"/>
          </rPr>
          <t>IV_F:FeladatAzonosito</t>
        </r>
      </text>
    </comment>
    <comment ref="I82" authorId="0" shapeId="0" xr:uid="{2CBA0D51-5C33-40E3-854F-B9107B5E977A}">
      <text>
        <r>
          <rPr>
            <sz val="11"/>
            <rFont val="Calibri"/>
            <family val="2"/>
            <charset val="238"/>
          </rPr>
          <t>IV_F:EllatasiTerulet</t>
        </r>
      </text>
    </comment>
    <comment ref="J82" authorId="0" shapeId="0" xr:uid="{EB249C4D-6959-4789-B25A-A40E9F92EC17}">
      <text>
        <r>
          <rPr>
            <sz val="11"/>
            <rFont val="Calibri"/>
            <family val="2"/>
            <charset val="238"/>
          </rPr>
          <t>IV_F:EllatasertFelelos</t>
        </r>
      </text>
    </comment>
    <comment ref="K82" authorId="0" shapeId="0" xr:uid="{E9F7AB51-D1CB-4129-B91B-53162E97725F}">
      <text>
        <r>
          <rPr>
            <sz val="11"/>
            <rFont val="Calibri"/>
            <family val="2"/>
            <charset val="238"/>
          </rPr>
          <t>IV_F:TervezettNettoKoltseg</t>
        </r>
      </text>
    </comment>
    <comment ref="L82" authorId="0" shapeId="0" xr:uid="{3AA1FCD2-88C2-4A1E-BC3B-75BF1A5D5BE4}">
      <text>
        <r>
          <rPr>
            <sz val="11"/>
            <rFont val="Calibri"/>
            <family val="2"/>
            <charset val="238"/>
          </rPr>
          <t>IV_F:IdotartamKezdes</t>
        </r>
      </text>
    </comment>
    <comment ref="M82" authorId="0" shapeId="0" xr:uid="{EB576709-8831-4F40-9999-8C125DA846AE}">
      <text>
        <r>
          <rPr>
            <sz val="11"/>
            <rFont val="Calibri"/>
            <family val="2"/>
            <charset val="238"/>
          </rPr>
          <t>IV_F:IdotartamBefejezes</t>
        </r>
      </text>
    </comment>
    <comment ref="N82" authorId="0" shapeId="0" xr:uid="{5BFE8585-5D3A-4F1B-98A9-839BE2439E84}">
      <text>
        <r>
          <rPr>
            <sz val="11"/>
            <rFont val="Calibri"/>
            <family val="2"/>
            <charset val="238"/>
          </rPr>
          <t>IV_F:NettoKoltsegUtem1</t>
        </r>
      </text>
    </comment>
    <comment ref="O82" authorId="0" shapeId="0" xr:uid="{BA65AE91-5FD0-426F-8FE9-72AFBB5C7EF5}">
      <text>
        <r>
          <rPr>
            <sz val="11"/>
            <rFont val="Calibri"/>
            <family val="2"/>
            <charset val="238"/>
          </rPr>
          <t>IV_F:NettoKoltsegUtem2</t>
        </r>
      </text>
    </comment>
    <comment ref="P82" authorId="0" shapeId="0" xr:uid="{4674578C-29D8-4B72-8ADD-C89521BB1765}">
      <text>
        <r>
          <rPr>
            <sz val="11"/>
            <rFont val="Calibri"/>
            <family val="2"/>
            <charset val="238"/>
          </rPr>
          <t>IV_F:EM_Melleklet2_KTG</t>
        </r>
      </text>
    </comment>
    <comment ref="R82" authorId="0" shapeId="0" xr:uid="{29D1743E-FED5-4B9A-AC3D-DB395AD3E187}">
      <text>
        <r>
          <rPr>
            <sz val="11"/>
            <rFont val="Calibri"/>
            <family val="2"/>
            <charset val="238"/>
          </rPr>
          <t>IV_F:HDUtem1</t>
        </r>
      </text>
    </comment>
    <comment ref="S82" authorId="0" shapeId="0" xr:uid="{A4AFD0A5-D6C6-42B3-9CE2-471FB99B69D9}">
      <text>
        <r>
          <rPr>
            <sz val="11"/>
            <rFont val="Calibri"/>
            <family val="2"/>
            <charset val="238"/>
          </rPr>
          <t>IV_F:ECSUtem1</t>
        </r>
      </text>
    </comment>
    <comment ref="T82" authorId="0" shapeId="0" xr:uid="{A6FD471A-D396-44FD-A07B-69AB2D8D8855}">
      <text>
        <r>
          <rPr>
            <sz val="11"/>
            <rFont val="Calibri"/>
            <family val="2"/>
            <charset val="238"/>
          </rPr>
          <t>IV_F:KFHUtem1</t>
        </r>
      </text>
    </comment>
    <comment ref="U82" authorId="0" shapeId="0" xr:uid="{BACE4A04-F855-4C0E-B666-123DF1B033E8}">
      <text>
        <r>
          <rPr>
            <sz val="11"/>
            <rFont val="Calibri"/>
            <family val="2"/>
            <charset val="238"/>
          </rPr>
          <t>IV_F:Egyeb_SajatUtem1</t>
        </r>
      </text>
    </comment>
    <comment ref="V82" authorId="0" shapeId="0" xr:uid="{C4D2764E-697B-4099-ACB6-ADF1EEA910D4}">
      <text>
        <r>
          <rPr>
            <sz val="11"/>
            <rFont val="Calibri"/>
            <family val="2"/>
            <charset val="238"/>
          </rPr>
          <t>IV_F:DijUtem1</t>
        </r>
      </text>
    </comment>
    <comment ref="W82" authorId="0" shapeId="0" xr:uid="{8A3B279F-787C-4306-A95C-E47B8C3EBAF1}">
      <text>
        <r>
          <rPr>
            <sz val="11"/>
            <rFont val="Calibri"/>
            <family val="2"/>
            <charset val="238"/>
          </rPr>
          <t>IV_F:EM_Melleklet1_Utem1</t>
        </r>
      </text>
    </comment>
    <comment ref="X82" authorId="0" shapeId="0" xr:uid="{B8DD633E-B396-4E81-B9C0-364DAC7A8E12}">
      <text>
        <r>
          <rPr>
            <sz val="11"/>
            <rFont val="Calibri"/>
            <family val="2"/>
            <charset val="238"/>
          </rPr>
          <t>IV_F:EgyebAllamiUtem1</t>
        </r>
      </text>
    </comment>
    <comment ref="Y82" authorId="0" shapeId="0" xr:uid="{302FF42C-06C9-4419-B521-25B2507A0CA7}">
      <text>
        <r>
          <rPr>
            <sz val="11"/>
            <rFont val="Calibri"/>
            <family val="2"/>
            <charset val="238"/>
          </rPr>
          <t>IV_F:OnkormanyzatiUtem1</t>
        </r>
      </text>
    </comment>
    <comment ref="Z82" authorId="0" shapeId="0" xr:uid="{ECEE3361-3138-4EF0-9919-4A27D795A6F2}">
      <text>
        <r>
          <rPr>
            <sz val="11"/>
            <rFont val="Calibri"/>
            <family val="2"/>
            <charset val="238"/>
          </rPr>
          <t>IV_F:EUUtem1</t>
        </r>
      </text>
    </comment>
    <comment ref="AA82" authorId="0" shapeId="0" xr:uid="{F13CE376-FB12-4377-81D8-6CF984286F7B}">
      <text>
        <r>
          <rPr>
            <sz val="11"/>
            <rFont val="Calibri"/>
            <family val="2"/>
            <charset val="238"/>
          </rPr>
          <t>IV_F:EgyebUtem1</t>
        </r>
      </text>
    </comment>
    <comment ref="AB82" authorId="0" shapeId="0" xr:uid="{6B08FBA1-B2FF-45C5-A22B-133DEBA57054}">
      <text>
        <r>
          <rPr>
            <sz val="11"/>
            <rFont val="Calibri"/>
            <family val="2"/>
            <charset val="238"/>
          </rPr>
          <t>IV_F:HitelKotvenyUtem1</t>
        </r>
      </text>
    </comment>
    <comment ref="AC82" authorId="0" shapeId="0" xr:uid="{99257736-9FC0-4CAA-8DF4-2BDBAE7E22FD}">
      <text>
        <r>
          <rPr>
            <sz val="11"/>
            <rFont val="Calibri"/>
            <family val="2"/>
            <charset val="238"/>
          </rPr>
          <t>IV_F:OsszesenUtem1</t>
        </r>
      </text>
    </comment>
    <comment ref="AF82" authorId="0" shapeId="0" xr:uid="{1C7528C4-8214-41FF-9910-9CDC8B0A03DF}">
      <text>
        <r>
          <rPr>
            <sz val="11"/>
            <rFont val="Calibri"/>
            <family val="2"/>
            <charset val="238"/>
          </rPr>
          <t>IV_F:HDUtem2</t>
        </r>
      </text>
    </comment>
    <comment ref="AG82" authorId="0" shapeId="0" xr:uid="{AF3679B6-7BB4-4690-BF87-ECA67FE92DBC}">
      <text>
        <r>
          <rPr>
            <sz val="11"/>
            <rFont val="Calibri"/>
            <family val="2"/>
            <charset val="238"/>
          </rPr>
          <t>IV_F:ECSUtem2</t>
        </r>
      </text>
    </comment>
    <comment ref="AH82" authorId="0" shapeId="0" xr:uid="{2ED6FFD0-487E-4A11-8EF8-A781F9B4FBEC}">
      <text>
        <r>
          <rPr>
            <sz val="11"/>
            <rFont val="Calibri"/>
            <family val="2"/>
            <charset val="238"/>
          </rPr>
          <t>IV_F:KFHUtem2</t>
        </r>
      </text>
    </comment>
    <comment ref="AI82" authorId="0" shapeId="0" xr:uid="{DECE5F68-6663-4018-B750-35D4054480E8}">
      <text>
        <r>
          <rPr>
            <sz val="11"/>
            <rFont val="Calibri"/>
            <family val="2"/>
            <charset val="238"/>
          </rPr>
          <t>IV_F:Egyeb_SajatUtem2</t>
        </r>
      </text>
    </comment>
    <comment ref="AJ82" authorId="0" shapeId="0" xr:uid="{AC12BB42-5D30-4D77-B28E-59CEE55B98A2}">
      <text>
        <r>
          <rPr>
            <sz val="11"/>
            <rFont val="Calibri"/>
            <family val="2"/>
            <charset val="238"/>
          </rPr>
          <t>IV_F:DijUtem2</t>
        </r>
      </text>
    </comment>
    <comment ref="AK82" authorId="0" shapeId="0" xr:uid="{DD7D25E3-C227-4E44-AF83-CB3D176102F2}">
      <text>
        <r>
          <rPr>
            <sz val="11"/>
            <rFont val="Calibri"/>
            <family val="2"/>
            <charset val="238"/>
          </rPr>
          <t>IV_F:EM_Melleklet1_Utem2</t>
        </r>
      </text>
    </comment>
    <comment ref="AL82" authorId="0" shapeId="0" xr:uid="{CE369A7C-760C-48F7-88D5-4AFB657A657C}">
      <text>
        <r>
          <rPr>
            <sz val="11"/>
            <rFont val="Calibri"/>
            <family val="2"/>
            <charset val="238"/>
          </rPr>
          <t>IV_F:EgyebAllamiUtem2</t>
        </r>
      </text>
    </comment>
    <comment ref="AM82" authorId="0" shapeId="0" xr:uid="{65BA60AC-7C18-4B2B-BE21-6702653579DD}">
      <text>
        <r>
          <rPr>
            <sz val="11"/>
            <rFont val="Calibri"/>
            <family val="2"/>
            <charset val="238"/>
          </rPr>
          <t>IV_F:OnkormanyzatiUtem2</t>
        </r>
      </text>
    </comment>
    <comment ref="AN82" authorId="0" shapeId="0" xr:uid="{236FE1B1-1B60-4DCB-9739-A80087DB15DA}">
      <text>
        <r>
          <rPr>
            <sz val="11"/>
            <rFont val="Calibri"/>
            <family val="2"/>
            <charset val="238"/>
          </rPr>
          <t>IV_F:EUUtem2</t>
        </r>
      </text>
    </comment>
    <comment ref="AO82" authorId="0" shapeId="0" xr:uid="{96B757A1-B0A8-428D-86F1-9E6131946FD9}">
      <text>
        <r>
          <rPr>
            <sz val="11"/>
            <rFont val="Calibri"/>
            <family val="2"/>
            <charset val="238"/>
          </rPr>
          <t>IV_F:EgyebUtem2</t>
        </r>
      </text>
    </comment>
    <comment ref="AP82" authorId="0" shapeId="0" xr:uid="{86F7941A-61D1-4636-992B-AAE2EC6B73C9}">
      <text>
        <r>
          <rPr>
            <sz val="11"/>
            <rFont val="Calibri"/>
            <family val="2"/>
            <charset val="238"/>
          </rPr>
          <t>IV_F:HitelKotvenyUtem2</t>
        </r>
      </text>
    </comment>
    <comment ref="AQ82" authorId="0" shapeId="0" xr:uid="{B6DE81E0-5BF0-40B5-A10A-788CC180268B}">
      <text>
        <r>
          <rPr>
            <sz val="11"/>
            <rFont val="Calibri"/>
            <family val="2"/>
            <charset val="238"/>
          </rPr>
          <t>IV_F:OsszesenUtem2</t>
        </r>
      </text>
    </comment>
    <comment ref="AR82" authorId="0" shapeId="0" xr:uid="{AE3E1ADA-050C-4C6E-A69E-01B51924AB9A}">
      <text>
        <r>
          <rPr>
            <sz val="11"/>
            <rFont val="Calibri"/>
            <family val="2"/>
            <charset val="238"/>
          </rPr>
          <t>IV_F:ForrashianyUtem2</t>
        </r>
      </text>
    </comment>
    <comment ref="AU82" authorId="0" shapeId="0" xr:uid="{A0A121B0-E72F-41D2-AE42-3712FBFBAC31}">
      <text>
        <r>
          <rPr>
            <sz val="11"/>
            <rFont val="Calibri"/>
            <family val="2"/>
            <charset val="238"/>
          </rPr>
          <t>IV_F:Indokolas</t>
        </r>
      </text>
    </comment>
    <comment ref="AV82" authorId="0" shapeId="0" xr:uid="{771CFD29-2F16-4F2F-9B4C-F171DDF8CA34}">
      <text>
        <r>
          <rPr>
            <sz val="11"/>
            <rFont val="Calibri"/>
            <family val="2"/>
            <charset val="238"/>
          </rPr>
          <t>IV_F:Megjegyzes</t>
        </r>
      </text>
    </comment>
    <comment ref="AW82" authorId="0" shapeId="0" xr:uid="{32C6817D-53C5-473E-83EE-E275D3B6316A}">
      <text>
        <r>
          <rPr>
            <sz val="11"/>
            <rFont val="Calibri"/>
            <family val="2"/>
            <charset val="238"/>
          </rPr>
          <t>IV_F:FeladatSorszam</t>
        </r>
      </text>
    </comment>
    <comment ref="AY82" authorId="0" shapeId="0" xr:uid="{4558AA8E-EC4A-408D-ACC9-C0E824978ECE}">
      <text>
        <r>
          <rPr>
            <sz val="11"/>
            <rFont val="Calibri"/>
            <family val="2"/>
            <charset val="238"/>
          </rPr>
          <t>IV_F:ISA</t>
        </r>
      </text>
    </comment>
    <comment ref="B83" authorId="0" shapeId="0" xr:uid="{E12E3BC3-E0B3-42A3-B1A7-102A1F466817}">
      <text>
        <r>
          <rPr>
            <sz val="11"/>
            <rFont val="Calibri"/>
            <family val="2"/>
            <charset val="238"/>
          </rPr>
          <t>IV_F:FontossagiSorrent</t>
        </r>
      </text>
    </comment>
    <comment ref="C83" authorId="0" shapeId="0" xr:uid="{9A11B75A-8038-4C7E-BB55-FF2DB7CC977E}">
      <text>
        <r>
          <rPr>
            <sz val="11"/>
            <rFont val="Calibri"/>
            <family val="2"/>
            <charset val="238"/>
          </rPr>
          <t>IV_F:FeladatKategoria</t>
        </r>
      </text>
    </comment>
    <comment ref="D83" authorId="0" shapeId="0" xr:uid="{8A4D775F-CF24-46BB-AC5E-0B85825E2765}">
      <text>
        <r>
          <rPr>
            <sz val="11"/>
            <rFont val="Calibri"/>
            <family val="2"/>
            <charset val="238"/>
          </rPr>
          <t>IV_F:FeladatMegnevezes</t>
        </r>
      </text>
    </comment>
    <comment ref="E83" authorId="0" shapeId="0" xr:uid="{7BCDF461-E48C-49A7-B068-4AB5E5890FD8}">
      <text>
        <r>
          <rPr>
            <sz val="11"/>
            <rFont val="Calibri"/>
            <family val="2"/>
            <charset val="238"/>
          </rPr>
          <t>IV_F:ElviEngedelySzam</t>
        </r>
      </text>
    </comment>
    <comment ref="F83" authorId="0" shapeId="0" xr:uid="{0CE1AEF2-7AC7-4759-80D2-3419D56A86DD}">
      <text>
        <r>
          <rPr>
            <sz val="11"/>
            <rFont val="Calibri"/>
            <family val="2"/>
            <charset val="238"/>
          </rPr>
          <t>IV_F:VKR_Kod</t>
        </r>
      </text>
    </comment>
    <comment ref="G83" authorId="0" shapeId="0" xr:uid="{AB9DCB76-3D0B-4C13-8421-39A9BE2FD872}">
      <text>
        <r>
          <rPr>
            <sz val="11"/>
            <rFont val="Calibri"/>
            <family val="2"/>
            <charset val="238"/>
          </rPr>
          <t>IV_F:VKR_Nev</t>
        </r>
      </text>
    </comment>
    <comment ref="H83" authorId="0" shapeId="0" xr:uid="{EFC373FF-C709-460E-ACE3-E3B0AFBDCA1C}">
      <text>
        <r>
          <rPr>
            <sz val="11"/>
            <rFont val="Calibri"/>
            <family val="2"/>
            <charset val="238"/>
          </rPr>
          <t>IV_F:FeladatAzonosito</t>
        </r>
      </text>
    </comment>
    <comment ref="I83" authorId="0" shapeId="0" xr:uid="{809547EE-5B86-4BD1-8542-1AEC817174AC}">
      <text>
        <r>
          <rPr>
            <sz val="11"/>
            <rFont val="Calibri"/>
            <family val="2"/>
            <charset val="238"/>
          </rPr>
          <t>IV_F:EllatasiTerulet</t>
        </r>
      </text>
    </comment>
    <comment ref="J83" authorId="0" shapeId="0" xr:uid="{09D3DBBF-4286-400A-9F9D-234D5A5301C6}">
      <text>
        <r>
          <rPr>
            <sz val="11"/>
            <rFont val="Calibri"/>
            <family val="2"/>
            <charset val="238"/>
          </rPr>
          <t>IV_F:EllatasertFelelos</t>
        </r>
      </text>
    </comment>
    <comment ref="K83" authorId="0" shapeId="0" xr:uid="{8604C228-3A7F-449E-8381-DFB9F0953852}">
      <text>
        <r>
          <rPr>
            <sz val="11"/>
            <rFont val="Calibri"/>
            <family val="2"/>
            <charset val="238"/>
          </rPr>
          <t>IV_F:TervezettNettoKoltseg</t>
        </r>
      </text>
    </comment>
    <comment ref="L83" authorId="0" shapeId="0" xr:uid="{52EE9C7F-FC6D-4FC6-BA7B-237FF0BB9505}">
      <text>
        <r>
          <rPr>
            <sz val="11"/>
            <rFont val="Calibri"/>
            <family val="2"/>
            <charset val="238"/>
          </rPr>
          <t>IV_F:IdotartamKezdes</t>
        </r>
      </text>
    </comment>
    <comment ref="M83" authorId="0" shapeId="0" xr:uid="{1DEC38D4-9D24-4A81-9477-37A695F0715A}">
      <text>
        <r>
          <rPr>
            <sz val="11"/>
            <rFont val="Calibri"/>
            <family val="2"/>
            <charset val="238"/>
          </rPr>
          <t>IV_F:IdotartamBefejezes</t>
        </r>
      </text>
    </comment>
    <comment ref="N83" authorId="0" shapeId="0" xr:uid="{3916C371-CA43-4054-8E18-47F756E4077F}">
      <text>
        <r>
          <rPr>
            <sz val="11"/>
            <rFont val="Calibri"/>
            <family val="2"/>
            <charset val="238"/>
          </rPr>
          <t>IV_F:NettoKoltsegUtem1</t>
        </r>
      </text>
    </comment>
    <comment ref="O83" authorId="0" shapeId="0" xr:uid="{234355D9-E0C8-4202-A4BB-55813BE4D0D5}">
      <text>
        <r>
          <rPr>
            <sz val="11"/>
            <rFont val="Calibri"/>
            <family val="2"/>
            <charset val="238"/>
          </rPr>
          <t>IV_F:NettoKoltsegUtem2</t>
        </r>
      </text>
    </comment>
    <comment ref="P83" authorId="0" shapeId="0" xr:uid="{6739BF18-9228-4251-A728-65686F5EC188}">
      <text>
        <r>
          <rPr>
            <sz val="11"/>
            <rFont val="Calibri"/>
            <family val="2"/>
            <charset val="238"/>
          </rPr>
          <t>IV_F:EM_Melleklet2_KTG</t>
        </r>
      </text>
    </comment>
    <comment ref="R83" authorId="0" shapeId="0" xr:uid="{510783C2-833D-4F66-8CF4-06095A2F0D78}">
      <text>
        <r>
          <rPr>
            <sz val="11"/>
            <rFont val="Calibri"/>
            <family val="2"/>
            <charset val="238"/>
          </rPr>
          <t>IV_F:HDUtem1</t>
        </r>
      </text>
    </comment>
    <comment ref="S83" authorId="0" shapeId="0" xr:uid="{C0DA8763-A55C-4954-B00F-6505372AAC29}">
      <text>
        <r>
          <rPr>
            <sz val="11"/>
            <rFont val="Calibri"/>
            <family val="2"/>
            <charset val="238"/>
          </rPr>
          <t>IV_F:ECSUtem1</t>
        </r>
      </text>
    </comment>
    <comment ref="T83" authorId="0" shapeId="0" xr:uid="{F7CBFFA4-B5F2-4609-913B-B7B11784FC91}">
      <text>
        <r>
          <rPr>
            <sz val="11"/>
            <rFont val="Calibri"/>
            <family val="2"/>
            <charset val="238"/>
          </rPr>
          <t>IV_F:KFHUtem1</t>
        </r>
      </text>
    </comment>
    <comment ref="U83" authorId="0" shapeId="0" xr:uid="{E4A38780-01F9-491B-A0B7-5AC09A369E83}">
      <text>
        <r>
          <rPr>
            <sz val="11"/>
            <rFont val="Calibri"/>
            <family val="2"/>
            <charset val="238"/>
          </rPr>
          <t>IV_F:Egyeb_SajatUtem1</t>
        </r>
      </text>
    </comment>
    <comment ref="V83" authorId="0" shapeId="0" xr:uid="{E0A21256-C4E4-481E-8D26-AF8E767503A5}">
      <text>
        <r>
          <rPr>
            <sz val="11"/>
            <rFont val="Calibri"/>
            <family val="2"/>
            <charset val="238"/>
          </rPr>
          <t>IV_F:DijUtem1</t>
        </r>
      </text>
    </comment>
    <comment ref="W83" authorId="0" shapeId="0" xr:uid="{AEFE62A2-9ED6-45A2-88F9-35D8D558A7C9}">
      <text>
        <r>
          <rPr>
            <sz val="11"/>
            <rFont val="Calibri"/>
            <family val="2"/>
            <charset val="238"/>
          </rPr>
          <t>IV_F:EM_Melleklet1_Utem1</t>
        </r>
      </text>
    </comment>
    <comment ref="X83" authorId="0" shapeId="0" xr:uid="{2D3FD25F-A060-4720-B5F0-A34FD46BDB32}">
      <text>
        <r>
          <rPr>
            <sz val="11"/>
            <rFont val="Calibri"/>
            <family val="2"/>
            <charset val="238"/>
          </rPr>
          <t>IV_F:EgyebAllamiUtem1</t>
        </r>
      </text>
    </comment>
    <comment ref="Y83" authorId="0" shapeId="0" xr:uid="{785AAE57-B10B-4EF3-A82F-EDF56B66131E}">
      <text>
        <r>
          <rPr>
            <sz val="11"/>
            <rFont val="Calibri"/>
            <family val="2"/>
            <charset val="238"/>
          </rPr>
          <t>IV_F:OnkormanyzatiUtem1</t>
        </r>
      </text>
    </comment>
    <comment ref="Z83" authorId="0" shapeId="0" xr:uid="{08B91CBA-C833-41EF-9877-A574DFEBC1C9}">
      <text>
        <r>
          <rPr>
            <sz val="11"/>
            <rFont val="Calibri"/>
            <family val="2"/>
            <charset val="238"/>
          </rPr>
          <t>IV_F:EUUtem1</t>
        </r>
      </text>
    </comment>
    <comment ref="AA83" authorId="0" shapeId="0" xr:uid="{2DAC3EA2-3BE7-4E69-B768-CAD6DEC8DAC6}">
      <text>
        <r>
          <rPr>
            <sz val="11"/>
            <rFont val="Calibri"/>
            <family val="2"/>
            <charset val="238"/>
          </rPr>
          <t>IV_F:EgyebUtem1</t>
        </r>
      </text>
    </comment>
    <comment ref="AB83" authorId="0" shapeId="0" xr:uid="{7D2DE94A-85BD-4A9A-ABBD-0855D10FCDB4}">
      <text>
        <r>
          <rPr>
            <sz val="11"/>
            <rFont val="Calibri"/>
            <family val="2"/>
            <charset val="238"/>
          </rPr>
          <t>IV_F:HitelKotvenyUtem1</t>
        </r>
      </text>
    </comment>
    <comment ref="AC83" authorId="0" shapeId="0" xr:uid="{0C17BB7C-1B2D-4362-A74B-2D167FE5A1F6}">
      <text>
        <r>
          <rPr>
            <sz val="11"/>
            <rFont val="Calibri"/>
            <family val="2"/>
            <charset val="238"/>
          </rPr>
          <t>IV_F:OsszesenUtem1</t>
        </r>
      </text>
    </comment>
    <comment ref="AF83" authorId="0" shapeId="0" xr:uid="{68E2F95A-3C71-44B2-8EDF-01D622E01C9D}">
      <text>
        <r>
          <rPr>
            <sz val="11"/>
            <rFont val="Calibri"/>
            <family val="2"/>
            <charset val="238"/>
          </rPr>
          <t>IV_F:HDUtem2</t>
        </r>
      </text>
    </comment>
    <comment ref="AG83" authorId="0" shapeId="0" xr:uid="{062F89F6-B1E2-4B67-977E-6B0715C5E68B}">
      <text>
        <r>
          <rPr>
            <sz val="11"/>
            <rFont val="Calibri"/>
            <family val="2"/>
            <charset val="238"/>
          </rPr>
          <t>IV_F:ECSUtem2</t>
        </r>
      </text>
    </comment>
    <comment ref="AH83" authorId="0" shapeId="0" xr:uid="{913E1409-2F87-410A-9B48-408D5AE78639}">
      <text>
        <r>
          <rPr>
            <sz val="11"/>
            <rFont val="Calibri"/>
            <family val="2"/>
            <charset val="238"/>
          </rPr>
          <t>IV_F:KFHUtem2</t>
        </r>
      </text>
    </comment>
    <comment ref="AI83" authorId="0" shapeId="0" xr:uid="{E27DFA7A-1243-4EBF-A432-E2200E4F2C07}">
      <text>
        <r>
          <rPr>
            <sz val="11"/>
            <rFont val="Calibri"/>
            <family val="2"/>
            <charset val="238"/>
          </rPr>
          <t>IV_F:Egyeb_SajatUtem2</t>
        </r>
      </text>
    </comment>
    <comment ref="AJ83" authorId="0" shapeId="0" xr:uid="{776D0B85-8B98-4E26-90B4-1DEDC6F2A03B}">
      <text>
        <r>
          <rPr>
            <sz val="11"/>
            <rFont val="Calibri"/>
            <family val="2"/>
            <charset val="238"/>
          </rPr>
          <t>IV_F:DijUtem2</t>
        </r>
      </text>
    </comment>
    <comment ref="AK83" authorId="0" shapeId="0" xr:uid="{85A56C2E-5EB4-45F5-824F-BD2F72D91011}">
      <text>
        <r>
          <rPr>
            <sz val="11"/>
            <rFont val="Calibri"/>
            <family val="2"/>
            <charset val="238"/>
          </rPr>
          <t>IV_F:EM_Melleklet1_Utem2</t>
        </r>
      </text>
    </comment>
    <comment ref="AL83" authorId="0" shapeId="0" xr:uid="{6B95612A-9025-4E1B-86C7-E551C4A69AC9}">
      <text>
        <r>
          <rPr>
            <sz val="11"/>
            <rFont val="Calibri"/>
            <family val="2"/>
            <charset val="238"/>
          </rPr>
          <t>IV_F:EgyebAllamiUtem2</t>
        </r>
      </text>
    </comment>
    <comment ref="AM83" authorId="0" shapeId="0" xr:uid="{39CE01D2-4D42-4F74-A763-7420473C19A3}">
      <text>
        <r>
          <rPr>
            <sz val="11"/>
            <rFont val="Calibri"/>
            <family val="2"/>
            <charset val="238"/>
          </rPr>
          <t>IV_F:OnkormanyzatiUtem2</t>
        </r>
      </text>
    </comment>
    <comment ref="AN83" authorId="0" shapeId="0" xr:uid="{044A0C93-1D9C-430B-A419-10BBC83EE252}">
      <text>
        <r>
          <rPr>
            <sz val="11"/>
            <rFont val="Calibri"/>
            <family val="2"/>
            <charset val="238"/>
          </rPr>
          <t>IV_F:EUUtem2</t>
        </r>
      </text>
    </comment>
    <comment ref="AO83" authorId="0" shapeId="0" xr:uid="{53292523-FF9E-46D2-8B9C-22A2A5B7BF09}">
      <text>
        <r>
          <rPr>
            <sz val="11"/>
            <rFont val="Calibri"/>
            <family val="2"/>
            <charset val="238"/>
          </rPr>
          <t>IV_F:EgyebUtem2</t>
        </r>
      </text>
    </comment>
    <comment ref="AP83" authorId="0" shapeId="0" xr:uid="{F7BD2712-718D-4D92-8A1C-7EA17256C426}">
      <text>
        <r>
          <rPr>
            <sz val="11"/>
            <rFont val="Calibri"/>
            <family val="2"/>
            <charset val="238"/>
          </rPr>
          <t>IV_F:HitelKotvenyUtem2</t>
        </r>
      </text>
    </comment>
    <comment ref="AQ83" authorId="0" shapeId="0" xr:uid="{4AC3D729-756D-4DC1-960B-28AE83FD92FB}">
      <text>
        <r>
          <rPr>
            <sz val="11"/>
            <rFont val="Calibri"/>
            <family val="2"/>
            <charset val="238"/>
          </rPr>
          <t>IV_F:OsszesenUtem2</t>
        </r>
      </text>
    </comment>
    <comment ref="AR83" authorId="0" shapeId="0" xr:uid="{A2DD99A9-BDF1-4F49-8BA7-759FA15EB57A}">
      <text>
        <r>
          <rPr>
            <sz val="11"/>
            <rFont val="Calibri"/>
            <family val="2"/>
            <charset val="238"/>
          </rPr>
          <t>IV_F:ForrashianyUtem2</t>
        </r>
      </text>
    </comment>
    <comment ref="AU83" authorId="0" shapeId="0" xr:uid="{B9CABB13-EDF9-434F-8952-452B1132B743}">
      <text>
        <r>
          <rPr>
            <sz val="11"/>
            <rFont val="Calibri"/>
            <family val="2"/>
            <charset val="238"/>
          </rPr>
          <t>IV_F:Indokolas</t>
        </r>
      </text>
    </comment>
    <comment ref="AV83" authorId="0" shapeId="0" xr:uid="{6373C98C-01D4-46A7-8B12-6BC15447B1EB}">
      <text>
        <r>
          <rPr>
            <sz val="11"/>
            <rFont val="Calibri"/>
            <family val="2"/>
            <charset val="238"/>
          </rPr>
          <t>IV_F:Megjegyzes</t>
        </r>
      </text>
    </comment>
    <comment ref="AW83" authorId="0" shapeId="0" xr:uid="{AD19BD4C-D09E-4564-929E-1D2DD6699D9F}">
      <text>
        <r>
          <rPr>
            <sz val="11"/>
            <rFont val="Calibri"/>
            <family val="2"/>
            <charset val="238"/>
          </rPr>
          <t>IV_F:FeladatSorszam</t>
        </r>
      </text>
    </comment>
    <comment ref="AY83" authorId="0" shapeId="0" xr:uid="{1ADB6C4A-6E2C-41A5-A4A8-FD912D5DBF90}">
      <text>
        <r>
          <rPr>
            <sz val="11"/>
            <rFont val="Calibri"/>
            <family val="2"/>
            <charset val="238"/>
          </rPr>
          <t>IV_F:ISA</t>
        </r>
      </text>
    </comment>
    <comment ref="B84" authorId="0" shapeId="0" xr:uid="{58936010-799F-4E7E-8031-5755C0E528F7}">
      <text>
        <r>
          <rPr>
            <sz val="11"/>
            <rFont val="Calibri"/>
            <family val="2"/>
            <charset val="238"/>
          </rPr>
          <t>IV_F:FontossagiSorrent</t>
        </r>
      </text>
    </comment>
    <comment ref="C84" authorId="0" shapeId="0" xr:uid="{1865DE4F-9C53-4A8C-B2BC-B0F3C0113437}">
      <text>
        <r>
          <rPr>
            <sz val="11"/>
            <rFont val="Calibri"/>
            <family val="2"/>
            <charset val="238"/>
          </rPr>
          <t>IV_F:FeladatKategoria</t>
        </r>
      </text>
    </comment>
    <comment ref="D84" authorId="0" shapeId="0" xr:uid="{D0EA919F-A509-478B-8EA9-7E6F1B5DF601}">
      <text>
        <r>
          <rPr>
            <sz val="11"/>
            <rFont val="Calibri"/>
            <family val="2"/>
            <charset val="238"/>
          </rPr>
          <t>IV_F:FeladatMegnevezes</t>
        </r>
      </text>
    </comment>
    <comment ref="E84" authorId="0" shapeId="0" xr:uid="{12E20565-821B-4E42-B17F-7368E72DFB8E}">
      <text>
        <r>
          <rPr>
            <sz val="11"/>
            <rFont val="Calibri"/>
            <family val="2"/>
            <charset val="238"/>
          </rPr>
          <t>IV_F:ElviEngedelySzam</t>
        </r>
      </text>
    </comment>
    <comment ref="F84" authorId="0" shapeId="0" xr:uid="{0DAD57A9-BE8C-48FC-8601-771C604F4843}">
      <text>
        <r>
          <rPr>
            <sz val="11"/>
            <rFont val="Calibri"/>
            <family val="2"/>
            <charset val="238"/>
          </rPr>
          <t>IV_F:VKR_Kod</t>
        </r>
      </text>
    </comment>
    <comment ref="G84" authorId="0" shapeId="0" xr:uid="{1014B932-DFA3-4104-9C28-C0700733F647}">
      <text>
        <r>
          <rPr>
            <sz val="11"/>
            <rFont val="Calibri"/>
            <family val="2"/>
            <charset val="238"/>
          </rPr>
          <t>IV_F:VKR_Nev</t>
        </r>
      </text>
    </comment>
    <comment ref="H84" authorId="0" shapeId="0" xr:uid="{3E81DDDA-37D1-41E5-A1BF-1435ED99D129}">
      <text>
        <r>
          <rPr>
            <sz val="11"/>
            <rFont val="Calibri"/>
            <family val="2"/>
            <charset val="238"/>
          </rPr>
          <t>IV_F:FeladatAzonosito</t>
        </r>
      </text>
    </comment>
    <comment ref="I84" authorId="0" shapeId="0" xr:uid="{DCF1F758-1FB4-4E6E-BE49-B026E71319DB}">
      <text>
        <r>
          <rPr>
            <sz val="11"/>
            <rFont val="Calibri"/>
            <family val="2"/>
            <charset val="238"/>
          </rPr>
          <t>IV_F:EllatasiTerulet</t>
        </r>
      </text>
    </comment>
    <comment ref="J84" authorId="0" shapeId="0" xr:uid="{4AB0ECAE-4CA4-4C53-A222-80F62DF65085}">
      <text>
        <r>
          <rPr>
            <sz val="11"/>
            <rFont val="Calibri"/>
            <family val="2"/>
            <charset val="238"/>
          </rPr>
          <t>IV_F:EllatasertFelelos</t>
        </r>
      </text>
    </comment>
    <comment ref="K84" authorId="0" shapeId="0" xr:uid="{C3B94854-5972-4B17-AA21-D26780190AAD}">
      <text>
        <r>
          <rPr>
            <sz val="11"/>
            <rFont val="Calibri"/>
            <family val="2"/>
            <charset val="238"/>
          </rPr>
          <t>IV_F:TervezettNettoKoltseg</t>
        </r>
      </text>
    </comment>
    <comment ref="L84" authorId="0" shapeId="0" xr:uid="{AC71DB6B-7CFA-4B18-ACBA-510124219EB8}">
      <text>
        <r>
          <rPr>
            <sz val="11"/>
            <rFont val="Calibri"/>
            <family val="2"/>
            <charset val="238"/>
          </rPr>
          <t>IV_F:IdotartamKezdes</t>
        </r>
      </text>
    </comment>
    <comment ref="M84" authorId="0" shapeId="0" xr:uid="{12C22BDB-6020-4A18-AD2C-1754908C9F8D}">
      <text>
        <r>
          <rPr>
            <sz val="11"/>
            <rFont val="Calibri"/>
            <family val="2"/>
            <charset val="238"/>
          </rPr>
          <t>IV_F:IdotartamBefejezes</t>
        </r>
      </text>
    </comment>
    <comment ref="N84" authorId="0" shapeId="0" xr:uid="{86521038-307C-4E69-801B-F0A43A718211}">
      <text>
        <r>
          <rPr>
            <sz val="11"/>
            <rFont val="Calibri"/>
            <family val="2"/>
            <charset val="238"/>
          </rPr>
          <t>IV_F:NettoKoltsegUtem1</t>
        </r>
      </text>
    </comment>
    <comment ref="O84" authorId="0" shapeId="0" xr:uid="{75B92D05-84B7-419A-AADF-188885CF4C7B}">
      <text>
        <r>
          <rPr>
            <sz val="11"/>
            <rFont val="Calibri"/>
            <family val="2"/>
            <charset val="238"/>
          </rPr>
          <t>IV_F:NettoKoltsegUtem2</t>
        </r>
      </text>
    </comment>
    <comment ref="P84" authorId="0" shapeId="0" xr:uid="{7DA38416-E44C-4C93-81E2-993670B15249}">
      <text>
        <r>
          <rPr>
            <sz val="11"/>
            <rFont val="Calibri"/>
            <family val="2"/>
            <charset val="238"/>
          </rPr>
          <t>IV_F:EM_Melleklet2_KTG</t>
        </r>
      </text>
    </comment>
    <comment ref="R84" authorId="0" shapeId="0" xr:uid="{0C111D1C-BB83-4D78-864D-0C7DEA9A892B}">
      <text>
        <r>
          <rPr>
            <sz val="11"/>
            <rFont val="Calibri"/>
            <family val="2"/>
            <charset val="238"/>
          </rPr>
          <t>IV_F:HDUtem1</t>
        </r>
      </text>
    </comment>
    <comment ref="S84" authorId="0" shapeId="0" xr:uid="{D12D8C33-7ACE-4FC8-8E41-9E40B45C35A4}">
      <text>
        <r>
          <rPr>
            <sz val="11"/>
            <rFont val="Calibri"/>
            <family val="2"/>
            <charset val="238"/>
          </rPr>
          <t>IV_F:ECSUtem1</t>
        </r>
      </text>
    </comment>
    <comment ref="T84" authorId="0" shapeId="0" xr:uid="{44B2B082-204F-45F2-91C5-BBB245E49A59}">
      <text>
        <r>
          <rPr>
            <sz val="11"/>
            <rFont val="Calibri"/>
            <family val="2"/>
            <charset val="238"/>
          </rPr>
          <t>IV_F:KFHUtem1</t>
        </r>
      </text>
    </comment>
    <comment ref="U84" authorId="0" shapeId="0" xr:uid="{A0F37047-83F2-4475-8CF6-2D61285A6236}">
      <text>
        <r>
          <rPr>
            <sz val="11"/>
            <rFont val="Calibri"/>
            <family val="2"/>
            <charset val="238"/>
          </rPr>
          <t>IV_F:Egyeb_SajatUtem1</t>
        </r>
      </text>
    </comment>
    <comment ref="V84" authorId="0" shapeId="0" xr:uid="{15DBCFD3-A32E-459E-AD60-C8E4841749D1}">
      <text>
        <r>
          <rPr>
            <sz val="11"/>
            <rFont val="Calibri"/>
            <family val="2"/>
            <charset val="238"/>
          </rPr>
          <t>IV_F:DijUtem1</t>
        </r>
      </text>
    </comment>
    <comment ref="W84" authorId="0" shapeId="0" xr:uid="{AC939F01-F63F-4C43-8DAF-1A6649D330EF}">
      <text>
        <r>
          <rPr>
            <sz val="11"/>
            <rFont val="Calibri"/>
            <family val="2"/>
            <charset val="238"/>
          </rPr>
          <t>IV_F:EM_Melleklet1_Utem1</t>
        </r>
      </text>
    </comment>
    <comment ref="X84" authorId="0" shapeId="0" xr:uid="{FDE75ACB-7FBC-4841-BEDA-E80986C04964}">
      <text>
        <r>
          <rPr>
            <sz val="11"/>
            <rFont val="Calibri"/>
            <family val="2"/>
            <charset val="238"/>
          </rPr>
          <t>IV_F:EgyebAllamiUtem1</t>
        </r>
      </text>
    </comment>
    <comment ref="Y84" authorId="0" shapeId="0" xr:uid="{77A14A52-A6A7-43FD-9664-6C279F98BABC}">
      <text>
        <r>
          <rPr>
            <sz val="11"/>
            <rFont val="Calibri"/>
            <family val="2"/>
            <charset val="238"/>
          </rPr>
          <t>IV_F:OnkormanyzatiUtem1</t>
        </r>
      </text>
    </comment>
    <comment ref="Z84" authorId="0" shapeId="0" xr:uid="{BD8DE109-C54A-4ACC-9C02-43ED3406F269}">
      <text>
        <r>
          <rPr>
            <sz val="11"/>
            <rFont val="Calibri"/>
            <family val="2"/>
            <charset val="238"/>
          </rPr>
          <t>IV_F:EUUtem1</t>
        </r>
      </text>
    </comment>
    <comment ref="AA84" authorId="0" shapeId="0" xr:uid="{7380D55F-DA66-42C7-BBD4-E9B9A6D82F91}">
      <text>
        <r>
          <rPr>
            <sz val="11"/>
            <rFont val="Calibri"/>
            <family val="2"/>
            <charset val="238"/>
          </rPr>
          <t>IV_F:EgyebUtem1</t>
        </r>
      </text>
    </comment>
    <comment ref="AB84" authorId="0" shapeId="0" xr:uid="{6EFE58E8-5FB3-4F9F-B37E-87D97D8DB359}">
      <text>
        <r>
          <rPr>
            <sz val="11"/>
            <rFont val="Calibri"/>
            <family val="2"/>
            <charset val="238"/>
          </rPr>
          <t>IV_F:HitelKotvenyUtem1</t>
        </r>
      </text>
    </comment>
    <comment ref="AC84" authorId="0" shapeId="0" xr:uid="{2F6B9092-B18E-442A-A7FA-57CDDEA2B944}">
      <text>
        <r>
          <rPr>
            <sz val="11"/>
            <rFont val="Calibri"/>
            <family val="2"/>
            <charset val="238"/>
          </rPr>
          <t>IV_F:OsszesenUtem1</t>
        </r>
      </text>
    </comment>
    <comment ref="AF84" authorId="0" shapeId="0" xr:uid="{DB759D8C-F415-4B8E-8BD0-4C30AA2BA7E4}">
      <text>
        <r>
          <rPr>
            <sz val="11"/>
            <rFont val="Calibri"/>
            <family val="2"/>
            <charset val="238"/>
          </rPr>
          <t>IV_F:HDUtem2</t>
        </r>
      </text>
    </comment>
    <comment ref="AG84" authorId="0" shapeId="0" xr:uid="{7E0EF2E3-7201-4513-81CB-4FC75FEC567A}">
      <text>
        <r>
          <rPr>
            <sz val="11"/>
            <rFont val="Calibri"/>
            <family val="2"/>
            <charset val="238"/>
          </rPr>
          <t>IV_F:ECSUtem2</t>
        </r>
      </text>
    </comment>
    <comment ref="AH84" authorId="0" shapeId="0" xr:uid="{3E587286-500F-4468-B25C-94A6E1C91476}">
      <text>
        <r>
          <rPr>
            <sz val="11"/>
            <rFont val="Calibri"/>
            <family val="2"/>
            <charset val="238"/>
          </rPr>
          <t>IV_F:KFHUtem2</t>
        </r>
      </text>
    </comment>
    <comment ref="AI84" authorId="0" shapeId="0" xr:uid="{59349700-DC87-4DC0-94E5-0325D740CEEB}">
      <text>
        <r>
          <rPr>
            <sz val="11"/>
            <rFont val="Calibri"/>
            <family val="2"/>
            <charset val="238"/>
          </rPr>
          <t>IV_F:Egyeb_SajatUtem2</t>
        </r>
      </text>
    </comment>
    <comment ref="AJ84" authorId="0" shapeId="0" xr:uid="{747404E2-1C81-4649-B384-B5921D3AF55C}">
      <text>
        <r>
          <rPr>
            <sz val="11"/>
            <rFont val="Calibri"/>
            <family val="2"/>
            <charset val="238"/>
          </rPr>
          <t>IV_F:DijUtem2</t>
        </r>
      </text>
    </comment>
    <comment ref="AK84" authorId="0" shapeId="0" xr:uid="{A585AAD1-BF7C-4B73-ABEA-47313BBF9580}">
      <text>
        <r>
          <rPr>
            <sz val="11"/>
            <rFont val="Calibri"/>
            <family val="2"/>
            <charset val="238"/>
          </rPr>
          <t>IV_F:EM_Melleklet1_Utem2</t>
        </r>
      </text>
    </comment>
    <comment ref="AL84" authorId="0" shapeId="0" xr:uid="{18077FFD-4AF2-46AC-9434-0CDB55111A0C}">
      <text>
        <r>
          <rPr>
            <sz val="11"/>
            <rFont val="Calibri"/>
            <family val="2"/>
            <charset val="238"/>
          </rPr>
          <t>IV_F:EgyebAllamiUtem2</t>
        </r>
      </text>
    </comment>
    <comment ref="AM84" authorId="0" shapeId="0" xr:uid="{9BB51B95-C870-4145-A6BC-56F4601F3E97}">
      <text>
        <r>
          <rPr>
            <sz val="11"/>
            <rFont val="Calibri"/>
            <family val="2"/>
            <charset val="238"/>
          </rPr>
          <t>IV_F:OnkormanyzatiUtem2</t>
        </r>
      </text>
    </comment>
    <comment ref="AN84" authorId="0" shapeId="0" xr:uid="{32857932-D46F-4DD4-BACB-D1D184F219AB}">
      <text>
        <r>
          <rPr>
            <sz val="11"/>
            <rFont val="Calibri"/>
            <family val="2"/>
            <charset val="238"/>
          </rPr>
          <t>IV_F:EUUtem2</t>
        </r>
      </text>
    </comment>
    <comment ref="AO84" authorId="0" shapeId="0" xr:uid="{9E7CFCD1-806B-4843-87A9-6CC41E0910B2}">
      <text>
        <r>
          <rPr>
            <sz val="11"/>
            <rFont val="Calibri"/>
            <family val="2"/>
            <charset val="238"/>
          </rPr>
          <t>IV_F:EgyebUtem2</t>
        </r>
      </text>
    </comment>
    <comment ref="AP84" authorId="0" shapeId="0" xr:uid="{F58E656B-1311-41F1-B1CA-2C6F590134F6}">
      <text>
        <r>
          <rPr>
            <sz val="11"/>
            <rFont val="Calibri"/>
            <family val="2"/>
            <charset val="238"/>
          </rPr>
          <t>IV_F:HitelKotvenyUtem2</t>
        </r>
      </text>
    </comment>
    <comment ref="AQ84" authorId="0" shapeId="0" xr:uid="{11917477-B7EF-4AB4-81AA-095A78E82C47}">
      <text>
        <r>
          <rPr>
            <sz val="11"/>
            <rFont val="Calibri"/>
            <family val="2"/>
            <charset val="238"/>
          </rPr>
          <t>IV_F:OsszesenUtem2</t>
        </r>
      </text>
    </comment>
    <comment ref="AR84" authorId="0" shapeId="0" xr:uid="{C42EC07F-1FA0-4B05-B57C-C21F7840CD74}">
      <text>
        <r>
          <rPr>
            <sz val="11"/>
            <rFont val="Calibri"/>
            <family val="2"/>
            <charset val="238"/>
          </rPr>
          <t>IV_F:ForrashianyUtem2</t>
        </r>
      </text>
    </comment>
    <comment ref="AU84" authorId="0" shapeId="0" xr:uid="{8F528C61-6C62-41C0-A808-63764A70B7EE}">
      <text>
        <r>
          <rPr>
            <sz val="11"/>
            <rFont val="Calibri"/>
            <family val="2"/>
            <charset val="238"/>
          </rPr>
          <t>IV_F:Indokolas</t>
        </r>
      </text>
    </comment>
    <comment ref="AV84" authorId="0" shapeId="0" xr:uid="{757080A4-9E53-4F06-B61A-55C1A54B248E}">
      <text>
        <r>
          <rPr>
            <sz val="11"/>
            <rFont val="Calibri"/>
            <family val="2"/>
            <charset val="238"/>
          </rPr>
          <t>IV_F:Megjegyzes</t>
        </r>
      </text>
    </comment>
    <comment ref="AW84" authorId="0" shapeId="0" xr:uid="{F264C610-A03B-40BF-8D12-602642DE8755}">
      <text>
        <r>
          <rPr>
            <sz val="11"/>
            <rFont val="Calibri"/>
            <family val="2"/>
            <charset val="238"/>
          </rPr>
          <t>IV_F:FeladatSorszam</t>
        </r>
      </text>
    </comment>
    <comment ref="AY84" authorId="0" shapeId="0" xr:uid="{3E47D536-6562-41F6-90E8-23C66D70CDD0}">
      <text>
        <r>
          <rPr>
            <sz val="11"/>
            <rFont val="Calibri"/>
            <family val="2"/>
            <charset val="238"/>
          </rPr>
          <t>IV_F:ISA</t>
        </r>
      </text>
    </comment>
    <comment ref="B85" authorId="0" shapeId="0" xr:uid="{82614AE2-32A2-491F-94C6-54706C9815BE}">
      <text>
        <r>
          <rPr>
            <sz val="11"/>
            <rFont val="Calibri"/>
            <family val="2"/>
            <charset val="238"/>
          </rPr>
          <t>IV_F:FontossagiSorrent</t>
        </r>
      </text>
    </comment>
    <comment ref="C85" authorId="0" shapeId="0" xr:uid="{00ACB74E-63D1-4A73-9B3E-8F44A6E5B632}">
      <text>
        <r>
          <rPr>
            <sz val="11"/>
            <rFont val="Calibri"/>
            <family val="2"/>
            <charset val="238"/>
          </rPr>
          <t>IV_F:FeladatKategoria</t>
        </r>
      </text>
    </comment>
    <comment ref="D85" authorId="0" shapeId="0" xr:uid="{90FBD002-72D8-4DE0-AA16-77048CEED793}">
      <text>
        <r>
          <rPr>
            <sz val="11"/>
            <rFont val="Calibri"/>
            <family val="2"/>
            <charset val="238"/>
          </rPr>
          <t>IV_F:FeladatMegnevezes</t>
        </r>
      </text>
    </comment>
    <comment ref="E85" authorId="0" shapeId="0" xr:uid="{4C6FBF29-03F5-44F0-A2D7-39B6322C5D63}">
      <text>
        <r>
          <rPr>
            <sz val="11"/>
            <rFont val="Calibri"/>
            <family val="2"/>
            <charset val="238"/>
          </rPr>
          <t>IV_F:ElviEngedelySzam</t>
        </r>
      </text>
    </comment>
    <comment ref="F85" authorId="0" shapeId="0" xr:uid="{9EE16F20-249A-42E0-A9FD-957551ECCD7E}">
      <text>
        <r>
          <rPr>
            <sz val="11"/>
            <rFont val="Calibri"/>
            <family val="2"/>
            <charset val="238"/>
          </rPr>
          <t>IV_F:VKR_Kod</t>
        </r>
      </text>
    </comment>
    <comment ref="G85" authorId="0" shapeId="0" xr:uid="{4F8FA083-49D1-4675-B05F-D709B816963F}">
      <text>
        <r>
          <rPr>
            <sz val="11"/>
            <rFont val="Calibri"/>
            <family val="2"/>
            <charset val="238"/>
          </rPr>
          <t>IV_F:VKR_Nev</t>
        </r>
      </text>
    </comment>
    <comment ref="H85" authorId="0" shapeId="0" xr:uid="{F986AD10-82C3-4F57-817E-BB1A03AB5265}">
      <text>
        <r>
          <rPr>
            <sz val="11"/>
            <rFont val="Calibri"/>
            <family val="2"/>
            <charset val="238"/>
          </rPr>
          <t>IV_F:FeladatAzonosito</t>
        </r>
      </text>
    </comment>
    <comment ref="I85" authorId="0" shapeId="0" xr:uid="{FB291500-0742-49BD-81E6-A38E1DEA9A76}">
      <text>
        <r>
          <rPr>
            <sz val="11"/>
            <rFont val="Calibri"/>
            <family val="2"/>
            <charset val="238"/>
          </rPr>
          <t>IV_F:EllatasiTerulet</t>
        </r>
      </text>
    </comment>
    <comment ref="J85" authorId="0" shapeId="0" xr:uid="{5488F154-BDC3-47CD-9F71-EF6ADEFB3C6F}">
      <text>
        <r>
          <rPr>
            <sz val="11"/>
            <rFont val="Calibri"/>
            <family val="2"/>
            <charset val="238"/>
          </rPr>
          <t>IV_F:EllatasertFelelos</t>
        </r>
      </text>
    </comment>
    <comment ref="K85" authorId="0" shapeId="0" xr:uid="{C528192D-CA98-4D11-AC89-680E320D58E5}">
      <text>
        <r>
          <rPr>
            <sz val="11"/>
            <rFont val="Calibri"/>
            <family val="2"/>
            <charset val="238"/>
          </rPr>
          <t>IV_F:TervezettNettoKoltseg</t>
        </r>
      </text>
    </comment>
    <comment ref="L85" authorId="0" shapeId="0" xr:uid="{6CA0541F-48BC-49FF-891C-C31832D01F1C}">
      <text>
        <r>
          <rPr>
            <sz val="11"/>
            <rFont val="Calibri"/>
            <family val="2"/>
            <charset val="238"/>
          </rPr>
          <t>IV_F:IdotartamKezdes</t>
        </r>
      </text>
    </comment>
    <comment ref="M85" authorId="0" shapeId="0" xr:uid="{2D5777F1-3301-4F95-B281-18D03E8B380B}">
      <text>
        <r>
          <rPr>
            <sz val="11"/>
            <rFont val="Calibri"/>
            <family val="2"/>
            <charset val="238"/>
          </rPr>
          <t>IV_F:IdotartamBefejezes</t>
        </r>
      </text>
    </comment>
    <comment ref="N85" authorId="0" shapeId="0" xr:uid="{8AD3DE50-7C10-433C-9C10-2A072DE7F3D7}">
      <text>
        <r>
          <rPr>
            <sz val="11"/>
            <rFont val="Calibri"/>
            <family val="2"/>
            <charset val="238"/>
          </rPr>
          <t>IV_F:NettoKoltsegUtem1</t>
        </r>
      </text>
    </comment>
    <comment ref="O85" authorId="0" shapeId="0" xr:uid="{2F0349DB-14F5-441C-BED1-18307D230573}">
      <text>
        <r>
          <rPr>
            <sz val="11"/>
            <rFont val="Calibri"/>
            <family val="2"/>
            <charset val="238"/>
          </rPr>
          <t>IV_F:NettoKoltsegUtem2</t>
        </r>
      </text>
    </comment>
    <comment ref="P85" authorId="0" shapeId="0" xr:uid="{5C40DFCA-E104-4010-BAF3-7517D8C5BA70}">
      <text>
        <r>
          <rPr>
            <sz val="11"/>
            <rFont val="Calibri"/>
            <family val="2"/>
            <charset val="238"/>
          </rPr>
          <t>IV_F:EM_Melleklet2_KTG</t>
        </r>
      </text>
    </comment>
    <comment ref="R85" authorId="0" shapeId="0" xr:uid="{315C4432-39C9-4B00-8C7A-59FD7D5605B6}">
      <text>
        <r>
          <rPr>
            <sz val="11"/>
            <rFont val="Calibri"/>
            <family val="2"/>
            <charset val="238"/>
          </rPr>
          <t>IV_F:HDUtem1</t>
        </r>
      </text>
    </comment>
    <comment ref="S85" authorId="0" shapeId="0" xr:uid="{CF874260-F2F1-4B2D-A0E5-7FDD2372400D}">
      <text>
        <r>
          <rPr>
            <sz val="11"/>
            <rFont val="Calibri"/>
            <family val="2"/>
            <charset val="238"/>
          </rPr>
          <t>IV_F:ECSUtem1</t>
        </r>
      </text>
    </comment>
    <comment ref="T85" authorId="0" shapeId="0" xr:uid="{3D52C551-2BE4-4BA5-9336-0509684F54E1}">
      <text>
        <r>
          <rPr>
            <sz val="11"/>
            <rFont val="Calibri"/>
            <family val="2"/>
            <charset val="238"/>
          </rPr>
          <t>IV_F:KFHUtem1</t>
        </r>
      </text>
    </comment>
    <comment ref="U85" authorId="0" shapeId="0" xr:uid="{09410ACA-271C-4A31-87CA-131D76004A61}">
      <text>
        <r>
          <rPr>
            <sz val="11"/>
            <rFont val="Calibri"/>
            <family val="2"/>
            <charset val="238"/>
          </rPr>
          <t>IV_F:Egyeb_SajatUtem1</t>
        </r>
      </text>
    </comment>
    <comment ref="V85" authorId="0" shapeId="0" xr:uid="{539FC5B3-B4CC-4A2F-AC8D-2EC0C848910E}">
      <text>
        <r>
          <rPr>
            <sz val="11"/>
            <rFont val="Calibri"/>
            <family val="2"/>
            <charset val="238"/>
          </rPr>
          <t>IV_F:DijUtem1</t>
        </r>
      </text>
    </comment>
    <comment ref="W85" authorId="0" shapeId="0" xr:uid="{45C1864B-5CC0-46DF-B20B-7DD3E423B765}">
      <text>
        <r>
          <rPr>
            <sz val="11"/>
            <rFont val="Calibri"/>
            <family val="2"/>
            <charset val="238"/>
          </rPr>
          <t>IV_F:EM_Melleklet1_Utem1</t>
        </r>
      </text>
    </comment>
    <comment ref="X85" authorId="0" shapeId="0" xr:uid="{E9495173-6E2A-4565-9D80-B1D779166938}">
      <text>
        <r>
          <rPr>
            <sz val="11"/>
            <rFont val="Calibri"/>
            <family val="2"/>
            <charset val="238"/>
          </rPr>
          <t>IV_F:EgyebAllamiUtem1</t>
        </r>
      </text>
    </comment>
    <comment ref="Y85" authorId="0" shapeId="0" xr:uid="{90A961A2-55A0-452D-90C7-2DD3DA69B2CC}">
      <text>
        <r>
          <rPr>
            <sz val="11"/>
            <rFont val="Calibri"/>
            <family val="2"/>
            <charset val="238"/>
          </rPr>
          <t>IV_F:OnkormanyzatiUtem1</t>
        </r>
      </text>
    </comment>
    <comment ref="Z85" authorId="0" shapeId="0" xr:uid="{C9BAED6C-F983-4F89-BDD4-BC9DA1B79D75}">
      <text>
        <r>
          <rPr>
            <sz val="11"/>
            <rFont val="Calibri"/>
            <family val="2"/>
            <charset val="238"/>
          </rPr>
          <t>IV_F:EUUtem1</t>
        </r>
      </text>
    </comment>
    <comment ref="AA85" authorId="0" shapeId="0" xr:uid="{BE75F3DF-D0FB-42AE-BEC2-1E5089691275}">
      <text>
        <r>
          <rPr>
            <sz val="11"/>
            <rFont val="Calibri"/>
            <family val="2"/>
            <charset val="238"/>
          </rPr>
          <t>IV_F:EgyebUtem1</t>
        </r>
      </text>
    </comment>
    <comment ref="AB85" authorId="0" shapeId="0" xr:uid="{1EB88E99-3EF7-479E-B936-766E6E49CC3D}">
      <text>
        <r>
          <rPr>
            <sz val="11"/>
            <rFont val="Calibri"/>
            <family val="2"/>
            <charset val="238"/>
          </rPr>
          <t>IV_F:HitelKotvenyUtem1</t>
        </r>
      </text>
    </comment>
    <comment ref="AC85" authorId="0" shapeId="0" xr:uid="{C8091DC4-85EF-4D8E-AC58-3B33D2A40026}">
      <text>
        <r>
          <rPr>
            <sz val="11"/>
            <rFont val="Calibri"/>
            <family val="2"/>
            <charset val="238"/>
          </rPr>
          <t>IV_F:OsszesenUtem1</t>
        </r>
      </text>
    </comment>
    <comment ref="AF85" authorId="0" shapeId="0" xr:uid="{82DD052F-4936-4E35-A424-3425D47E6EE8}">
      <text>
        <r>
          <rPr>
            <sz val="11"/>
            <rFont val="Calibri"/>
            <family val="2"/>
            <charset val="238"/>
          </rPr>
          <t>IV_F:HDUtem2</t>
        </r>
      </text>
    </comment>
    <comment ref="AG85" authorId="0" shapeId="0" xr:uid="{91AFE8F6-D283-4513-920A-D76073B6CD56}">
      <text>
        <r>
          <rPr>
            <sz val="11"/>
            <rFont val="Calibri"/>
            <family val="2"/>
            <charset val="238"/>
          </rPr>
          <t>IV_F:ECSUtem2</t>
        </r>
      </text>
    </comment>
    <comment ref="AH85" authorId="0" shapeId="0" xr:uid="{0DA24E52-BDC0-441D-8446-F1E0A12FD5D5}">
      <text>
        <r>
          <rPr>
            <sz val="11"/>
            <rFont val="Calibri"/>
            <family val="2"/>
            <charset val="238"/>
          </rPr>
          <t>IV_F:KFHUtem2</t>
        </r>
      </text>
    </comment>
    <comment ref="AI85" authorId="0" shapeId="0" xr:uid="{25E6309A-9EBC-4323-966F-D6A95EA5A009}">
      <text>
        <r>
          <rPr>
            <sz val="11"/>
            <rFont val="Calibri"/>
            <family val="2"/>
            <charset val="238"/>
          </rPr>
          <t>IV_F:Egyeb_SajatUtem2</t>
        </r>
      </text>
    </comment>
    <comment ref="AJ85" authorId="0" shapeId="0" xr:uid="{3B85DBE1-CA6B-4074-A09F-FE4C2CF8B21C}">
      <text>
        <r>
          <rPr>
            <sz val="11"/>
            <rFont val="Calibri"/>
            <family val="2"/>
            <charset val="238"/>
          </rPr>
          <t>IV_F:DijUtem2</t>
        </r>
      </text>
    </comment>
    <comment ref="AK85" authorId="0" shapeId="0" xr:uid="{5D4975DD-7B6F-4CC8-BF0B-9D21774FEABC}">
      <text>
        <r>
          <rPr>
            <sz val="11"/>
            <rFont val="Calibri"/>
            <family val="2"/>
            <charset val="238"/>
          </rPr>
          <t>IV_F:EM_Melleklet1_Utem2</t>
        </r>
      </text>
    </comment>
    <comment ref="AL85" authorId="0" shapeId="0" xr:uid="{87872AE1-C614-42E6-973F-54AE715501F2}">
      <text>
        <r>
          <rPr>
            <sz val="11"/>
            <rFont val="Calibri"/>
            <family val="2"/>
            <charset val="238"/>
          </rPr>
          <t>IV_F:EgyebAllamiUtem2</t>
        </r>
      </text>
    </comment>
    <comment ref="AM85" authorId="0" shapeId="0" xr:uid="{842D18B6-F0EC-42DF-B13A-4153ABB24CD8}">
      <text>
        <r>
          <rPr>
            <sz val="11"/>
            <rFont val="Calibri"/>
            <family val="2"/>
            <charset val="238"/>
          </rPr>
          <t>IV_F:OnkormanyzatiUtem2</t>
        </r>
      </text>
    </comment>
    <comment ref="AN85" authorId="0" shapeId="0" xr:uid="{B6A67407-F27C-4E56-9ACA-9105B3164A46}">
      <text>
        <r>
          <rPr>
            <sz val="11"/>
            <rFont val="Calibri"/>
            <family val="2"/>
            <charset val="238"/>
          </rPr>
          <t>IV_F:EUUtem2</t>
        </r>
      </text>
    </comment>
    <comment ref="AO85" authorId="0" shapeId="0" xr:uid="{8EDF3FF8-D6A1-449D-A726-EFA8BBC22441}">
      <text>
        <r>
          <rPr>
            <sz val="11"/>
            <rFont val="Calibri"/>
            <family val="2"/>
            <charset val="238"/>
          </rPr>
          <t>IV_F:EgyebUtem2</t>
        </r>
      </text>
    </comment>
    <comment ref="AP85" authorId="0" shapeId="0" xr:uid="{FD8BAD69-AA79-4493-BE9A-166BBC72249B}">
      <text>
        <r>
          <rPr>
            <sz val="11"/>
            <rFont val="Calibri"/>
            <family val="2"/>
            <charset val="238"/>
          </rPr>
          <t>IV_F:HitelKotvenyUtem2</t>
        </r>
      </text>
    </comment>
    <comment ref="AQ85" authorId="0" shapeId="0" xr:uid="{E8059FEC-5B0B-46D0-9732-F5C62BDED552}">
      <text>
        <r>
          <rPr>
            <sz val="11"/>
            <rFont val="Calibri"/>
            <family val="2"/>
            <charset val="238"/>
          </rPr>
          <t>IV_F:OsszesenUtem2</t>
        </r>
      </text>
    </comment>
    <comment ref="AR85" authorId="0" shapeId="0" xr:uid="{F9FC93FF-DFD2-46FA-BFFA-6C311BC9CCC5}">
      <text>
        <r>
          <rPr>
            <sz val="11"/>
            <rFont val="Calibri"/>
            <family val="2"/>
            <charset val="238"/>
          </rPr>
          <t>IV_F:ForrashianyUtem2</t>
        </r>
      </text>
    </comment>
    <comment ref="AU85" authorId="0" shapeId="0" xr:uid="{BAE138CE-B910-4EB3-8125-058AA8B2F0F8}">
      <text>
        <r>
          <rPr>
            <sz val="11"/>
            <rFont val="Calibri"/>
            <family val="2"/>
            <charset val="238"/>
          </rPr>
          <t>IV_F:Indokolas</t>
        </r>
      </text>
    </comment>
    <comment ref="AV85" authorId="0" shapeId="0" xr:uid="{7836ABD1-26E2-4D94-A648-DF032E1371F3}">
      <text>
        <r>
          <rPr>
            <sz val="11"/>
            <rFont val="Calibri"/>
            <family val="2"/>
            <charset val="238"/>
          </rPr>
          <t>IV_F:Megjegyzes</t>
        </r>
      </text>
    </comment>
    <comment ref="AW85" authorId="0" shapeId="0" xr:uid="{DB184D25-11AC-4058-8F50-B1F4CF85970E}">
      <text>
        <r>
          <rPr>
            <sz val="11"/>
            <rFont val="Calibri"/>
            <family val="2"/>
            <charset val="238"/>
          </rPr>
          <t>IV_F:FeladatSorszam</t>
        </r>
      </text>
    </comment>
    <comment ref="AY85" authorId="0" shapeId="0" xr:uid="{D042F595-C0E7-4705-9C2E-A2C670418ED0}">
      <text>
        <r>
          <rPr>
            <sz val="11"/>
            <rFont val="Calibri"/>
            <family val="2"/>
            <charset val="238"/>
          </rPr>
          <t>IV_F:ISA</t>
        </r>
      </text>
    </comment>
    <comment ref="B86" authorId="0" shapeId="0" xr:uid="{AB9677F7-E636-44BB-B191-F2900B515554}">
      <text>
        <r>
          <rPr>
            <sz val="11"/>
            <rFont val="Calibri"/>
            <family val="2"/>
            <charset val="238"/>
          </rPr>
          <t>IV_F:FontossagiSorrent</t>
        </r>
      </text>
    </comment>
    <comment ref="C86" authorId="0" shapeId="0" xr:uid="{54C9DA80-1734-4D45-A786-A4776604E4FE}">
      <text>
        <r>
          <rPr>
            <sz val="11"/>
            <rFont val="Calibri"/>
            <family val="2"/>
            <charset val="238"/>
          </rPr>
          <t>IV_F:FeladatKategoria</t>
        </r>
      </text>
    </comment>
    <comment ref="D86" authorId="0" shapeId="0" xr:uid="{CDABC4AF-3E17-4788-9F8D-8B8391C32FA8}">
      <text>
        <r>
          <rPr>
            <sz val="11"/>
            <rFont val="Calibri"/>
            <family val="2"/>
            <charset val="238"/>
          </rPr>
          <t>IV_F:FeladatMegnevezes</t>
        </r>
      </text>
    </comment>
    <comment ref="E86" authorId="0" shapeId="0" xr:uid="{33C20395-CF61-4D48-BD53-DB957F0ED738}">
      <text>
        <r>
          <rPr>
            <sz val="11"/>
            <rFont val="Calibri"/>
            <family val="2"/>
            <charset val="238"/>
          </rPr>
          <t>IV_F:ElviEngedelySzam</t>
        </r>
      </text>
    </comment>
    <comment ref="F86" authorId="0" shapeId="0" xr:uid="{1011DA63-D770-41AB-BCA1-DA85DE0976FE}">
      <text>
        <r>
          <rPr>
            <sz val="11"/>
            <rFont val="Calibri"/>
            <family val="2"/>
            <charset val="238"/>
          </rPr>
          <t>IV_F:VKR_Kod</t>
        </r>
      </text>
    </comment>
    <comment ref="G86" authorId="0" shapeId="0" xr:uid="{2E60B4E2-9ACD-49F6-B3EA-70AC58910966}">
      <text>
        <r>
          <rPr>
            <sz val="11"/>
            <rFont val="Calibri"/>
            <family val="2"/>
            <charset val="238"/>
          </rPr>
          <t>IV_F:VKR_Nev</t>
        </r>
      </text>
    </comment>
    <comment ref="H86" authorId="0" shapeId="0" xr:uid="{3FBD7628-A519-4288-ADD0-C7602CB42970}">
      <text>
        <r>
          <rPr>
            <sz val="11"/>
            <rFont val="Calibri"/>
            <family val="2"/>
            <charset val="238"/>
          </rPr>
          <t>IV_F:FeladatAzonosito</t>
        </r>
      </text>
    </comment>
    <comment ref="I86" authorId="0" shapeId="0" xr:uid="{E96BD5AC-912E-4283-98A5-AC6AFF57D02A}">
      <text>
        <r>
          <rPr>
            <sz val="11"/>
            <rFont val="Calibri"/>
            <family val="2"/>
            <charset val="238"/>
          </rPr>
          <t>IV_F:EllatasiTerulet</t>
        </r>
      </text>
    </comment>
    <comment ref="J86" authorId="0" shapeId="0" xr:uid="{788EA107-FB9E-48F8-9D23-2AE48D5D9061}">
      <text>
        <r>
          <rPr>
            <sz val="11"/>
            <rFont val="Calibri"/>
            <family val="2"/>
            <charset val="238"/>
          </rPr>
          <t>IV_F:EllatasertFelelos</t>
        </r>
      </text>
    </comment>
    <comment ref="K86" authorId="0" shapeId="0" xr:uid="{FA627636-ED4B-4705-88AD-A329C21D8F17}">
      <text>
        <r>
          <rPr>
            <sz val="11"/>
            <rFont val="Calibri"/>
            <family val="2"/>
            <charset val="238"/>
          </rPr>
          <t>IV_F:TervezettNettoKoltseg</t>
        </r>
      </text>
    </comment>
    <comment ref="L86" authorId="0" shapeId="0" xr:uid="{E130CF67-1F33-4D79-BAA5-36E565F92FDE}">
      <text>
        <r>
          <rPr>
            <sz val="11"/>
            <rFont val="Calibri"/>
            <family val="2"/>
            <charset val="238"/>
          </rPr>
          <t>IV_F:IdotartamKezdes</t>
        </r>
      </text>
    </comment>
    <comment ref="M86" authorId="0" shapeId="0" xr:uid="{60400647-B561-4927-A639-1CB510D0C4BF}">
      <text>
        <r>
          <rPr>
            <sz val="11"/>
            <rFont val="Calibri"/>
            <family val="2"/>
            <charset val="238"/>
          </rPr>
          <t>IV_F:IdotartamBefejezes</t>
        </r>
      </text>
    </comment>
    <comment ref="N86" authorId="0" shapeId="0" xr:uid="{31789536-A185-4068-89B8-14E161EFABC5}">
      <text>
        <r>
          <rPr>
            <sz val="11"/>
            <rFont val="Calibri"/>
            <family val="2"/>
            <charset val="238"/>
          </rPr>
          <t>IV_F:NettoKoltsegUtem1</t>
        </r>
      </text>
    </comment>
    <comment ref="O86" authorId="0" shapeId="0" xr:uid="{767732B9-A7D9-451C-A031-DD98A6E33690}">
      <text>
        <r>
          <rPr>
            <sz val="11"/>
            <rFont val="Calibri"/>
            <family val="2"/>
            <charset val="238"/>
          </rPr>
          <t>IV_F:NettoKoltsegUtem2</t>
        </r>
      </text>
    </comment>
    <comment ref="P86" authorId="0" shapeId="0" xr:uid="{F6C66B0B-2173-4CF1-ACCC-C1219371DFFA}">
      <text>
        <r>
          <rPr>
            <sz val="11"/>
            <rFont val="Calibri"/>
            <family val="2"/>
            <charset val="238"/>
          </rPr>
          <t>IV_F:EM_Melleklet2_KTG</t>
        </r>
      </text>
    </comment>
    <comment ref="R86" authorId="0" shapeId="0" xr:uid="{2B3A181E-5089-4526-A824-8B37D21B473A}">
      <text>
        <r>
          <rPr>
            <sz val="11"/>
            <rFont val="Calibri"/>
            <family val="2"/>
            <charset val="238"/>
          </rPr>
          <t>IV_F:HDUtem1</t>
        </r>
      </text>
    </comment>
    <comment ref="S86" authorId="0" shapeId="0" xr:uid="{633F0568-0871-40E6-8C26-E4686747637F}">
      <text>
        <r>
          <rPr>
            <sz val="11"/>
            <rFont val="Calibri"/>
            <family val="2"/>
            <charset val="238"/>
          </rPr>
          <t>IV_F:ECSUtem1</t>
        </r>
      </text>
    </comment>
    <comment ref="T86" authorId="0" shapeId="0" xr:uid="{2A30405B-9B76-4013-9A8B-CF3EE76D4E54}">
      <text>
        <r>
          <rPr>
            <sz val="11"/>
            <rFont val="Calibri"/>
            <family val="2"/>
            <charset val="238"/>
          </rPr>
          <t>IV_F:KFHUtem1</t>
        </r>
      </text>
    </comment>
    <comment ref="U86" authorId="0" shapeId="0" xr:uid="{4EA105D8-E95B-416B-B7F3-BB82BE0FB322}">
      <text>
        <r>
          <rPr>
            <sz val="11"/>
            <rFont val="Calibri"/>
            <family val="2"/>
            <charset val="238"/>
          </rPr>
          <t>IV_F:Egyeb_SajatUtem1</t>
        </r>
      </text>
    </comment>
    <comment ref="V86" authorId="0" shapeId="0" xr:uid="{3625D51A-119E-4426-804E-92C4FFBFFFE6}">
      <text>
        <r>
          <rPr>
            <sz val="11"/>
            <rFont val="Calibri"/>
            <family val="2"/>
            <charset val="238"/>
          </rPr>
          <t>IV_F:DijUtem1</t>
        </r>
      </text>
    </comment>
    <comment ref="W86" authorId="0" shapeId="0" xr:uid="{413C05FD-D79C-4D3E-B06A-7305A7FF0B64}">
      <text>
        <r>
          <rPr>
            <sz val="11"/>
            <rFont val="Calibri"/>
            <family val="2"/>
            <charset val="238"/>
          </rPr>
          <t>IV_F:EM_Melleklet1_Utem1</t>
        </r>
      </text>
    </comment>
    <comment ref="X86" authorId="0" shapeId="0" xr:uid="{FF4DE69C-07E1-4B68-BE16-1817A57E7348}">
      <text>
        <r>
          <rPr>
            <sz val="11"/>
            <rFont val="Calibri"/>
            <family val="2"/>
            <charset val="238"/>
          </rPr>
          <t>IV_F:EgyebAllamiUtem1</t>
        </r>
      </text>
    </comment>
    <comment ref="Y86" authorId="0" shapeId="0" xr:uid="{2376D210-B7AD-4BD4-B4FD-108578360A0F}">
      <text>
        <r>
          <rPr>
            <sz val="11"/>
            <rFont val="Calibri"/>
            <family val="2"/>
            <charset val="238"/>
          </rPr>
          <t>IV_F:OnkormanyzatiUtem1</t>
        </r>
      </text>
    </comment>
    <comment ref="Z86" authorId="0" shapeId="0" xr:uid="{776140BB-C554-4C6B-9DE5-114F8051A173}">
      <text>
        <r>
          <rPr>
            <sz val="11"/>
            <rFont val="Calibri"/>
            <family val="2"/>
            <charset val="238"/>
          </rPr>
          <t>IV_F:EUUtem1</t>
        </r>
      </text>
    </comment>
    <comment ref="AA86" authorId="0" shapeId="0" xr:uid="{DA1003DD-1C59-439F-97D2-295031DC739A}">
      <text>
        <r>
          <rPr>
            <sz val="11"/>
            <rFont val="Calibri"/>
            <family val="2"/>
            <charset val="238"/>
          </rPr>
          <t>IV_F:EgyebUtem1</t>
        </r>
      </text>
    </comment>
    <comment ref="AB86" authorId="0" shapeId="0" xr:uid="{73064BDC-9A2C-4E8B-AE2D-FDAD7AA2611E}">
      <text>
        <r>
          <rPr>
            <sz val="11"/>
            <rFont val="Calibri"/>
            <family val="2"/>
            <charset val="238"/>
          </rPr>
          <t>IV_F:HitelKotvenyUtem1</t>
        </r>
      </text>
    </comment>
    <comment ref="AC86" authorId="0" shapeId="0" xr:uid="{DFB3955C-8CAE-4EC1-98E6-22469D34ECA2}">
      <text>
        <r>
          <rPr>
            <sz val="11"/>
            <rFont val="Calibri"/>
            <family val="2"/>
            <charset val="238"/>
          </rPr>
          <t>IV_F:OsszesenUtem1</t>
        </r>
      </text>
    </comment>
    <comment ref="AF86" authorId="0" shapeId="0" xr:uid="{52B786C5-2B92-4DD9-83FF-883C839BBF59}">
      <text>
        <r>
          <rPr>
            <sz val="11"/>
            <rFont val="Calibri"/>
            <family val="2"/>
            <charset val="238"/>
          </rPr>
          <t>IV_F:HDUtem2</t>
        </r>
      </text>
    </comment>
    <comment ref="AG86" authorId="0" shapeId="0" xr:uid="{9AD95419-D06C-4466-873A-98666BE0CDF7}">
      <text>
        <r>
          <rPr>
            <sz val="11"/>
            <rFont val="Calibri"/>
            <family val="2"/>
            <charset val="238"/>
          </rPr>
          <t>IV_F:ECSUtem2</t>
        </r>
      </text>
    </comment>
    <comment ref="AH86" authorId="0" shapeId="0" xr:uid="{B5D2AB3D-A8A9-42DD-8253-914511821DE1}">
      <text>
        <r>
          <rPr>
            <sz val="11"/>
            <rFont val="Calibri"/>
            <family val="2"/>
            <charset val="238"/>
          </rPr>
          <t>IV_F:KFHUtem2</t>
        </r>
      </text>
    </comment>
    <comment ref="AI86" authorId="0" shapeId="0" xr:uid="{C4160AC8-3470-4563-A9ED-784004562A9B}">
      <text>
        <r>
          <rPr>
            <sz val="11"/>
            <rFont val="Calibri"/>
            <family val="2"/>
            <charset val="238"/>
          </rPr>
          <t>IV_F:Egyeb_SajatUtem2</t>
        </r>
      </text>
    </comment>
    <comment ref="AJ86" authorId="0" shapeId="0" xr:uid="{BB985A3D-DF5B-43E2-9A9E-92EC1E9C9B01}">
      <text>
        <r>
          <rPr>
            <sz val="11"/>
            <rFont val="Calibri"/>
            <family val="2"/>
            <charset val="238"/>
          </rPr>
          <t>IV_F:DijUtem2</t>
        </r>
      </text>
    </comment>
    <comment ref="AK86" authorId="0" shapeId="0" xr:uid="{806CBE71-757F-41DE-AC91-D1FE80A5034B}">
      <text>
        <r>
          <rPr>
            <sz val="11"/>
            <rFont val="Calibri"/>
            <family val="2"/>
            <charset val="238"/>
          </rPr>
          <t>IV_F:EM_Melleklet1_Utem2</t>
        </r>
      </text>
    </comment>
    <comment ref="AL86" authorId="0" shapeId="0" xr:uid="{A9A5C224-60AC-4604-9F47-C6F36501E431}">
      <text>
        <r>
          <rPr>
            <sz val="11"/>
            <rFont val="Calibri"/>
            <family val="2"/>
            <charset val="238"/>
          </rPr>
          <t>IV_F:EgyebAllamiUtem2</t>
        </r>
      </text>
    </comment>
    <comment ref="AM86" authorId="0" shapeId="0" xr:uid="{9E3EFB16-2423-4459-BDD7-2D5F51647C84}">
      <text>
        <r>
          <rPr>
            <sz val="11"/>
            <rFont val="Calibri"/>
            <family val="2"/>
            <charset val="238"/>
          </rPr>
          <t>IV_F:OnkormanyzatiUtem2</t>
        </r>
      </text>
    </comment>
    <comment ref="AN86" authorId="0" shapeId="0" xr:uid="{8A643099-8231-4642-87F8-71D549FA26E9}">
      <text>
        <r>
          <rPr>
            <sz val="11"/>
            <rFont val="Calibri"/>
            <family val="2"/>
            <charset val="238"/>
          </rPr>
          <t>IV_F:EUUtem2</t>
        </r>
      </text>
    </comment>
    <comment ref="AO86" authorId="0" shapeId="0" xr:uid="{59C54EC6-D2FC-404D-A2E7-079CD81E06B4}">
      <text>
        <r>
          <rPr>
            <sz val="11"/>
            <rFont val="Calibri"/>
            <family val="2"/>
            <charset val="238"/>
          </rPr>
          <t>IV_F:EgyebUtem2</t>
        </r>
      </text>
    </comment>
    <comment ref="AP86" authorId="0" shapeId="0" xr:uid="{9FEC09B6-BABD-46EE-B0EB-D75019673A1C}">
      <text>
        <r>
          <rPr>
            <sz val="11"/>
            <rFont val="Calibri"/>
            <family val="2"/>
            <charset val="238"/>
          </rPr>
          <t>IV_F:HitelKotvenyUtem2</t>
        </r>
      </text>
    </comment>
    <comment ref="AQ86" authorId="0" shapeId="0" xr:uid="{1FA64FAE-5C31-439A-9BC1-48A54B52D83A}">
      <text>
        <r>
          <rPr>
            <sz val="11"/>
            <rFont val="Calibri"/>
            <family val="2"/>
            <charset val="238"/>
          </rPr>
          <t>IV_F:OsszesenUtem2</t>
        </r>
      </text>
    </comment>
    <comment ref="AR86" authorId="0" shapeId="0" xr:uid="{A66F28FE-77B8-4802-9095-7E7817C8495C}">
      <text>
        <r>
          <rPr>
            <sz val="11"/>
            <rFont val="Calibri"/>
            <family val="2"/>
            <charset val="238"/>
          </rPr>
          <t>IV_F:ForrashianyUtem2</t>
        </r>
      </text>
    </comment>
    <comment ref="AU86" authorId="0" shapeId="0" xr:uid="{E5D84621-F879-4F9B-8D57-77D2577F83CD}">
      <text>
        <r>
          <rPr>
            <sz val="11"/>
            <rFont val="Calibri"/>
            <family val="2"/>
            <charset val="238"/>
          </rPr>
          <t>IV_F:Indokolas</t>
        </r>
      </text>
    </comment>
    <comment ref="AV86" authorId="0" shapeId="0" xr:uid="{CAC3CAE2-051A-4608-A5C4-53D5A2E95461}">
      <text>
        <r>
          <rPr>
            <sz val="11"/>
            <rFont val="Calibri"/>
            <family val="2"/>
            <charset val="238"/>
          </rPr>
          <t>IV_F:Megjegyzes</t>
        </r>
      </text>
    </comment>
    <comment ref="AW86" authorId="0" shapeId="0" xr:uid="{56846C35-BB74-4DE1-AB8F-E4E3124CAAE6}">
      <text>
        <r>
          <rPr>
            <sz val="11"/>
            <rFont val="Calibri"/>
            <family val="2"/>
            <charset val="238"/>
          </rPr>
          <t>IV_F:FeladatSorszam</t>
        </r>
      </text>
    </comment>
    <comment ref="AY86" authorId="0" shapeId="0" xr:uid="{C178C308-F2CF-46D1-AA2A-9A4B36521A1C}">
      <text>
        <r>
          <rPr>
            <sz val="11"/>
            <rFont val="Calibri"/>
            <family val="2"/>
            <charset val="238"/>
          </rPr>
          <t>IV_F:ISA</t>
        </r>
      </text>
    </comment>
    <comment ref="B87" authorId="0" shapeId="0" xr:uid="{D9F07779-C50D-42F9-AD76-EE4986906410}">
      <text>
        <r>
          <rPr>
            <sz val="11"/>
            <rFont val="Calibri"/>
            <family val="2"/>
            <charset val="238"/>
          </rPr>
          <t>IV_F:FontossagiSorrent</t>
        </r>
      </text>
    </comment>
    <comment ref="C87" authorId="0" shapeId="0" xr:uid="{148D4C64-E18D-4A6E-B1C0-8C7CCA0DF3B1}">
      <text>
        <r>
          <rPr>
            <sz val="11"/>
            <rFont val="Calibri"/>
            <family val="2"/>
            <charset val="238"/>
          </rPr>
          <t>IV_F:FeladatKategoria</t>
        </r>
      </text>
    </comment>
    <comment ref="D87" authorId="0" shapeId="0" xr:uid="{06A3B331-676D-4D05-913A-BC215893604B}">
      <text>
        <r>
          <rPr>
            <sz val="11"/>
            <rFont val="Calibri"/>
            <family val="2"/>
            <charset val="238"/>
          </rPr>
          <t>IV_F:FeladatMegnevezes</t>
        </r>
      </text>
    </comment>
    <comment ref="E87" authorId="0" shapeId="0" xr:uid="{CB6C9990-861E-41CB-A989-C8058BDB553A}">
      <text>
        <r>
          <rPr>
            <sz val="11"/>
            <rFont val="Calibri"/>
            <family val="2"/>
            <charset val="238"/>
          </rPr>
          <t>IV_F:ElviEngedelySzam</t>
        </r>
      </text>
    </comment>
    <comment ref="F87" authorId="0" shapeId="0" xr:uid="{E56E9B46-A314-4D78-BAC9-CCC019D7B86B}">
      <text>
        <r>
          <rPr>
            <sz val="11"/>
            <rFont val="Calibri"/>
            <family val="2"/>
            <charset val="238"/>
          </rPr>
          <t>IV_F:VKR_Kod</t>
        </r>
      </text>
    </comment>
    <comment ref="G87" authorId="0" shapeId="0" xr:uid="{D7881F01-40EB-4F4B-87BF-FEEAEA20175A}">
      <text>
        <r>
          <rPr>
            <sz val="11"/>
            <rFont val="Calibri"/>
            <family val="2"/>
            <charset val="238"/>
          </rPr>
          <t>IV_F:VKR_Nev</t>
        </r>
      </text>
    </comment>
    <comment ref="H87" authorId="0" shapeId="0" xr:uid="{39E28F42-DC5B-4AFA-A712-8B551A3BFCD5}">
      <text>
        <r>
          <rPr>
            <sz val="11"/>
            <rFont val="Calibri"/>
            <family val="2"/>
            <charset val="238"/>
          </rPr>
          <t>IV_F:FeladatAzonosito</t>
        </r>
      </text>
    </comment>
    <comment ref="I87" authorId="0" shapeId="0" xr:uid="{A3A118C0-AFE1-4EE5-91E7-A0399B149A43}">
      <text>
        <r>
          <rPr>
            <sz val="11"/>
            <rFont val="Calibri"/>
            <family val="2"/>
            <charset val="238"/>
          </rPr>
          <t>IV_F:EllatasiTerulet</t>
        </r>
      </text>
    </comment>
    <comment ref="J87" authorId="0" shapeId="0" xr:uid="{79ED98FF-3503-4F03-9FF5-5A6903E425C6}">
      <text>
        <r>
          <rPr>
            <sz val="11"/>
            <rFont val="Calibri"/>
            <family val="2"/>
            <charset val="238"/>
          </rPr>
          <t>IV_F:EllatasertFelelos</t>
        </r>
      </text>
    </comment>
    <comment ref="K87" authorId="0" shapeId="0" xr:uid="{A6DA3C9C-C870-487B-BF18-DF75A454E8A5}">
      <text>
        <r>
          <rPr>
            <sz val="11"/>
            <rFont val="Calibri"/>
            <family val="2"/>
            <charset val="238"/>
          </rPr>
          <t>IV_F:TervezettNettoKoltseg</t>
        </r>
      </text>
    </comment>
    <comment ref="L87" authorId="0" shapeId="0" xr:uid="{08256957-0EA1-4F78-90B0-A598870DC993}">
      <text>
        <r>
          <rPr>
            <sz val="11"/>
            <rFont val="Calibri"/>
            <family val="2"/>
            <charset val="238"/>
          </rPr>
          <t>IV_F:IdotartamKezdes</t>
        </r>
      </text>
    </comment>
    <comment ref="M87" authorId="0" shapeId="0" xr:uid="{0BC7DE4A-1994-4E1D-8C30-85CC8BF77FA7}">
      <text>
        <r>
          <rPr>
            <sz val="11"/>
            <rFont val="Calibri"/>
            <family val="2"/>
            <charset val="238"/>
          </rPr>
          <t>IV_F:IdotartamBefejezes</t>
        </r>
      </text>
    </comment>
    <comment ref="N87" authorId="0" shapeId="0" xr:uid="{AC886E89-EB22-4574-9D00-35337ED7EC9E}">
      <text>
        <r>
          <rPr>
            <sz val="11"/>
            <rFont val="Calibri"/>
            <family val="2"/>
            <charset val="238"/>
          </rPr>
          <t>IV_F:NettoKoltsegUtem1</t>
        </r>
      </text>
    </comment>
    <comment ref="O87" authorId="0" shapeId="0" xr:uid="{7C1C6E85-9622-46A7-8058-B5EFECF916C1}">
      <text>
        <r>
          <rPr>
            <sz val="11"/>
            <rFont val="Calibri"/>
            <family val="2"/>
            <charset val="238"/>
          </rPr>
          <t>IV_F:NettoKoltsegUtem2</t>
        </r>
      </text>
    </comment>
    <comment ref="P87" authorId="0" shapeId="0" xr:uid="{6C0364B1-2D93-4E8C-8143-987B469F8D8B}">
      <text>
        <r>
          <rPr>
            <sz val="11"/>
            <rFont val="Calibri"/>
            <family val="2"/>
            <charset val="238"/>
          </rPr>
          <t>IV_F:EM_Melleklet2_KTG</t>
        </r>
      </text>
    </comment>
    <comment ref="R87" authorId="0" shapeId="0" xr:uid="{DDD38482-B101-4BA9-8357-66E5E2B15F24}">
      <text>
        <r>
          <rPr>
            <sz val="11"/>
            <rFont val="Calibri"/>
            <family val="2"/>
            <charset val="238"/>
          </rPr>
          <t>IV_F:HDUtem1</t>
        </r>
      </text>
    </comment>
    <comment ref="S87" authorId="0" shapeId="0" xr:uid="{B40974D4-74B7-4EBC-9F71-654DC9DADB28}">
      <text>
        <r>
          <rPr>
            <sz val="11"/>
            <rFont val="Calibri"/>
            <family val="2"/>
            <charset val="238"/>
          </rPr>
          <t>IV_F:ECSUtem1</t>
        </r>
      </text>
    </comment>
    <comment ref="T87" authorId="0" shapeId="0" xr:uid="{9AEF3068-397E-4019-8F04-E343CC76BFD7}">
      <text>
        <r>
          <rPr>
            <sz val="11"/>
            <rFont val="Calibri"/>
            <family val="2"/>
            <charset val="238"/>
          </rPr>
          <t>IV_F:KFHUtem1</t>
        </r>
      </text>
    </comment>
    <comment ref="U87" authorId="0" shapeId="0" xr:uid="{65DC4F3F-E551-4193-9A94-CE0DD9D4335F}">
      <text>
        <r>
          <rPr>
            <sz val="11"/>
            <rFont val="Calibri"/>
            <family val="2"/>
            <charset val="238"/>
          </rPr>
          <t>IV_F:Egyeb_SajatUtem1</t>
        </r>
      </text>
    </comment>
    <comment ref="V87" authorId="0" shapeId="0" xr:uid="{63624A96-FDAB-4D31-A495-F4AEA70FDD53}">
      <text>
        <r>
          <rPr>
            <sz val="11"/>
            <rFont val="Calibri"/>
            <family val="2"/>
            <charset val="238"/>
          </rPr>
          <t>IV_F:DijUtem1</t>
        </r>
      </text>
    </comment>
    <comment ref="W87" authorId="0" shapeId="0" xr:uid="{C9CA8FE6-BFA1-468D-B361-E781A8AA3207}">
      <text>
        <r>
          <rPr>
            <sz val="11"/>
            <rFont val="Calibri"/>
            <family val="2"/>
            <charset val="238"/>
          </rPr>
          <t>IV_F:EM_Melleklet1_Utem1</t>
        </r>
      </text>
    </comment>
    <comment ref="X87" authorId="0" shapeId="0" xr:uid="{EEA35743-E000-40B5-853B-B8DF814596A9}">
      <text>
        <r>
          <rPr>
            <sz val="11"/>
            <rFont val="Calibri"/>
            <family val="2"/>
            <charset val="238"/>
          </rPr>
          <t>IV_F:EgyebAllamiUtem1</t>
        </r>
      </text>
    </comment>
    <comment ref="Y87" authorId="0" shapeId="0" xr:uid="{5D3E0316-2594-4130-9ADF-9418199D08C4}">
      <text>
        <r>
          <rPr>
            <sz val="11"/>
            <rFont val="Calibri"/>
            <family val="2"/>
            <charset val="238"/>
          </rPr>
          <t>IV_F:OnkormanyzatiUtem1</t>
        </r>
      </text>
    </comment>
    <comment ref="Z87" authorId="0" shapeId="0" xr:uid="{87FDB5A8-5BB8-40D0-8200-70FAD3466F17}">
      <text>
        <r>
          <rPr>
            <sz val="11"/>
            <rFont val="Calibri"/>
            <family val="2"/>
            <charset val="238"/>
          </rPr>
          <t>IV_F:EUUtem1</t>
        </r>
      </text>
    </comment>
    <comment ref="AA87" authorId="0" shapeId="0" xr:uid="{04893D85-64CD-416B-9CC9-E8BDF2FEED0F}">
      <text>
        <r>
          <rPr>
            <sz val="11"/>
            <rFont val="Calibri"/>
            <family val="2"/>
            <charset val="238"/>
          </rPr>
          <t>IV_F:EgyebUtem1</t>
        </r>
      </text>
    </comment>
    <comment ref="AB87" authorId="0" shapeId="0" xr:uid="{613789C2-A547-4FE9-A29E-86AA52F51C62}">
      <text>
        <r>
          <rPr>
            <sz val="11"/>
            <rFont val="Calibri"/>
            <family val="2"/>
            <charset val="238"/>
          </rPr>
          <t>IV_F:HitelKotvenyUtem1</t>
        </r>
      </text>
    </comment>
    <comment ref="AC87" authorId="0" shapeId="0" xr:uid="{25EB4A7B-9DBD-4970-88B7-98243F4A4704}">
      <text>
        <r>
          <rPr>
            <sz val="11"/>
            <rFont val="Calibri"/>
            <family val="2"/>
            <charset val="238"/>
          </rPr>
          <t>IV_F:OsszesenUtem1</t>
        </r>
      </text>
    </comment>
    <comment ref="AF87" authorId="0" shapeId="0" xr:uid="{DC1C1F0C-C5EF-49FE-B4CF-896AEEFD8C43}">
      <text>
        <r>
          <rPr>
            <sz val="11"/>
            <rFont val="Calibri"/>
            <family val="2"/>
            <charset val="238"/>
          </rPr>
          <t>IV_F:HDUtem2</t>
        </r>
      </text>
    </comment>
    <comment ref="AG87" authorId="0" shapeId="0" xr:uid="{C3AB65DB-44B7-40A7-9DF4-27F3B50EC165}">
      <text>
        <r>
          <rPr>
            <sz val="11"/>
            <rFont val="Calibri"/>
            <family val="2"/>
            <charset val="238"/>
          </rPr>
          <t>IV_F:ECSUtem2</t>
        </r>
      </text>
    </comment>
    <comment ref="AH87" authorId="0" shapeId="0" xr:uid="{90C3E480-B9FA-4764-9F7D-9E496DB99887}">
      <text>
        <r>
          <rPr>
            <sz val="11"/>
            <rFont val="Calibri"/>
            <family val="2"/>
            <charset val="238"/>
          </rPr>
          <t>IV_F:KFHUtem2</t>
        </r>
      </text>
    </comment>
    <comment ref="AI87" authorId="0" shapeId="0" xr:uid="{3D3E0943-CC30-401E-8111-498F324AB580}">
      <text>
        <r>
          <rPr>
            <sz val="11"/>
            <rFont val="Calibri"/>
            <family val="2"/>
            <charset val="238"/>
          </rPr>
          <t>IV_F:Egyeb_SajatUtem2</t>
        </r>
      </text>
    </comment>
    <comment ref="AJ87" authorId="0" shapeId="0" xr:uid="{950E6DC8-9659-4ADC-9AB0-A07593D3E78E}">
      <text>
        <r>
          <rPr>
            <sz val="11"/>
            <rFont val="Calibri"/>
            <family val="2"/>
            <charset val="238"/>
          </rPr>
          <t>IV_F:DijUtem2</t>
        </r>
      </text>
    </comment>
    <comment ref="AK87" authorId="0" shapeId="0" xr:uid="{12169E12-1BDA-4320-80C1-B0F3995F35BB}">
      <text>
        <r>
          <rPr>
            <sz val="11"/>
            <rFont val="Calibri"/>
            <family val="2"/>
            <charset val="238"/>
          </rPr>
          <t>IV_F:EM_Melleklet1_Utem2</t>
        </r>
      </text>
    </comment>
    <comment ref="AL87" authorId="0" shapeId="0" xr:uid="{EE09D7BF-E43E-41EC-81B6-496009FEA50E}">
      <text>
        <r>
          <rPr>
            <sz val="11"/>
            <rFont val="Calibri"/>
            <family val="2"/>
            <charset val="238"/>
          </rPr>
          <t>IV_F:EgyebAllamiUtem2</t>
        </r>
      </text>
    </comment>
    <comment ref="AM87" authorId="0" shapeId="0" xr:uid="{AA723F3F-0097-4BD7-AC13-773915669CCB}">
      <text>
        <r>
          <rPr>
            <sz val="11"/>
            <rFont val="Calibri"/>
            <family val="2"/>
            <charset val="238"/>
          </rPr>
          <t>IV_F:OnkormanyzatiUtem2</t>
        </r>
      </text>
    </comment>
    <comment ref="AN87" authorId="0" shapeId="0" xr:uid="{E5C43734-F4D6-427F-8B49-270B8007D620}">
      <text>
        <r>
          <rPr>
            <sz val="11"/>
            <rFont val="Calibri"/>
            <family val="2"/>
            <charset val="238"/>
          </rPr>
          <t>IV_F:EUUtem2</t>
        </r>
      </text>
    </comment>
    <comment ref="AO87" authorId="0" shapeId="0" xr:uid="{044E17B0-CECB-4BBC-9511-F271C75FF826}">
      <text>
        <r>
          <rPr>
            <sz val="11"/>
            <rFont val="Calibri"/>
            <family val="2"/>
            <charset val="238"/>
          </rPr>
          <t>IV_F:EgyebUtem2</t>
        </r>
      </text>
    </comment>
    <comment ref="AP87" authorId="0" shapeId="0" xr:uid="{A63D7160-3139-45F4-B0B0-4A4760BCF113}">
      <text>
        <r>
          <rPr>
            <sz val="11"/>
            <rFont val="Calibri"/>
            <family val="2"/>
            <charset val="238"/>
          </rPr>
          <t>IV_F:HitelKotvenyUtem2</t>
        </r>
      </text>
    </comment>
    <comment ref="AQ87" authorId="0" shapeId="0" xr:uid="{34A989CC-2DB0-4412-85DC-4AE83CAAFD2F}">
      <text>
        <r>
          <rPr>
            <sz val="11"/>
            <rFont val="Calibri"/>
            <family val="2"/>
            <charset val="238"/>
          </rPr>
          <t>IV_F:OsszesenUtem2</t>
        </r>
      </text>
    </comment>
    <comment ref="AR87" authorId="0" shapeId="0" xr:uid="{AAA99BB6-D292-48BF-9568-AB355390A24F}">
      <text>
        <r>
          <rPr>
            <sz val="11"/>
            <rFont val="Calibri"/>
            <family val="2"/>
            <charset val="238"/>
          </rPr>
          <t>IV_F:ForrashianyUtem2</t>
        </r>
      </text>
    </comment>
    <comment ref="AU87" authorId="0" shapeId="0" xr:uid="{FE851954-B6B2-49D5-8E2C-34936D681614}">
      <text>
        <r>
          <rPr>
            <sz val="11"/>
            <rFont val="Calibri"/>
            <family val="2"/>
            <charset val="238"/>
          </rPr>
          <t>IV_F:Indokolas</t>
        </r>
      </text>
    </comment>
    <comment ref="AV87" authorId="0" shapeId="0" xr:uid="{A72EB8EA-BA24-4B76-9197-7D2480DAB7A3}">
      <text>
        <r>
          <rPr>
            <sz val="11"/>
            <rFont val="Calibri"/>
            <family val="2"/>
            <charset val="238"/>
          </rPr>
          <t>IV_F:Megjegyzes</t>
        </r>
      </text>
    </comment>
    <comment ref="AW87" authorId="0" shapeId="0" xr:uid="{A552D6AF-CF92-4589-8027-AF42DA20EA8B}">
      <text>
        <r>
          <rPr>
            <sz val="11"/>
            <rFont val="Calibri"/>
            <family val="2"/>
            <charset val="238"/>
          </rPr>
          <t>IV_F:FeladatSorszam</t>
        </r>
      </text>
    </comment>
    <comment ref="AY87" authorId="0" shapeId="0" xr:uid="{8C61D792-41CA-45D2-9FDB-D872EF44404C}">
      <text>
        <r>
          <rPr>
            <sz val="11"/>
            <rFont val="Calibri"/>
            <family val="2"/>
            <charset val="238"/>
          </rPr>
          <t>IV_F:ISA</t>
        </r>
      </text>
    </comment>
    <comment ref="B88" authorId="0" shapeId="0" xr:uid="{E77F5A22-E869-4790-B5B3-F23A9FB53896}">
      <text>
        <r>
          <rPr>
            <sz val="11"/>
            <rFont val="Calibri"/>
            <family val="2"/>
            <charset val="238"/>
          </rPr>
          <t>IV_F:FontossagiSorrent</t>
        </r>
      </text>
    </comment>
    <comment ref="C88" authorId="0" shapeId="0" xr:uid="{23B33B6E-2B5D-41F6-A2B1-D97CBB7E85F5}">
      <text>
        <r>
          <rPr>
            <sz val="11"/>
            <rFont val="Calibri"/>
            <family val="2"/>
            <charset val="238"/>
          </rPr>
          <t>IV_F:FeladatKategoria</t>
        </r>
      </text>
    </comment>
    <comment ref="D88" authorId="0" shapeId="0" xr:uid="{FEE5F246-8D25-4AEB-A184-22C05D65CB9C}">
      <text>
        <r>
          <rPr>
            <sz val="11"/>
            <rFont val="Calibri"/>
            <family val="2"/>
            <charset val="238"/>
          </rPr>
          <t>IV_F:FeladatMegnevezes</t>
        </r>
      </text>
    </comment>
    <comment ref="E88" authorId="0" shapeId="0" xr:uid="{721B14A1-4B9D-4701-AEA4-5FDB789AEB4F}">
      <text>
        <r>
          <rPr>
            <sz val="11"/>
            <rFont val="Calibri"/>
            <family val="2"/>
            <charset val="238"/>
          </rPr>
          <t>IV_F:ElviEngedelySzam</t>
        </r>
      </text>
    </comment>
    <comment ref="F88" authorId="0" shapeId="0" xr:uid="{D514B329-EB06-4747-BFEB-DED136E60DFE}">
      <text>
        <r>
          <rPr>
            <sz val="11"/>
            <rFont val="Calibri"/>
            <family val="2"/>
            <charset val="238"/>
          </rPr>
          <t>IV_F:VKR_Kod</t>
        </r>
      </text>
    </comment>
    <comment ref="G88" authorId="0" shapeId="0" xr:uid="{7C2BE886-7CD1-4943-8BE4-B761E440C901}">
      <text>
        <r>
          <rPr>
            <sz val="11"/>
            <rFont val="Calibri"/>
            <family val="2"/>
            <charset val="238"/>
          </rPr>
          <t>IV_F:VKR_Nev</t>
        </r>
      </text>
    </comment>
    <comment ref="H88" authorId="0" shapeId="0" xr:uid="{936EF214-B4D1-462C-8778-FA3B66222FBF}">
      <text>
        <r>
          <rPr>
            <sz val="11"/>
            <rFont val="Calibri"/>
            <family val="2"/>
            <charset val="238"/>
          </rPr>
          <t>IV_F:FeladatAzonosito</t>
        </r>
      </text>
    </comment>
    <comment ref="I88" authorId="0" shapeId="0" xr:uid="{6B77DBE6-9A75-4F73-92D7-37D210E9E59F}">
      <text>
        <r>
          <rPr>
            <sz val="11"/>
            <rFont val="Calibri"/>
            <family val="2"/>
            <charset val="238"/>
          </rPr>
          <t>IV_F:EllatasiTerulet</t>
        </r>
      </text>
    </comment>
    <comment ref="J88" authorId="0" shapeId="0" xr:uid="{7DF1DD7A-A6CE-4A72-99C7-8400A13B7E9E}">
      <text>
        <r>
          <rPr>
            <sz val="11"/>
            <rFont val="Calibri"/>
            <family val="2"/>
            <charset val="238"/>
          </rPr>
          <t>IV_F:EllatasertFelelos</t>
        </r>
      </text>
    </comment>
    <comment ref="K88" authorId="0" shapeId="0" xr:uid="{758C9554-B651-4837-BCED-5BA96F13CF41}">
      <text>
        <r>
          <rPr>
            <sz val="11"/>
            <rFont val="Calibri"/>
            <family val="2"/>
            <charset val="238"/>
          </rPr>
          <t>IV_F:TervezettNettoKoltseg</t>
        </r>
      </text>
    </comment>
    <comment ref="L88" authorId="0" shapeId="0" xr:uid="{122F15C5-E574-4445-AAE2-52FD3DEB6A8C}">
      <text>
        <r>
          <rPr>
            <sz val="11"/>
            <rFont val="Calibri"/>
            <family val="2"/>
            <charset val="238"/>
          </rPr>
          <t>IV_F:IdotartamKezdes</t>
        </r>
      </text>
    </comment>
    <comment ref="M88" authorId="0" shapeId="0" xr:uid="{DF722A46-16B1-4580-AE68-BD358A587DC6}">
      <text>
        <r>
          <rPr>
            <sz val="11"/>
            <rFont val="Calibri"/>
            <family val="2"/>
            <charset val="238"/>
          </rPr>
          <t>IV_F:IdotartamBefejezes</t>
        </r>
      </text>
    </comment>
    <comment ref="N88" authorId="0" shapeId="0" xr:uid="{E508EC41-3478-4A5A-B95C-C207B8E0176E}">
      <text>
        <r>
          <rPr>
            <sz val="11"/>
            <rFont val="Calibri"/>
            <family val="2"/>
            <charset val="238"/>
          </rPr>
          <t>IV_F:NettoKoltsegUtem1</t>
        </r>
      </text>
    </comment>
    <comment ref="O88" authorId="0" shapeId="0" xr:uid="{874FC500-87D9-47EC-B007-D0C78E862ADC}">
      <text>
        <r>
          <rPr>
            <sz val="11"/>
            <rFont val="Calibri"/>
            <family val="2"/>
            <charset val="238"/>
          </rPr>
          <t>IV_F:NettoKoltsegUtem2</t>
        </r>
      </text>
    </comment>
    <comment ref="P88" authorId="0" shapeId="0" xr:uid="{C036366B-A06B-4EAA-9DC8-25CC87575E09}">
      <text>
        <r>
          <rPr>
            <sz val="11"/>
            <rFont val="Calibri"/>
            <family val="2"/>
            <charset val="238"/>
          </rPr>
          <t>IV_F:EM_Melleklet2_KTG</t>
        </r>
      </text>
    </comment>
    <comment ref="R88" authorId="0" shapeId="0" xr:uid="{E04B3BC6-E4FF-4959-AF90-60C760A4F38A}">
      <text>
        <r>
          <rPr>
            <sz val="11"/>
            <rFont val="Calibri"/>
            <family val="2"/>
            <charset val="238"/>
          </rPr>
          <t>IV_F:HDUtem1</t>
        </r>
      </text>
    </comment>
    <comment ref="S88" authorId="0" shapeId="0" xr:uid="{F7D090B4-A81F-4F99-AC43-F3D8950B899F}">
      <text>
        <r>
          <rPr>
            <sz val="11"/>
            <rFont val="Calibri"/>
            <family val="2"/>
            <charset val="238"/>
          </rPr>
          <t>IV_F:ECSUtem1</t>
        </r>
      </text>
    </comment>
    <comment ref="T88" authorId="0" shapeId="0" xr:uid="{C9BBB9BD-ACAE-4CF3-8470-AD2D8A681FB3}">
      <text>
        <r>
          <rPr>
            <sz val="11"/>
            <rFont val="Calibri"/>
            <family val="2"/>
            <charset val="238"/>
          </rPr>
          <t>IV_F:KFHUtem1</t>
        </r>
      </text>
    </comment>
    <comment ref="U88" authorId="0" shapeId="0" xr:uid="{FC5D7652-9967-410C-855E-866F43311394}">
      <text>
        <r>
          <rPr>
            <sz val="11"/>
            <rFont val="Calibri"/>
            <family val="2"/>
            <charset val="238"/>
          </rPr>
          <t>IV_F:Egyeb_SajatUtem1</t>
        </r>
      </text>
    </comment>
    <comment ref="V88" authorId="0" shapeId="0" xr:uid="{FC7A7EE3-9B66-4F6B-86BF-FE06328001C4}">
      <text>
        <r>
          <rPr>
            <sz val="11"/>
            <rFont val="Calibri"/>
            <family val="2"/>
            <charset val="238"/>
          </rPr>
          <t>IV_F:DijUtem1</t>
        </r>
      </text>
    </comment>
    <comment ref="W88" authorId="0" shapeId="0" xr:uid="{23022EC6-CEC8-4AC5-B86D-6EA270BA44DA}">
      <text>
        <r>
          <rPr>
            <sz val="11"/>
            <rFont val="Calibri"/>
            <family val="2"/>
            <charset val="238"/>
          </rPr>
          <t>IV_F:EM_Melleklet1_Utem1</t>
        </r>
      </text>
    </comment>
    <comment ref="X88" authorId="0" shapeId="0" xr:uid="{C1B2A450-352F-49F4-89B5-1ADDA0B6D041}">
      <text>
        <r>
          <rPr>
            <sz val="11"/>
            <rFont val="Calibri"/>
            <family val="2"/>
            <charset val="238"/>
          </rPr>
          <t>IV_F:EgyebAllamiUtem1</t>
        </r>
      </text>
    </comment>
    <comment ref="Y88" authorId="0" shapeId="0" xr:uid="{4116798C-C8EE-4DE2-856B-15C0F100FFF9}">
      <text>
        <r>
          <rPr>
            <sz val="11"/>
            <rFont val="Calibri"/>
            <family val="2"/>
            <charset val="238"/>
          </rPr>
          <t>IV_F:OnkormanyzatiUtem1</t>
        </r>
      </text>
    </comment>
    <comment ref="Z88" authorId="0" shapeId="0" xr:uid="{490C5BF2-094A-423F-8226-1B247F89449B}">
      <text>
        <r>
          <rPr>
            <sz val="11"/>
            <rFont val="Calibri"/>
            <family val="2"/>
            <charset val="238"/>
          </rPr>
          <t>IV_F:EUUtem1</t>
        </r>
      </text>
    </comment>
    <comment ref="AA88" authorId="0" shapeId="0" xr:uid="{C2CF82C4-0485-41A8-8E0B-33BE3477DCB5}">
      <text>
        <r>
          <rPr>
            <sz val="11"/>
            <rFont val="Calibri"/>
            <family val="2"/>
            <charset val="238"/>
          </rPr>
          <t>IV_F:EgyebUtem1</t>
        </r>
      </text>
    </comment>
    <comment ref="AB88" authorId="0" shapeId="0" xr:uid="{5AEFFEC2-ACDE-4080-9AC0-FEAF495756F6}">
      <text>
        <r>
          <rPr>
            <sz val="11"/>
            <rFont val="Calibri"/>
            <family val="2"/>
            <charset val="238"/>
          </rPr>
          <t>IV_F:HitelKotvenyUtem1</t>
        </r>
      </text>
    </comment>
    <comment ref="AC88" authorId="0" shapeId="0" xr:uid="{DD9C8FE5-8894-41AA-98BF-A1BAE96250A6}">
      <text>
        <r>
          <rPr>
            <sz val="11"/>
            <rFont val="Calibri"/>
            <family val="2"/>
            <charset val="238"/>
          </rPr>
          <t>IV_F:OsszesenUtem1</t>
        </r>
      </text>
    </comment>
    <comment ref="AF88" authorId="0" shapeId="0" xr:uid="{CC042C87-D83F-4665-B9F6-481CF13C08A0}">
      <text>
        <r>
          <rPr>
            <sz val="11"/>
            <rFont val="Calibri"/>
            <family val="2"/>
            <charset val="238"/>
          </rPr>
          <t>IV_F:HDUtem2</t>
        </r>
      </text>
    </comment>
    <comment ref="AG88" authorId="0" shapeId="0" xr:uid="{89D14251-B901-40EB-841C-EDC6437CE8C2}">
      <text>
        <r>
          <rPr>
            <sz val="11"/>
            <rFont val="Calibri"/>
            <family val="2"/>
            <charset val="238"/>
          </rPr>
          <t>IV_F:ECSUtem2</t>
        </r>
      </text>
    </comment>
    <comment ref="AH88" authorId="0" shapeId="0" xr:uid="{8912D73E-E4A5-41EE-A07D-BF2CC94A6B27}">
      <text>
        <r>
          <rPr>
            <sz val="11"/>
            <rFont val="Calibri"/>
            <family val="2"/>
            <charset val="238"/>
          </rPr>
          <t>IV_F:KFHUtem2</t>
        </r>
      </text>
    </comment>
    <comment ref="AI88" authorId="0" shapeId="0" xr:uid="{BFC1CF93-E019-4E05-948E-C826DA53DE90}">
      <text>
        <r>
          <rPr>
            <sz val="11"/>
            <rFont val="Calibri"/>
            <family val="2"/>
            <charset val="238"/>
          </rPr>
          <t>IV_F:Egyeb_SajatUtem2</t>
        </r>
      </text>
    </comment>
    <comment ref="AJ88" authorId="0" shapeId="0" xr:uid="{AE538DA4-3133-4D33-B775-6F9C8A6D9326}">
      <text>
        <r>
          <rPr>
            <sz val="11"/>
            <rFont val="Calibri"/>
            <family val="2"/>
            <charset val="238"/>
          </rPr>
          <t>IV_F:DijUtem2</t>
        </r>
      </text>
    </comment>
    <comment ref="AK88" authorId="0" shapeId="0" xr:uid="{4B5019CC-4937-4119-A64A-87C9645B6079}">
      <text>
        <r>
          <rPr>
            <sz val="11"/>
            <rFont val="Calibri"/>
            <family val="2"/>
            <charset val="238"/>
          </rPr>
          <t>IV_F:EM_Melleklet1_Utem2</t>
        </r>
      </text>
    </comment>
    <comment ref="AL88" authorId="0" shapeId="0" xr:uid="{CF20102E-6A14-467D-A046-9F6413EF4D4E}">
      <text>
        <r>
          <rPr>
            <sz val="11"/>
            <rFont val="Calibri"/>
            <family val="2"/>
            <charset val="238"/>
          </rPr>
          <t>IV_F:EgyebAllamiUtem2</t>
        </r>
      </text>
    </comment>
    <comment ref="AM88" authorId="0" shapeId="0" xr:uid="{E6F3D863-20ED-4CDE-9BB4-87AA335E2C1F}">
      <text>
        <r>
          <rPr>
            <sz val="11"/>
            <rFont val="Calibri"/>
            <family val="2"/>
            <charset val="238"/>
          </rPr>
          <t>IV_F:OnkormanyzatiUtem2</t>
        </r>
      </text>
    </comment>
    <comment ref="AN88" authorId="0" shapeId="0" xr:uid="{2C571A77-53A1-4F9D-B56C-78FCB85E480C}">
      <text>
        <r>
          <rPr>
            <sz val="11"/>
            <rFont val="Calibri"/>
            <family val="2"/>
            <charset val="238"/>
          </rPr>
          <t>IV_F:EUUtem2</t>
        </r>
      </text>
    </comment>
    <comment ref="AO88" authorId="0" shapeId="0" xr:uid="{D90C7E85-07D8-4C0D-9FE5-2CA321822218}">
      <text>
        <r>
          <rPr>
            <sz val="11"/>
            <rFont val="Calibri"/>
            <family val="2"/>
            <charset val="238"/>
          </rPr>
          <t>IV_F:EgyebUtem2</t>
        </r>
      </text>
    </comment>
    <comment ref="AP88" authorId="0" shapeId="0" xr:uid="{746B3A81-BE5F-4148-8CAA-D23C9062E1FE}">
      <text>
        <r>
          <rPr>
            <sz val="11"/>
            <rFont val="Calibri"/>
            <family val="2"/>
            <charset val="238"/>
          </rPr>
          <t>IV_F:HitelKotvenyUtem2</t>
        </r>
      </text>
    </comment>
    <comment ref="AQ88" authorId="0" shapeId="0" xr:uid="{BB4AB9BD-55B7-4BCC-9BB6-C85BC0D8D808}">
      <text>
        <r>
          <rPr>
            <sz val="11"/>
            <rFont val="Calibri"/>
            <family val="2"/>
            <charset val="238"/>
          </rPr>
          <t>IV_F:OsszesenUtem2</t>
        </r>
      </text>
    </comment>
    <comment ref="AR88" authorId="0" shapeId="0" xr:uid="{4C88746F-AC39-4BD1-A795-AA8DFC4A276D}">
      <text>
        <r>
          <rPr>
            <sz val="11"/>
            <rFont val="Calibri"/>
            <family val="2"/>
            <charset val="238"/>
          </rPr>
          <t>IV_F:ForrashianyUtem2</t>
        </r>
      </text>
    </comment>
    <comment ref="AU88" authorId="0" shapeId="0" xr:uid="{6BA6EB6B-CB10-4AD5-A4DB-BC956D27C0E9}">
      <text>
        <r>
          <rPr>
            <sz val="11"/>
            <rFont val="Calibri"/>
            <family val="2"/>
            <charset val="238"/>
          </rPr>
          <t>IV_F:Indokolas</t>
        </r>
      </text>
    </comment>
    <comment ref="AV88" authorId="0" shapeId="0" xr:uid="{E3852D1F-FEC0-4670-9C7D-FBC942DFCAF9}">
      <text>
        <r>
          <rPr>
            <sz val="11"/>
            <rFont val="Calibri"/>
            <family val="2"/>
            <charset val="238"/>
          </rPr>
          <t>IV_F:Megjegyzes</t>
        </r>
      </text>
    </comment>
    <comment ref="AW88" authorId="0" shapeId="0" xr:uid="{574562F0-408C-4434-BA3E-3B6A509D2237}">
      <text>
        <r>
          <rPr>
            <sz val="11"/>
            <rFont val="Calibri"/>
            <family val="2"/>
            <charset val="238"/>
          </rPr>
          <t>IV_F:FeladatSorszam</t>
        </r>
      </text>
    </comment>
    <comment ref="AY88" authorId="0" shapeId="0" xr:uid="{24070932-3785-4FFB-AB93-5A6B0A08BD4B}">
      <text>
        <r>
          <rPr>
            <sz val="11"/>
            <rFont val="Calibri"/>
            <family val="2"/>
            <charset val="238"/>
          </rPr>
          <t>IV_F:ISA</t>
        </r>
      </text>
    </comment>
    <comment ref="B89" authorId="0" shapeId="0" xr:uid="{9F81300A-5573-4BD3-BEFF-BCE64CD4EB1A}">
      <text>
        <r>
          <rPr>
            <sz val="11"/>
            <rFont val="Calibri"/>
            <family val="2"/>
            <charset val="238"/>
          </rPr>
          <t>IV_F:FontossagiSorrent</t>
        </r>
      </text>
    </comment>
    <comment ref="C89" authorId="0" shapeId="0" xr:uid="{9B22BDFF-5DD7-47B7-93B0-E12D8FEF2059}">
      <text>
        <r>
          <rPr>
            <sz val="11"/>
            <rFont val="Calibri"/>
            <family val="2"/>
            <charset val="238"/>
          </rPr>
          <t>IV_F:FeladatKategoria</t>
        </r>
      </text>
    </comment>
    <comment ref="D89" authorId="0" shapeId="0" xr:uid="{F5BA9722-F2A7-4BA8-8DF2-D540A5764CCA}">
      <text>
        <r>
          <rPr>
            <sz val="11"/>
            <rFont val="Calibri"/>
            <family val="2"/>
            <charset val="238"/>
          </rPr>
          <t>IV_F:FeladatMegnevezes</t>
        </r>
      </text>
    </comment>
    <comment ref="E89" authorId="0" shapeId="0" xr:uid="{C723565D-D0CF-4527-9E72-B2E506575EFF}">
      <text>
        <r>
          <rPr>
            <sz val="11"/>
            <rFont val="Calibri"/>
            <family val="2"/>
            <charset val="238"/>
          </rPr>
          <t>IV_F:ElviEngedelySzam</t>
        </r>
      </text>
    </comment>
    <comment ref="F89" authorId="0" shapeId="0" xr:uid="{9FF159E6-3A34-4D0F-B61B-696E05FE8260}">
      <text>
        <r>
          <rPr>
            <sz val="11"/>
            <rFont val="Calibri"/>
            <family val="2"/>
            <charset val="238"/>
          </rPr>
          <t>IV_F:VKR_Kod</t>
        </r>
      </text>
    </comment>
    <comment ref="G89" authorId="0" shapeId="0" xr:uid="{C498498C-795A-44CD-A6BB-EFE43C8872DB}">
      <text>
        <r>
          <rPr>
            <sz val="11"/>
            <rFont val="Calibri"/>
            <family val="2"/>
            <charset val="238"/>
          </rPr>
          <t>IV_F:VKR_Nev</t>
        </r>
      </text>
    </comment>
    <comment ref="H89" authorId="0" shapeId="0" xr:uid="{1677F8C6-3717-48C4-8278-0E1C68DDD517}">
      <text>
        <r>
          <rPr>
            <sz val="11"/>
            <rFont val="Calibri"/>
            <family val="2"/>
            <charset val="238"/>
          </rPr>
          <t>IV_F:FeladatAzonosito</t>
        </r>
      </text>
    </comment>
    <comment ref="I89" authorId="0" shapeId="0" xr:uid="{0CA27338-BDB7-4EAB-B46A-079793B702E7}">
      <text>
        <r>
          <rPr>
            <sz val="11"/>
            <rFont val="Calibri"/>
            <family val="2"/>
            <charset val="238"/>
          </rPr>
          <t>IV_F:EllatasiTerulet</t>
        </r>
      </text>
    </comment>
    <comment ref="J89" authorId="0" shapeId="0" xr:uid="{66A54A52-98B0-407B-B52B-689A8C425A04}">
      <text>
        <r>
          <rPr>
            <sz val="11"/>
            <rFont val="Calibri"/>
            <family val="2"/>
            <charset val="238"/>
          </rPr>
          <t>IV_F:EllatasertFelelos</t>
        </r>
      </text>
    </comment>
    <comment ref="K89" authorId="0" shapeId="0" xr:uid="{E9692E82-ADF2-4F33-890C-C684D90C1015}">
      <text>
        <r>
          <rPr>
            <sz val="11"/>
            <rFont val="Calibri"/>
            <family val="2"/>
            <charset val="238"/>
          </rPr>
          <t>IV_F:TervezettNettoKoltseg</t>
        </r>
      </text>
    </comment>
    <comment ref="L89" authorId="0" shapeId="0" xr:uid="{F3585259-D824-41E4-B1E6-8C93F3B54D54}">
      <text>
        <r>
          <rPr>
            <sz val="11"/>
            <rFont val="Calibri"/>
            <family val="2"/>
            <charset val="238"/>
          </rPr>
          <t>IV_F:IdotartamKezdes</t>
        </r>
      </text>
    </comment>
    <comment ref="M89" authorId="0" shapeId="0" xr:uid="{A04FD103-7BC1-49FD-9DF9-DF6A6DD00AE4}">
      <text>
        <r>
          <rPr>
            <sz val="11"/>
            <rFont val="Calibri"/>
            <family val="2"/>
            <charset val="238"/>
          </rPr>
          <t>IV_F:IdotartamBefejezes</t>
        </r>
      </text>
    </comment>
    <comment ref="N89" authorId="0" shapeId="0" xr:uid="{B555C88B-EA31-4536-8ED2-B87D5F981D07}">
      <text>
        <r>
          <rPr>
            <sz val="11"/>
            <rFont val="Calibri"/>
            <family val="2"/>
            <charset val="238"/>
          </rPr>
          <t>IV_F:NettoKoltsegUtem1</t>
        </r>
      </text>
    </comment>
    <comment ref="O89" authorId="0" shapeId="0" xr:uid="{EBA20002-BE4D-4BC7-A1B4-E11E7ADB86E4}">
      <text>
        <r>
          <rPr>
            <sz val="11"/>
            <rFont val="Calibri"/>
            <family val="2"/>
            <charset val="238"/>
          </rPr>
          <t>IV_F:NettoKoltsegUtem2</t>
        </r>
      </text>
    </comment>
    <comment ref="P89" authorId="0" shapeId="0" xr:uid="{63D008E4-E9DC-4B53-ABB3-2613503F8725}">
      <text>
        <r>
          <rPr>
            <sz val="11"/>
            <rFont val="Calibri"/>
            <family val="2"/>
            <charset val="238"/>
          </rPr>
          <t>IV_F:EM_Melleklet2_KTG</t>
        </r>
      </text>
    </comment>
    <comment ref="R89" authorId="0" shapeId="0" xr:uid="{0C9AB2B5-227B-4226-A57C-73B6686386BC}">
      <text>
        <r>
          <rPr>
            <sz val="11"/>
            <rFont val="Calibri"/>
            <family val="2"/>
            <charset val="238"/>
          </rPr>
          <t>IV_F:HDUtem1</t>
        </r>
      </text>
    </comment>
    <comment ref="S89" authorId="0" shapeId="0" xr:uid="{B13547F5-CD78-4F34-93C0-69D767FD35CA}">
      <text>
        <r>
          <rPr>
            <sz val="11"/>
            <rFont val="Calibri"/>
            <family val="2"/>
            <charset val="238"/>
          </rPr>
          <t>IV_F:ECSUtem1</t>
        </r>
      </text>
    </comment>
    <comment ref="T89" authorId="0" shapeId="0" xr:uid="{C90A6BF7-4FF1-462F-AB7D-C28480CB0DD0}">
      <text>
        <r>
          <rPr>
            <sz val="11"/>
            <rFont val="Calibri"/>
            <family val="2"/>
            <charset val="238"/>
          </rPr>
          <t>IV_F:KFHUtem1</t>
        </r>
      </text>
    </comment>
    <comment ref="U89" authorId="0" shapeId="0" xr:uid="{7151CC1C-9262-4F28-8C73-C04BF69DD4D4}">
      <text>
        <r>
          <rPr>
            <sz val="11"/>
            <rFont val="Calibri"/>
            <family val="2"/>
            <charset val="238"/>
          </rPr>
          <t>IV_F:Egyeb_SajatUtem1</t>
        </r>
      </text>
    </comment>
    <comment ref="V89" authorId="0" shapeId="0" xr:uid="{3930964F-DD81-4C0A-810D-454A39DAC03F}">
      <text>
        <r>
          <rPr>
            <sz val="11"/>
            <rFont val="Calibri"/>
            <family val="2"/>
            <charset val="238"/>
          </rPr>
          <t>IV_F:DijUtem1</t>
        </r>
      </text>
    </comment>
    <comment ref="W89" authorId="0" shapeId="0" xr:uid="{C1FCB257-0B81-412A-91AE-96BCC75234FE}">
      <text>
        <r>
          <rPr>
            <sz val="11"/>
            <rFont val="Calibri"/>
            <family val="2"/>
            <charset val="238"/>
          </rPr>
          <t>IV_F:EM_Melleklet1_Utem1</t>
        </r>
      </text>
    </comment>
    <comment ref="X89" authorId="0" shapeId="0" xr:uid="{BEDA3EF7-BFE7-4860-B614-FB3B6D1C1458}">
      <text>
        <r>
          <rPr>
            <sz val="11"/>
            <rFont val="Calibri"/>
            <family val="2"/>
            <charset val="238"/>
          </rPr>
          <t>IV_F:EgyebAllamiUtem1</t>
        </r>
      </text>
    </comment>
    <comment ref="Y89" authorId="0" shapeId="0" xr:uid="{2EC2E325-168E-4CB0-BB97-6218E41B80C1}">
      <text>
        <r>
          <rPr>
            <sz val="11"/>
            <rFont val="Calibri"/>
            <family val="2"/>
            <charset val="238"/>
          </rPr>
          <t>IV_F:OnkormanyzatiUtem1</t>
        </r>
      </text>
    </comment>
    <comment ref="Z89" authorId="0" shapeId="0" xr:uid="{EDDD86CC-6198-4420-BCB2-192229F1077D}">
      <text>
        <r>
          <rPr>
            <sz val="11"/>
            <rFont val="Calibri"/>
            <family val="2"/>
            <charset val="238"/>
          </rPr>
          <t>IV_F:EUUtem1</t>
        </r>
      </text>
    </comment>
    <comment ref="AA89" authorId="0" shapeId="0" xr:uid="{E9164891-3AAD-4B6C-B8D2-3D7B53F17CC8}">
      <text>
        <r>
          <rPr>
            <sz val="11"/>
            <rFont val="Calibri"/>
            <family val="2"/>
            <charset val="238"/>
          </rPr>
          <t>IV_F:EgyebUtem1</t>
        </r>
      </text>
    </comment>
    <comment ref="AB89" authorId="0" shapeId="0" xr:uid="{5C5C89A3-910A-4859-9EE4-A3558F274672}">
      <text>
        <r>
          <rPr>
            <sz val="11"/>
            <rFont val="Calibri"/>
            <family val="2"/>
            <charset val="238"/>
          </rPr>
          <t>IV_F:HitelKotvenyUtem1</t>
        </r>
      </text>
    </comment>
    <comment ref="AC89" authorId="0" shapeId="0" xr:uid="{1A135181-47AD-4417-9348-95163ACD9E12}">
      <text>
        <r>
          <rPr>
            <sz val="11"/>
            <rFont val="Calibri"/>
            <family val="2"/>
            <charset val="238"/>
          </rPr>
          <t>IV_F:OsszesenUtem1</t>
        </r>
      </text>
    </comment>
    <comment ref="AF89" authorId="0" shapeId="0" xr:uid="{E761DFB0-0669-4465-B802-AC8C9ED1480B}">
      <text>
        <r>
          <rPr>
            <sz val="11"/>
            <rFont val="Calibri"/>
            <family val="2"/>
            <charset val="238"/>
          </rPr>
          <t>IV_F:HDUtem2</t>
        </r>
      </text>
    </comment>
    <comment ref="AG89" authorId="0" shapeId="0" xr:uid="{59273B55-8816-46AE-925E-2D874C1A925A}">
      <text>
        <r>
          <rPr>
            <sz val="11"/>
            <rFont val="Calibri"/>
            <family val="2"/>
            <charset val="238"/>
          </rPr>
          <t>IV_F:ECSUtem2</t>
        </r>
      </text>
    </comment>
    <comment ref="AH89" authorId="0" shapeId="0" xr:uid="{A32C5AB4-EF31-4452-BACE-DFCF805FE19E}">
      <text>
        <r>
          <rPr>
            <sz val="11"/>
            <rFont val="Calibri"/>
            <family val="2"/>
            <charset val="238"/>
          </rPr>
          <t>IV_F:KFHUtem2</t>
        </r>
      </text>
    </comment>
    <comment ref="AI89" authorId="0" shapeId="0" xr:uid="{4FCFA7D3-0660-4652-85BB-DD37BA0142D0}">
      <text>
        <r>
          <rPr>
            <sz val="11"/>
            <rFont val="Calibri"/>
            <family val="2"/>
            <charset val="238"/>
          </rPr>
          <t>IV_F:Egyeb_SajatUtem2</t>
        </r>
      </text>
    </comment>
    <comment ref="AJ89" authorId="0" shapeId="0" xr:uid="{0DB4A2E5-F83D-4FA1-BCD8-44F8E1F3E34A}">
      <text>
        <r>
          <rPr>
            <sz val="11"/>
            <rFont val="Calibri"/>
            <family val="2"/>
            <charset val="238"/>
          </rPr>
          <t>IV_F:DijUtem2</t>
        </r>
      </text>
    </comment>
    <comment ref="AK89" authorId="0" shapeId="0" xr:uid="{C6BE71E3-E711-4F2E-8C6E-48FC12CA0809}">
      <text>
        <r>
          <rPr>
            <sz val="11"/>
            <rFont val="Calibri"/>
            <family val="2"/>
            <charset val="238"/>
          </rPr>
          <t>IV_F:EM_Melleklet1_Utem2</t>
        </r>
      </text>
    </comment>
    <comment ref="AL89" authorId="0" shapeId="0" xr:uid="{2D08428D-DEEF-40AC-B51E-1FAC220C8946}">
      <text>
        <r>
          <rPr>
            <sz val="11"/>
            <rFont val="Calibri"/>
            <family val="2"/>
            <charset val="238"/>
          </rPr>
          <t>IV_F:EgyebAllamiUtem2</t>
        </r>
      </text>
    </comment>
    <comment ref="AM89" authorId="0" shapeId="0" xr:uid="{248FEAFA-664B-4BF6-B078-291AD38F2C99}">
      <text>
        <r>
          <rPr>
            <sz val="11"/>
            <rFont val="Calibri"/>
            <family val="2"/>
            <charset val="238"/>
          </rPr>
          <t>IV_F:OnkormanyzatiUtem2</t>
        </r>
      </text>
    </comment>
    <comment ref="AN89" authorId="0" shapeId="0" xr:uid="{B34827C7-7A99-4D65-BB42-483C3554FBDC}">
      <text>
        <r>
          <rPr>
            <sz val="11"/>
            <rFont val="Calibri"/>
            <family val="2"/>
            <charset val="238"/>
          </rPr>
          <t>IV_F:EUUtem2</t>
        </r>
      </text>
    </comment>
    <comment ref="AO89" authorId="0" shapeId="0" xr:uid="{02A1DA92-EB35-48B8-B9EB-E57D0C756FC6}">
      <text>
        <r>
          <rPr>
            <sz val="11"/>
            <rFont val="Calibri"/>
            <family val="2"/>
            <charset val="238"/>
          </rPr>
          <t>IV_F:EgyebUtem2</t>
        </r>
      </text>
    </comment>
    <comment ref="AP89" authorId="0" shapeId="0" xr:uid="{6DDCC8D3-F878-4E17-A2B2-8E441ED56DF5}">
      <text>
        <r>
          <rPr>
            <sz val="11"/>
            <rFont val="Calibri"/>
            <family val="2"/>
            <charset val="238"/>
          </rPr>
          <t>IV_F:HitelKotvenyUtem2</t>
        </r>
      </text>
    </comment>
    <comment ref="AQ89" authorId="0" shapeId="0" xr:uid="{1543EF2F-2A3A-4D32-8E91-8058772B8CD8}">
      <text>
        <r>
          <rPr>
            <sz val="11"/>
            <rFont val="Calibri"/>
            <family val="2"/>
            <charset val="238"/>
          </rPr>
          <t>IV_F:OsszesenUtem2</t>
        </r>
      </text>
    </comment>
    <comment ref="AR89" authorId="0" shapeId="0" xr:uid="{B1AAE11F-F3F5-4C31-B4D6-009861DD3ED1}">
      <text>
        <r>
          <rPr>
            <sz val="11"/>
            <rFont val="Calibri"/>
            <family val="2"/>
            <charset val="238"/>
          </rPr>
          <t>IV_F:ForrashianyUtem2</t>
        </r>
      </text>
    </comment>
    <comment ref="AU89" authorId="0" shapeId="0" xr:uid="{0DB42BE9-6444-46CE-A4C1-B31AA6566C18}">
      <text>
        <r>
          <rPr>
            <sz val="11"/>
            <rFont val="Calibri"/>
            <family val="2"/>
            <charset val="238"/>
          </rPr>
          <t>IV_F:Indokolas</t>
        </r>
      </text>
    </comment>
    <comment ref="AV89" authorId="0" shapeId="0" xr:uid="{108BCA55-E83F-4F6A-9153-9E6F846C9FD3}">
      <text>
        <r>
          <rPr>
            <sz val="11"/>
            <rFont val="Calibri"/>
            <family val="2"/>
            <charset val="238"/>
          </rPr>
          <t>IV_F:Megjegyzes</t>
        </r>
      </text>
    </comment>
    <comment ref="AW89" authorId="0" shapeId="0" xr:uid="{66E871F6-2CE9-4208-B5AC-9715E48F3D26}">
      <text>
        <r>
          <rPr>
            <sz val="11"/>
            <rFont val="Calibri"/>
            <family val="2"/>
            <charset val="238"/>
          </rPr>
          <t>IV_F:FeladatSorszam</t>
        </r>
      </text>
    </comment>
    <comment ref="AY89" authorId="0" shapeId="0" xr:uid="{617C9F97-98BB-424F-8480-0CFAFABF25C4}">
      <text>
        <r>
          <rPr>
            <sz val="11"/>
            <rFont val="Calibri"/>
            <family val="2"/>
            <charset val="238"/>
          </rPr>
          <t>IV_F:ISA</t>
        </r>
      </text>
    </comment>
    <comment ref="B90" authorId="0" shapeId="0" xr:uid="{E85256F0-F823-468D-A14D-AB308D344F78}">
      <text>
        <r>
          <rPr>
            <sz val="11"/>
            <rFont val="Calibri"/>
            <family val="2"/>
            <charset val="238"/>
          </rPr>
          <t>IV_F:FontossagiSorrent</t>
        </r>
      </text>
    </comment>
    <comment ref="C90" authorId="0" shapeId="0" xr:uid="{155FDE72-CB39-46AB-917C-4D1C53034B58}">
      <text>
        <r>
          <rPr>
            <sz val="11"/>
            <rFont val="Calibri"/>
            <family val="2"/>
            <charset val="238"/>
          </rPr>
          <t>IV_F:FeladatKategoria</t>
        </r>
      </text>
    </comment>
    <comment ref="D90" authorId="0" shapeId="0" xr:uid="{83CFAB01-08EC-469F-8CFD-36E5C2467B35}">
      <text>
        <r>
          <rPr>
            <sz val="11"/>
            <rFont val="Calibri"/>
            <family val="2"/>
            <charset val="238"/>
          </rPr>
          <t>IV_F:FeladatMegnevezes</t>
        </r>
      </text>
    </comment>
    <comment ref="E90" authorId="0" shapeId="0" xr:uid="{8A7916DA-F3DF-4DE4-8349-F9B20BB78B6C}">
      <text>
        <r>
          <rPr>
            <sz val="11"/>
            <rFont val="Calibri"/>
            <family val="2"/>
            <charset val="238"/>
          </rPr>
          <t>IV_F:ElviEngedelySzam</t>
        </r>
      </text>
    </comment>
    <comment ref="F90" authorId="0" shapeId="0" xr:uid="{ECF719C2-2569-46EE-BA7A-D2948B79EFE7}">
      <text>
        <r>
          <rPr>
            <sz val="11"/>
            <rFont val="Calibri"/>
            <family val="2"/>
            <charset val="238"/>
          </rPr>
          <t>IV_F:VKR_Kod</t>
        </r>
      </text>
    </comment>
    <comment ref="G90" authorId="0" shapeId="0" xr:uid="{5A8E4651-D87C-4DFB-B580-EA94A1957A07}">
      <text>
        <r>
          <rPr>
            <sz val="11"/>
            <rFont val="Calibri"/>
            <family val="2"/>
            <charset val="238"/>
          </rPr>
          <t>IV_F:VKR_Nev</t>
        </r>
      </text>
    </comment>
    <comment ref="H90" authorId="0" shapeId="0" xr:uid="{72D6E59F-2510-40A3-B560-E0EA502EF4B1}">
      <text>
        <r>
          <rPr>
            <sz val="11"/>
            <rFont val="Calibri"/>
            <family val="2"/>
            <charset val="238"/>
          </rPr>
          <t>IV_F:FeladatAzonosito</t>
        </r>
      </text>
    </comment>
    <comment ref="I90" authorId="0" shapeId="0" xr:uid="{1F571C14-8723-4ACF-92F3-FEA3A7360764}">
      <text>
        <r>
          <rPr>
            <sz val="11"/>
            <rFont val="Calibri"/>
            <family val="2"/>
            <charset val="238"/>
          </rPr>
          <t>IV_F:EllatasiTerulet</t>
        </r>
      </text>
    </comment>
    <comment ref="J90" authorId="0" shapeId="0" xr:uid="{061E27E3-2BE7-4883-B550-BF07D27401CE}">
      <text>
        <r>
          <rPr>
            <sz val="11"/>
            <rFont val="Calibri"/>
            <family val="2"/>
            <charset val="238"/>
          </rPr>
          <t>IV_F:EllatasertFelelos</t>
        </r>
      </text>
    </comment>
    <comment ref="K90" authorId="0" shapeId="0" xr:uid="{8787D564-3132-460C-B18F-F46DD5798F0A}">
      <text>
        <r>
          <rPr>
            <sz val="11"/>
            <rFont val="Calibri"/>
            <family val="2"/>
            <charset val="238"/>
          </rPr>
          <t>IV_F:TervezettNettoKoltseg</t>
        </r>
      </text>
    </comment>
    <comment ref="L90" authorId="0" shapeId="0" xr:uid="{43119C83-6EED-41A3-AAAD-24E4254766CF}">
      <text>
        <r>
          <rPr>
            <sz val="11"/>
            <rFont val="Calibri"/>
            <family val="2"/>
            <charset val="238"/>
          </rPr>
          <t>IV_F:IdotartamKezdes</t>
        </r>
      </text>
    </comment>
    <comment ref="M90" authorId="0" shapeId="0" xr:uid="{95A81349-94EC-4038-97A2-952C8D4BACA7}">
      <text>
        <r>
          <rPr>
            <sz val="11"/>
            <rFont val="Calibri"/>
            <family val="2"/>
            <charset val="238"/>
          </rPr>
          <t>IV_F:IdotartamBefejezes</t>
        </r>
      </text>
    </comment>
    <comment ref="N90" authorId="0" shapeId="0" xr:uid="{1EBE1594-8DF1-47E8-A232-D06FE71F6937}">
      <text>
        <r>
          <rPr>
            <sz val="11"/>
            <rFont val="Calibri"/>
            <family val="2"/>
            <charset val="238"/>
          </rPr>
          <t>IV_F:NettoKoltsegUtem1</t>
        </r>
      </text>
    </comment>
    <comment ref="O90" authorId="0" shapeId="0" xr:uid="{9FBA6277-6133-4729-BCB1-E06580841C12}">
      <text>
        <r>
          <rPr>
            <sz val="11"/>
            <rFont val="Calibri"/>
            <family val="2"/>
            <charset val="238"/>
          </rPr>
          <t>IV_F:NettoKoltsegUtem2</t>
        </r>
      </text>
    </comment>
    <comment ref="P90" authorId="0" shapeId="0" xr:uid="{9BFC3B3B-139B-4ED3-A417-523A5715113E}">
      <text>
        <r>
          <rPr>
            <sz val="11"/>
            <rFont val="Calibri"/>
            <family val="2"/>
            <charset val="238"/>
          </rPr>
          <t>IV_F:EM_Melleklet2_KTG</t>
        </r>
      </text>
    </comment>
    <comment ref="R90" authorId="0" shapeId="0" xr:uid="{4DA2E676-6E8A-4ACE-A000-1697251E7E74}">
      <text>
        <r>
          <rPr>
            <sz val="11"/>
            <rFont val="Calibri"/>
            <family val="2"/>
            <charset val="238"/>
          </rPr>
          <t>IV_F:HDUtem1</t>
        </r>
      </text>
    </comment>
    <comment ref="S90" authorId="0" shapeId="0" xr:uid="{3D7948B2-AFAF-4CEA-8CA0-4A32F08F2DBB}">
      <text>
        <r>
          <rPr>
            <sz val="11"/>
            <rFont val="Calibri"/>
            <family val="2"/>
            <charset val="238"/>
          </rPr>
          <t>IV_F:ECSUtem1</t>
        </r>
      </text>
    </comment>
    <comment ref="T90" authorId="0" shapeId="0" xr:uid="{FBE72AE3-73E0-49AB-948E-246011B3F271}">
      <text>
        <r>
          <rPr>
            <sz val="11"/>
            <rFont val="Calibri"/>
            <family val="2"/>
            <charset val="238"/>
          </rPr>
          <t>IV_F:KFHUtem1</t>
        </r>
      </text>
    </comment>
    <comment ref="U90" authorId="0" shapeId="0" xr:uid="{61F1F21D-B5A1-46AA-9D01-10A54C1606A1}">
      <text>
        <r>
          <rPr>
            <sz val="11"/>
            <rFont val="Calibri"/>
            <family val="2"/>
            <charset val="238"/>
          </rPr>
          <t>IV_F:Egyeb_SajatUtem1</t>
        </r>
      </text>
    </comment>
    <comment ref="V90" authorId="0" shapeId="0" xr:uid="{73DF4073-CB5E-43E7-93B1-85FCB6128C99}">
      <text>
        <r>
          <rPr>
            <sz val="11"/>
            <rFont val="Calibri"/>
            <family val="2"/>
            <charset val="238"/>
          </rPr>
          <t>IV_F:DijUtem1</t>
        </r>
      </text>
    </comment>
    <comment ref="W90" authorId="0" shapeId="0" xr:uid="{18F5CFBD-20D1-4DD5-94C2-61622B8623C6}">
      <text>
        <r>
          <rPr>
            <sz val="11"/>
            <rFont val="Calibri"/>
            <family val="2"/>
            <charset val="238"/>
          </rPr>
          <t>IV_F:EM_Melleklet1_Utem1</t>
        </r>
      </text>
    </comment>
    <comment ref="X90" authorId="0" shapeId="0" xr:uid="{8CD33907-6333-457E-9DAB-8207DCFF92A8}">
      <text>
        <r>
          <rPr>
            <sz val="11"/>
            <rFont val="Calibri"/>
            <family val="2"/>
            <charset val="238"/>
          </rPr>
          <t>IV_F:EgyebAllamiUtem1</t>
        </r>
      </text>
    </comment>
    <comment ref="Y90" authorId="0" shapeId="0" xr:uid="{95D291A6-BE78-4B85-97D2-F07CAEEC9164}">
      <text>
        <r>
          <rPr>
            <sz val="11"/>
            <rFont val="Calibri"/>
            <family val="2"/>
            <charset val="238"/>
          </rPr>
          <t>IV_F:OnkormanyzatiUtem1</t>
        </r>
      </text>
    </comment>
    <comment ref="Z90" authorId="0" shapeId="0" xr:uid="{7A042FEA-8443-4A58-AC17-30049F23BA50}">
      <text>
        <r>
          <rPr>
            <sz val="11"/>
            <rFont val="Calibri"/>
            <family val="2"/>
            <charset val="238"/>
          </rPr>
          <t>IV_F:EUUtem1</t>
        </r>
      </text>
    </comment>
    <comment ref="AA90" authorId="0" shapeId="0" xr:uid="{69455E23-7FB6-498C-A46B-E9CA1BA9476B}">
      <text>
        <r>
          <rPr>
            <sz val="11"/>
            <rFont val="Calibri"/>
            <family val="2"/>
            <charset val="238"/>
          </rPr>
          <t>IV_F:EgyebUtem1</t>
        </r>
      </text>
    </comment>
    <comment ref="AB90" authorId="0" shapeId="0" xr:uid="{763F4204-3DD6-4A29-952B-CF95FECDC1F9}">
      <text>
        <r>
          <rPr>
            <sz val="11"/>
            <rFont val="Calibri"/>
            <family val="2"/>
            <charset val="238"/>
          </rPr>
          <t>IV_F:HitelKotvenyUtem1</t>
        </r>
      </text>
    </comment>
    <comment ref="AC90" authorId="0" shapeId="0" xr:uid="{1C89C8C8-BB1C-4774-957F-5D527D864B26}">
      <text>
        <r>
          <rPr>
            <sz val="11"/>
            <rFont val="Calibri"/>
            <family val="2"/>
            <charset val="238"/>
          </rPr>
          <t>IV_F:OsszesenUtem1</t>
        </r>
      </text>
    </comment>
    <comment ref="AF90" authorId="0" shapeId="0" xr:uid="{CD62A822-F882-4963-96AB-CDBDF5B299DF}">
      <text>
        <r>
          <rPr>
            <sz val="11"/>
            <rFont val="Calibri"/>
            <family val="2"/>
            <charset val="238"/>
          </rPr>
          <t>IV_F:HDUtem2</t>
        </r>
      </text>
    </comment>
    <comment ref="AG90" authorId="0" shapeId="0" xr:uid="{C39D742B-8933-4C12-9638-2CDF97271539}">
      <text>
        <r>
          <rPr>
            <sz val="11"/>
            <rFont val="Calibri"/>
            <family val="2"/>
            <charset val="238"/>
          </rPr>
          <t>IV_F:ECSUtem2</t>
        </r>
      </text>
    </comment>
    <comment ref="AH90" authorId="0" shapeId="0" xr:uid="{5A15F850-26A4-4B45-90ED-23214366554D}">
      <text>
        <r>
          <rPr>
            <sz val="11"/>
            <rFont val="Calibri"/>
            <family val="2"/>
            <charset val="238"/>
          </rPr>
          <t>IV_F:KFHUtem2</t>
        </r>
      </text>
    </comment>
    <comment ref="AI90" authorId="0" shapeId="0" xr:uid="{9CEADC69-FAFD-4321-8B06-547B153F1651}">
      <text>
        <r>
          <rPr>
            <sz val="11"/>
            <rFont val="Calibri"/>
            <family val="2"/>
            <charset val="238"/>
          </rPr>
          <t>IV_F:Egyeb_SajatUtem2</t>
        </r>
      </text>
    </comment>
    <comment ref="AJ90" authorId="0" shapeId="0" xr:uid="{82E8AAF4-A27B-4BEC-B4EC-6BDF727C8183}">
      <text>
        <r>
          <rPr>
            <sz val="11"/>
            <rFont val="Calibri"/>
            <family val="2"/>
            <charset val="238"/>
          </rPr>
          <t>IV_F:DijUtem2</t>
        </r>
      </text>
    </comment>
    <comment ref="AK90" authorId="0" shapeId="0" xr:uid="{6CA24C6E-948D-4FF0-828B-E718586386B1}">
      <text>
        <r>
          <rPr>
            <sz val="11"/>
            <rFont val="Calibri"/>
            <family val="2"/>
            <charset val="238"/>
          </rPr>
          <t>IV_F:EM_Melleklet1_Utem2</t>
        </r>
      </text>
    </comment>
    <comment ref="AL90" authorId="0" shapeId="0" xr:uid="{4C7A4699-72E7-448F-915F-D06BA1EE77BB}">
      <text>
        <r>
          <rPr>
            <sz val="11"/>
            <rFont val="Calibri"/>
            <family val="2"/>
            <charset val="238"/>
          </rPr>
          <t>IV_F:EgyebAllamiUtem2</t>
        </r>
      </text>
    </comment>
    <comment ref="AM90" authorId="0" shapeId="0" xr:uid="{F571D469-546B-44E5-84D1-6A05AE35719D}">
      <text>
        <r>
          <rPr>
            <sz val="11"/>
            <rFont val="Calibri"/>
            <family val="2"/>
            <charset val="238"/>
          </rPr>
          <t>IV_F:OnkormanyzatiUtem2</t>
        </r>
      </text>
    </comment>
    <comment ref="AN90" authorId="0" shapeId="0" xr:uid="{56B40990-CA7A-4B32-A559-2D8379E8A9F7}">
      <text>
        <r>
          <rPr>
            <sz val="11"/>
            <rFont val="Calibri"/>
            <family val="2"/>
            <charset val="238"/>
          </rPr>
          <t>IV_F:EUUtem2</t>
        </r>
      </text>
    </comment>
    <comment ref="AO90" authorId="0" shapeId="0" xr:uid="{AA437F1B-E73F-494C-AD8E-DFA613B8E02F}">
      <text>
        <r>
          <rPr>
            <sz val="11"/>
            <rFont val="Calibri"/>
            <family val="2"/>
            <charset val="238"/>
          </rPr>
          <t>IV_F:EgyebUtem2</t>
        </r>
      </text>
    </comment>
    <comment ref="AP90" authorId="0" shapeId="0" xr:uid="{ECE5C563-AAF2-4B9B-B2A9-98B7D04F674A}">
      <text>
        <r>
          <rPr>
            <sz val="11"/>
            <rFont val="Calibri"/>
            <family val="2"/>
            <charset val="238"/>
          </rPr>
          <t>IV_F:HitelKotvenyUtem2</t>
        </r>
      </text>
    </comment>
    <comment ref="AQ90" authorId="0" shapeId="0" xr:uid="{67AAF223-A195-4951-BDBB-C56FD7B06157}">
      <text>
        <r>
          <rPr>
            <sz val="11"/>
            <rFont val="Calibri"/>
            <family val="2"/>
            <charset val="238"/>
          </rPr>
          <t>IV_F:OsszesenUtem2</t>
        </r>
      </text>
    </comment>
    <comment ref="AR90" authorId="0" shapeId="0" xr:uid="{FEB54DEC-50B8-4AE3-BD28-575181812F58}">
      <text>
        <r>
          <rPr>
            <sz val="11"/>
            <rFont val="Calibri"/>
            <family val="2"/>
            <charset val="238"/>
          </rPr>
          <t>IV_F:ForrashianyUtem2</t>
        </r>
      </text>
    </comment>
    <comment ref="AU90" authorId="0" shapeId="0" xr:uid="{6E5A36BF-926F-481C-ACC3-186FED46D7A7}">
      <text>
        <r>
          <rPr>
            <sz val="11"/>
            <rFont val="Calibri"/>
            <family val="2"/>
            <charset val="238"/>
          </rPr>
          <t>IV_F:Indokolas</t>
        </r>
      </text>
    </comment>
    <comment ref="AV90" authorId="0" shapeId="0" xr:uid="{EAFDBF24-04EA-4476-98D0-4B7FCEE0DF10}">
      <text>
        <r>
          <rPr>
            <sz val="11"/>
            <rFont val="Calibri"/>
            <family val="2"/>
            <charset val="238"/>
          </rPr>
          <t>IV_F:Megjegyzes</t>
        </r>
      </text>
    </comment>
    <comment ref="AW90" authorId="0" shapeId="0" xr:uid="{9445FC43-F5FE-43EA-87F1-99542DCA7DA3}">
      <text>
        <r>
          <rPr>
            <sz val="11"/>
            <rFont val="Calibri"/>
            <family val="2"/>
            <charset val="238"/>
          </rPr>
          <t>IV_F:FeladatSorszam</t>
        </r>
      </text>
    </comment>
    <comment ref="AY90" authorId="0" shapeId="0" xr:uid="{DB6154AA-3B49-4645-B4C1-CB0E9ED37250}">
      <text>
        <r>
          <rPr>
            <sz val="11"/>
            <rFont val="Calibri"/>
            <family val="2"/>
            <charset val="238"/>
          </rPr>
          <t>IV_F:ISA</t>
        </r>
      </text>
    </comment>
    <comment ref="B91" authorId="0" shapeId="0" xr:uid="{D9D3352C-F191-4FCE-A52D-46BE2BBAD300}">
      <text>
        <r>
          <rPr>
            <sz val="11"/>
            <rFont val="Calibri"/>
            <family val="2"/>
            <charset val="238"/>
          </rPr>
          <t>IV_F:FontossagiSorrent</t>
        </r>
      </text>
    </comment>
    <comment ref="C91" authorId="0" shapeId="0" xr:uid="{638413B6-8B09-41AE-85EE-7BAE09FC021C}">
      <text>
        <r>
          <rPr>
            <sz val="11"/>
            <rFont val="Calibri"/>
            <family val="2"/>
            <charset val="238"/>
          </rPr>
          <t>IV_F:FeladatKategoria</t>
        </r>
      </text>
    </comment>
    <comment ref="D91" authorId="0" shapeId="0" xr:uid="{6C611C73-2E29-4DDE-BFAD-B7CA390A1E85}">
      <text>
        <r>
          <rPr>
            <sz val="11"/>
            <rFont val="Calibri"/>
            <family val="2"/>
            <charset val="238"/>
          </rPr>
          <t>IV_F:FeladatMegnevezes</t>
        </r>
      </text>
    </comment>
    <comment ref="E91" authorId="0" shapeId="0" xr:uid="{5C4AF179-DE52-464B-B830-66EAA75C0629}">
      <text>
        <r>
          <rPr>
            <sz val="11"/>
            <rFont val="Calibri"/>
            <family val="2"/>
            <charset val="238"/>
          </rPr>
          <t>IV_F:ElviEngedelySzam</t>
        </r>
      </text>
    </comment>
    <comment ref="F91" authorId="0" shapeId="0" xr:uid="{7A565657-3454-412D-B1A8-34142059E4A0}">
      <text>
        <r>
          <rPr>
            <sz val="11"/>
            <rFont val="Calibri"/>
            <family val="2"/>
            <charset val="238"/>
          </rPr>
          <t>IV_F:VKR_Kod</t>
        </r>
      </text>
    </comment>
    <comment ref="G91" authorId="0" shapeId="0" xr:uid="{16C8A685-340A-4047-B120-B1E69483F9BE}">
      <text>
        <r>
          <rPr>
            <sz val="11"/>
            <rFont val="Calibri"/>
            <family val="2"/>
            <charset val="238"/>
          </rPr>
          <t>IV_F:VKR_Nev</t>
        </r>
      </text>
    </comment>
    <comment ref="H91" authorId="0" shapeId="0" xr:uid="{456A987D-2072-4695-B861-B47D52BCC810}">
      <text>
        <r>
          <rPr>
            <sz val="11"/>
            <rFont val="Calibri"/>
            <family val="2"/>
            <charset val="238"/>
          </rPr>
          <t>IV_F:FeladatAzonosito</t>
        </r>
      </text>
    </comment>
    <comment ref="I91" authorId="0" shapeId="0" xr:uid="{26103493-2FD2-47BF-BDB6-D613E33FC6F6}">
      <text>
        <r>
          <rPr>
            <sz val="11"/>
            <rFont val="Calibri"/>
            <family val="2"/>
            <charset val="238"/>
          </rPr>
          <t>IV_F:EllatasiTerulet</t>
        </r>
      </text>
    </comment>
    <comment ref="J91" authorId="0" shapeId="0" xr:uid="{9E2FF61C-08B7-410E-8ACC-A48B4D510CD2}">
      <text>
        <r>
          <rPr>
            <sz val="11"/>
            <rFont val="Calibri"/>
            <family val="2"/>
            <charset val="238"/>
          </rPr>
          <t>IV_F:EllatasertFelelos</t>
        </r>
      </text>
    </comment>
    <comment ref="K91" authorId="0" shapeId="0" xr:uid="{C8235ADC-0EC0-4BDD-BD2D-C1679C4F403D}">
      <text>
        <r>
          <rPr>
            <sz val="11"/>
            <rFont val="Calibri"/>
            <family val="2"/>
            <charset val="238"/>
          </rPr>
          <t>IV_F:TervezettNettoKoltseg</t>
        </r>
      </text>
    </comment>
    <comment ref="L91" authorId="0" shapeId="0" xr:uid="{74BDFCDA-4B4F-445E-AD55-A819021A6114}">
      <text>
        <r>
          <rPr>
            <sz val="11"/>
            <rFont val="Calibri"/>
            <family val="2"/>
            <charset val="238"/>
          </rPr>
          <t>IV_F:IdotartamKezdes</t>
        </r>
      </text>
    </comment>
    <comment ref="M91" authorId="0" shapeId="0" xr:uid="{D22E48D0-3B51-44F1-AF0D-789F8AFFF75B}">
      <text>
        <r>
          <rPr>
            <sz val="11"/>
            <rFont val="Calibri"/>
            <family val="2"/>
            <charset val="238"/>
          </rPr>
          <t>IV_F:IdotartamBefejezes</t>
        </r>
      </text>
    </comment>
    <comment ref="N91" authorId="0" shapeId="0" xr:uid="{602CCE2D-E551-43AC-AB77-3B1194E4F20B}">
      <text>
        <r>
          <rPr>
            <sz val="11"/>
            <rFont val="Calibri"/>
            <family val="2"/>
            <charset val="238"/>
          </rPr>
          <t>IV_F:NettoKoltsegUtem1</t>
        </r>
      </text>
    </comment>
    <comment ref="O91" authorId="0" shapeId="0" xr:uid="{3C041322-92EB-426A-83F5-3C9E57556A39}">
      <text>
        <r>
          <rPr>
            <sz val="11"/>
            <rFont val="Calibri"/>
            <family val="2"/>
            <charset val="238"/>
          </rPr>
          <t>IV_F:NettoKoltsegUtem2</t>
        </r>
      </text>
    </comment>
    <comment ref="P91" authorId="0" shapeId="0" xr:uid="{6741441D-D681-4A2C-B050-EB69B68036B2}">
      <text>
        <r>
          <rPr>
            <sz val="11"/>
            <rFont val="Calibri"/>
            <family val="2"/>
            <charset val="238"/>
          </rPr>
          <t>IV_F:EM_Melleklet2_KTG</t>
        </r>
      </text>
    </comment>
    <comment ref="R91" authorId="0" shapeId="0" xr:uid="{2A98AA74-5529-469E-AFBB-CF72C87FDF48}">
      <text>
        <r>
          <rPr>
            <sz val="11"/>
            <rFont val="Calibri"/>
            <family val="2"/>
            <charset val="238"/>
          </rPr>
          <t>IV_F:HDUtem1</t>
        </r>
      </text>
    </comment>
    <comment ref="S91" authorId="0" shapeId="0" xr:uid="{AFAC17F1-8451-406E-B330-60659C84D8B2}">
      <text>
        <r>
          <rPr>
            <sz val="11"/>
            <rFont val="Calibri"/>
            <family val="2"/>
            <charset val="238"/>
          </rPr>
          <t>IV_F:ECSUtem1</t>
        </r>
      </text>
    </comment>
    <comment ref="T91" authorId="0" shapeId="0" xr:uid="{F804FD2C-B441-495D-BB52-170CE2FDD988}">
      <text>
        <r>
          <rPr>
            <sz val="11"/>
            <rFont val="Calibri"/>
            <family val="2"/>
            <charset val="238"/>
          </rPr>
          <t>IV_F:KFHUtem1</t>
        </r>
      </text>
    </comment>
    <comment ref="U91" authorId="0" shapeId="0" xr:uid="{4F796C24-92ED-45A1-9512-CB77058228A7}">
      <text>
        <r>
          <rPr>
            <sz val="11"/>
            <rFont val="Calibri"/>
            <family val="2"/>
            <charset val="238"/>
          </rPr>
          <t>IV_F:Egyeb_SajatUtem1</t>
        </r>
      </text>
    </comment>
    <comment ref="V91" authorId="0" shapeId="0" xr:uid="{58631B7A-CD7C-4C9B-9F8F-0826B5922583}">
      <text>
        <r>
          <rPr>
            <sz val="11"/>
            <rFont val="Calibri"/>
            <family val="2"/>
            <charset val="238"/>
          </rPr>
          <t>IV_F:DijUtem1</t>
        </r>
      </text>
    </comment>
    <comment ref="W91" authorId="0" shapeId="0" xr:uid="{C92B6E24-F80A-4BF2-9DD5-65864ADF84C4}">
      <text>
        <r>
          <rPr>
            <sz val="11"/>
            <rFont val="Calibri"/>
            <family val="2"/>
            <charset val="238"/>
          </rPr>
          <t>IV_F:EM_Melleklet1_Utem1</t>
        </r>
      </text>
    </comment>
    <comment ref="X91" authorId="0" shapeId="0" xr:uid="{1AC27AA0-9149-4498-AAB9-9A3A4D0615D8}">
      <text>
        <r>
          <rPr>
            <sz val="11"/>
            <rFont val="Calibri"/>
            <family val="2"/>
            <charset val="238"/>
          </rPr>
          <t>IV_F:EgyebAllamiUtem1</t>
        </r>
      </text>
    </comment>
    <comment ref="Y91" authorId="0" shapeId="0" xr:uid="{EFBA9A34-127E-40BD-9E7C-AAAABF716DE7}">
      <text>
        <r>
          <rPr>
            <sz val="11"/>
            <rFont val="Calibri"/>
            <family val="2"/>
            <charset val="238"/>
          </rPr>
          <t>IV_F:OnkormanyzatiUtem1</t>
        </r>
      </text>
    </comment>
    <comment ref="Z91" authorId="0" shapeId="0" xr:uid="{72C86B19-A3C6-4D34-912D-3D50B3406318}">
      <text>
        <r>
          <rPr>
            <sz val="11"/>
            <rFont val="Calibri"/>
            <family val="2"/>
            <charset val="238"/>
          </rPr>
          <t>IV_F:EUUtem1</t>
        </r>
      </text>
    </comment>
    <comment ref="AA91" authorId="0" shapeId="0" xr:uid="{DCF8FA5E-A8DE-4526-AE87-BD3E7E899BDA}">
      <text>
        <r>
          <rPr>
            <sz val="11"/>
            <rFont val="Calibri"/>
            <family val="2"/>
            <charset val="238"/>
          </rPr>
          <t>IV_F:EgyebUtem1</t>
        </r>
      </text>
    </comment>
    <comment ref="AB91" authorId="0" shapeId="0" xr:uid="{C983C757-1296-4200-9593-CBC9B3939943}">
      <text>
        <r>
          <rPr>
            <sz val="11"/>
            <rFont val="Calibri"/>
            <family val="2"/>
            <charset val="238"/>
          </rPr>
          <t>IV_F:HitelKotvenyUtem1</t>
        </r>
      </text>
    </comment>
    <comment ref="AC91" authorId="0" shapeId="0" xr:uid="{FC666FE8-BF76-4537-ACDC-74F143A63C0E}">
      <text>
        <r>
          <rPr>
            <sz val="11"/>
            <rFont val="Calibri"/>
            <family val="2"/>
            <charset val="238"/>
          </rPr>
          <t>IV_F:OsszesenUtem1</t>
        </r>
      </text>
    </comment>
    <comment ref="AF91" authorId="0" shapeId="0" xr:uid="{CAFCCE32-B6C0-4C22-9BB2-91E4ABFDFB05}">
      <text>
        <r>
          <rPr>
            <sz val="11"/>
            <rFont val="Calibri"/>
            <family val="2"/>
            <charset val="238"/>
          </rPr>
          <t>IV_F:HDUtem2</t>
        </r>
      </text>
    </comment>
    <comment ref="AG91" authorId="0" shapeId="0" xr:uid="{0C942C62-E9B5-4212-9D41-519931256C9D}">
      <text>
        <r>
          <rPr>
            <sz val="11"/>
            <rFont val="Calibri"/>
            <family val="2"/>
            <charset val="238"/>
          </rPr>
          <t>IV_F:ECSUtem2</t>
        </r>
      </text>
    </comment>
    <comment ref="AH91" authorId="0" shapeId="0" xr:uid="{B97516AD-1147-4D53-AB83-EA8A286246D8}">
      <text>
        <r>
          <rPr>
            <sz val="11"/>
            <rFont val="Calibri"/>
            <family val="2"/>
            <charset val="238"/>
          </rPr>
          <t>IV_F:KFHUtem2</t>
        </r>
      </text>
    </comment>
    <comment ref="AI91" authorId="0" shapeId="0" xr:uid="{2EBE88FC-E55E-4E1F-8F1B-B5E7B7F85F5D}">
      <text>
        <r>
          <rPr>
            <sz val="11"/>
            <rFont val="Calibri"/>
            <family val="2"/>
            <charset val="238"/>
          </rPr>
          <t>IV_F:Egyeb_SajatUtem2</t>
        </r>
      </text>
    </comment>
    <comment ref="AJ91" authorId="0" shapeId="0" xr:uid="{BE8311D2-5323-4742-BB62-1C18B5BC0CFA}">
      <text>
        <r>
          <rPr>
            <sz val="11"/>
            <rFont val="Calibri"/>
            <family val="2"/>
            <charset val="238"/>
          </rPr>
          <t>IV_F:DijUtem2</t>
        </r>
      </text>
    </comment>
    <comment ref="AK91" authorId="0" shapeId="0" xr:uid="{070E42F7-2E25-4570-A780-478311B6157D}">
      <text>
        <r>
          <rPr>
            <sz val="11"/>
            <rFont val="Calibri"/>
            <family val="2"/>
            <charset val="238"/>
          </rPr>
          <t>IV_F:EM_Melleklet1_Utem2</t>
        </r>
      </text>
    </comment>
    <comment ref="AL91" authorId="0" shapeId="0" xr:uid="{1CA62D54-19DF-43E7-87A0-179E6E1E4FB7}">
      <text>
        <r>
          <rPr>
            <sz val="11"/>
            <rFont val="Calibri"/>
            <family val="2"/>
            <charset val="238"/>
          </rPr>
          <t>IV_F:EgyebAllamiUtem2</t>
        </r>
      </text>
    </comment>
    <comment ref="AM91" authorId="0" shapeId="0" xr:uid="{79056398-802B-4D30-B419-2A92FA7F398B}">
      <text>
        <r>
          <rPr>
            <sz val="11"/>
            <rFont val="Calibri"/>
            <family val="2"/>
            <charset val="238"/>
          </rPr>
          <t>IV_F:OnkormanyzatiUtem2</t>
        </r>
      </text>
    </comment>
    <comment ref="AN91" authorId="0" shapeId="0" xr:uid="{A30E4042-3797-454A-B567-503392F7498E}">
      <text>
        <r>
          <rPr>
            <sz val="11"/>
            <rFont val="Calibri"/>
            <family val="2"/>
            <charset val="238"/>
          </rPr>
          <t>IV_F:EUUtem2</t>
        </r>
      </text>
    </comment>
    <comment ref="AO91" authorId="0" shapeId="0" xr:uid="{1CBF400C-7C98-497A-A95F-846CCB89C8F5}">
      <text>
        <r>
          <rPr>
            <sz val="11"/>
            <rFont val="Calibri"/>
            <family val="2"/>
            <charset val="238"/>
          </rPr>
          <t>IV_F:EgyebUtem2</t>
        </r>
      </text>
    </comment>
    <comment ref="AP91" authorId="0" shapeId="0" xr:uid="{3AF489B4-B2E2-4B3F-8003-764FE94D20BC}">
      <text>
        <r>
          <rPr>
            <sz val="11"/>
            <rFont val="Calibri"/>
            <family val="2"/>
            <charset val="238"/>
          </rPr>
          <t>IV_F:HitelKotvenyUtem2</t>
        </r>
      </text>
    </comment>
    <comment ref="AQ91" authorId="0" shapeId="0" xr:uid="{E3FD9986-3528-4C60-888A-4776A9780A52}">
      <text>
        <r>
          <rPr>
            <sz val="11"/>
            <rFont val="Calibri"/>
            <family val="2"/>
            <charset val="238"/>
          </rPr>
          <t>IV_F:OsszesenUtem2</t>
        </r>
      </text>
    </comment>
    <comment ref="AR91" authorId="0" shapeId="0" xr:uid="{913A2723-14C2-4A2F-AB4C-50DAA8F17EBE}">
      <text>
        <r>
          <rPr>
            <sz val="11"/>
            <rFont val="Calibri"/>
            <family val="2"/>
            <charset val="238"/>
          </rPr>
          <t>IV_F:ForrashianyUtem2</t>
        </r>
      </text>
    </comment>
    <comment ref="AU91" authorId="0" shapeId="0" xr:uid="{1682469F-AF2D-4305-B51A-80903319C59C}">
      <text>
        <r>
          <rPr>
            <sz val="11"/>
            <rFont val="Calibri"/>
            <family val="2"/>
            <charset val="238"/>
          </rPr>
          <t>IV_F:Indokolas</t>
        </r>
      </text>
    </comment>
    <comment ref="AV91" authorId="0" shapeId="0" xr:uid="{7D494985-60D7-4957-8286-7C40DE6004A8}">
      <text>
        <r>
          <rPr>
            <sz val="11"/>
            <rFont val="Calibri"/>
            <family val="2"/>
            <charset val="238"/>
          </rPr>
          <t>IV_F:Megjegyzes</t>
        </r>
      </text>
    </comment>
    <comment ref="AW91" authorId="0" shapeId="0" xr:uid="{FB3230D4-0B71-4E60-9860-FBD317E7DD0B}">
      <text>
        <r>
          <rPr>
            <sz val="11"/>
            <rFont val="Calibri"/>
            <family val="2"/>
            <charset val="238"/>
          </rPr>
          <t>IV_F:FeladatSorszam</t>
        </r>
      </text>
    </comment>
    <comment ref="AY91" authorId="0" shapeId="0" xr:uid="{53456FE7-49EB-4677-A1F5-0D19CFA5ECF9}">
      <text>
        <r>
          <rPr>
            <sz val="11"/>
            <rFont val="Calibri"/>
            <family val="2"/>
            <charset val="238"/>
          </rPr>
          <t>IV_F:ISA</t>
        </r>
      </text>
    </comment>
    <comment ref="B92" authorId="0" shapeId="0" xr:uid="{F31D7CA3-716B-499D-86A1-B2604B967936}">
      <text>
        <r>
          <rPr>
            <sz val="11"/>
            <rFont val="Calibri"/>
            <family val="2"/>
            <charset val="238"/>
          </rPr>
          <t>IV_F:FontossagiSorrent</t>
        </r>
      </text>
    </comment>
    <comment ref="C92" authorId="0" shapeId="0" xr:uid="{82FEDFAF-5AD5-4769-96AE-1A75A9216B03}">
      <text>
        <r>
          <rPr>
            <sz val="11"/>
            <rFont val="Calibri"/>
            <family val="2"/>
            <charset val="238"/>
          </rPr>
          <t>IV_F:FeladatKategoria</t>
        </r>
      </text>
    </comment>
    <comment ref="D92" authorId="0" shapeId="0" xr:uid="{26CB5D4D-F546-492B-8631-9960AE4522EA}">
      <text>
        <r>
          <rPr>
            <sz val="11"/>
            <rFont val="Calibri"/>
            <family val="2"/>
            <charset val="238"/>
          </rPr>
          <t>IV_F:FeladatMegnevezes</t>
        </r>
      </text>
    </comment>
    <comment ref="E92" authorId="0" shapeId="0" xr:uid="{87765D82-240F-42A3-A3AA-C7FE38793F4C}">
      <text>
        <r>
          <rPr>
            <sz val="11"/>
            <rFont val="Calibri"/>
            <family val="2"/>
            <charset val="238"/>
          </rPr>
          <t>IV_F:ElviEngedelySzam</t>
        </r>
      </text>
    </comment>
    <comment ref="F92" authorId="0" shapeId="0" xr:uid="{37853283-1F38-4F0C-882C-1011ABEF1817}">
      <text>
        <r>
          <rPr>
            <sz val="11"/>
            <rFont val="Calibri"/>
            <family val="2"/>
            <charset val="238"/>
          </rPr>
          <t>IV_F:VKR_Kod</t>
        </r>
      </text>
    </comment>
    <comment ref="G92" authorId="0" shapeId="0" xr:uid="{3F80B011-B280-4131-96DB-C2D32D0DFFE3}">
      <text>
        <r>
          <rPr>
            <sz val="11"/>
            <rFont val="Calibri"/>
            <family val="2"/>
            <charset val="238"/>
          </rPr>
          <t>IV_F:VKR_Nev</t>
        </r>
      </text>
    </comment>
    <comment ref="H92" authorId="0" shapeId="0" xr:uid="{F47C14DD-7E06-414C-B8B4-4F0419B99347}">
      <text>
        <r>
          <rPr>
            <sz val="11"/>
            <rFont val="Calibri"/>
            <family val="2"/>
            <charset val="238"/>
          </rPr>
          <t>IV_F:FeladatAzonosito</t>
        </r>
      </text>
    </comment>
    <comment ref="I92" authorId="0" shapeId="0" xr:uid="{87AA8B52-9052-443F-B922-48721E90A8BD}">
      <text>
        <r>
          <rPr>
            <sz val="11"/>
            <rFont val="Calibri"/>
            <family val="2"/>
            <charset val="238"/>
          </rPr>
          <t>IV_F:EllatasiTerulet</t>
        </r>
      </text>
    </comment>
    <comment ref="J92" authorId="0" shapeId="0" xr:uid="{9EB67CBE-CB17-4A92-9B29-CA51CA1C0D81}">
      <text>
        <r>
          <rPr>
            <sz val="11"/>
            <rFont val="Calibri"/>
            <family val="2"/>
            <charset val="238"/>
          </rPr>
          <t>IV_F:EllatasertFelelos</t>
        </r>
      </text>
    </comment>
    <comment ref="K92" authorId="0" shapeId="0" xr:uid="{AC8227AC-5F47-432E-801F-65FF4DDBA18F}">
      <text>
        <r>
          <rPr>
            <sz val="11"/>
            <rFont val="Calibri"/>
            <family val="2"/>
            <charset val="238"/>
          </rPr>
          <t>IV_F:TervezettNettoKoltseg</t>
        </r>
      </text>
    </comment>
    <comment ref="L92" authorId="0" shapeId="0" xr:uid="{80541A5E-4208-4F7B-B0B9-D63C55794FFB}">
      <text>
        <r>
          <rPr>
            <sz val="11"/>
            <rFont val="Calibri"/>
            <family val="2"/>
            <charset val="238"/>
          </rPr>
          <t>IV_F:IdotartamKezdes</t>
        </r>
      </text>
    </comment>
    <comment ref="M92" authorId="0" shapeId="0" xr:uid="{9A090193-A6B8-4D18-B0B9-AACC1E4FBAB9}">
      <text>
        <r>
          <rPr>
            <sz val="11"/>
            <rFont val="Calibri"/>
            <family val="2"/>
            <charset val="238"/>
          </rPr>
          <t>IV_F:IdotartamBefejezes</t>
        </r>
      </text>
    </comment>
    <comment ref="N92" authorId="0" shapeId="0" xr:uid="{2F852F0B-A859-422C-9363-82275CEACDA8}">
      <text>
        <r>
          <rPr>
            <sz val="11"/>
            <rFont val="Calibri"/>
            <family val="2"/>
            <charset val="238"/>
          </rPr>
          <t>IV_F:NettoKoltsegUtem1</t>
        </r>
      </text>
    </comment>
    <comment ref="O92" authorId="0" shapeId="0" xr:uid="{E22B31C0-5BDD-4E3B-BAEE-3FE26EFDFB14}">
      <text>
        <r>
          <rPr>
            <sz val="11"/>
            <rFont val="Calibri"/>
            <family val="2"/>
            <charset val="238"/>
          </rPr>
          <t>IV_F:NettoKoltsegUtem2</t>
        </r>
      </text>
    </comment>
    <comment ref="P92" authorId="0" shapeId="0" xr:uid="{AACEFF1A-D713-4B17-84A8-69AF62B6A4F8}">
      <text>
        <r>
          <rPr>
            <sz val="11"/>
            <rFont val="Calibri"/>
            <family val="2"/>
            <charset val="238"/>
          </rPr>
          <t>IV_F:EM_Melleklet2_KTG</t>
        </r>
      </text>
    </comment>
    <comment ref="R92" authorId="0" shapeId="0" xr:uid="{BAEF6F2F-5534-443B-B5F9-4B05BC3DE056}">
      <text>
        <r>
          <rPr>
            <sz val="11"/>
            <rFont val="Calibri"/>
            <family val="2"/>
            <charset val="238"/>
          </rPr>
          <t>IV_F:HDUtem1</t>
        </r>
      </text>
    </comment>
    <comment ref="S92" authorId="0" shapeId="0" xr:uid="{AB1312C9-BD06-4DB4-AC28-E6DB2C0C36C5}">
      <text>
        <r>
          <rPr>
            <sz val="11"/>
            <rFont val="Calibri"/>
            <family val="2"/>
            <charset val="238"/>
          </rPr>
          <t>IV_F:ECSUtem1</t>
        </r>
      </text>
    </comment>
    <comment ref="T92" authorId="0" shapeId="0" xr:uid="{BFBB062B-E8D8-41B8-9AC3-2BC2AC88E803}">
      <text>
        <r>
          <rPr>
            <sz val="11"/>
            <rFont val="Calibri"/>
            <family val="2"/>
            <charset val="238"/>
          </rPr>
          <t>IV_F:KFHUtem1</t>
        </r>
      </text>
    </comment>
    <comment ref="U92" authorId="0" shapeId="0" xr:uid="{BBCD157A-3859-4867-A7FD-D56ECA01D8D6}">
      <text>
        <r>
          <rPr>
            <sz val="11"/>
            <rFont val="Calibri"/>
            <family val="2"/>
            <charset val="238"/>
          </rPr>
          <t>IV_F:Egyeb_SajatUtem1</t>
        </r>
      </text>
    </comment>
    <comment ref="V92" authorId="0" shapeId="0" xr:uid="{5B3F0CCC-C00B-4E4F-B5C1-33AD48528895}">
      <text>
        <r>
          <rPr>
            <sz val="11"/>
            <rFont val="Calibri"/>
            <family val="2"/>
            <charset val="238"/>
          </rPr>
          <t>IV_F:DijUtem1</t>
        </r>
      </text>
    </comment>
    <comment ref="W92" authorId="0" shapeId="0" xr:uid="{056E90D0-5E7D-4FA4-9282-153802561E37}">
      <text>
        <r>
          <rPr>
            <sz val="11"/>
            <rFont val="Calibri"/>
            <family val="2"/>
            <charset val="238"/>
          </rPr>
          <t>IV_F:EM_Melleklet1_Utem1</t>
        </r>
      </text>
    </comment>
    <comment ref="X92" authorId="0" shapeId="0" xr:uid="{1EF20D35-1D4F-4927-9E39-FE68610E6C96}">
      <text>
        <r>
          <rPr>
            <sz val="11"/>
            <rFont val="Calibri"/>
            <family val="2"/>
            <charset val="238"/>
          </rPr>
          <t>IV_F:EgyebAllamiUtem1</t>
        </r>
      </text>
    </comment>
    <comment ref="Y92" authorId="0" shapeId="0" xr:uid="{C510CC5B-2FF6-463A-A112-CD78EC9CA9DD}">
      <text>
        <r>
          <rPr>
            <sz val="11"/>
            <rFont val="Calibri"/>
            <family val="2"/>
            <charset val="238"/>
          </rPr>
          <t>IV_F:OnkormanyzatiUtem1</t>
        </r>
      </text>
    </comment>
    <comment ref="Z92" authorId="0" shapeId="0" xr:uid="{61AD9F20-FD78-4CB0-BC94-E65FDE1DDF6D}">
      <text>
        <r>
          <rPr>
            <sz val="11"/>
            <rFont val="Calibri"/>
            <family val="2"/>
            <charset val="238"/>
          </rPr>
          <t>IV_F:EUUtem1</t>
        </r>
      </text>
    </comment>
    <comment ref="AA92" authorId="0" shapeId="0" xr:uid="{FD30C97B-55F2-49B6-AA3E-FD6AFD5A5D6E}">
      <text>
        <r>
          <rPr>
            <sz val="11"/>
            <rFont val="Calibri"/>
            <family val="2"/>
            <charset val="238"/>
          </rPr>
          <t>IV_F:EgyebUtem1</t>
        </r>
      </text>
    </comment>
    <comment ref="AB92" authorId="0" shapeId="0" xr:uid="{810872BC-283D-4CF5-B7B1-5DA45905504F}">
      <text>
        <r>
          <rPr>
            <sz val="11"/>
            <rFont val="Calibri"/>
            <family val="2"/>
            <charset val="238"/>
          </rPr>
          <t>IV_F:HitelKotvenyUtem1</t>
        </r>
      </text>
    </comment>
    <comment ref="AC92" authorId="0" shapeId="0" xr:uid="{2BBE5DA2-191A-45BE-AF2E-169E175B78F5}">
      <text>
        <r>
          <rPr>
            <sz val="11"/>
            <rFont val="Calibri"/>
            <family val="2"/>
            <charset val="238"/>
          </rPr>
          <t>IV_F:OsszesenUtem1</t>
        </r>
      </text>
    </comment>
    <comment ref="AF92" authorId="0" shapeId="0" xr:uid="{F29931AF-1E07-4B29-9A21-47B90E4FAC47}">
      <text>
        <r>
          <rPr>
            <sz val="11"/>
            <rFont val="Calibri"/>
            <family val="2"/>
            <charset val="238"/>
          </rPr>
          <t>IV_F:HDUtem2</t>
        </r>
      </text>
    </comment>
    <comment ref="AG92" authorId="0" shapeId="0" xr:uid="{A910AF64-257D-42BA-9FB0-7376983D4146}">
      <text>
        <r>
          <rPr>
            <sz val="11"/>
            <rFont val="Calibri"/>
            <family val="2"/>
            <charset val="238"/>
          </rPr>
          <t>IV_F:ECSUtem2</t>
        </r>
      </text>
    </comment>
    <comment ref="AH92" authorId="0" shapeId="0" xr:uid="{973EC57A-3150-4FF4-9665-D758B7540124}">
      <text>
        <r>
          <rPr>
            <sz val="11"/>
            <rFont val="Calibri"/>
            <family val="2"/>
            <charset val="238"/>
          </rPr>
          <t>IV_F:KFHUtem2</t>
        </r>
      </text>
    </comment>
    <comment ref="AI92" authorId="0" shapeId="0" xr:uid="{28C56BF9-4673-46E0-B120-1CE648A79659}">
      <text>
        <r>
          <rPr>
            <sz val="11"/>
            <rFont val="Calibri"/>
            <family val="2"/>
            <charset val="238"/>
          </rPr>
          <t>IV_F:Egyeb_SajatUtem2</t>
        </r>
      </text>
    </comment>
    <comment ref="AJ92" authorId="0" shapeId="0" xr:uid="{863C8058-C2D7-41F5-8C08-7223596CCEBA}">
      <text>
        <r>
          <rPr>
            <sz val="11"/>
            <rFont val="Calibri"/>
            <family val="2"/>
            <charset val="238"/>
          </rPr>
          <t>IV_F:DijUtem2</t>
        </r>
      </text>
    </comment>
    <comment ref="AK92" authorId="0" shapeId="0" xr:uid="{92711DC9-73F6-47D6-A9F6-8793CBE79DDF}">
      <text>
        <r>
          <rPr>
            <sz val="11"/>
            <rFont val="Calibri"/>
            <family val="2"/>
            <charset val="238"/>
          </rPr>
          <t>IV_F:EM_Melleklet1_Utem2</t>
        </r>
      </text>
    </comment>
    <comment ref="AL92" authorId="0" shapeId="0" xr:uid="{CE371E67-0597-471F-B1C1-07C4644F3B96}">
      <text>
        <r>
          <rPr>
            <sz val="11"/>
            <rFont val="Calibri"/>
            <family val="2"/>
            <charset val="238"/>
          </rPr>
          <t>IV_F:EgyebAllamiUtem2</t>
        </r>
      </text>
    </comment>
    <comment ref="AM92" authorId="0" shapeId="0" xr:uid="{5FAAC525-5D65-4049-A8BB-11D9ECD3C06F}">
      <text>
        <r>
          <rPr>
            <sz val="11"/>
            <rFont val="Calibri"/>
            <family val="2"/>
            <charset val="238"/>
          </rPr>
          <t>IV_F:OnkormanyzatiUtem2</t>
        </r>
      </text>
    </comment>
    <comment ref="AN92" authorId="0" shapeId="0" xr:uid="{1E6662F9-7BF7-4845-985C-E360A8EAD5B7}">
      <text>
        <r>
          <rPr>
            <sz val="11"/>
            <rFont val="Calibri"/>
            <family val="2"/>
            <charset val="238"/>
          </rPr>
          <t>IV_F:EUUtem2</t>
        </r>
      </text>
    </comment>
    <comment ref="AO92" authorId="0" shapeId="0" xr:uid="{83736189-2702-4911-8728-B354B4F6B9F0}">
      <text>
        <r>
          <rPr>
            <sz val="11"/>
            <rFont val="Calibri"/>
            <family val="2"/>
            <charset val="238"/>
          </rPr>
          <t>IV_F:EgyebUtem2</t>
        </r>
      </text>
    </comment>
    <comment ref="AP92" authorId="0" shapeId="0" xr:uid="{BF78452C-52C9-437A-B6B3-417FF8D82884}">
      <text>
        <r>
          <rPr>
            <sz val="11"/>
            <rFont val="Calibri"/>
            <family val="2"/>
            <charset val="238"/>
          </rPr>
          <t>IV_F:HitelKotvenyUtem2</t>
        </r>
      </text>
    </comment>
    <comment ref="AQ92" authorId="0" shapeId="0" xr:uid="{9AEE25A8-AC93-4D0F-A044-5DB7596CFA3B}">
      <text>
        <r>
          <rPr>
            <sz val="11"/>
            <rFont val="Calibri"/>
            <family val="2"/>
            <charset val="238"/>
          </rPr>
          <t>IV_F:OsszesenUtem2</t>
        </r>
      </text>
    </comment>
    <comment ref="AR92" authorId="0" shapeId="0" xr:uid="{F06D1F62-4044-470B-8420-8701BC1A0D32}">
      <text>
        <r>
          <rPr>
            <sz val="11"/>
            <rFont val="Calibri"/>
            <family val="2"/>
            <charset val="238"/>
          </rPr>
          <t>IV_F:ForrashianyUtem2</t>
        </r>
      </text>
    </comment>
    <comment ref="AU92" authorId="0" shapeId="0" xr:uid="{16DC0C53-2CB5-4E7F-ABC5-66479BA99E12}">
      <text>
        <r>
          <rPr>
            <sz val="11"/>
            <rFont val="Calibri"/>
            <family val="2"/>
            <charset val="238"/>
          </rPr>
          <t>IV_F:Indokolas</t>
        </r>
      </text>
    </comment>
    <comment ref="AV92" authorId="0" shapeId="0" xr:uid="{57B2FAA7-438A-4BB3-BEC6-EFA4AFABE02F}">
      <text>
        <r>
          <rPr>
            <sz val="11"/>
            <rFont val="Calibri"/>
            <family val="2"/>
            <charset val="238"/>
          </rPr>
          <t>IV_F:Megjegyzes</t>
        </r>
      </text>
    </comment>
    <comment ref="AW92" authorId="0" shapeId="0" xr:uid="{0CEC10AC-FDDE-41FD-A21D-9DB0A805C240}">
      <text>
        <r>
          <rPr>
            <sz val="11"/>
            <rFont val="Calibri"/>
            <family val="2"/>
            <charset val="238"/>
          </rPr>
          <t>IV_F:FeladatSorszam</t>
        </r>
      </text>
    </comment>
    <comment ref="AY92" authorId="0" shapeId="0" xr:uid="{4C6EBECD-ABEF-4210-9EE4-EC0C7A95A4DA}">
      <text>
        <r>
          <rPr>
            <sz val="11"/>
            <rFont val="Calibri"/>
            <family val="2"/>
            <charset val="238"/>
          </rPr>
          <t>IV_F:ISA</t>
        </r>
      </text>
    </comment>
    <comment ref="B93" authorId="0" shapeId="0" xr:uid="{76DC4A6F-7802-4DCE-B5D4-80E272DD560A}">
      <text>
        <r>
          <rPr>
            <sz val="11"/>
            <rFont val="Calibri"/>
            <family val="2"/>
            <charset val="238"/>
          </rPr>
          <t>IV_F:FontossagiSorrent</t>
        </r>
      </text>
    </comment>
    <comment ref="C93" authorId="0" shapeId="0" xr:uid="{378957F9-F1A3-4E75-9CA8-93D66A28D676}">
      <text>
        <r>
          <rPr>
            <sz val="11"/>
            <rFont val="Calibri"/>
            <family val="2"/>
            <charset val="238"/>
          </rPr>
          <t>IV_F:FeladatKategoria</t>
        </r>
      </text>
    </comment>
    <comment ref="D93" authorId="0" shapeId="0" xr:uid="{550D6576-8911-4056-AFFF-163A860317A0}">
      <text>
        <r>
          <rPr>
            <sz val="11"/>
            <rFont val="Calibri"/>
            <family val="2"/>
            <charset val="238"/>
          </rPr>
          <t>IV_F:FeladatMegnevezes</t>
        </r>
      </text>
    </comment>
    <comment ref="E93" authorId="0" shapeId="0" xr:uid="{697E775F-4614-40B3-B4F5-1933DFC0B9AD}">
      <text>
        <r>
          <rPr>
            <sz val="11"/>
            <rFont val="Calibri"/>
            <family val="2"/>
            <charset val="238"/>
          </rPr>
          <t>IV_F:ElviEngedelySzam</t>
        </r>
      </text>
    </comment>
    <comment ref="F93" authorId="0" shapeId="0" xr:uid="{143AFFF2-3C61-4E87-96AF-017430FF56BB}">
      <text>
        <r>
          <rPr>
            <sz val="11"/>
            <rFont val="Calibri"/>
            <family val="2"/>
            <charset val="238"/>
          </rPr>
          <t>IV_F:VKR_Kod</t>
        </r>
      </text>
    </comment>
    <comment ref="G93" authorId="0" shapeId="0" xr:uid="{9E59A8B9-1B8C-4837-80A8-62CD8DA58537}">
      <text>
        <r>
          <rPr>
            <sz val="11"/>
            <rFont val="Calibri"/>
            <family val="2"/>
            <charset val="238"/>
          </rPr>
          <t>IV_F:VKR_Nev</t>
        </r>
      </text>
    </comment>
    <comment ref="H93" authorId="0" shapeId="0" xr:uid="{64549817-F5F1-4EB9-990B-E29BD51A7C9D}">
      <text>
        <r>
          <rPr>
            <sz val="11"/>
            <rFont val="Calibri"/>
            <family val="2"/>
            <charset val="238"/>
          </rPr>
          <t>IV_F:FeladatAzonosito</t>
        </r>
      </text>
    </comment>
    <comment ref="I93" authorId="0" shapeId="0" xr:uid="{8AFEA885-3645-4222-B987-CDF62F849E10}">
      <text>
        <r>
          <rPr>
            <sz val="11"/>
            <rFont val="Calibri"/>
            <family val="2"/>
            <charset val="238"/>
          </rPr>
          <t>IV_F:EllatasiTerulet</t>
        </r>
      </text>
    </comment>
    <comment ref="J93" authorId="0" shapeId="0" xr:uid="{9402CBDD-510B-4634-ABA2-9BB52786879E}">
      <text>
        <r>
          <rPr>
            <sz val="11"/>
            <rFont val="Calibri"/>
            <family val="2"/>
            <charset val="238"/>
          </rPr>
          <t>IV_F:EllatasertFelelos</t>
        </r>
      </text>
    </comment>
    <comment ref="K93" authorId="0" shapeId="0" xr:uid="{0F3295DB-2E8A-4768-A8A5-862A774BC988}">
      <text>
        <r>
          <rPr>
            <sz val="11"/>
            <rFont val="Calibri"/>
            <family val="2"/>
            <charset val="238"/>
          </rPr>
          <t>IV_F:TervezettNettoKoltseg</t>
        </r>
      </text>
    </comment>
    <comment ref="L93" authorId="0" shapeId="0" xr:uid="{D4F679BD-DACC-4F99-9803-642F47DAA5F5}">
      <text>
        <r>
          <rPr>
            <sz val="11"/>
            <rFont val="Calibri"/>
            <family val="2"/>
            <charset val="238"/>
          </rPr>
          <t>IV_F:IdotartamKezdes</t>
        </r>
      </text>
    </comment>
    <comment ref="M93" authorId="0" shapeId="0" xr:uid="{DFAD15E1-0B42-4006-8DAF-2A5C452BE512}">
      <text>
        <r>
          <rPr>
            <sz val="11"/>
            <rFont val="Calibri"/>
            <family val="2"/>
            <charset val="238"/>
          </rPr>
          <t>IV_F:IdotartamBefejezes</t>
        </r>
      </text>
    </comment>
    <comment ref="N93" authorId="0" shapeId="0" xr:uid="{F051C8BF-1F5C-4430-90D8-A9F68129825D}">
      <text>
        <r>
          <rPr>
            <sz val="11"/>
            <rFont val="Calibri"/>
            <family val="2"/>
            <charset val="238"/>
          </rPr>
          <t>IV_F:NettoKoltsegUtem1</t>
        </r>
      </text>
    </comment>
    <comment ref="O93" authorId="0" shapeId="0" xr:uid="{F03F421D-614C-4115-BBE6-72C8CBC05271}">
      <text>
        <r>
          <rPr>
            <sz val="11"/>
            <rFont val="Calibri"/>
            <family val="2"/>
            <charset val="238"/>
          </rPr>
          <t>IV_F:NettoKoltsegUtem2</t>
        </r>
      </text>
    </comment>
    <comment ref="P93" authorId="0" shapeId="0" xr:uid="{545DEC5D-1EC9-48A9-A306-363BD67BBEF5}">
      <text>
        <r>
          <rPr>
            <sz val="11"/>
            <rFont val="Calibri"/>
            <family val="2"/>
            <charset val="238"/>
          </rPr>
          <t>IV_F:EM_Melleklet2_KTG</t>
        </r>
      </text>
    </comment>
    <comment ref="R93" authorId="0" shapeId="0" xr:uid="{3E11AC41-3D10-4343-B322-FC3883787CC5}">
      <text>
        <r>
          <rPr>
            <sz val="11"/>
            <rFont val="Calibri"/>
            <family val="2"/>
            <charset val="238"/>
          </rPr>
          <t>IV_F:HDUtem1</t>
        </r>
      </text>
    </comment>
    <comment ref="S93" authorId="0" shapeId="0" xr:uid="{5E913259-E1DC-4959-95CD-2CB106F223CF}">
      <text>
        <r>
          <rPr>
            <sz val="11"/>
            <rFont val="Calibri"/>
            <family val="2"/>
            <charset val="238"/>
          </rPr>
          <t>IV_F:ECSUtem1</t>
        </r>
      </text>
    </comment>
    <comment ref="T93" authorId="0" shapeId="0" xr:uid="{67284983-62C5-458F-9283-CAE9A5DC12AE}">
      <text>
        <r>
          <rPr>
            <sz val="11"/>
            <rFont val="Calibri"/>
            <family val="2"/>
            <charset val="238"/>
          </rPr>
          <t>IV_F:KFHUtem1</t>
        </r>
      </text>
    </comment>
    <comment ref="U93" authorId="0" shapeId="0" xr:uid="{5D570F34-C834-4A93-A5F6-E7FE199D6912}">
      <text>
        <r>
          <rPr>
            <sz val="11"/>
            <rFont val="Calibri"/>
            <family val="2"/>
            <charset val="238"/>
          </rPr>
          <t>IV_F:Egyeb_SajatUtem1</t>
        </r>
      </text>
    </comment>
    <comment ref="V93" authorId="0" shapeId="0" xr:uid="{BBB5824A-1BBC-4034-AB2D-F90DC0D9214D}">
      <text>
        <r>
          <rPr>
            <sz val="11"/>
            <rFont val="Calibri"/>
            <family val="2"/>
            <charset val="238"/>
          </rPr>
          <t>IV_F:DijUtem1</t>
        </r>
      </text>
    </comment>
    <comment ref="W93" authorId="0" shapeId="0" xr:uid="{504F3DE7-9EAA-4663-A3B5-4897FEC80245}">
      <text>
        <r>
          <rPr>
            <sz val="11"/>
            <rFont val="Calibri"/>
            <family val="2"/>
            <charset val="238"/>
          </rPr>
          <t>IV_F:EM_Melleklet1_Utem1</t>
        </r>
      </text>
    </comment>
    <comment ref="X93" authorId="0" shapeId="0" xr:uid="{E3D21DAF-EE08-4CE4-8DC9-AEFB4FB1DB20}">
      <text>
        <r>
          <rPr>
            <sz val="11"/>
            <rFont val="Calibri"/>
            <family val="2"/>
            <charset val="238"/>
          </rPr>
          <t>IV_F:EgyebAllamiUtem1</t>
        </r>
      </text>
    </comment>
    <comment ref="Y93" authorId="0" shapeId="0" xr:uid="{702BF0AA-C098-4837-B821-8BC65B9CFCCE}">
      <text>
        <r>
          <rPr>
            <sz val="11"/>
            <rFont val="Calibri"/>
            <family val="2"/>
            <charset val="238"/>
          </rPr>
          <t>IV_F:OnkormanyzatiUtem1</t>
        </r>
      </text>
    </comment>
    <comment ref="Z93" authorId="0" shapeId="0" xr:uid="{0C81F510-158A-4BC7-8D08-ECFB2D0E4224}">
      <text>
        <r>
          <rPr>
            <sz val="11"/>
            <rFont val="Calibri"/>
            <family val="2"/>
            <charset val="238"/>
          </rPr>
          <t>IV_F:EUUtem1</t>
        </r>
      </text>
    </comment>
    <comment ref="AA93" authorId="0" shapeId="0" xr:uid="{CB1456AA-93B4-4944-9C34-CB84E11193D2}">
      <text>
        <r>
          <rPr>
            <sz val="11"/>
            <rFont val="Calibri"/>
            <family val="2"/>
            <charset val="238"/>
          </rPr>
          <t>IV_F:EgyebUtem1</t>
        </r>
      </text>
    </comment>
    <comment ref="AB93" authorId="0" shapeId="0" xr:uid="{4F7CDCB8-4B45-41EB-A3EA-B592D0E4A4E1}">
      <text>
        <r>
          <rPr>
            <sz val="11"/>
            <rFont val="Calibri"/>
            <family val="2"/>
            <charset val="238"/>
          </rPr>
          <t>IV_F:HitelKotvenyUtem1</t>
        </r>
      </text>
    </comment>
    <comment ref="AC93" authorId="0" shapeId="0" xr:uid="{FBB747B5-C77D-427C-97A6-95F2CC20E111}">
      <text>
        <r>
          <rPr>
            <sz val="11"/>
            <rFont val="Calibri"/>
            <family val="2"/>
            <charset val="238"/>
          </rPr>
          <t>IV_F:OsszesenUtem1</t>
        </r>
      </text>
    </comment>
    <comment ref="AF93" authorId="0" shapeId="0" xr:uid="{A0D8FBF7-EB0E-4D5B-A067-05A4BE711E16}">
      <text>
        <r>
          <rPr>
            <sz val="11"/>
            <rFont val="Calibri"/>
            <family val="2"/>
            <charset val="238"/>
          </rPr>
          <t>IV_F:HDUtem2</t>
        </r>
      </text>
    </comment>
    <comment ref="AG93" authorId="0" shapeId="0" xr:uid="{55AB8B14-396F-41C9-B558-3DA205788343}">
      <text>
        <r>
          <rPr>
            <sz val="11"/>
            <rFont val="Calibri"/>
            <family val="2"/>
            <charset val="238"/>
          </rPr>
          <t>IV_F:ECSUtem2</t>
        </r>
      </text>
    </comment>
    <comment ref="AH93" authorId="0" shapeId="0" xr:uid="{AE7D45B1-8E97-4489-8EDC-E554A6CB9595}">
      <text>
        <r>
          <rPr>
            <sz val="11"/>
            <rFont val="Calibri"/>
            <family val="2"/>
            <charset val="238"/>
          </rPr>
          <t>IV_F:KFHUtem2</t>
        </r>
      </text>
    </comment>
    <comment ref="AI93" authorId="0" shapeId="0" xr:uid="{89A65988-E9A7-4F0A-9888-0C026468B87E}">
      <text>
        <r>
          <rPr>
            <sz val="11"/>
            <rFont val="Calibri"/>
            <family val="2"/>
            <charset val="238"/>
          </rPr>
          <t>IV_F:Egyeb_SajatUtem2</t>
        </r>
      </text>
    </comment>
    <comment ref="AJ93" authorId="0" shapeId="0" xr:uid="{B9B1DBDF-3465-40CF-9A5C-AA886A125D60}">
      <text>
        <r>
          <rPr>
            <sz val="11"/>
            <rFont val="Calibri"/>
            <family val="2"/>
            <charset val="238"/>
          </rPr>
          <t>IV_F:DijUtem2</t>
        </r>
      </text>
    </comment>
    <comment ref="AK93" authorId="0" shapeId="0" xr:uid="{57F7EC59-1092-4B5F-A0FE-6CE23B8ACCCB}">
      <text>
        <r>
          <rPr>
            <sz val="11"/>
            <rFont val="Calibri"/>
            <family val="2"/>
            <charset val="238"/>
          </rPr>
          <t>IV_F:EM_Melleklet1_Utem2</t>
        </r>
      </text>
    </comment>
    <comment ref="AL93" authorId="0" shapeId="0" xr:uid="{8CA2086F-D2F0-4C4A-BAC2-7E8926986BDD}">
      <text>
        <r>
          <rPr>
            <sz val="11"/>
            <rFont val="Calibri"/>
            <family val="2"/>
            <charset val="238"/>
          </rPr>
          <t>IV_F:EgyebAllamiUtem2</t>
        </r>
      </text>
    </comment>
    <comment ref="AM93" authorId="0" shapeId="0" xr:uid="{390F7D83-5035-4844-BCBE-1A7A8D86CF63}">
      <text>
        <r>
          <rPr>
            <sz val="11"/>
            <rFont val="Calibri"/>
            <family val="2"/>
            <charset val="238"/>
          </rPr>
          <t>IV_F:OnkormanyzatiUtem2</t>
        </r>
      </text>
    </comment>
    <comment ref="AN93" authorId="0" shapeId="0" xr:uid="{6EB59588-C26E-4BB9-806C-6C292D1DF617}">
      <text>
        <r>
          <rPr>
            <sz val="11"/>
            <rFont val="Calibri"/>
            <family val="2"/>
            <charset val="238"/>
          </rPr>
          <t>IV_F:EUUtem2</t>
        </r>
      </text>
    </comment>
    <comment ref="AO93" authorId="0" shapeId="0" xr:uid="{5BFF16D7-BD20-4DC3-A6F1-E1F4DE52FA18}">
      <text>
        <r>
          <rPr>
            <sz val="11"/>
            <rFont val="Calibri"/>
            <family val="2"/>
            <charset val="238"/>
          </rPr>
          <t>IV_F:EgyebUtem2</t>
        </r>
      </text>
    </comment>
    <comment ref="AP93" authorId="0" shapeId="0" xr:uid="{1EED791E-667B-4F44-A566-4B1CFB79E07B}">
      <text>
        <r>
          <rPr>
            <sz val="11"/>
            <rFont val="Calibri"/>
            <family val="2"/>
            <charset val="238"/>
          </rPr>
          <t>IV_F:HitelKotvenyUtem2</t>
        </r>
      </text>
    </comment>
    <comment ref="AQ93" authorId="0" shapeId="0" xr:uid="{1C022842-E612-426E-8ADC-A3869F598623}">
      <text>
        <r>
          <rPr>
            <sz val="11"/>
            <rFont val="Calibri"/>
            <family val="2"/>
            <charset val="238"/>
          </rPr>
          <t>IV_F:OsszesenUtem2</t>
        </r>
      </text>
    </comment>
    <comment ref="AR93" authorId="0" shapeId="0" xr:uid="{E15A1300-FCA5-4FC6-9A7F-E5F425B1CD47}">
      <text>
        <r>
          <rPr>
            <sz val="11"/>
            <rFont val="Calibri"/>
            <family val="2"/>
            <charset val="238"/>
          </rPr>
          <t>IV_F:ForrashianyUtem2</t>
        </r>
      </text>
    </comment>
    <comment ref="AU93" authorId="0" shapeId="0" xr:uid="{5E779F12-B5F1-46BA-B687-F3095D2A90C2}">
      <text>
        <r>
          <rPr>
            <sz val="11"/>
            <rFont val="Calibri"/>
            <family val="2"/>
            <charset val="238"/>
          </rPr>
          <t>IV_F:Indokolas</t>
        </r>
      </text>
    </comment>
    <comment ref="AV93" authorId="0" shapeId="0" xr:uid="{5EFC8EBA-B48D-4CAE-918E-BA703F2770FA}">
      <text>
        <r>
          <rPr>
            <sz val="11"/>
            <rFont val="Calibri"/>
            <family val="2"/>
            <charset val="238"/>
          </rPr>
          <t>IV_F:Megjegyzes</t>
        </r>
      </text>
    </comment>
    <comment ref="AW93" authorId="0" shapeId="0" xr:uid="{BE9C778C-5B8C-4B4B-9D33-790CAD1BE35B}">
      <text>
        <r>
          <rPr>
            <sz val="11"/>
            <rFont val="Calibri"/>
            <family val="2"/>
            <charset val="238"/>
          </rPr>
          <t>IV_F:FeladatSorszam</t>
        </r>
      </text>
    </comment>
    <comment ref="AY93" authorId="0" shapeId="0" xr:uid="{45336B78-BB04-4616-92DB-222477FA3586}">
      <text>
        <r>
          <rPr>
            <sz val="11"/>
            <rFont val="Calibri"/>
            <family val="2"/>
            <charset val="238"/>
          </rPr>
          <t>IV_F:ISA</t>
        </r>
      </text>
    </comment>
    <comment ref="B94" authorId="0" shapeId="0" xr:uid="{8C7C4627-A0C9-4128-B8A4-35D31BF9FAB6}">
      <text>
        <r>
          <rPr>
            <sz val="11"/>
            <rFont val="Calibri"/>
            <family val="2"/>
            <charset val="238"/>
          </rPr>
          <t>IV_F:FontossagiSorrent</t>
        </r>
      </text>
    </comment>
    <comment ref="C94" authorId="0" shapeId="0" xr:uid="{7571C332-0A44-4803-AE98-BC1F9111C4D9}">
      <text>
        <r>
          <rPr>
            <sz val="11"/>
            <rFont val="Calibri"/>
            <family val="2"/>
            <charset val="238"/>
          </rPr>
          <t>IV_F:FeladatKategoria</t>
        </r>
      </text>
    </comment>
    <comment ref="D94" authorId="0" shapeId="0" xr:uid="{BB5064A2-C288-4E1B-A473-F67410F72E23}">
      <text>
        <r>
          <rPr>
            <sz val="11"/>
            <rFont val="Calibri"/>
            <family val="2"/>
            <charset val="238"/>
          </rPr>
          <t>IV_F:FeladatMegnevezes</t>
        </r>
      </text>
    </comment>
    <comment ref="E94" authorId="0" shapeId="0" xr:uid="{7907E539-C26A-4D59-8AF0-DAF4854E75AF}">
      <text>
        <r>
          <rPr>
            <sz val="11"/>
            <rFont val="Calibri"/>
            <family val="2"/>
            <charset val="238"/>
          </rPr>
          <t>IV_F:ElviEngedelySzam</t>
        </r>
      </text>
    </comment>
    <comment ref="F94" authorId="0" shapeId="0" xr:uid="{F5ED9AD2-AB1F-40A2-A815-4E9C5EF861AE}">
      <text>
        <r>
          <rPr>
            <sz val="11"/>
            <rFont val="Calibri"/>
            <family val="2"/>
            <charset val="238"/>
          </rPr>
          <t>IV_F:VKR_Kod</t>
        </r>
      </text>
    </comment>
    <comment ref="G94" authorId="0" shapeId="0" xr:uid="{EB44D5D9-5802-47D7-A75F-A391CE49433A}">
      <text>
        <r>
          <rPr>
            <sz val="11"/>
            <rFont val="Calibri"/>
            <family val="2"/>
            <charset val="238"/>
          </rPr>
          <t>IV_F:VKR_Nev</t>
        </r>
      </text>
    </comment>
    <comment ref="H94" authorId="0" shapeId="0" xr:uid="{614E59A0-EB08-417D-B181-AB13FF4504AC}">
      <text>
        <r>
          <rPr>
            <sz val="11"/>
            <rFont val="Calibri"/>
            <family val="2"/>
            <charset val="238"/>
          </rPr>
          <t>IV_F:FeladatAzonosito</t>
        </r>
      </text>
    </comment>
    <comment ref="I94" authorId="0" shapeId="0" xr:uid="{70BF0AB1-D551-4127-88B7-B53CBBCB3A80}">
      <text>
        <r>
          <rPr>
            <sz val="11"/>
            <rFont val="Calibri"/>
            <family val="2"/>
            <charset val="238"/>
          </rPr>
          <t>IV_F:EllatasiTerulet</t>
        </r>
      </text>
    </comment>
    <comment ref="J94" authorId="0" shapeId="0" xr:uid="{6CDCBC5E-1ADF-4D49-A3BD-401AFB627754}">
      <text>
        <r>
          <rPr>
            <sz val="11"/>
            <rFont val="Calibri"/>
            <family val="2"/>
            <charset val="238"/>
          </rPr>
          <t>IV_F:EllatasertFelelos</t>
        </r>
      </text>
    </comment>
    <comment ref="K94" authorId="0" shapeId="0" xr:uid="{6F9A9F7A-60C5-45E6-89FC-B400F5DBCAE5}">
      <text>
        <r>
          <rPr>
            <sz val="11"/>
            <rFont val="Calibri"/>
            <family val="2"/>
            <charset val="238"/>
          </rPr>
          <t>IV_F:TervezettNettoKoltseg</t>
        </r>
      </text>
    </comment>
    <comment ref="L94" authorId="0" shapeId="0" xr:uid="{9998828B-2665-44C2-BD3C-D78F223C8EBB}">
      <text>
        <r>
          <rPr>
            <sz val="11"/>
            <rFont val="Calibri"/>
            <family val="2"/>
            <charset val="238"/>
          </rPr>
          <t>IV_F:IdotartamKezdes</t>
        </r>
      </text>
    </comment>
    <comment ref="M94" authorId="0" shapeId="0" xr:uid="{1B5DE9CE-FF95-48BB-A193-CE9B74876436}">
      <text>
        <r>
          <rPr>
            <sz val="11"/>
            <rFont val="Calibri"/>
            <family val="2"/>
            <charset val="238"/>
          </rPr>
          <t>IV_F:IdotartamBefejezes</t>
        </r>
      </text>
    </comment>
    <comment ref="N94" authorId="0" shapeId="0" xr:uid="{F1791E23-276F-48B1-B25D-87C1C6AF5B43}">
      <text>
        <r>
          <rPr>
            <sz val="11"/>
            <rFont val="Calibri"/>
            <family val="2"/>
            <charset val="238"/>
          </rPr>
          <t>IV_F:NettoKoltsegUtem1</t>
        </r>
      </text>
    </comment>
    <comment ref="O94" authorId="0" shapeId="0" xr:uid="{AA40C3D8-3613-4863-B1F4-CB8434D3F224}">
      <text>
        <r>
          <rPr>
            <sz val="11"/>
            <rFont val="Calibri"/>
            <family val="2"/>
            <charset val="238"/>
          </rPr>
          <t>IV_F:NettoKoltsegUtem2</t>
        </r>
      </text>
    </comment>
    <comment ref="P94" authorId="0" shapeId="0" xr:uid="{2D016D7E-E5CF-4849-B326-63B240784786}">
      <text>
        <r>
          <rPr>
            <sz val="11"/>
            <rFont val="Calibri"/>
            <family val="2"/>
            <charset val="238"/>
          </rPr>
          <t>IV_F:EM_Melleklet2_KTG</t>
        </r>
      </text>
    </comment>
    <comment ref="R94" authorId="0" shapeId="0" xr:uid="{6F038AE7-E964-4B44-A4D0-8D1D3090288B}">
      <text>
        <r>
          <rPr>
            <sz val="11"/>
            <rFont val="Calibri"/>
            <family val="2"/>
            <charset val="238"/>
          </rPr>
          <t>IV_F:HDUtem1</t>
        </r>
      </text>
    </comment>
    <comment ref="S94" authorId="0" shapeId="0" xr:uid="{75FFD77B-0CA6-41FF-A4E9-4579F1DA8E3F}">
      <text>
        <r>
          <rPr>
            <sz val="11"/>
            <rFont val="Calibri"/>
            <family val="2"/>
            <charset val="238"/>
          </rPr>
          <t>IV_F:ECSUtem1</t>
        </r>
      </text>
    </comment>
    <comment ref="T94" authorId="0" shapeId="0" xr:uid="{249C7B5C-8CE2-4E0F-BF48-A6BE5737F168}">
      <text>
        <r>
          <rPr>
            <sz val="11"/>
            <rFont val="Calibri"/>
            <family val="2"/>
            <charset val="238"/>
          </rPr>
          <t>IV_F:KFHUtem1</t>
        </r>
      </text>
    </comment>
    <comment ref="U94" authorId="0" shapeId="0" xr:uid="{C85125B7-4A77-4E59-95B2-015FFEDC8A6E}">
      <text>
        <r>
          <rPr>
            <sz val="11"/>
            <rFont val="Calibri"/>
            <family val="2"/>
            <charset val="238"/>
          </rPr>
          <t>IV_F:Egyeb_SajatUtem1</t>
        </r>
      </text>
    </comment>
    <comment ref="V94" authorId="0" shapeId="0" xr:uid="{E00310CA-7A96-4F0F-B278-DD07572E5EDD}">
      <text>
        <r>
          <rPr>
            <sz val="11"/>
            <rFont val="Calibri"/>
            <family val="2"/>
            <charset val="238"/>
          </rPr>
          <t>IV_F:DijUtem1</t>
        </r>
      </text>
    </comment>
    <comment ref="W94" authorId="0" shapeId="0" xr:uid="{08154D07-751A-4DDC-9119-4074432F9467}">
      <text>
        <r>
          <rPr>
            <sz val="11"/>
            <rFont val="Calibri"/>
            <family val="2"/>
            <charset val="238"/>
          </rPr>
          <t>IV_F:EM_Melleklet1_Utem1</t>
        </r>
      </text>
    </comment>
    <comment ref="X94" authorId="0" shapeId="0" xr:uid="{52D2BD49-A105-476C-B153-D21A37013A3C}">
      <text>
        <r>
          <rPr>
            <sz val="11"/>
            <rFont val="Calibri"/>
            <family val="2"/>
            <charset val="238"/>
          </rPr>
          <t>IV_F:EgyebAllamiUtem1</t>
        </r>
      </text>
    </comment>
    <comment ref="Y94" authorId="0" shapeId="0" xr:uid="{980EABD3-4F84-432E-A7FC-58FB3FAED0A1}">
      <text>
        <r>
          <rPr>
            <sz val="11"/>
            <rFont val="Calibri"/>
            <family val="2"/>
            <charset val="238"/>
          </rPr>
          <t>IV_F:OnkormanyzatiUtem1</t>
        </r>
      </text>
    </comment>
    <comment ref="Z94" authorId="0" shapeId="0" xr:uid="{6A95FFF5-FFAD-40E6-B0FD-E8E844C62C13}">
      <text>
        <r>
          <rPr>
            <sz val="11"/>
            <rFont val="Calibri"/>
            <family val="2"/>
            <charset val="238"/>
          </rPr>
          <t>IV_F:EUUtem1</t>
        </r>
      </text>
    </comment>
    <comment ref="AA94" authorId="0" shapeId="0" xr:uid="{17A0795A-B6FE-40FE-A5CB-381981502D72}">
      <text>
        <r>
          <rPr>
            <sz val="11"/>
            <rFont val="Calibri"/>
            <family val="2"/>
            <charset val="238"/>
          </rPr>
          <t>IV_F:EgyebUtem1</t>
        </r>
      </text>
    </comment>
    <comment ref="AB94" authorId="0" shapeId="0" xr:uid="{C864D8FA-6CA3-4F93-BA1C-28BF5118FE1E}">
      <text>
        <r>
          <rPr>
            <sz val="11"/>
            <rFont val="Calibri"/>
            <family val="2"/>
            <charset val="238"/>
          </rPr>
          <t>IV_F:HitelKotvenyUtem1</t>
        </r>
      </text>
    </comment>
    <comment ref="AC94" authorId="0" shapeId="0" xr:uid="{27827DF7-467D-4426-BB96-E9C13DECC264}">
      <text>
        <r>
          <rPr>
            <sz val="11"/>
            <rFont val="Calibri"/>
            <family val="2"/>
            <charset val="238"/>
          </rPr>
          <t>IV_F:OsszesenUtem1</t>
        </r>
      </text>
    </comment>
    <comment ref="AF94" authorId="0" shapeId="0" xr:uid="{5AA5AF91-AEAB-4B53-8E7D-E23C5A74D69B}">
      <text>
        <r>
          <rPr>
            <sz val="11"/>
            <rFont val="Calibri"/>
            <family val="2"/>
            <charset val="238"/>
          </rPr>
          <t>IV_F:HDUtem2</t>
        </r>
      </text>
    </comment>
    <comment ref="AG94" authorId="0" shapeId="0" xr:uid="{A807E814-7BC2-4394-8C2E-56DFD5DB76FF}">
      <text>
        <r>
          <rPr>
            <sz val="11"/>
            <rFont val="Calibri"/>
            <family val="2"/>
            <charset val="238"/>
          </rPr>
          <t>IV_F:ECSUtem2</t>
        </r>
      </text>
    </comment>
    <comment ref="AH94" authorId="0" shapeId="0" xr:uid="{D80DE628-C478-4982-A8D9-3B7B78096330}">
      <text>
        <r>
          <rPr>
            <sz val="11"/>
            <rFont val="Calibri"/>
            <family val="2"/>
            <charset val="238"/>
          </rPr>
          <t>IV_F:KFHUtem2</t>
        </r>
      </text>
    </comment>
    <comment ref="AI94" authorId="0" shapeId="0" xr:uid="{8DCFDC0C-80D5-4AD8-A220-F8661758E35E}">
      <text>
        <r>
          <rPr>
            <sz val="11"/>
            <rFont val="Calibri"/>
            <family val="2"/>
            <charset val="238"/>
          </rPr>
          <t>IV_F:Egyeb_SajatUtem2</t>
        </r>
      </text>
    </comment>
    <comment ref="AJ94" authorId="0" shapeId="0" xr:uid="{F683F1A5-78BD-49C2-8931-E5E3AC698B64}">
      <text>
        <r>
          <rPr>
            <sz val="11"/>
            <rFont val="Calibri"/>
            <family val="2"/>
            <charset val="238"/>
          </rPr>
          <t>IV_F:DijUtem2</t>
        </r>
      </text>
    </comment>
    <comment ref="AK94" authorId="0" shapeId="0" xr:uid="{2C095D21-5BDA-4E29-B4EA-12333D353F92}">
      <text>
        <r>
          <rPr>
            <sz val="11"/>
            <rFont val="Calibri"/>
            <family val="2"/>
            <charset val="238"/>
          </rPr>
          <t>IV_F:EM_Melleklet1_Utem2</t>
        </r>
      </text>
    </comment>
    <comment ref="AL94" authorId="0" shapeId="0" xr:uid="{87F8035D-254C-4D99-8BB7-6DCC6770AFAF}">
      <text>
        <r>
          <rPr>
            <sz val="11"/>
            <rFont val="Calibri"/>
            <family val="2"/>
            <charset val="238"/>
          </rPr>
          <t>IV_F:EgyebAllamiUtem2</t>
        </r>
      </text>
    </comment>
    <comment ref="AM94" authorId="0" shapeId="0" xr:uid="{C43CD3C3-9BA9-4936-8908-8CDBD04DF76C}">
      <text>
        <r>
          <rPr>
            <sz val="11"/>
            <rFont val="Calibri"/>
            <family val="2"/>
            <charset val="238"/>
          </rPr>
          <t>IV_F:OnkormanyzatiUtem2</t>
        </r>
      </text>
    </comment>
    <comment ref="AN94" authorId="0" shapeId="0" xr:uid="{9464E6CF-13F4-41B1-BFCF-E703E8EFA23F}">
      <text>
        <r>
          <rPr>
            <sz val="11"/>
            <rFont val="Calibri"/>
            <family val="2"/>
            <charset val="238"/>
          </rPr>
          <t>IV_F:EUUtem2</t>
        </r>
      </text>
    </comment>
    <comment ref="AO94" authorId="0" shapeId="0" xr:uid="{9913ED92-590E-4BFB-BFCE-3EE524D8F0D9}">
      <text>
        <r>
          <rPr>
            <sz val="11"/>
            <rFont val="Calibri"/>
            <family val="2"/>
            <charset val="238"/>
          </rPr>
          <t>IV_F:EgyebUtem2</t>
        </r>
      </text>
    </comment>
    <comment ref="AP94" authorId="0" shapeId="0" xr:uid="{408637F3-22F2-4138-BF31-C0E7BDA4CF35}">
      <text>
        <r>
          <rPr>
            <sz val="11"/>
            <rFont val="Calibri"/>
            <family val="2"/>
            <charset val="238"/>
          </rPr>
          <t>IV_F:HitelKotvenyUtem2</t>
        </r>
      </text>
    </comment>
    <comment ref="AQ94" authorId="0" shapeId="0" xr:uid="{5E3DE8F4-BE71-46A7-BB4B-5E2FCBC3358A}">
      <text>
        <r>
          <rPr>
            <sz val="11"/>
            <rFont val="Calibri"/>
            <family val="2"/>
            <charset val="238"/>
          </rPr>
          <t>IV_F:OsszesenUtem2</t>
        </r>
      </text>
    </comment>
    <comment ref="AR94" authorId="0" shapeId="0" xr:uid="{F28F47C1-D5BC-4E3B-9EA7-95F0CC78542A}">
      <text>
        <r>
          <rPr>
            <sz val="11"/>
            <rFont val="Calibri"/>
            <family val="2"/>
            <charset val="238"/>
          </rPr>
          <t>IV_F:ForrashianyUtem2</t>
        </r>
      </text>
    </comment>
    <comment ref="AU94" authorId="0" shapeId="0" xr:uid="{34469CE8-EC7D-4486-956D-6AC67D01C4BC}">
      <text>
        <r>
          <rPr>
            <sz val="11"/>
            <rFont val="Calibri"/>
            <family val="2"/>
            <charset val="238"/>
          </rPr>
          <t>IV_F:Indokolas</t>
        </r>
      </text>
    </comment>
    <comment ref="AV94" authorId="0" shapeId="0" xr:uid="{81596B9B-A004-4F97-A327-2FA86F83FE29}">
      <text>
        <r>
          <rPr>
            <sz val="11"/>
            <rFont val="Calibri"/>
            <family val="2"/>
            <charset val="238"/>
          </rPr>
          <t>IV_F:Megjegyzes</t>
        </r>
      </text>
    </comment>
    <comment ref="AW94" authorId="0" shapeId="0" xr:uid="{C9D7F0CC-7E44-4FB7-925A-40263F23B680}">
      <text>
        <r>
          <rPr>
            <sz val="11"/>
            <rFont val="Calibri"/>
            <family val="2"/>
            <charset val="238"/>
          </rPr>
          <t>IV_F:FeladatSorszam</t>
        </r>
      </text>
    </comment>
    <comment ref="AY94" authorId="0" shapeId="0" xr:uid="{B2D6FFB7-B8B3-48B7-B9FF-0B072B524FBC}">
      <text>
        <r>
          <rPr>
            <sz val="11"/>
            <rFont val="Calibri"/>
            <family val="2"/>
            <charset val="238"/>
          </rPr>
          <t>IV_F:ISA</t>
        </r>
      </text>
    </comment>
    <comment ref="B95" authorId="0" shapeId="0" xr:uid="{C4CA0CBF-545E-4B7F-85F2-4CF1014CFDAA}">
      <text>
        <r>
          <rPr>
            <sz val="11"/>
            <rFont val="Calibri"/>
            <family val="2"/>
            <charset val="238"/>
          </rPr>
          <t>IV_F:FontossagiSorrent</t>
        </r>
      </text>
    </comment>
    <comment ref="C95" authorId="0" shapeId="0" xr:uid="{77E23C68-A436-46C4-832D-3E4F184BEED7}">
      <text>
        <r>
          <rPr>
            <sz val="11"/>
            <rFont val="Calibri"/>
            <family val="2"/>
            <charset val="238"/>
          </rPr>
          <t>IV_F:FeladatKategoria</t>
        </r>
      </text>
    </comment>
    <comment ref="D95" authorId="0" shapeId="0" xr:uid="{9B94B7DA-A809-4F85-87B8-A9D2EBBE5A46}">
      <text>
        <r>
          <rPr>
            <sz val="11"/>
            <rFont val="Calibri"/>
            <family val="2"/>
            <charset val="238"/>
          </rPr>
          <t>IV_F:FeladatMegnevezes</t>
        </r>
      </text>
    </comment>
    <comment ref="E95" authorId="0" shapeId="0" xr:uid="{325A9343-7ED9-4AE1-A446-DC846FE70D11}">
      <text>
        <r>
          <rPr>
            <sz val="11"/>
            <rFont val="Calibri"/>
            <family val="2"/>
            <charset val="238"/>
          </rPr>
          <t>IV_F:ElviEngedelySzam</t>
        </r>
      </text>
    </comment>
    <comment ref="F95" authorId="0" shapeId="0" xr:uid="{93D57E3A-A7F4-45F7-AEC1-74826FB972F0}">
      <text>
        <r>
          <rPr>
            <sz val="11"/>
            <rFont val="Calibri"/>
            <family val="2"/>
            <charset val="238"/>
          </rPr>
          <t>IV_F:VKR_Kod</t>
        </r>
      </text>
    </comment>
    <comment ref="G95" authorId="0" shapeId="0" xr:uid="{0C1E556E-E776-49FF-AE5D-899C095A7663}">
      <text>
        <r>
          <rPr>
            <sz val="11"/>
            <rFont val="Calibri"/>
            <family val="2"/>
            <charset val="238"/>
          </rPr>
          <t>IV_F:VKR_Nev</t>
        </r>
      </text>
    </comment>
    <comment ref="H95" authorId="0" shapeId="0" xr:uid="{703A04F1-3D9A-45F4-804E-7EFA9B64DF33}">
      <text>
        <r>
          <rPr>
            <sz val="11"/>
            <rFont val="Calibri"/>
            <family val="2"/>
            <charset val="238"/>
          </rPr>
          <t>IV_F:FeladatAzonosito</t>
        </r>
      </text>
    </comment>
    <comment ref="I95" authorId="0" shapeId="0" xr:uid="{F36D6D39-CC7B-48B9-9536-1DBDE33860D0}">
      <text>
        <r>
          <rPr>
            <sz val="11"/>
            <rFont val="Calibri"/>
            <family val="2"/>
            <charset val="238"/>
          </rPr>
          <t>IV_F:EllatasiTerulet</t>
        </r>
      </text>
    </comment>
    <comment ref="J95" authorId="0" shapeId="0" xr:uid="{71962BDF-20CA-4B94-AC6B-8CFE85527E91}">
      <text>
        <r>
          <rPr>
            <sz val="11"/>
            <rFont val="Calibri"/>
            <family val="2"/>
            <charset val="238"/>
          </rPr>
          <t>IV_F:EllatasertFelelos</t>
        </r>
      </text>
    </comment>
    <comment ref="K95" authorId="0" shapeId="0" xr:uid="{A3E3A566-D21E-4432-B89F-1CDB128668F5}">
      <text>
        <r>
          <rPr>
            <sz val="11"/>
            <rFont val="Calibri"/>
            <family val="2"/>
            <charset val="238"/>
          </rPr>
          <t>IV_F:TervezettNettoKoltseg</t>
        </r>
      </text>
    </comment>
    <comment ref="L95" authorId="0" shapeId="0" xr:uid="{571E73B8-BA02-40CF-A5C6-F257473FDCF8}">
      <text>
        <r>
          <rPr>
            <sz val="11"/>
            <rFont val="Calibri"/>
            <family val="2"/>
            <charset val="238"/>
          </rPr>
          <t>IV_F:IdotartamKezdes</t>
        </r>
      </text>
    </comment>
    <comment ref="M95" authorId="0" shapeId="0" xr:uid="{464152AA-DBAB-4610-9F4F-3A65D8420BD6}">
      <text>
        <r>
          <rPr>
            <sz val="11"/>
            <rFont val="Calibri"/>
            <family val="2"/>
            <charset val="238"/>
          </rPr>
          <t>IV_F:IdotartamBefejezes</t>
        </r>
      </text>
    </comment>
    <comment ref="N95" authorId="0" shapeId="0" xr:uid="{1A3108EF-EEEA-4F2F-9F14-0C851C32E356}">
      <text>
        <r>
          <rPr>
            <sz val="11"/>
            <rFont val="Calibri"/>
            <family val="2"/>
            <charset val="238"/>
          </rPr>
          <t>IV_F:NettoKoltsegUtem1</t>
        </r>
      </text>
    </comment>
    <comment ref="O95" authorId="0" shapeId="0" xr:uid="{E03098DE-0F53-4848-992D-E9485D810F71}">
      <text>
        <r>
          <rPr>
            <sz val="11"/>
            <rFont val="Calibri"/>
            <family val="2"/>
            <charset val="238"/>
          </rPr>
          <t>IV_F:NettoKoltsegUtem2</t>
        </r>
      </text>
    </comment>
    <comment ref="P95" authorId="0" shapeId="0" xr:uid="{D601603B-320D-432D-9EA1-04AD652F33EB}">
      <text>
        <r>
          <rPr>
            <sz val="11"/>
            <rFont val="Calibri"/>
            <family val="2"/>
            <charset val="238"/>
          </rPr>
          <t>IV_F:EM_Melleklet2_KTG</t>
        </r>
      </text>
    </comment>
    <comment ref="R95" authorId="0" shapeId="0" xr:uid="{5106B6ED-1315-49E7-97F9-F051CB7314AE}">
      <text>
        <r>
          <rPr>
            <sz val="11"/>
            <rFont val="Calibri"/>
            <family val="2"/>
            <charset val="238"/>
          </rPr>
          <t>IV_F:HDUtem1</t>
        </r>
      </text>
    </comment>
    <comment ref="S95" authorId="0" shapeId="0" xr:uid="{E32CD570-9590-486D-9393-F6B2902BE7DF}">
      <text>
        <r>
          <rPr>
            <sz val="11"/>
            <rFont val="Calibri"/>
            <family val="2"/>
            <charset val="238"/>
          </rPr>
          <t>IV_F:ECSUtem1</t>
        </r>
      </text>
    </comment>
    <comment ref="T95" authorId="0" shapeId="0" xr:uid="{9920CF0D-4453-431A-8A0B-E3B18FFFE376}">
      <text>
        <r>
          <rPr>
            <sz val="11"/>
            <rFont val="Calibri"/>
            <family val="2"/>
            <charset val="238"/>
          </rPr>
          <t>IV_F:KFHUtem1</t>
        </r>
      </text>
    </comment>
    <comment ref="U95" authorId="0" shapeId="0" xr:uid="{27C2AB86-0D2D-4BC8-A28C-45CCC9B67BD2}">
      <text>
        <r>
          <rPr>
            <sz val="11"/>
            <rFont val="Calibri"/>
            <family val="2"/>
            <charset val="238"/>
          </rPr>
          <t>IV_F:Egyeb_SajatUtem1</t>
        </r>
      </text>
    </comment>
    <comment ref="V95" authorId="0" shapeId="0" xr:uid="{5B054612-930E-447F-8D93-08F97C4A3B1D}">
      <text>
        <r>
          <rPr>
            <sz val="11"/>
            <rFont val="Calibri"/>
            <family val="2"/>
            <charset val="238"/>
          </rPr>
          <t>IV_F:DijUtem1</t>
        </r>
      </text>
    </comment>
    <comment ref="W95" authorId="0" shapeId="0" xr:uid="{F4D14546-7180-439B-AA98-41BC0DA1B3D9}">
      <text>
        <r>
          <rPr>
            <sz val="11"/>
            <rFont val="Calibri"/>
            <family val="2"/>
            <charset val="238"/>
          </rPr>
          <t>IV_F:EM_Melleklet1_Utem1</t>
        </r>
      </text>
    </comment>
    <comment ref="X95" authorId="0" shapeId="0" xr:uid="{9E129BE3-85A5-45B2-8DFF-F16C0870806C}">
      <text>
        <r>
          <rPr>
            <sz val="11"/>
            <rFont val="Calibri"/>
            <family val="2"/>
            <charset val="238"/>
          </rPr>
          <t>IV_F:EgyebAllamiUtem1</t>
        </r>
      </text>
    </comment>
    <comment ref="Y95" authorId="0" shapeId="0" xr:uid="{19DE89A5-AE12-45B5-89BC-B7F74E27EB7E}">
      <text>
        <r>
          <rPr>
            <sz val="11"/>
            <rFont val="Calibri"/>
            <family val="2"/>
            <charset val="238"/>
          </rPr>
          <t>IV_F:OnkormanyzatiUtem1</t>
        </r>
      </text>
    </comment>
    <comment ref="Z95" authorId="0" shapeId="0" xr:uid="{DF1C9175-FDB6-4450-9850-1A3CA81082C3}">
      <text>
        <r>
          <rPr>
            <sz val="11"/>
            <rFont val="Calibri"/>
            <family val="2"/>
            <charset val="238"/>
          </rPr>
          <t>IV_F:EUUtem1</t>
        </r>
      </text>
    </comment>
    <comment ref="AA95" authorId="0" shapeId="0" xr:uid="{921B5029-CE4D-4B00-A2C0-B3D0D6436826}">
      <text>
        <r>
          <rPr>
            <sz val="11"/>
            <rFont val="Calibri"/>
            <family val="2"/>
            <charset val="238"/>
          </rPr>
          <t>IV_F:EgyebUtem1</t>
        </r>
      </text>
    </comment>
    <comment ref="AB95" authorId="0" shapeId="0" xr:uid="{6FB77E02-66CD-4B1A-A741-756E3BBEB129}">
      <text>
        <r>
          <rPr>
            <sz val="11"/>
            <rFont val="Calibri"/>
            <family val="2"/>
            <charset val="238"/>
          </rPr>
          <t>IV_F:HitelKotvenyUtem1</t>
        </r>
      </text>
    </comment>
    <comment ref="AC95" authorId="0" shapeId="0" xr:uid="{AD4AD09F-102B-46E9-8BD7-BFF391ABAC19}">
      <text>
        <r>
          <rPr>
            <sz val="11"/>
            <rFont val="Calibri"/>
            <family val="2"/>
            <charset val="238"/>
          </rPr>
          <t>IV_F:OsszesenUtem1</t>
        </r>
      </text>
    </comment>
    <comment ref="AF95" authorId="0" shapeId="0" xr:uid="{F30FC022-4017-4378-B67D-DA75DA4C3894}">
      <text>
        <r>
          <rPr>
            <sz val="11"/>
            <rFont val="Calibri"/>
            <family val="2"/>
            <charset val="238"/>
          </rPr>
          <t>IV_F:HDUtem2</t>
        </r>
      </text>
    </comment>
    <comment ref="AG95" authorId="0" shapeId="0" xr:uid="{86F39674-8AF7-4E9C-95CF-79CA016EB5E9}">
      <text>
        <r>
          <rPr>
            <sz val="11"/>
            <rFont val="Calibri"/>
            <family val="2"/>
            <charset val="238"/>
          </rPr>
          <t>IV_F:ECSUtem2</t>
        </r>
      </text>
    </comment>
    <comment ref="AH95" authorId="0" shapeId="0" xr:uid="{98222906-BD61-4EDF-AC02-ED426CEAAB1D}">
      <text>
        <r>
          <rPr>
            <sz val="11"/>
            <rFont val="Calibri"/>
            <family val="2"/>
            <charset val="238"/>
          </rPr>
          <t>IV_F:KFHUtem2</t>
        </r>
      </text>
    </comment>
    <comment ref="AI95" authorId="0" shapeId="0" xr:uid="{B5D6A2B9-C3DE-4C67-84C4-FFACB419002D}">
      <text>
        <r>
          <rPr>
            <sz val="11"/>
            <rFont val="Calibri"/>
            <family val="2"/>
            <charset val="238"/>
          </rPr>
          <t>IV_F:Egyeb_SajatUtem2</t>
        </r>
      </text>
    </comment>
    <comment ref="AJ95" authorId="0" shapeId="0" xr:uid="{B3F8E7AE-A1D3-45A4-9897-56755540CEE1}">
      <text>
        <r>
          <rPr>
            <sz val="11"/>
            <rFont val="Calibri"/>
            <family val="2"/>
            <charset val="238"/>
          </rPr>
          <t>IV_F:DijUtem2</t>
        </r>
      </text>
    </comment>
    <comment ref="AK95" authorId="0" shapeId="0" xr:uid="{81893DDB-B3FF-4EAB-B2B7-021332AEF0C4}">
      <text>
        <r>
          <rPr>
            <sz val="11"/>
            <rFont val="Calibri"/>
            <family val="2"/>
            <charset val="238"/>
          </rPr>
          <t>IV_F:EM_Melleklet1_Utem2</t>
        </r>
      </text>
    </comment>
    <comment ref="AL95" authorId="0" shapeId="0" xr:uid="{845D98D6-F27D-4BA6-AB9B-4AB76DA53209}">
      <text>
        <r>
          <rPr>
            <sz val="11"/>
            <rFont val="Calibri"/>
            <family val="2"/>
            <charset val="238"/>
          </rPr>
          <t>IV_F:EgyebAllamiUtem2</t>
        </r>
      </text>
    </comment>
    <comment ref="AM95" authorId="0" shapeId="0" xr:uid="{EA6FDC23-520B-43E0-AD28-747DB7300E4B}">
      <text>
        <r>
          <rPr>
            <sz val="11"/>
            <rFont val="Calibri"/>
            <family val="2"/>
            <charset val="238"/>
          </rPr>
          <t>IV_F:OnkormanyzatiUtem2</t>
        </r>
      </text>
    </comment>
    <comment ref="AN95" authorId="0" shapeId="0" xr:uid="{78075E79-D91A-43AE-9703-CEAD67B9F727}">
      <text>
        <r>
          <rPr>
            <sz val="11"/>
            <rFont val="Calibri"/>
            <family val="2"/>
            <charset val="238"/>
          </rPr>
          <t>IV_F:EUUtem2</t>
        </r>
      </text>
    </comment>
    <comment ref="AO95" authorId="0" shapeId="0" xr:uid="{5A29D31A-F01E-4CBB-AE19-C5533A9C6431}">
      <text>
        <r>
          <rPr>
            <sz val="11"/>
            <rFont val="Calibri"/>
            <family val="2"/>
            <charset val="238"/>
          </rPr>
          <t>IV_F:EgyebUtem2</t>
        </r>
      </text>
    </comment>
    <comment ref="AP95" authorId="0" shapeId="0" xr:uid="{DE79EC2D-CF0D-4E11-BAB2-D8989F18A81F}">
      <text>
        <r>
          <rPr>
            <sz val="11"/>
            <rFont val="Calibri"/>
            <family val="2"/>
            <charset val="238"/>
          </rPr>
          <t>IV_F:HitelKotvenyUtem2</t>
        </r>
      </text>
    </comment>
    <comment ref="AQ95" authorId="0" shapeId="0" xr:uid="{D4792F70-99EA-4E5C-9E6D-35F6523700BA}">
      <text>
        <r>
          <rPr>
            <sz val="11"/>
            <rFont val="Calibri"/>
            <family val="2"/>
            <charset val="238"/>
          </rPr>
          <t>IV_F:OsszesenUtem2</t>
        </r>
      </text>
    </comment>
    <comment ref="AR95" authorId="0" shapeId="0" xr:uid="{3AAE7FF3-A715-43AC-AC58-6B3EDB1C5307}">
      <text>
        <r>
          <rPr>
            <sz val="11"/>
            <rFont val="Calibri"/>
            <family val="2"/>
            <charset val="238"/>
          </rPr>
          <t>IV_F:ForrashianyUtem2</t>
        </r>
      </text>
    </comment>
    <comment ref="AU95" authorId="0" shapeId="0" xr:uid="{7824CAE8-0411-47A4-9D57-5344085E9AB0}">
      <text>
        <r>
          <rPr>
            <sz val="11"/>
            <rFont val="Calibri"/>
            <family val="2"/>
            <charset val="238"/>
          </rPr>
          <t>IV_F:Indokolas</t>
        </r>
      </text>
    </comment>
    <comment ref="AV95" authorId="0" shapeId="0" xr:uid="{34CE0C09-5ABA-4EB8-9F01-9DC152365F34}">
      <text>
        <r>
          <rPr>
            <sz val="11"/>
            <rFont val="Calibri"/>
            <family val="2"/>
            <charset val="238"/>
          </rPr>
          <t>IV_F:Megjegyzes</t>
        </r>
      </text>
    </comment>
    <comment ref="AW95" authorId="0" shapeId="0" xr:uid="{D3F53951-4891-4412-BEEE-D691F60490B2}">
      <text>
        <r>
          <rPr>
            <sz val="11"/>
            <rFont val="Calibri"/>
            <family val="2"/>
            <charset val="238"/>
          </rPr>
          <t>IV_F:FeladatSorszam</t>
        </r>
      </text>
    </comment>
    <comment ref="AY95" authorId="0" shapeId="0" xr:uid="{D03E81B6-1ED2-4D43-86B0-9B805EBBECAF}">
      <text>
        <r>
          <rPr>
            <sz val="11"/>
            <rFont val="Calibri"/>
            <family val="2"/>
            <charset val="238"/>
          </rPr>
          <t>IV_F:ISA</t>
        </r>
      </text>
    </comment>
    <comment ref="B96" authorId="0" shapeId="0" xr:uid="{73BF7F97-648C-4123-B6D5-DAFA4B5BDA4F}">
      <text>
        <r>
          <rPr>
            <sz val="11"/>
            <rFont val="Calibri"/>
            <family val="2"/>
            <charset val="238"/>
          </rPr>
          <t>IV_F:FontossagiSorrent</t>
        </r>
      </text>
    </comment>
    <comment ref="C96" authorId="0" shapeId="0" xr:uid="{3FDD316B-EAB0-4317-99C3-9FF65281E7DB}">
      <text>
        <r>
          <rPr>
            <sz val="11"/>
            <rFont val="Calibri"/>
            <family val="2"/>
            <charset val="238"/>
          </rPr>
          <t>IV_F:FeladatKategoria</t>
        </r>
      </text>
    </comment>
    <comment ref="D96" authorId="0" shapeId="0" xr:uid="{8FFA1588-C6AD-4C84-ABE0-BC4385994EB4}">
      <text>
        <r>
          <rPr>
            <sz val="11"/>
            <rFont val="Calibri"/>
            <family val="2"/>
            <charset val="238"/>
          </rPr>
          <t>IV_F:FeladatMegnevezes</t>
        </r>
      </text>
    </comment>
    <comment ref="E96" authorId="0" shapeId="0" xr:uid="{98EF3274-A51D-49AF-B31A-E104FE056172}">
      <text>
        <r>
          <rPr>
            <sz val="11"/>
            <rFont val="Calibri"/>
            <family val="2"/>
            <charset val="238"/>
          </rPr>
          <t>IV_F:ElviEngedelySzam</t>
        </r>
      </text>
    </comment>
    <comment ref="F96" authorId="0" shapeId="0" xr:uid="{82BC11AE-B7EF-4D37-960D-F3540C1A6EAD}">
      <text>
        <r>
          <rPr>
            <sz val="11"/>
            <rFont val="Calibri"/>
            <family val="2"/>
            <charset val="238"/>
          </rPr>
          <t>IV_F:VKR_Kod</t>
        </r>
      </text>
    </comment>
    <comment ref="G96" authorId="0" shapeId="0" xr:uid="{08DA5E07-353B-48A3-9F11-02BAD0E9B82C}">
      <text>
        <r>
          <rPr>
            <sz val="11"/>
            <rFont val="Calibri"/>
            <family val="2"/>
            <charset val="238"/>
          </rPr>
          <t>IV_F:VKR_Nev</t>
        </r>
      </text>
    </comment>
    <comment ref="H96" authorId="0" shapeId="0" xr:uid="{071B41AD-B729-4C30-80AA-325AAA35B65C}">
      <text>
        <r>
          <rPr>
            <sz val="11"/>
            <rFont val="Calibri"/>
            <family val="2"/>
            <charset val="238"/>
          </rPr>
          <t>IV_F:FeladatAzonosito</t>
        </r>
      </text>
    </comment>
    <comment ref="I96" authorId="0" shapeId="0" xr:uid="{071CD3DF-9510-4EB1-8A7F-56D190C86C95}">
      <text>
        <r>
          <rPr>
            <sz val="11"/>
            <rFont val="Calibri"/>
            <family val="2"/>
            <charset val="238"/>
          </rPr>
          <t>IV_F:EllatasiTerulet</t>
        </r>
      </text>
    </comment>
    <comment ref="J96" authorId="0" shapeId="0" xr:uid="{813B3052-8916-40E7-B00E-6B4165510C9A}">
      <text>
        <r>
          <rPr>
            <sz val="11"/>
            <rFont val="Calibri"/>
            <family val="2"/>
            <charset val="238"/>
          </rPr>
          <t>IV_F:EllatasertFelelos</t>
        </r>
      </text>
    </comment>
    <comment ref="K96" authorId="0" shapeId="0" xr:uid="{BACCE221-0A90-454F-B8A8-B4C254A33C5A}">
      <text>
        <r>
          <rPr>
            <sz val="11"/>
            <rFont val="Calibri"/>
            <family val="2"/>
            <charset val="238"/>
          </rPr>
          <t>IV_F:TervezettNettoKoltseg</t>
        </r>
      </text>
    </comment>
    <comment ref="L96" authorId="0" shapeId="0" xr:uid="{729E7996-8598-4B9B-AC0D-8F9A569BB29F}">
      <text>
        <r>
          <rPr>
            <sz val="11"/>
            <rFont val="Calibri"/>
            <family val="2"/>
            <charset val="238"/>
          </rPr>
          <t>IV_F:IdotartamKezdes</t>
        </r>
      </text>
    </comment>
    <comment ref="M96" authorId="0" shapeId="0" xr:uid="{DF4C58EF-AEC6-480D-80BB-4EEE9D0A5CF5}">
      <text>
        <r>
          <rPr>
            <sz val="11"/>
            <rFont val="Calibri"/>
            <family val="2"/>
            <charset val="238"/>
          </rPr>
          <t>IV_F:IdotartamBefejezes</t>
        </r>
      </text>
    </comment>
    <comment ref="N96" authorId="0" shapeId="0" xr:uid="{D6EC9DC0-3FFF-4B78-B066-2DDE1C982E44}">
      <text>
        <r>
          <rPr>
            <sz val="11"/>
            <rFont val="Calibri"/>
            <family val="2"/>
            <charset val="238"/>
          </rPr>
          <t>IV_F:NettoKoltsegUtem1</t>
        </r>
      </text>
    </comment>
    <comment ref="O96" authorId="0" shapeId="0" xr:uid="{3370DE6A-4EE1-439A-AD12-073BC46130D6}">
      <text>
        <r>
          <rPr>
            <sz val="11"/>
            <rFont val="Calibri"/>
            <family val="2"/>
            <charset val="238"/>
          </rPr>
          <t>IV_F:NettoKoltsegUtem2</t>
        </r>
      </text>
    </comment>
    <comment ref="P96" authorId="0" shapeId="0" xr:uid="{C1495C9D-10E6-41BB-9D83-E8C0B9EA25C5}">
      <text>
        <r>
          <rPr>
            <sz val="11"/>
            <rFont val="Calibri"/>
            <family val="2"/>
            <charset val="238"/>
          </rPr>
          <t>IV_F:EM_Melleklet2_KTG</t>
        </r>
      </text>
    </comment>
    <comment ref="R96" authorId="0" shapeId="0" xr:uid="{57A68752-E25F-464A-A262-AABE448822B1}">
      <text>
        <r>
          <rPr>
            <sz val="11"/>
            <rFont val="Calibri"/>
            <family val="2"/>
            <charset val="238"/>
          </rPr>
          <t>IV_F:HDUtem1</t>
        </r>
      </text>
    </comment>
    <comment ref="S96" authorId="0" shapeId="0" xr:uid="{475E9BAD-0DCF-4EDA-84BC-66B1C7C1278A}">
      <text>
        <r>
          <rPr>
            <sz val="11"/>
            <rFont val="Calibri"/>
            <family val="2"/>
            <charset val="238"/>
          </rPr>
          <t>IV_F:ECSUtem1</t>
        </r>
      </text>
    </comment>
    <comment ref="T96" authorId="0" shapeId="0" xr:uid="{3EB25E18-5C99-4EC6-860A-6D930DA1AB60}">
      <text>
        <r>
          <rPr>
            <sz val="11"/>
            <rFont val="Calibri"/>
            <family val="2"/>
            <charset val="238"/>
          </rPr>
          <t>IV_F:KFHUtem1</t>
        </r>
      </text>
    </comment>
    <comment ref="U96" authorId="0" shapeId="0" xr:uid="{56492DBC-29FC-4D6E-9B81-3B9571F56897}">
      <text>
        <r>
          <rPr>
            <sz val="11"/>
            <rFont val="Calibri"/>
            <family val="2"/>
            <charset val="238"/>
          </rPr>
          <t>IV_F:Egyeb_SajatUtem1</t>
        </r>
      </text>
    </comment>
    <comment ref="V96" authorId="0" shapeId="0" xr:uid="{ADDB8BCA-A003-4B03-AEC1-E7376B65C8B3}">
      <text>
        <r>
          <rPr>
            <sz val="11"/>
            <rFont val="Calibri"/>
            <family val="2"/>
            <charset val="238"/>
          </rPr>
          <t>IV_F:DijUtem1</t>
        </r>
      </text>
    </comment>
    <comment ref="W96" authorId="0" shapeId="0" xr:uid="{E915D9F2-A1F0-4A08-BDEB-4F3DBDE51A50}">
      <text>
        <r>
          <rPr>
            <sz val="11"/>
            <rFont val="Calibri"/>
            <family val="2"/>
            <charset val="238"/>
          </rPr>
          <t>IV_F:EM_Melleklet1_Utem1</t>
        </r>
      </text>
    </comment>
    <comment ref="X96" authorId="0" shapeId="0" xr:uid="{100413A5-8900-45D8-B523-CC0523C31C1E}">
      <text>
        <r>
          <rPr>
            <sz val="11"/>
            <rFont val="Calibri"/>
            <family val="2"/>
            <charset val="238"/>
          </rPr>
          <t>IV_F:EgyebAllamiUtem1</t>
        </r>
      </text>
    </comment>
    <comment ref="Y96" authorId="0" shapeId="0" xr:uid="{8DBB12DB-2B2D-4DD5-A67F-8B81ABDB5349}">
      <text>
        <r>
          <rPr>
            <sz val="11"/>
            <rFont val="Calibri"/>
            <family val="2"/>
            <charset val="238"/>
          </rPr>
          <t>IV_F:OnkormanyzatiUtem1</t>
        </r>
      </text>
    </comment>
    <comment ref="Z96" authorId="0" shapeId="0" xr:uid="{9597AA2D-F835-479B-9AC4-619D85F74083}">
      <text>
        <r>
          <rPr>
            <sz val="11"/>
            <rFont val="Calibri"/>
            <family val="2"/>
            <charset val="238"/>
          </rPr>
          <t>IV_F:EUUtem1</t>
        </r>
      </text>
    </comment>
    <comment ref="AA96" authorId="0" shapeId="0" xr:uid="{EEDE380E-30D1-4017-91F2-353A967545C3}">
      <text>
        <r>
          <rPr>
            <sz val="11"/>
            <rFont val="Calibri"/>
            <family val="2"/>
            <charset val="238"/>
          </rPr>
          <t>IV_F:EgyebUtem1</t>
        </r>
      </text>
    </comment>
    <comment ref="AB96" authorId="0" shapeId="0" xr:uid="{F129CCC3-2C76-41CA-9229-C8933048FC5B}">
      <text>
        <r>
          <rPr>
            <sz val="11"/>
            <rFont val="Calibri"/>
            <family val="2"/>
            <charset val="238"/>
          </rPr>
          <t>IV_F:HitelKotvenyUtem1</t>
        </r>
      </text>
    </comment>
    <comment ref="AC96" authorId="0" shapeId="0" xr:uid="{0D93E47D-4F57-41C9-BB0E-FD2B48E3303D}">
      <text>
        <r>
          <rPr>
            <sz val="11"/>
            <rFont val="Calibri"/>
            <family val="2"/>
            <charset val="238"/>
          </rPr>
          <t>IV_F:OsszesenUtem1</t>
        </r>
      </text>
    </comment>
    <comment ref="AF96" authorId="0" shapeId="0" xr:uid="{72BAB5AF-BA3A-40E6-8398-571F0B637509}">
      <text>
        <r>
          <rPr>
            <sz val="11"/>
            <rFont val="Calibri"/>
            <family val="2"/>
            <charset val="238"/>
          </rPr>
          <t>IV_F:HDUtem2</t>
        </r>
      </text>
    </comment>
    <comment ref="AG96" authorId="0" shapeId="0" xr:uid="{6FADFDFA-7B7E-401F-B797-9F723EACC8E8}">
      <text>
        <r>
          <rPr>
            <sz val="11"/>
            <rFont val="Calibri"/>
            <family val="2"/>
            <charset val="238"/>
          </rPr>
          <t>IV_F:ECSUtem2</t>
        </r>
      </text>
    </comment>
    <comment ref="AH96" authorId="0" shapeId="0" xr:uid="{7FC0DF55-B93A-436B-9BC4-EE943554CD4C}">
      <text>
        <r>
          <rPr>
            <sz val="11"/>
            <rFont val="Calibri"/>
            <family val="2"/>
            <charset val="238"/>
          </rPr>
          <t>IV_F:KFHUtem2</t>
        </r>
      </text>
    </comment>
    <comment ref="AI96" authorId="0" shapeId="0" xr:uid="{DDDCC1EA-C1BE-4365-9696-924082ED610D}">
      <text>
        <r>
          <rPr>
            <sz val="11"/>
            <rFont val="Calibri"/>
            <family val="2"/>
            <charset val="238"/>
          </rPr>
          <t>IV_F:Egyeb_SajatUtem2</t>
        </r>
      </text>
    </comment>
    <comment ref="AJ96" authorId="0" shapeId="0" xr:uid="{8C03716F-2383-4913-9EFD-91E296FF5F1A}">
      <text>
        <r>
          <rPr>
            <sz val="11"/>
            <rFont val="Calibri"/>
            <family val="2"/>
            <charset val="238"/>
          </rPr>
          <t>IV_F:DijUtem2</t>
        </r>
      </text>
    </comment>
    <comment ref="AK96" authorId="0" shapeId="0" xr:uid="{4C5D7C69-20D3-4BED-97FA-4D132E02A5B0}">
      <text>
        <r>
          <rPr>
            <sz val="11"/>
            <rFont val="Calibri"/>
            <family val="2"/>
            <charset val="238"/>
          </rPr>
          <t>IV_F:EM_Melleklet1_Utem2</t>
        </r>
      </text>
    </comment>
    <comment ref="AL96" authorId="0" shapeId="0" xr:uid="{0A3C0F46-672C-4810-A512-B312D407B75E}">
      <text>
        <r>
          <rPr>
            <sz val="11"/>
            <rFont val="Calibri"/>
            <family val="2"/>
            <charset val="238"/>
          </rPr>
          <t>IV_F:EgyebAllamiUtem2</t>
        </r>
      </text>
    </comment>
    <comment ref="AM96" authorId="0" shapeId="0" xr:uid="{041AEC75-57D3-45B8-A7DB-5AF4FB515CCB}">
      <text>
        <r>
          <rPr>
            <sz val="11"/>
            <rFont val="Calibri"/>
            <family val="2"/>
            <charset val="238"/>
          </rPr>
          <t>IV_F:OnkormanyzatiUtem2</t>
        </r>
      </text>
    </comment>
    <comment ref="AN96" authorId="0" shapeId="0" xr:uid="{D5C9A582-A780-493A-81B6-7FD10F2C0E7C}">
      <text>
        <r>
          <rPr>
            <sz val="11"/>
            <rFont val="Calibri"/>
            <family val="2"/>
            <charset val="238"/>
          </rPr>
          <t>IV_F:EUUtem2</t>
        </r>
      </text>
    </comment>
    <comment ref="AO96" authorId="0" shapeId="0" xr:uid="{A22A7C43-2DAA-45F1-BA68-9866BA020148}">
      <text>
        <r>
          <rPr>
            <sz val="11"/>
            <rFont val="Calibri"/>
            <family val="2"/>
            <charset val="238"/>
          </rPr>
          <t>IV_F:EgyebUtem2</t>
        </r>
      </text>
    </comment>
    <comment ref="AP96" authorId="0" shapeId="0" xr:uid="{CC8F1AC0-F62B-42D6-8F52-033A06C7D16A}">
      <text>
        <r>
          <rPr>
            <sz val="11"/>
            <rFont val="Calibri"/>
            <family val="2"/>
            <charset val="238"/>
          </rPr>
          <t>IV_F:HitelKotvenyUtem2</t>
        </r>
      </text>
    </comment>
    <comment ref="AQ96" authorId="0" shapeId="0" xr:uid="{790F457D-7BC6-4A77-8D97-23D1532E2213}">
      <text>
        <r>
          <rPr>
            <sz val="11"/>
            <rFont val="Calibri"/>
            <family val="2"/>
            <charset val="238"/>
          </rPr>
          <t>IV_F:OsszesenUtem2</t>
        </r>
      </text>
    </comment>
    <comment ref="AR96" authorId="0" shapeId="0" xr:uid="{55D236F1-F22A-4CAB-A963-79D10A81121D}">
      <text>
        <r>
          <rPr>
            <sz val="11"/>
            <rFont val="Calibri"/>
            <family val="2"/>
            <charset val="238"/>
          </rPr>
          <t>IV_F:ForrashianyUtem2</t>
        </r>
      </text>
    </comment>
    <comment ref="AU96" authorId="0" shapeId="0" xr:uid="{4AE3DDFE-3440-4EB5-B7AF-0177EF54A2A2}">
      <text>
        <r>
          <rPr>
            <sz val="11"/>
            <rFont val="Calibri"/>
            <family val="2"/>
            <charset val="238"/>
          </rPr>
          <t>IV_F:Indokolas</t>
        </r>
      </text>
    </comment>
    <comment ref="AV96" authorId="0" shapeId="0" xr:uid="{CDFD1465-E5A2-4598-8E2B-D73803CE222F}">
      <text>
        <r>
          <rPr>
            <sz val="11"/>
            <rFont val="Calibri"/>
            <family val="2"/>
            <charset val="238"/>
          </rPr>
          <t>IV_F:Megjegyzes</t>
        </r>
      </text>
    </comment>
    <comment ref="AW96" authorId="0" shapeId="0" xr:uid="{90003829-E14A-46B8-B0A9-ED9B6D942384}">
      <text>
        <r>
          <rPr>
            <sz val="11"/>
            <rFont val="Calibri"/>
            <family val="2"/>
            <charset val="238"/>
          </rPr>
          <t>IV_F:FeladatSorszam</t>
        </r>
      </text>
    </comment>
    <comment ref="AY96" authorId="0" shapeId="0" xr:uid="{4E26DA5A-A45E-43B4-810D-60F1C79207E8}">
      <text>
        <r>
          <rPr>
            <sz val="11"/>
            <rFont val="Calibri"/>
            <family val="2"/>
            <charset val="238"/>
          </rPr>
          <t>IV_F:ISA</t>
        </r>
      </text>
    </comment>
    <comment ref="B97" authorId="0" shapeId="0" xr:uid="{2826C55F-7C2F-45FA-B107-6709A73CCF37}">
      <text>
        <r>
          <rPr>
            <sz val="11"/>
            <rFont val="Calibri"/>
            <family val="2"/>
            <charset val="238"/>
          </rPr>
          <t>IV_F:FontossagiSorrent</t>
        </r>
      </text>
    </comment>
    <comment ref="C97" authorId="0" shapeId="0" xr:uid="{A5555434-0130-4F48-BFC0-3BE18FC50A13}">
      <text>
        <r>
          <rPr>
            <sz val="11"/>
            <rFont val="Calibri"/>
            <family val="2"/>
            <charset val="238"/>
          </rPr>
          <t>IV_F:FeladatKategoria</t>
        </r>
      </text>
    </comment>
    <comment ref="D97" authorId="0" shapeId="0" xr:uid="{8BC1A5B1-BA81-4760-AD88-08116EF8A76A}">
      <text>
        <r>
          <rPr>
            <sz val="11"/>
            <rFont val="Calibri"/>
            <family val="2"/>
            <charset val="238"/>
          </rPr>
          <t>IV_F:FeladatMegnevezes</t>
        </r>
      </text>
    </comment>
    <comment ref="E97" authorId="0" shapeId="0" xr:uid="{DD4D3A87-32A7-48F3-BF01-3396D54CD22D}">
      <text>
        <r>
          <rPr>
            <sz val="11"/>
            <rFont val="Calibri"/>
            <family val="2"/>
            <charset val="238"/>
          </rPr>
          <t>IV_F:ElviEngedelySzam</t>
        </r>
      </text>
    </comment>
    <comment ref="F97" authorId="0" shapeId="0" xr:uid="{EB83507C-1A7D-4F07-ADE8-071AA5C56222}">
      <text>
        <r>
          <rPr>
            <sz val="11"/>
            <rFont val="Calibri"/>
            <family val="2"/>
            <charset val="238"/>
          </rPr>
          <t>IV_F:VKR_Kod</t>
        </r>
      </text>
    </comment>
    <comment ref="G97" authorId="0" shapeId="0" xr:uid="{64BE2054-F535-4621-8E35-D1425DA3F33C}">
      <text>
        <r>
          <rPr>
            <sz val="11"/>
            <rFont val="Calibri"/>
            <family val="2"/>
            <charset val="238"/>
          </rPr>
          <t>IV_F:VKR_Nev</t>
        </r>
      </text>
    </comment>
    <comment ref="H97" authorId="0" shapeId="0" xr:uid="{56B56876-72E2-4312-88CB-4A8F6310E078}">
      <text>
        <r>
          <rPr>
            <sz val="11"/>
            <rFont val="Calibri"/>
            <family val="2"/>
            <charset val="238"/>
          </rPr>
          <t>IV_F:FeladatAzonosito</t>
        </r>
      </text>
    </comment>
    <comment ref="I97" authorId="0" shapeId="0" xr:uid="{2516D285-ADF1-402B-9E34-199579FF1610}">
      <text>
        <r>
          <rPr>
            <sz val="11"/>
            <rFont val="Calibri"/>
            <family val="2"/>
            <charset val="238"/>
          </rPr>
          <t>IV_F:EllatasiTerulet</t>
        </r>
      </text>
    </comment>
    <comment ref="J97" authorId="0" shapeId="0" xr:uid="{4E749CCB-3BF3-4568-8E3E-0B83F7E32E05}">
      <text>
        <r>
          <rPr>
            <sz val="11"/>
            <rFont val="Calibri"/>
            <family val="2"/>
            <charset val="238"/>
          </rPr>
          <t>IV_F:EllatasertFelelos</t>
        </r>
      </text>
    </comment>
    <comment ref="K97" authorId="0" shapeId="0" xr:uid="{CDD5D75B-CD18-4522-B6D2-B319DA3D196E}">
      <text>
        <r>
          <rPr>
            <sz val="11"/>
            <rFont val="Calibri"/>
            <family val="2"/>
            <charset val="238"/>
          </rPr>
          <t>IV_F:TervezettNettoKoltseg</t>
        </r>
      </text>
    </comment>
    <comment ref="L97" authorId="0" shapeId="0" xr:uid="{85ECAED3-D857-40A2-A5E8-BEC8441F888B}">
      <text>
        <r>
          <rPr>
            <sz val="11"/>
            <rFont val="Calibri"/>
            <family val="2"/>
            <charset val="238"/>
          </rPr>
          <t>IV_F:IdotartamKezdes</t>
        </r>
      </text>
    </comment>
    <comment ref="M97" authorId="0" shapeId="0" xr:uid="{F1A2CB1C-8C06-47FE-BDC3-10DF53EE66BF}">
      <text>
        <r>
          <rPr>
            <sz val="11"/>
            <rFont val="Calibri"/>
            <family val="2"/>
            <charset val="238"/>
          </rPr>
          <t>IV_F:IdotartamBefejezes</t>
        </r>
      </text>
    </comment>
    <comment ref="N97" authorId="0" shapeId="0" xr:uid="{E705591C-E278-4DD5-A784-E91F2E056F5A}">
      <text>
        <r>
          <rPr>
            <sz val="11"/>
            <rFont val="Calibri"/>
            <family val="2"/>
            <charset val="238"/>
          </rPr>
          <t>IV_F:NettoKoltsegUtem1</t>
        </r>
      </text>
    </comment>
    <comment ref="O97" authorId="0" shapeId="0" xr:uid="{2C4C9D7C-06BE-42C9-8DBB-C3021FC5372C}">
      <text>
        <r>
          <rPr>
            <sz val="11"/>
            <rFont val="Calibri"/>
            <family val="2"/>
            <charset val="238"/>
          </rPr>
          <t>IV_F:NettoKoltsegUtem2</t>
        </r>
      </text>
    </comment>
    <comment ref="P97" authorId="0" shapeId="0" xr:uid="{0945C3AD-5A74-4BF8-98D8-8E3380A14349}">
      <text>
        <r>
          <rPr>
            <sz val="11"/>
            <rFont val="Calibri"/>
            <family val="2"/>
            <charset val="238"/>
          </rPr>
          <t>IV_F:EM_Melleklet2_KTG</t>
        </r>
      </text>
    </comment>
    <comment ref="R97" authorId="0" shapeId="0" xr:uid="{73C9DF07-D36B-425B-B6FC-570D6FE2FB84}">
      <text>
        <r>
          <rPr>
            <sz val="11"/>
            <rFont val="Calibri"/>
            <family val="2"/>
            <charset val="238"/>
          </rPr>
          <t>IV_F:HDUtem1</t>
        </r>
      </text>
    </comment>
    <comment ref="S97" authorId="0" shapeId="0" xr:uid="{B6FCBC4B-8DA1-4B89-A44C-C8FDC44ABD74}">
      <text>
        <r>
          <rPr>
            <sz val="11"/>
            <rFont val="Calibri"/>
            <family val="2"/>
            <charset val="238"/>
          </rPr>
          <t>IV_F:ECSUtem1</t>
        </r>
      </text>
    </comment>
    <comment ref="T97" authorId="0" shapeId="0" xr:uid="{3CB5C699-EA1B-43EB-A770-A9BCCF70A939}">
      <text>
        <r>
          <rPr>
            <sz val="11"/>
            <rFont val="Calibri"/>
            <family val="2"/>
            <charset val="238"/>
          </rPr>
          <t>IV_F:KFHUtem1</t>
        </r>
      </text>
    </comment>
    <comment ref="U97" authorId="0" shapeId="0" xr:uid="{60393856-5AB0-494C-9B60-BBDFBB1BF68B}">
      <text>
        <r>
          <rPr>
            <sz val="11"/>
            <rFont val="Calibri"/>
            <family val="2"/>
            <charset val="238"/>
          </rPr>
          <t>IV_F:Egyeb_SajatUtem1</t>
        </r>
      </text>
    </comment>
    <comment ref="V97" authorId="0" shapeId="0" xr:uid="{357F872A-EEE7-4E5B-9724-0A1BA35906F3}">
      <text>
        <r>
          <rPr>
            <sz val="11"/>
            <rFont val="Calibri"/>
            <family val="2"/>
            <charset val="238"/>
          </rPr>
          <t>IV_F:DijUtem1</t>
        </r>
      </text>
    </comment>
    <comment ref="W97" authorId="0" shapeId="0" xr:uid="{7E99BE15-EEB2-427D-BBE7-6ABA124F56FB}">
      <text>
        <r>
          <rPr>
            <sz val="11"/>
            <rFont val="Calibri"/>
            <family val="2"/>
            <charset val="238"/>
          </rPr>
          <t>IV_F:EM_Melleklet1_Utem1</t>
        </r>
      </text>
    </comment>
    <comment ref="X97" authorId="0" shapeId="0" xr:uid="{B78E91E2-3785-4677-A04F-34A3DD4DE52B}">
      <text>
        <r>
          <rPr>
            <sz val="11"/>
            <rFont val="Calibri"/>
            <family val="2"/>
            <charset val="238"/>
          </rPr>
          <t>IV_F:EgyebAllamiUtem1</t>
        </r>
      </text>
    </comment>
    <comment ref="Y97" authorId="0" shapeId="0" xr:uid="{B5C8BD2C-CB62-47D0-ADBC-34623908868B}">
      <text>
        <r>
          <rPr>
            <sz val="11"/>
            <rFont val="Calibri"/>
            <family val="2"/>
            <charset val="238"/>
          </rPr>
          <t>IV_F:OnkormanyzatiUtem1</t>
        </r>
      </text>
    </comment>
    <comment ref="Z97" authorId="0" shapeId="0" xr:uid="{C240EDB4-0155-48BD-A7E9-B753DF8CB6E2}">
      <text>
        <r>
          <rPr>
            <sz val="11"/>
            <rFont val="Calibri"/>
            <family val="2"/>
            <charset val="238"/>
          </rPr>
          <t>IV_F:EUUtem1</t>
        </r>
      </text>
    </comment>
    <comment ref="AA97" authorId="0" shapeId="0" xr:uid="{856C9D9A-E969-4A0B-98E8-8BD7EAA001F2}">
      <text>
        <r>
          <rPr>
            <sz val="11"/>
            <rFont val="Calibri"/>
            <family val="2"/>
            <charset val="238"/>
          </rPr>
          <t>IV_F:EgyebUtem1</t>
        </r>
      </text>
    </comment>
    <comment ref="AB97" authorId="0" shapeId="0" xr:uid="{9DB4C1A9-95AF-420D-9641-51A1684CDFE1}">
      <text>
        <r>
          <rPr>
            <sz val="11"/>
            <rFont val="Calibri"/>
            <family val="2"/>
            <charset val="238"/>
          </rPr>
          <t>IV_F:HitelKotvenyUtem1</t>
        </r>
      </text>
    </comment>
    <comment ref="AC97" authorId="0" shapeId="0" xr:uid="{2F1EF54B-2CC3-44EC-924E-0680263118FE}">
      <text>
        <r>
          <rPr>
            <sz val="11"/>
            <rFont val="Calibri"/>
            <family val="2"/>
            <charset val="238"/>
          </rPr>
          <t>IV_F:OsszesenUtem1</t>
        </r>
      </text>
    </comment>
    <comment ref="AF97" authorId="0" shapeId="0" xr:uid="{F3F2B9A9-0207-4937-BAC7-15F624A2A1BC}">
      <text>
        <r>
          <rPr>
            <sz val="11"/>
            <rFont val="Calibri"/>
            <family val="2"/>
            <charset val="238"/>
          </rPr>
          <t>IV_F:HDUtem2</t>
        </r>
      </text>
    </comment>
    <comment ref="AG97" authorId="0" shapeId="0" xr:uid="{CC4604D3-F738-4BB0-8799-C9A8705088B1}">
      <text>
        <r>
          <rPr>
            <sz val="11"/>
            <rFont val="Calibri"/>
            <family val="2"/>
            <charset val="238"/>
          </rPr>
          <t>IV_F:ECSUtem2</t>
        </r>
      </text>
    </comment>
    <comment ref="AH97" authorId="0" shapeId="0" xr:uid="{FCEE5BED-F171-4EF7-AA7F-AF189E54CF82}">
      <text>
        <r>
          <rPr>
            <sz val="11"/>
            <rFont val="Calibri"/>
            <family val="2"/>
            <charset val="238"/>
          </rPr>
          <t>IV_F:KFHUtem2</t>
        </r>
      </text>
    </comment>
    <comment ref="AI97" authorId="0" shapeId="0" xr:uid="{41FA214C-9327-4D03-AA73-50D40D74B1C8}">
      <text>
        <r>
          <rPr>
            <sz val="11"/>
            <rFont val="Calibri"/>
            <family val="2"/>
            <charset val="238"/>
          </rPr>
          <t>IV_F:Egyeb_SajatUtem2</t>
        </r>
      </text>
    </comment>
    <comment ref="AJ97" authorId="0" shapeId="0" xr:uid="{38DF025F-848B-407B-BD43-B5322D477697}">
      <text>
        <r>
          <rPr>
            <sz val="11"/>
            <rFont val="Calibri"/>
            <family val="2"/>
            <charset val="238"/>
          </rPr>
          <t>IV_F:DijUtem2</t>
        </r>
      </text>
    </comment>
    <comment ref="AK97" authorId="0" shapeId="0" xr:uid="{DE92324C-58CB-40A6-8EB2-A7B4BD829C50}">
      <text>
        <r>
          <rPr>
            <sz val="11"/>
            <rFont val="Calibri"/>
            <family val="2"/>
            <charset val="238"/>
          </rPr>
          <t>IV_F:EM_Melleklet1_Utem2</t>
        </r>
      </text>
    </comment>
    <comment ref="AL97" authorId="0" shapeId="0" xr:uid="{3ACA7C1A-35FD-42B7-A394-7661C2E02BA9}">
      <text>
        <r>
          <rPr>
            <sz val="11"/>
            <rFont val="Calibri"/>
            <family val="2"/>
            <charset val="238"/>
          </rPr>
          <t>IV_F:EgyebAllamiUtem2</t>
        </r>
      </text>
    </comment>
    <comment ref="AM97" authorId="0" shapeId="0" xr:uid="{3E9BDB88-F949-4CE7-BFF2-4D426DB130BE}">
      <text>
        <r>
          <rPr>
            <sz val="11"/>
            <rFont val="Calibri"/>
            <family val="2"/>
            <charset val="238"/>
          </rPr>
          <t>IV_F:OnkormanyzatiUtem2</t>
        </r>
      </text>
    </comment>
    <comment ref="AN97" authorId="0" shapeId="0" xr:uid="{D23D65FF-AA6F-4D6E-9606-28D8E0EE339A}">
      <text>
        <r>
          <rPr>
            <sz val="11"/>
            <rFont val="Calibri"/>
            <family val="2"/>
            <charset val="238"/>
          </rPr>
          <t>IV_F:EUUtem2</t>
        </r>
      </text>
    </comment>
    <comment ref="AO97" authorId="0" shapeId="0" xr:uid="{77CC02D7-4C94-4D88-B95E-7B5EFA9A47B8}">
      <text>
        <r>
          <rPr>
            <sz val="11"/>
            <rFont val="Calibri"/>
            <family val="2"/>
            <charset val="238"/>
          </rPr>
          <t>IV_F:EgyebUtem2</t>
        </r>
      </text>
    </comment>
    <comment ref="AP97" authorId="0" shapeId="0" xr:uid="{2CE02634-8DB0-4FA7-9408-595D3E945740}">
      <text>
        <r>
          <rPr>
            <sz val="11"/>
            <rFont val="Calibri"/>
            <family val="2"/>
            <charset val="238"/>
          </rPr>
          <t>IV_F:HitelKotvenyUtem2</t>
        </r>
      </text>
    </comment>
    <comment ref="AQ97" authorId="0" shapeId="0" xr:uid="{527300F5-E748-4146-8015-A0C5BF686AF2}">
      <text>
        <r>
          <rPr>
            <sz val="11"/>
            <rFont val="Calibri"/>
            <family val="2"/>
            <charset val="238"/>
          </rPr>
          <t>IV_F:OsszesenUtem2</t>
        </r>
      </text>
    </comment>
    <comment ref="AR97" authorId="0" shapeId="0" xr:uid="{BC99C596-5E31-4418-9754-CE4757F6BCB3}">
      <text>
        <r>
          <rPr>
            <sz val="11"/>
            <rFont val="Calibri"/>
            <family val="2"/>
            <charset val="238"/>
          </rPr>
          <t>IV_F:ForrashianyUtem2</t>
        </r>
      </text>
    </comment>
    <comment ref="AU97" authorId="0" shapeId="0" xr:uid="{1A566416-A827-4385-8F18-B663042F7B5C}">
      <text>
        <r>
          <rPr>
            <sz val="11"/>
            <rFont val="Calibri"/>
            <family val="2"/>
            <charset val="238"/>
          </rPr>
          <t>IV_F:Indokolas</t>
        </r>
      </text>
    </comment>
    <comment ref="AV97" authorId="0" shapeId="0" xr:uid="{7F1B88DF-F152-4FA6-9433-C5E335E95C1E}">
      <text>
        <r>
          <rPr>
            <sz val="11"/>
            <rFont val="Calibri"/>
            <family val="2"/>
            <charset val="238"/>
          </rPr>
          <t>IV_F:Megjegyzes</t>
        </r>
      </text>
    </comment>
    <comment ref="AW97" authorId="0" shapeId="0" xr:uid="{D78832FF-1F0D-4A47-9652-E1EE4E8D75C1}">
      <text>
        <r>
          <rPr>
            <sz val="11"/>
            <rFont val="Calibri"/>
            <family val="2"/>
            <charset val="238"/>
          </rPr>
          <t>IV_F:FeladatSorszam</t>
        </r>
      </text>
    </comment>
    <comment ref="AY97" authorId="0" shapeId="0" xr:uid="{990B6560-2A52-4588-A2A3-235819DBF6D5}">
      <text>
        <r>
          <rPr>
            <sz val="11"/>
            <rFont val="Calibri"/>
            <family val="2"/>
            <charset val="238"/>
          </rPr>
          <t>IV_F:ISA</t>
        </r>
      </text>
    </comment>
    <comment ref="B98" authorId="0" shapeId="0" xr:uid="{501B7DBE-7941-4064-9C54-0777A3876799}">
      <text>
        <r>
          <rPr>
            <sz val="11"/>
            <rFont val="Calibri"/>
            <family val="2"/>
            <charset val="238"/>
          </rPr>
          <t>IV_F:FontossagiSorrent</t>
        </r>
      </text>
    </comment>
    <comment ref="C98" authorId="0" shapeId="0" xr:uid="{79A213DA-E222-4BF5-BD5A-679E85C4513A}">
      <text>
        <r>
          <rPr>
            <sz val="11"/>
            <rFont val="Calibri"/>
            <family val="2"/>
            <charset val="238"/>
          </rPr>
          <t>IV_F:FeladatKategoria</t>
        </r>
      </text>
    </comment>
    <comment ref="D98" authorId="0" shapeId="0" xr:uid="{5A4CCDAD-B7AE-4905-9F1A-32B954E879DE}">
      <text>
        <r>
          <rPr>
            <sz val="11"/>
            <rFont val="Calibri"/>
            <family val="2"/>
            <charset val="238"/>
          </rPr>
          <t>IV_F:FeladatMegnevezes</t>
        </r>
      </text>
    </comment>
    <comment ref="E98" authorId="0" shapeId="0" xr:uid="{244C3C71-0654-4049-A2BD-9D0916C17B64}">
      <text>
        <r>
          <rPr>
            <sz val="11"/>
            <rFont val="Calibri"/>
            <family val="2"/>
            <charset val="238"/>
          </rPr>
          <t>IV_F:ElviEngedelySzam</t>
        </r>
      </text>
    </comment>
    <comment ref="F98" authorId="0" shapeId="0" xr:uid="{1ED66259-6E12-48F2-BEE5-302C487D884E}">
      <text>
        <r>
          <rPr>
            <sz val="11"/>
            <rFont val="Calibri"/>
            <family val="2"/>
            <charset val="238"/>
          </rPr>
          <t>IV_F:VKR_Kod</t>
        </r>
      </text>
    </comment>
    <comment ref="G98" authorId="0" shapeId="0" xr:uid="{DB03BE9C-D78B-4D82-A8C1-524C562EE16D}">
      <text>
        <r>
          <rPr>
            <sz val="11"/>
            <rFont val="Calibri"/>
            <family val="2"/>
            <charset val="238"/>
          </rPr>
          <t>IV_F:VKR_Nev</t>
        </r>
      </text>
    </comment>
    <comment ref="H98" authorId="0" shapeId="0" xr:uid="{0BB6DCC6-E93B-421B-8E9C-E7D06F587EDC}">
      <text>
        <r>
          <rPr>
            <sz val="11"/>
            <rFont val="Calibri"/>
            <family val="2"/>
            <charset val="238"/>
          </rPr>
          <t>IV_F:FeladatAzonosito</t>
        </r>
      </text>
    </comment>
    <comment ref="I98" authorId="0" shapeId="0" xr:uid="{1BF10562-D8BD-456B-995D-3860F37AC452}">
      <text>
        <r>
          <rPr>
            <sz val="11"/>
            <rFont val="Calibri"/>
            <family val="2"/>
            <charset val="238"/>
          </rPr>
          <t>IV_F:EllatasiTerulet</t>
        </r>
      </text>
    </comment>
    <comment ref="J98" authorId="0" shapeId="0" xr:uid="{20566D2C-C456-4805-857F-0E19E728367B}">
      <text>
        <r>
          <rPr>
            <sz val="11"/>
            <rFont val="Calibri"/>
            <family val="2"/>
            <charset val="238"/>
          </rPr>
          <t>IV_F:EllatasertFelelos</t>
        </r>
      </text>
    </comment>
    <comment ref="K98" authorId="0" shapeId="0" xr:uid="{E8AD4CE0-3C96-4B04-815E-64F8B12EC996}">
      <text>
        <r>
          <rPr>
            <sz val="11"/>
            <rFont val="Calibri"/>
            <family val="2"/>
            <charset val="238"/>
          </rPr>
          <t>IV_F:TervezettNettoKoltseg</t>
        </r>
      </text>
    </comment>
    <comment ref="L98" authorId="0" shapeId="0" xr:uid="{62427F1B-2108-4C96-AC4C-C8475B5B39B7}">
      <text>
        <r>
          <rPr>
            <sz val="11"/>
            <rFont val="Calibri"/>
            <family val="2"/>
            <charset val="238"/>
          </rPr>
          <t>IV_F:IdotartamKezdes</t>
        </r>
      </text>
    </comment>
    <comment ref="M98" authorId="0" shapeId="0" xr:uid="{93DD39E6-9F55-4820-B667-7FA1308DCBE7}">
      <text>
        <r>
          <rPr>
            <sz val="11"/>
            <rFont val="Calibri"/>
            <family val="2"/>
            <charset val="238"/>
          </rPr>
          <t>IV_F:IdotartamBefejezes</t>
        </r>
      </text>
    </comment>
    <comment ref="N98" authorId="0" shapeId="0" xr:uid="{FF7CB9F2-4B26-4927-B5BB-D8AEFC568BA1}">
      <text>
        <r>
          <rPr>
            <sz val="11"/>
            <rFont val="Calibri"/>
            <family val="2"/>
            <charset val="238"/>
          </rPr>
          <t>IV_F:NettoKoltsegUtem1</t>
        </r>
      </text>
    </comment>
    <comment ref="O98" authorId="0" shapeId="0" xr:uid="{4DD770A1-0243-4737-A5F8-8710A5700112}">
      <text>
        <r>
          <rPr>
            <sz val="11"/>
            <rFont val="Calibri"/>
            <family val="2"/>
            <charset val="238"/>
          </rPr>
          <t>IV_F:NettoKoltsegUtem2</t>
        </r>
      </text>
    </comment>
    <comment ref="P98" authorId="0" shapeId="0" xr:uid="{77596CDE-87DB-4E90-BECE-AC3214268C80}">
      <text>
        <r>
          <rPr>
            <sz val="11"/>
            <rFont val="Calibri"/>
            <family val="2"/>
            <charset val="238"/>
          </rPr>
          <t>IV_F:EM_Melleklet2_KTG</t>
        </r>
      </text>
    </comment>
    <comment ref="R98" authorId="0" shapeId="0" xr:uid="{271B39C6-9C2C-4CB7-A856-9950F90F4F93}">
      <text>
        <r>
          <rPr>
            <sz val="11"/>
            <rFont val="Calibri"/>
            <family val="2"/>
            <charset val="238"/>
          </rPr>
          <t>IV_F:HDUtem1</t>
        </r>
      </text>
    </comment>
    <comment ref="S98" authorId="0" shapeId="0" xr:uid="{86F070A3-254A-4771-8B31-6F79BA9A9E6E}">
      <text>
        <r>
          <rPr>
            <sz val="11"/>
            <rFont val="Calibri"/>
            <family val="2"/>
            <charset val="238"/>
          </rPr>
          <t>IV_F:ECSUtem1</t>
        </r>
      </text>
    </comment>
    <comment ref="T98" authorId="0" shapeId="0" xr:uid="{A7D7A4BD-2677-4DFC-8E3D-18B799D602F3}">
      <text>
        <r>
          <rPr>
            <sz val="11"/>
            <rFont val="Calibri"/>
            <family val="2"/>
            <charset val="238"/>
          </rPr>
          <t>IV_F:KFHUtem1</t>
        </r>
      </text>
    </comment>
    <comment ref="U98" authorId="0" shapeId="0" xr:uid="{A7B597DB-6331-41A4-89CC-CBC3C22A0BEC}">
      <text>
        <r>
          <rPr>
            <sz val="11"/>
            <rFont val="Calibri"/>
            <family val="2"/>
            <charset val="238"/>
          </rPr>
          <t>IV_F:Egyeb_SajatUtem1</t>
        </r>
      </text>
    </comment>
    <comment ref="V98" authorId="0" shapeId="0" xr:uid="{3327E416-5706-47F2-A418-8520DE17F2B4}">
      <text>
        <r>
          <rPr>
            <sz val="11"/>
            <rFont val="Calibri"/>
            <family val="2"/>
            <charset val="238"/>
          </rPr>
          <t>IV_F:DijUtem1</t>
        </r>
      </text>
    </comment>
    <comment ref="W98" authorId="0" shapeId="0" xr:uid="{A4A5C0C0-7C4F-4CBD-A684-2BE89A16C5A0}">
      <text>
        <r>
          <rPr>
            <sz val="11"/>
            <rFont val="Calibri"/>
            <family val="2"/>
            <charset val="238"/>
          </rPr>
          <t>IV_F:EM_Melleklet1_Utem1</t>
        </r>
      </text>
    </comment>
    <comment ref="X98" authorId="0" shapeId="0" xr:uid="{964A1DF9-6A21-40F4-8871-899791D79F5A}">
      <text>
        <r>
          <rPr>
            <sz val="11"/>
            <rFont val="Calibri"/>
            <family val="2"/>
            <charset val="238"/>
          </rPr>
          <t>IV_F:EgyebAllamiUtem1</t>
        </r>
      </text>
    </comment>
    <comment ref="Y98" authorId="0" shapeId="0" xr:uid="{EE383ABB-0147-4A19-B94D-0235A9D90E70}">
      <text>
        <r>
          <rPr>
            <sz val="11"/>
            <rFont val="Calibri"/>
            <family val="2"/>
            <charset val="238"/>
          </rPr>
          <t>IV_F:OnkormanyzatiUtem1</t>
        </r>
      </text>
    </comment>
    <comment ref="Z98" authorId="0" shapeId="0" xr:uid="{2C1D9D70-D4B0-4CDB-9E9F-F7D3724F2E68}">
      <text>
        <r>
          <rPr>
            <sz val="11"/>
            <rFont val="Calibri"/>
            <family val="2"/>
            <charset val="238"/>
          </rPr>
          <t>IV_F:EUUtem1</t>
        </r>
      </text>
    </comment>
    <comment ref="AA98" authorId="0" shapeId="0" xr:uid="{31FE3B0E-2A79-4A56-86B3-58CAD2A9F78C}">
      <text>
        <r>
          <rPr>
            <sz val="11"/>
            <rFont val="Calibri"/>
            <family val="2"/>
            <charset val="238"/>
          </rPr>
          <t>IV_F:EgyebUtem1</t>
        </r>
      </text>
    </comment>
    <comment ref="AB98" authorId="0" shapeId="0" xr:uid="{D13DFE05-92D1-4C50-BF2D-337314C61B74}">
      <text>
        <r>
          <rPr>
            <sz val="11"/>
            <rFont val="Calibri"/>
            <family val="2"/>
            <charset val="238"/>
          </rPr>
          <t>IV_F:HitelKotvenyUtem1</t>
        </r>
      </text>
    </comment>
    <comment ref="AC98" authorId="0" shapeId="0" xr:uid="{EF31E89F-4221-4B4D-82C8-4174BF207C61}">
      <text>
        <r>
          <rPr>
            <sz val="11"/>
            <rFont val="Calibri"/>
            <family val="2"/>
            <charset val="238"/>
          </rPr>
          <t>IV_F:OsszesenUtem1</t>
        </r>
      </text>
    </comment>
    <comment ref="AF98" authorId="0" shapeId="0" xr:uid="{6902C27F-B975-4302-9B7E-A00ED19E6E76}">
      <text>
        <r>
          <rPr>
            <sz val="11"/>
            <rFont val="Calibri"/>
            <family val="2"/>
            <charset val="238"/>
          </rPr>
          <t>IV_F:HDUtem2</t>
        </r>
      </text>
    </comment>
    <comment ref="AG98" authorId="0" shapeId="0" xr:uid="{F77AB198-FE6B-4865-9B59-75F156B0FB82}">
      <text>
        <r>
          <rPr>
            <sz val="11"/>
            <rFont val="Calibri"/>
            <family val="2"/>
            <charset val="238"/>
          </rPr>
          <t>IV_F:ECSUtem2</t>
        </r>
      </text>
    </comment>
    <comment ref="AH98" authorId="0" shapeId="0" xr:uid="{1B3B086C-5BDA-448E-AD8B-B557EE0EDC61}">
      <text>
        <r>
          <rPr>
            <sz val="11"/>
            <rFont val="Calibri"/>
            <family val="2"/>
            <charset val="238"/>
          </rPr>
          <t>IV_F:KFHUtem2</t>
        </r>
      </text>
    </comment>
    <comment ref="AI98" authorId="0" shapeId="0" xr:uid="{6A6218E8-2816-4326-BB9D-3550591A8E1F}">
      <text>
        <r>
          <rPr>
            <sz val="11"/>
            <rFont val="Calibri"/>
            <family val="2"/>
            <charset val="238"/>
          </rPr>
          <t>IV_F:Egyeb_SajatUtem2</t>
        </r>
      </text>
    </comment>
    <comment ref="AJ98" authorId="0" shapeId="0" xr:uid="{A810CBD6-1697-46E8-A4A1-087697892A80}">
      <text>
        <r>
          <rPr>
            <sz val="11"/>
            <rFont val="Calibri"/>
            <family val="2"/>
            <charset val="238"/>
          </rPr>
          <t>IV_F:DijUtem2</t>
        </r>
      </text>
    </comment>
    <comment ref="AK98" authorId="0" shapeId="0" xr:uid="{2C067265-145A-42B4-90B6-C75EBC710885}">
      <text>
        <r>
          <rPr>
            <sz val="11"/>
            <rFont val="Calibri"/>
            <family val="2"/>
            <charset val="238"/>
          </rPr>
          <t>IV_F:EM_Melleklet1_Utem2</t>
        </r>
      </text>
    </comment>
    <comment ref="AL98" authorId="0" shapeId="0" xr:uid="{C7469B45-316B-4141-8523-BF2FA420AB3B}">
      <text>
        <r>
          <rPr>
            <sz val="11"/>
            <rFont val="Calibri"/>
            <family val="2"/>
            <charset val="238"/>
          </rPr>
          <t>IV_F:EgyebAllamiUtem2</t>
        </r>
      </text>
    </comment>
    <comment ref="AM98" authorId="0" shapeId="0" xr:uid="{43D44EC4-0568-4DDE-B0E5-20928CAF0F86}">
      <text>
        <r>
          <rPr>
            <sz val="11"/>
            <rFont val="Calibri"/>
            <family val="2"/>
            <charset val="238"/>
          </rPr>
          <t>IV_F:OnkormanyzatiUtem2</t>
        </r>
      </text>
    </comment>
    <comment ref="AN98" authorId="0" shapeId="0" xr:uid="{49451B00-EE5F-497F-8D2C-2DE86BE61110}">
      <text>
        <r>
          <rPr>
            <sz val="11"/>
            <rFont val="Calibri"/>
            <family val="2"/>
            <charset val="238"/>
          </rPr>
          <t>IV_F:EUUtem2</t>
        </r>
      </text>
    </comment>
    <comment ref="AO98" authorId="0" shapeId="0" xr:uid="{5D63FE65-4770-4930-B891-FB9208336B6F}">
      <text>
        <r>
          <rPr>
            <sz val="11"/>
            <rFont val="Calibri"/>
            <family val="2"/>
            <charset val="238"/>
          </rPr>
          <t>IV_F:EgyebUtem2</t>
        </r>
      </text>
    </comment>
    <comment ref="AP98" authorId="0" shapeId="0" xr:uid="{F0C4F3E3-BE0F-477B-B842-39C1C1D5B15B}">
      <text>
        <r>
          <rPr>
            <sz val="11"/>
            <rFont val="Calibri"/>
            <family val="2"/>
            <charset val="238"/>
          </rPr>
          <t>IV_F:HitelKotvenyUtem2</t>
        </r>
      </text>
    </comment>
    <comment ref="AQ98" authorId="0" shapeId="0" xr:uid="{4CC0B4A8-6B57-45B4-94E2-8F81F33B9117}">
      <text>
        <r>
          <rPr>
            <sz val="11"/>
            <rFont val="Calibri"/>
            <family val="2"/>
            <charset val="238"/>
          </rPr>
          <t>IV_F:OsszesenUtem2</t>
        </r>
      </text>
    </comment>
    <comment ref="AR98" authorId="0" shapeId="0" xr:uid="{0FD5334A-285C-40BE-B87B-3E233852A9C0}">
      <text>
        <r>
          <rPr>
            <sz val="11"/>
            <rFont val="Calibri"/>
            <family val="2"/>
            <charset val="238"/>
          </rPr>
          <t>IV_F:ForrashianyUtem2</t>
        </r>
      </text>
    </comment>
    <comment ref="AU98" authorId="0" shapeId="0" xr:uid="{9C52320F-1686-4166-B6DE-5505CDE89122}">
      <text>
        <r>
          <rPr>
            <sz val="11"/>
            <rFont val="Calibri"/>
            <family val="2"/>
            <charset val="238"/>
          </rPr>
          <t>IV_F:Indokolas</t>
        </r>
      </text>
    </comment>
    <comment ref="AV98" authorId="0" shapeId="0" xr:uid="{7F52D4B3-9E5B-4FCB-B53C-1F13F5B91F6A}">
      <text>
        <r>
          <rPr>
            <sz val="11"/>
            <rFont val="Calibri"/>
            <family val="2"/>
            <charset val="238"/>
          </rPr>
          <t>IV_F:Megjegyzes</t>
        </r>
      </text>
    </comment>
    <comment ref="AW98" authorId="0" shapeId="0" xr:uid="{1936B068-3D0A-4B0E-A80B-7EE8BCDFDB3B}">
      <text>
        <r>
          <rPr>
            <sz val="11"/>
            <rFont val="Calibri"/>
            <family val="2"/>
            <charset val="238"/>
          </rPr>
          <t>IV_F:FeladatSorszam</t>
        </r>
      </text>
    </comment>
    <comment ref="AY98" authorId="0" shapeId="0" xr:uid="{3395EEDA-9F5F-4303-95A4-FC694B9FE72A}">
      <text>
        <r>
          <rPr>
            <sz val="11"/>
            <rFont val="Calibri"/>
            <family val="2"/>
            <charset val="238"/>
          </rPr>
          <t>IV_F:ISA</t>
        </r>
      </text>
    </comment>
    <comment ref="B99" authorId="0" shapeId="0" xr:uid="{A820A9C9-B763-47DE-A260-77D6B21ED29D}">
      <text>
        <r>
          <rPr>
            <sz val="11"/>
            <rFont val="Calibri"/>
            <family val="2"/>
            <charset val="238"/>
          </rPr>
          <t>IV_F:FontossagiSorrent</t>
        </r>
      </text>
    </comment>
    <comment ref="C99" authorId="0" shapeId="0" xr:uid="{B20EC44E-91E6-49C6-BE6C-26B6BEE0B609}">
      <text>
        <r>
          <rPr>
            <sz val="11"/>
            <rFont val="Calibri"/>
            <family val="2"/>
            <charset val="238"/>
          </rPr>
          <t>IV_F:FeladatKategoria</t>
        </r>
      </text>
    </comment>
    <comment ref="D99" authorId="0" shapeId="0" xr:uid="{5F8075F9-1FB0-4D72-9649-EF4AC471B6AC}">
      <text>
        <r>
          <rPr>
            <sz val="11"/>
            <rFont val="Calibri"/>
            <family val="2"/>
            <charset val="238"/>
          </rPr>
          <t>IV_F:FeladatMegnevezes</t>
        </r>
      </text>
    </comment>
    <comment ref="E99" authorId="0" shapeId="0" xr:uid="{4C5E37FC-B8FC-48AB-B285-723A593D9E3C}">
      <text>
        <r>
          <rPr>
            <sz val="11"/>
            <rFont val="Calibri"/>
            <family val="2"/>
            <charset val="238"/>
          </rPr>
          <t>IV_F:ElviEngedelySzam</t>
        </r>
      </text>
    </comment>
    <comment ref="F99" authorId="0" shapeId="0" xr:uid="{05898E72-06D1-45EF-B2F4-5C2CFB93A291}">
      <text>
        <r>
          <rPr>
            <sz val="11"/>
            <rFont val="Calibri"/>
            <family val="2"/>
            <charset val="238"/>
          </rPr>
          <t>IV_F:VKR_Kod</t>
        </r>
      </text>
    </comment>
    <comment ref="G99" authorId="0" shapeId="0" xr:uid="{F3121479-3DE9-4B17-A630-9993F91FE1E4}">
      <text>
        <r>
          <rPr>
            <sz val="11"/>
            <rFont val="Calibri"/>
            <family val="2"/>
            <charset val="238"/>
          </rPr>
          <t>IV_F:VKR_Nev</t>
        </r>
      </text>
    </comment>
    <comment ref="H99" authorId="0" shapeId="0" xr:uid="{41762087-B0BD-4675-ABEF-E721D8BD14C3}">
      <text>
        <r>
          <rPr>
            <sz val="11"/>
            <rFont val="Calibri"/>
            <family val="2"/>
            <charset val="238"/>
          </rPr>
          <t>IV_F:FeladatAzonosito</t>
        </r>
      </text>
    </comment>
    <comment ref="I99" authorId="0" shapeId="0" xr:uid="{B85A577D-5A97-4B83-A5F8-FA5C14622944}">
      <text>
        <r>
          <rPr>
            <sz val="11"/>
            <rFont val="Calibri"/>
            <family val="2"/>
            <charset val="238"/>
          </rPr>
          <t>IV_F:EllatasiTerulet</t>
        </r>
      </text>
    </comment>
    <comment ref="J99" authorId="0" shapeId="0" xr:uid="{8E2F2071-E1A7-49D9-A679-06B93D4FCE51}">
      <text>
        <r>
          <rPr>
            <sz val="11"/>
            <rFont val="Calibri"/>
            <family val="2"/>
            <charset val="238"/>
          </rPr>
          <t>IV_F:EllatasertFelelos</t>
        </r>
      </text>
    </comment>
    <comment ref="K99" authorId="0" shapeId="0" xr:uid="{76A9EB39-D880-4B97-8B83-CB7DF7AE1A69}">
      <text>
        <r>
          <rPr>
            <sz val="11"/>
            <rFont val="Calibri"/>
            <family val="2"/>
            <charset val="238"/>
          </rPr>
          <t>IV_F:TervezettNettoKoltseg</t>
        </r>
      </text>
    </comment>
    <comment ref="L99" authorId="0" shapeId="0" xr:uid="{7ACF093D-5BE0-4013-B68C-199CC6AFAAF2}">
      <text>
        <r>
          <rPr>
            <sz val="11"/>
            <rFont val="Calibri"/>
            <family val="2"/>
            <charset val="238"/>
          </rPr>
          <t>IV_F:IdotartamKezdes</t>
        </r>
      </text>
    </comment>
    <comment ref="M99" authorId="0" shapeId="0" xr:uid="{7225360C-E9AA-4F23-A4FF-5F97B7756299}">
      <text>
        <r>
          <rPr>
            <sz val="11"/>
            <rFont val="Calibri"/>
            <family val="2"/>
            <charset val="238"/>
          </rPr>
          <t>IV_F:IdotartamBefejezes</t>
        </r>
      </text>
    </comment>
    <comment ref="N99" authorId="0" shapeId="0" xr:uid="{812FCB50-C840-4775-94AD-59654076F9FE}">
      <text>
        <r>
          <rPr>
            <sz val="11"/>
            <rFont val="Calibri"/>
            <family val="2"/>
            <charset val="238"/>
          </rPr>
          <t>IV_F:NettoKoltsegUtem1</t>
        </r>
      </text>
    </comment>
    <comment ref="O99" authorId="0" shapeId="0" xr:uid="{8D6E0FFD-8991-409B-B9B4-8E233BB8D8D5}">
      <text>
        <r>
          <rPr>
            <sz val="11"/>
            <rFont val="Calibri"/>
            <family val="2"/>
            <charset val="238"/>
          </rPr>
          <t>IV_F:NettoKoltsegUtem2</t>
        </r>
      </text>
    </comment>
    <comment ref="P99" authorId="0" shapeId="0" xr:uid="{8818568F-2D45-4E82-AC8E-06BABEED926E}">
      <text>
        <r>
          <rPr>
            <sz val="11"/>
            <rFont val="Calibri"/>
            <family val="2"/>
            <charset val="238"/>
          </rPr>
          <t>IV_F:EM_Melleklet2_KTG</t>
        </r>
      </text>
    </comment>
    <comment ref="R99" authorId="0" shapeId="0" xr:uid="{259CBA27-78FD-44C6-9D5D-57BCD6067467}">
      <text>
        <r>
          <rPr>
            <sz val="11"/>
            <rFont val="Calibri"/>
            <family val="2"/>
            <charset val="238"/>
          </rPr>
          <t>IV_F:HDUtem1</t>
        </r>
      </text>
    </comment>
    <comment ref="S99" authorId="0" shapeId="0" xr:uid="{90D2FD89-D908-4C56-B095-D3E73E30AEC7}">
      <text>
        <r>
          <rPr>
            <sz val="11"/>
            <rFont val="Calibri"/>
            <family val="2"/>
            <charset val="238"/>
          </rPr>
          <t>IV_F:ECSUtem1</t>
        </r>
      </text>
    </comment>
    <comment ref="T99" authorId="0" shapeId="0" xr:uid="{53F56B2F-4E09-47F2-AD94-1DD10CE14251}">
      <text>
        <r>
          <rPr>
            <sz val="11"/>
            <rFont val="Calibri"/>
            <family val="2"/>
            <charset val="238"/>
          </rPr>
          <t>IV_F:KFHUtem1</t>
        </r>
      </text>
    </comment>
    <comment ref="U99" authorId="0" shapeId="0" xr:uid="{5828BEB1-FF00-4A06-A6EE-4E2FF61E52FA}">
      <text>
        <r>
          <rPr>
            <sz val="11"/>
            <rFont val="Calibri"/>
            <family val="2"/>
            <charset val="238"/>
          </rPr>
          <t>IV_F:Egyeb_SajatUtem1</t>
        </r>
      </text>
    </comment>
    <comment ref="V99" authorId="0" shapeId="0" xr:uid="{11DDDB80-CE0F-413D-B48E-88FDC740A4E9}">
      <text>
        <r>
          <rPr>
            <sz val="11"/>
            <rFont val="Calibri"/>
            <family val="2"/>
            <charset val="238"/>
          </rPr>
          <t>IV_F:DijUtem1</t>
        </r>
      </text>
    </comment>
    <comment ref="W99" authorId="0" shapeId="0" xr:uid="{D7C58348-7E4B-4810-850C-3005782D4974}">
      <text>
        <r>
          <rPr>
            <sz val="11"/>
            <rFont val="Calibri"/>
            <family val="2"/>
            <charset val="238"/>
          </rPr>
          <t>IV_F:EM_Melleklet1_Utem1</t>
        </r>
      </text>
    </comment>
    <comment ref="X99" authorId="0" shapeId="0" xr:uid="{F80B6876-7D0E-4116-9DEC-B959C4DCAFF9}">
      <text>
        <r>
          <rPr>
            <sz val="11"/>
            <rFont val="Calibri"/>
            <family val="2"/>
            <charset val="238"/>
          </rPr>
          <t>IV_F:EgyebAllamiUtem1</t>
        </r>
      </text>
    </comment>
    <comment ref="Y99" authorId="0" shapeId="0" xr:uid="{2148554B-BF56-4F60-932C-CB6424C12BEF}">
      <text>
        <r>
          <rPr>
            <sz val="11"/>
            <rFont val="Calibri"/>
            <family val="2"/>
            <charset val="238"/>
          </rPr>
          <t>IV_F:OnkormanyzatiUtem1</t>
        </r>
      </text>
    </comment>
    <comment ref="Z99" authorId="0" shapeId="0" xr:uid="{CFA1E5CA-B18C-4E39-A33E-FB06A7C02221}">
      <text>
        <r>
          <rPr>
            <sz val="11"/>
            <rFont val="Calibri"/>
            <family val="2"/>
            <charset val="238"/>
          </rPr>
          <t>IV_F:EUUtem1</t>
        </r>
      </text>
    </comment>
    <comment ref="AA99" authorId="0" shapeId="0" xr:uid="{CB0BB689-591A-44A7-ACB9-776939EC4B66}">
      <text>
        <r>
          <rPr>
            <sz val="11"/>
            <rFont val="Calibri"/>
            <family val="2"/>
            <charset val="238"/>
          </rPr>
          <t>IV_F:EgyebUtem1</t>
        </r>
      </text>
    </comment>
    <comment ref="AB99" authorId="0" shapeId="0" xr:uid="{9BA9E2EF-E737-4794-A479-09B11B147A1E}">
      <text>
        <r>
          <rPr>
            <sz val="11"/>
            <rFont val="Calibri"/>
            <family val="2"/>
            <charset val="238"/>
          </rPr>
          <t>IV_F:HitelKotvenyUtem1</t>
        </r>
      </text>
    </comment>
    <comment ref="AC99" authorId="0" shapeId="0" xr:uid="{CCFE2146-43C7-4554-BC20-79F79BA88A8F}">
      <text>
        <r>
          <rPr>
            <sz val="11"/>
            <rFont val="Calibri"/>
            <family val="2"/>
            <charset val="238"/>
          </rPr>
          <t>IV_F:OsszesenUtem1</t>
        </r>
      </text>
    </comment>
    <comment ref="AF99" authorId="0" shapeId="0" xr:uid="{B9E0F0BE-E596-4648-821B-5133822E08C3}">
      <text>
        <r>
          <rPr>
            <sz val="11"/>
            <rFont val="Calibri"/>
            <family val="2"/>
            <charset val="238"/>
          </rPr>
          <t>IV_F:HDUtem2</t>
        </r>
      </text>
    </comment>
    <comment ref="AG99" authorId="0" shapeId="0" xr:uid="{7B23F18E-480D-4509-94DA-877B8F4A7F8E}">
      <text>
        <r>
          <rPr>
            <sz val="11"/>
            <rFont val="Calibri"/>
            <family val="2"/>
            <charset val="238"/>
          </rPr>
          <t>IV_F:ECSUtem2</t>
        </r>
      </text>
    </comment>
    <comment ref="AH99" authorId="0" shapeId="0" xr:uid="{693720D1-B40B-405C-935B-DE14621E44EB}">
      <text>
        <r>
          <rPr>
            <sz val="11"/>
            <rFont val="Calibri"/>
            <family val="2"/>
            <charset val="238"/>
          </rPr>
          <t>IV_F:KFHUtem2</t>
        </r>
      </text>
    </comment>
    <comment ref="AI99" authorId="0" shapeId="0" xr:uid="{342E7BE9-92A6-41AC-964E-A2C8F653566D}">
      <text>
        <r>
          <rPr>
            <sz val="11"/>
            <rFont val="Calibri"/>
            <family val="2"/>
            <charset val="238"/>
          </rPr>
          <t>IV_F:Egyeb_SajatUtem2</t>
        </r>
      </text>
    </comment>
    <comment ref="AJ99" authorId="0" shapeId="0" xr:uid="{0AB075E6-9202-4F77-A0FF-E35083ABD0F6}">
      <text>
        <r>
          <rPr>
            <sz val="11"/>
            <rFont val="Calibri"/>
            <family val="2"/>
            <charset val="238"/>
          </rPr>
          <t>IV_F:DijUtem2</t>
        </r>
      </text>
    </comment>
    <comment ref="AK99" authorId="0" shapeId="0" xr:uid="{884533A2-0351-4E2F-8F52-B1183F0B6721}">
      <text>
        <r>
          <rPr>
            <sz val="11"/>
            <rFont val="Calibri"/>
            <family val="2"/>
            <charset val="238"/>
          </rPr>
          <t>IV_F:EM_Melleklet1_Utem2</t>
        </r>
      </text>
    </comment>
    <comment ref="AL99" authorId="0" shapeId="0" xr:uid="{B9B56528-E0C0-4FDD-8DC3-30DA8707DF61}">
      <text>
        <r>
          <rPr>
            <sz val="11"/>
            <rFont val="Calibri"/>
            <family val="2"/>
            <charset val="238"/>
          </rPr>
          <t>IV_F:EgyebAllamiUtem2</t>
        </r>
      </text>
    </comment>
    <comment ref="AM99" authorId="0" shapeId="0" xr:uid="{30EC0689-AB89-4F9D-A138-10F128E53382}">
      <text>
        <r>
          <rPr>
            <sz val="11"/>
            <rFont val="Calibri"/>
            <family val="2"/>
            <charset val="238"/>
          </rPr>
          <t>IV_F:OnkormanyzatiUtem2</t>
        </r>
      </text>
    </comment>
    <comment ref="AN99" authorId="0" shapeId="0" xr:uid="{65C12396-9B8B-4CEF-ACD1-4779D5ECC965}">
      <text>
        <r>
          <rPr>
            <sz val="11"/>
            <rFont val="Calibri"/>
            <family val="2"/>
            <charset val="238"/>
          </rPr>
          <t>IV_F:EUUtem2</t>
        </r>
      </text>
    </comment>
    <comment ref="AO99" authorId="0" shapeId="0" xr:uid="{CCB36100-CCEA-4C67-8DC5-CCF077087DDC}">
      <text>
        <r>
          <rPr>
            <sz val="11"/>
            <rFont val="Calibri"/>
            <family val="2"/>
            <charset val="238"/>
          </rPr>
          <t>IV_F:EgyebUtem2</t>
        </r>
      </text>
    </comment>
    <comment ref="AP99" authorId="0" shapeId="0" xr:uid="{82E1E45A-441B-491D-9117-E1803A57D7F8}">
      <text>
        <r>
          <rPr>
            <sz val="11"/>
            <rFont val="Calibri"/>
            <family val="2"/>
            <charset val="238"/>
          </rPr>
          <t>IV_F:HitelKotvenyUtem2</t>
        </r>
      </text>
    </comment>
    <comment ref="AQ99" authorId="0" shapeId="0" xr:uid="{906B367F-29B2-40D8-82F6-0FAE8CF4FB23}">
      <text>
        <r>
          <rPr>
            <sz val="11"/>
            <rFont val="Calibri"/>
            <family val="2"/>
            <charset val="238"/>
          </rPr>
          <t>IV_F:OsszesenUtem2</t>
        </r>
      </text>
    </comment>
    <comment ref="AR99" authorId="0" shapeId="0" xr:uid="{D9B755C8-132D-463B-B588-5C8AA48D4FF3}">
      <text>
        <r>
          <rPr>
            <sz val="11"/>
            <rFont val="Calibri"/>
            <family val="2"/>
            <charset val="238"/>
          </rPr>
          <t>IV_F:ForrashianyUtem2</t>
        </r>
      </text>
    </comment>
    <comment ref="AU99" authorId="0" shapeId="0" xr:uid="{F12B1977-7F8D-44B3-951E-456E65D1F3BF}">
      <text>
        <r>
          <rPr>
            <sz val="11"/>
            <rFont val="Calibri"/>
            <family val="2"/>
            <charset val="238"/>
          </rPr>
          <t>IV_F:Indokolas</t>
        </r>
      </text>
    </comment>
    <comment ref="AV99" authorId="0" shapeId="0" xr:uid="{287AED97-1931-43EA-9CC3-3E0BF5258B55}">
      <text>
        <r>
          <rPr>
            <sz val="11"/>
            <rFont val="Calibri"/>
            <family val="2"/>
            <charset val="238"/>
          </rPr>
          <t>IV_F:Megjegyzes</t>
        </r>
      </text>
    </comment>
    <comment ref="AW99" authorId="0" shapeId="0" xr:uid="{514E3F0F-4665-4176-A710-315897A7F84A}">
      <text>
        <r>
          <rPr>
            <sz val="11"/>
            <rFont val="Calibri"/>
            <family val="2"/>
            <charset val="238"/>
          </rPr>
          <t>IV_F:FeladatSorszam</t>
        </r>
      </text>
    </comment>
    <comment ref="AY99" authorId="0" shapeId="0" xr:uid="{2B7AC6D9-2BE9-42C2-8094-0ECEE8548800}">
      <text>
        <r>
          <rPr>
            <sz val="11"/>
            <rFont val="Calibri"/>
            <family val="2"/>
            <charset val="238"/>
          </rPr>
          <t>IV_F:ISA</t>
        </r>
      </text>
    </comment>
    <comment ref="B100" authorId="0" shapeId="0" xr:uid="{F833DD93-9EB8-4436-8DE9-05591283E4F1}">
      <text>
        <r>
          <rPr>
            <sz val="11"/>
            <rFont val="Calibri"/>
            <family val="2"/>
            <charset val="238"/>
          </rPr>
          <t>IV_F:FontossagiSorrent</t>
        </r>
      </text>
    </comment>
    <comment ref="C100" authorId="0" shapeId="0" xr:uid="{D6472CC3-E7D5-436F-868E-8EAF70289EA3}">
      <text>
        <r>
          <rPr>
            <sz val="11"/>
            <rFont val="Calibri"/>
            <family val="2"/>
            <charset val="238"/>
          </rPr>
          <t>IV_F:FeladatKategoria</t>
        </r>
      </text>
    </comment>
    <comment ref="D100" authorId="0" shapeId="0" xr:uid="{05B3AFD3-32C8-4AB7-B893-7A6D091B284A}">
      <text>
        <r>
          <rPr>
            <sz val="11"/>
            <rFont val="Calibri"/>
            <family val="2"/>
            <charset val="238"/>
          </rPr>
          <t>IV_F:FeladatMegnevezes</t>
        </r>
      </text>
    </comment>
    <comment ref="E100" authorId="0" shapeId="0" xr:uid="{9EC1EBA2-C3B7-4C83-81D4-75636F45CE70}">
      <text>
        <r>
          <rPr>
            <sz val="11"/>
            <rFont val="Calibri"/>
            <family val="2"/>
            <charset val="238"/>
          </rPr>
          <t>IV_F:ElviEngedelySzam</t>
        </r>
      </text>
    </comment>
    <comment ref="F100" authorId="0" shapeId="0" xr:uid="{A239711A-8BF4-44E3-893E-4A1D495F5C2F}">
      <text>
        <r>
          <rPr>
            <sz val="11"/>
            <rFont val="Calibri"/>
            <family val="2"/>
            <charset val="238"/>
          </rPr>
          <t>IV_F:VKR_Kod</t>
        </r>
      </text>
    </comment>
    <comment ref="G100" authorId="0" shapeId="0" xr:uid="{69B99E3A-01FD-4F34-84A3-8ECC13FA4E67}">
      <text>
        <r>
          <rPr>
            <sz val="11"/>
            <rFont val="Calibri"/>
            <family val="2"/>
            <charset val="238"/>
          </rPr>
          <t>IV_F:VKR_Nev</t>
        </r>
      </text>
    </comment>
    <comment ref="H100" authorId="0" shapeId="0" xr:uid="{C6694045-DD22-4F5F-B057-23B69F7B817A}">
      <text>
        <r>
          <rPr>
            <sz val="11"/>
            <rFont val="Calibri"/>
            <family val="2"/>
            <charset val="238"/>
          </rPr>
          <t>IV_F:FeladatAzonosito</t>
        </r>
      </text>
    </comment>
    <comment ref="I100" authorId="0" shapeId="0" xr:uid="{0E7D226D-DF92-4FE6-B78C-4CE604151731}">
      <text>
        <r>
          <rPr>
            <sz val="11"/>
            <rFont val="Calibri"/>
            <family val="2"/>
            <charset val="238"/>
          </rPr>
          <t>IV_F:EllatasiTerulet</t>
        </r>
      </text>
    </comment>
    <comment ref="J100" authorId="0" shapeId="0" xr:uid="{83ADAAAE-D075-47D4-A977-FC4997E4ABED}">
      <text>
        <r>
          <rPr>
            <sz val="11"/>
            <rFont val="Calibri"/>
            <family val="2"/>
            <charset val="238"/>
          </rPr>
          <t>IV_F:EllatasertFelelos</t>
        </r>
      </text>
    </comment>
    <comment ref="K100" authorId="0" shapeId="0" xr:uid="{22A8C75E-ECD5-4823-94C2-B03B4CEE2F83}">
      <text>
        <r>
          <rPr>
            <sz val="11"/>
            <rFont val="Calibri"/>
            <family val="2"/>
            <charset val="238"/>
          </rPr>
          <t>IV_F:TervezettNettoKoltseg</t>
        </r>
      </text>
    </comment>
    <comment ref="L100" authorId="0" shapeId="0" xr:uid="{CFDE3E4F-AFDA-4F1C-86A5-B630CF086E53}">
      <text>
        <r>
          <rPr>
            <sz val="11"/>
            <rFont val="Calibri"/>
            <family val="2"/>
            <charset val="238"/>
          </rPr>
          <t>IV_F:IdotartamKezdes</t>
        </r>
      </text>
    </comment>
    <comment ref="M100" authorId="0" shapeId="0" xr:uid="{FC22CE9B-C556-4D24-9B49-7EF252CDABF0}">
      <text>
        <r>
          <rPr>
            <sz val="11"/>
            <rFont val="Calibri"/>
            <family val="2"/>
            <charset val="238"/>
          </rPr>
          <t>IV_F:IdotartamBefejezes</t>
        </r>
      </text>
    </comment>
    <comment ref="N100" authorId="0" shapeId="0" xr:uid="{59249D2B-7B32-498F-A060-F29B45C40DFA}">
      <text>
        <r>
          <rPr>
            <sz val="11"/>
            <rFont val="Calibri"/>
            <family val="2"/>
            <charset val="238"/>
          </rPr>
          <t>IV_F:NettoKoltsegUtem1</t>
        </r>
      </text>
    </comment>
    <comment ref="O100" authorId="0" shapeId="0" xr:uid="{0A219686-2DD3-4731-83E7-067A3397500F}">
      <text>
        <r>
          <rPr>
            <sz val="11"/>
            <rFont val="Calibri"/>
            <family val="2"/>
            <charset val="238"/>
          </rPr>
          <t>IV_F:NettoKoltsegUtem2</t>
        </r>
      </text>
    </comment>
    <comment ref="P100" authorId="0" shapeId="0" xr:uid="{293E9012-8755-4FA3-AC1D-51BDFBF1E01E}">
      <text>
        <r>
          <rPr>
            <sz val="11"/>
            <rFont val="Calibri"/>
            <family val="2"/>
            <charset val="238"/>
          </rPr>
          <t>IV_F:EM_Melleklet2_KTG</t>
        </r>
      </text>
    </comment>
    <comment ref="R100" authorId="0" shapeId="0" xr:uid="{B5E84F38-2B57-4162-85BC-84FD70B97427}">
      <text>
        <r>
          <rPr>
            <sz val="11"/>
            <rFont val="Calibri"/>
            <family val="2"/>
            <charset val="238"/>
          </rPr>
          <t>IV_F:HDUtem1</t>
        </r>
      </text>
    </comment>
    <comment ref="S100" authorId="0" shapeId="0" xr:uid="{DFB5D3A6-EED1-4661-A683-FECAA7C3C8B1}">
      <text>
        <r>
          <rPr>
            <sz val="11"/>
            <rFont val="Calibri"/>
            <family val="2"/>
            <charset val="238"/>
          </rPr>
          <t>IV_F:ECSUtem1</t>
        </r>
      </text>
    </comment>
    <comment ref="T100" authorId="0" shapeId="0" xr:uid="{9C3DC60E-BA11-4EE4-988A-9EAC3A064F93}">
      <text>
        <r>
          <rPr>
            <sz val="11"/>
            <rFont val="Calibri"/>
            <family val="2"/>
            <charset val="238"/>
          </rPr>
          <t>IV_F:KFHUtem1</t>
        </r>
      </text>
    </comment>
    <comment ref="U100" authorId="0" shapeId="0" xr:uid="{B4AD4BB9-82A0-46DE-A5BF-700A2A7F6894}">
      <text>
        <r>
          <rPr>
            <sz val="11"/>
            <rFont val="Calibri"/>
            <family val="2"/>
            <charset val="238"/>
          </rPr>
          <t>IV_F:Egyeb_SajatUtem1</t>
        </r>
      </text>
    </comment>
    <comment ref="V100" authorId="0" shapeId="0" xr:uid="{26933DD1-6E82-4A99-A793-C1C7ED021B6E}">
      <text>
        <r>
          <rPr>
            <sz val="11"/>
            <rFont val="Calibri"/>
            <family val="2"/>
            <charset val="238"/>
          </rPr>
          <t>IV_F:DijUtem1</t>
        </r>
      </text>
    </comment>
    <comment ref="W100" authorId="0" shapeId="0" xr:uid="{89AC72F0-3CC0-441A-82FD-554079E73F31}">
      <text>
        <r>
          <rPr>
            <sz val="11"/>
            <rFont val="Calibri"/>
            <family val="2"/>
            <charset val="238"/>
          </rPr>
          <t>IV_F:EM_Melleklet1_Utem1</t>
        </r>
      </text>
    </comment>
    <comment ref="X100" authorId="0" shapeId="0" xr:uid="{8B52E5C5-3FB2-43D6-A0C9-3903BAB78480}">
      <text>
        <r>
          <rPr>
            <sz val="11"/>
            <rFont val="Calibri"/>
            <family val="2"/>
            <charset val="238"/>
          </rPr>
          <t>IV_F:EgyebAllamiUtem1</t>
        </r>
      </text>
    </comment>
    <comment ref="Y100" authorId="0" shapeId="0" xr:uid="{3FC698E4-5D19-4E6E-A447-32768CE7FEF7}">
      <text>
        <r>
          <rPr>
            <sz val="11"/>
            <rFont val="Calibri"/>
            <family val="2"/>
            <charset val="238"/>
          </rPr>
          <t>IV_F:OnkormanyzatiUtem1</t>
        </r>
      </text>
    </comment>
    <comment ref="Z100" authorId="0" shapeId="0" xr:uid="{65C9BC4D-45E0-4B25-9E6E-49AC3CA6F7CF}">
      <text>
        <r>
          <rPr>
            <sz val="11"/>
            <rFont val="Calibri"/>
            <family val="2"/>
            <charset val="238"/>
          </rPr>
          <t>IV_F:EUUtem1</t>
        </r>
      </text>
    </comment>
    <comment ref="AA100" authorId="0" shapeId="0" xr:uid="{3C03488E-0FE4-4B81-B261-3F783C28763B}">
      <text>
        <r>
          <rPr>
            <sz val="11"/>
            <rFont val="Calibri"/>
            <family val="2"/>
            <charset val="238"/>
          </rPr>
          <t>IV_F:EgyebUtem1</t>
        </r>
      </text>
    </comment>
    <comment ref="AB100" authorId="0" shapeId="0" xr:uid="{79E7E958-36D5-45F9-8DEC-7CCDDCDEDC18}">
      <text>
        <r>
          <rPr>
            <sz val="11"/>
            <rFont val="Calibri"/>
            <family val="2"/>
            <charset val="238"/>
          </rPr>
          <t>IV_F:HitelKotvenyUtem1</t>
        </r>
      </text>
    </comment>
    <comment ref="AC100" authorId="0" shapeId="0" xr:uid="{87C73762-A0ED-4B9B-86F3-E7E8F0F2B8AF}">
      <text>
        <r>
          <rPr>
            <sz val="11"/>
            <rFont val="Calibri"/>
            <family val="2"/>
            <charset val="238"/>
          </rPr>
          <t>IV_F:OsszesenUtem1</t>
        </r>
      </text>
    </comment>
    <comment ref="AF100" authorId="0" shapeId="0" xr:uid="{8348D978-5A9C-497C-B29D-DF5857295E3F}">
      <text>
        <r>
          <rPr>
            <sz val="11"/>
            <rFont val="Calibri"/>
            <family val="2"/>
            <charset val="238"/>
          </rPr>
          <t>IV_F:HDUtem2</t>
        </r>
      </text>
    </comment>
    <comment ref="AG100" authorId="0" shapeId="0" xr:uid="{6C9AEB5E-D011-4B63-ACE5-0A50A0F89E31}">
      <text>
        <r>
          <rPr>
            <sz val="11"/>
            <rFont val="Calibri"/>
            <family val="2"/>
            <charset val="238"/>
          </rPr>
          <t>IV_F:ECSUtem2</t>
        </r>
      </text>
    </comment>
    <comment ref="AH100" authorId="0" shapeId="0" xr:uid="{4693D96B-BC83-4351-BE0F-74DB9EF9702F}">
      <text>
        <r>
          <rPr>
            <sz val="11"/>
            <rFont val="Calibri"/>
            <family val="2"/>
            <charset val="238"/>
          </rPr>
          <t>IV_F:KFHUtem2</t>
        </r>
      </text>
    </comment>
    <comment ref="AI100" authorId="0" shapeId="0" xr:uid="{38D099D1-C36D-4A3C-A306-CB38DF65107A}">
      <text>
        <r>
          <rPr>
            <sz val="11"/>
            <rFont val="Calibri"/>
            <family val="2"/>
            <charset val="238"/>
          </rPr>
          <t>IV_F:Egyeb_SajatUtem2</t>
        </r>
      </text>
    </comment>
    <comment ref="AJ100" authorId="0" shapeId="0" xr:uid="{10074125-CE2D-4ED2-8B46-6C6BF5460D8E}">
      <text>
        <r>
          <rPr>
            <sz val="11"/>
            <rFont val="Calibri"/>
            <family val="2"/>
            <charset val="238"/>
          </rPr>
          <t>IV_F:DijUtem2</t>
        </r>
      </text>
    </comment>
    <comment ref="AK100" authorId="0" shapeId="0" xr:uid="{C106BF66-966D-4CA2-A04D-D89D296D6A46}">
      <text>
        <r>
          <rPr>
            <sz val="11"/>
            <rFont val="Calibri"/>
            <family val="2"/>
            <charset val="238"/>
          </rPr>
          <t>IV_F:EM_Melleklet1_Utem2</t>
        </r>
      </text>
    </comment>
    <comment ref="AL100" authorId="0" shapeId="0" xr:uid="{A7DE7076-0DEE-4A04-890E-83DDF295B4B2}">
      <text>
        <r>
          <rPr>
            <sz val="11"/>
            <rFont val="Calibri"/>
            <family val="2"/>
            <charset val="238"/>
          </rPr>
          <t>IV_F:EgyebAllamiUtem2</t>
        </r>
      </text>
    </comment>
    <comment ref="AM100" authorId="0" shapeId="0" xr:uid="{DFBBB279-B67A-4FDE-B7B0-966B2A005CAA}">
      <text>
        <r>
          <rPr>
            <sz val="11"/>
            <rFont val="Calibri"/>
            <family val="2"/>
            <charset val="238"/>
          </rPr>
          <t>IV_F:OnkormanyzatiUtem2</t>
        </r>
      </text>
    </comment>
    <comment ref="AN100" authorId="0" shapeId="0" xr:uid="{9E5AB286-9A3F-4B7E-BA9D-AA86E1C543D0}">
      <text>
        <r>
          <rPr>
            <sz val="11"/>
            <rFont val="Calibri"/>
            <family val="2"/>
            <charset val="238"/>
          </rPr>
          <t>IV_F:EUUtem2</t>
        </r>
      </text>
    </comment>
    <comment ref="AO100" authorId="0" shapeId="0" xr:uid="{7B1A328F-EDD1-467D-AAD4-E2A22967798A}">
      <text>
        <r>
          <rPr>
            <sz val="11"/>
            <rFont val="Calibri"/>
            <family val="2"/>
            <charset val="238"/>
          </rPr>
          <t>IV_F:EgyebUtem2</t>
        </r>
      </text>
    </comment>
    <comment ref="AP100" authorId="0" shapeId="0" xr:uid="{D5BA246A-5650-4E06-A578-BE5F1CA15338}">
      <text>
        <r>
          <rPr>
            <sz val="11"/>
            <rFont val="Calibri"/>
            <family val="2"/>
            <charset val="238"/>
          </rPr>
          <t>IV_F:HitelKotvenyUtem2</t>
        </r>
      </text>
    </comment>
    <comment ref="AQ100" authorId="0" shapeId="0" xr:uid="{660D5A97-2292-4D6D-97C6-ADB60EE91B48}">
      <text>
        <r>
          <rPr>
            <sz val="11"/>
            <rFont val="Calibri"/>
            <family val="2"/>
            <charset val="238"/>
          </rPr>
          <t>IV_F:OsszesenUtem2</t>
        </r>
      </text>
    </comment>
    <comment ref="AR100" authorId="0" shapeId="0" xr:uid="{61028A6C-2687-4686-B9D0-F372E7C3BE8C}">
      <text>
        <r>
          <rPr>
            <sz val="11"/>
            <rFont val="Calibri"/>
            <family val="2"/>
            <charset val="238"/>
          </rPr>
          <t>IV_F:ForrashianyUtem2</t>
        </r>
      </text>
    </comment>
    <comment ref="AU100" authorId="0" shapeId="0" xr:uid="{8E4992BA-2C1F-4B55-A652-D7B93D7B575B}">
      <text>
        <r>
          <rPr>
            <sz val="11"/>
            <rFont val="Calibri"/>
            <family val="2"/>
            <charset val="238"/>
          </rPr>
          <t>IV_F:Indokolas</t>
        </r>
      </text>
    </comment>
    <comment ref="AV100" authorId="0" shapeId="0" xr:uid="{B649D306-CF08-46F8-A1B4-DD06AA2CA131}">
      <text>
        <r>
          <rPr>
            <sz val="11"/>
            <rFont val="Calibri"/>
            <family val="2"/>
            <charset val="238"/>
          </rPr>
          <t>IV_F:Megjegyzes</t>
        </r>
      </text>
    </comment>
    <comment ref="AW100" authorId="0" shapeId="0" xr:uid="{4961B5F7-5791-4757-B79C-17043ECC91F1}">
      <text>
        <r>
          <rPr>
            <sz val="11"/>
            <rFont val="Calibri"/>
            <family val="2"/>
            <charset val="238"/>
          </rPr>
          <t>IV_F:FeladatSorszam</t>
        </r>
      </text>
    </comment>
    <comment ref="AY100" authorId="0" shapeId="0" xr:uid="{C757E161-FCD1-4E13-82A9-1318C004FCBC}">
      <text>
        <r>
          <rPr>
            <sz val="11"/>
            <rFont val="Calibri"/>
            <family val="2"/>
            <charset val="238"/>
          </rPr>
          <t>IV_F:ISA</t>
        </r>
      </text>
    </comment>
    <comment ref="B101" authorId="0" shapeId="0" xr:uid="{91BE77F1-3FBC-43E5-85ED-1EDAC2D2C326}">
      <text>
        <r>
          <rPr>
            <sz val="11"/>
            <rFont val="Calibri"/>
            <family val="2"/>
            <charset val="238"/>
          </rPr>
          <t>IV_F:FontossagiSorrent</t>
        </r>
      </text>
    </comment>
    <comment ref="C101" authorId="0" shapeId="0" xr:uid="{4614B740-A8A7-475A-9654-FF34F194EBE0}">
      <text>
        <r>
          <rPr>
            <sz val="11"/>
            <rFont val="Calibri"/>
            <family val="2"/>
            <charset val="238"/>
          </rPr>
          <t>IV_F:FeladatKategoria</t>
        </r>
      </text>
    </comment>
    <comment ref="D101" authorId="0" shapeId="0" xr:uid="{2761FD9A-C450-4D49-9C4A-EF986857C0CD}">
      <text>
        <r>
          <rPr>
            <sz val="11"/>
            <rFont val="Calibri"/>
            <family val="2"/>
            <charset val="238"/>
          </rPr>
          <t>IV_F:FeladatMegnevezes</t>
        </r>
      </text>
    </comment>
    <comment ref="E101" authorId="0" shapeId="0" xr:uid="{FE4D5756-9208-4928-BAAC-D717A3195127}">
      <text>
        <r>
          <rPr>
            <sz val="11"/>
            <rFont val="Calibri"/>
            <family val="2"/>
            <charset val="238"/>
          </rPr>
          <t>IV_F:ElviEngedelySzam</t>
        </r>
      </text>
    </comment>
    <comment ref="F101" authorId="0" shapeId="0" xr:uid="{F937F73C-149B-4094-B9FC-1F2717AA1090}">
      <text>
        <r>
          <rPr>
            <sz val="11"/>
            <rFont val="Calibri"/>
            <family val="2"/>
            <charset val="238"/>
          </rPr>
          <t>IV_F:VKR_Kod</t>
        </r>
      </text>
    </comment>
    <comment ref="G101" authorId="0" shapeId="0" xr:uid="{329BF13A-B0B3-4FE7-BB00-82364C1D8834}">
      <text>
        <r>
          <rPr>
            <sz val="11"/>
            <rFont val="Calibri"/>
            <family val="2"/>
            <charset val="238"/>
          </rPr>
          <t>IV_F:VKR_Nev</t>
        </r>
      </text>
    </comment>
    <comment ref="H101" authorId="0" shapeId="0" xr:uid="{3D51142B-4B98-4A30-BCD7-9D914A672B2C}">
      <text>
        <r>
          <rPr>
            <sz val="11"/>
            <rFont val="Calibri"/>
            <family val="2"/>
            <charset val="238"/>
          </rPr>
          <t>IV_F:FeladatAzonosito</t>
        </r>
      </text>
    </comment>
    <comment ref="I101" authorId="0" shapeId="0" xr:uid="{9CC6E759-0642-463F-8BBD-86A94D98D9EF}">
      <text>
        <r>
          <rPr>
            <sz val="11"/>
            <rFont val="Calibri"/>
            <family val="2"/>
            <charset val="238"/>
          </rPr>
          <t>IV_F:EllatasiTerulet</t>
        </r>
      </text>
    </comment>
    <comment ref="J101" authorId="0" shapeId="0" xr:uid="{2B57A62A-892F-48A7-81BE-BCBD85E0F2C3}">
      <text>
        <r>
          <rPr>
            <sz val="11"/>
            <rFont val="Calibri"/>
            <family val="2"/>
            <charset val="238"/>
          </rPr>
          <t>IV_F:EllatasertFelelos</t>
        </r>
      </text>
    </comment>
    <comment ref="K101" authorId="0" shapeId="0" xr:uid="{D26F0FEA-F1E2-4F84-9C0E-185662207336}">
      <text>
        <r>
          <rPr>
            <sz val="11"/>
            <rFont val="Calibri"/>
            <family val="2"/>
            <charset val="238"/>
          </rPr>
          <t>IV_F:TervezettNettoKoltseg</t>
        </r>
      </text>
    </comment>
    <comment ref="L101" authorId="0" shapeId="0" xr:uid="{69E86EAD-2AE6-429B-976E-A03D2AA72F96}">
      <text>
        <r>
          <rPr>
            <sz val="11"/>
            <rFont val="Calibri"/>
            <family val="2"/>
            <charset val="238"/>
          </rPr>
          <t>IV_F:IdotartamKezdes</t>
        </r>
      </text>
    </comment>
    <comment ref="M101" authorId="0" shapeId="0" xr:uid="{D2676198-5C07-4A42-8C8E-35AE14247EF7}">
      <text>
        <r>
          <rPr>
            <sz val="11"/>
            <rFont val="Calibri"/>
            <family val="2"/>
            <charset val="238"/>
          </rPr>
          <t>IV_F:IdotartamBefejezes</t>
        </r>
      </text>
    </comment>
    <comment ref="N101" authorId="0" shapeId="0" xr:uid="{9FE8F0CF-DBB2-444C-A47B-BEC6D5DC6F4F}">
      <text>
        <r>
          <rPr>
            <sz val="11"/>
            <rFont val="Calibri"/>
            <family val="2"/>
            <charset val="238"/>
          </rPr>
          <t>IV_F:NettoKoltsegUtem1</t>
        </r>
      </text>
    </comment>
    <comment ref="O101" authorId="0" shapeId="0" xr:uid="{ADF30AC0-952A-4DC2-8768-60904DFCD349}">
      <text>
        <r>
          <rPr>
            <sz val="11"/>
            <rFont val="Calibri"/>
            <family val="2"/>
            <charset val="238"/>
          </rPr>
          <t>IV_F:NettoKoltsegUtem2</t>
        </r>
      </text>
    </comment>
    <comment ref="P101" authorId="0" shapeId="0" xr:uid="{341F9993-6F0C-439F-897C-743C06ED98E0}">
      <text>
        <r>
          <rPr>
            <sz val="11"/>
            <rFont val="Calibri"/>
            <family val="2"/>
            <charset val="238"/>
          </rPr>
          <t>IV_F:EM_Melleklet2_KTG</t>
        </r>
      </text>
    </comment>
    <comment ref="R101" authorId="0" shapeId="0" xr:uid="{9CD64DEC-9BFD-4ABF-98D0-7B2AF168F36A}">
      <text>
        <r>
          <rPr>
            <sz val="11"/>
            <rFont val="Calibri"/>
            <family val="2"/>
            <charset val="238"/>
          </rPr>
          <t>IV_F:HDUtem1</t>
        </r>
      </text>
    </comment>
    <comment ref="S101" authorId="0" shapeId="0" xr:uid="{85F2CCB0-D450-4839-9A6A-510EA85055E8}">
      <text>
        <r>
          <rPr>
            <sz val="11"/>
            <rFont val="Calibri"/>
            <family val="2"/>
            <charset val="238"/>
          </rPr>
          <t>IV_F:ECSUtem1</t>
        </r>
      </text>
    </comment>
    <comment ref="T101" authorId="0" shapeId="0" xr:uid="{E476A7C4-EA6B-4102-84D3-0B5B08EA93C8}">
      <text>
        <r>
          <rPr>
            <sz val="11"/>
            <rFont val="Calibri"/>
            <family val="2"/>
            <charset val="238"/>
          </rPr>
          <t>IV_F:KFHUtem1</t>
        </r>
      </text>
    </comment>
    <comment ref="U101" authorId="0" shapeId="0" xr:uid="{119B778F-0608-48DC-B7FC-E4E9FFAF1F30}">
      <text>
        <r>
          <rPr>
            <sz val="11"/>
            <rFont val="Calibri"/>
            <family val="2"/>
            <charset val="238"/>
          </rPr>
          <t>IV_F:Egyeb_SajatUtem1</t>
        </r>
      </text>
    </comment>
    <comment ref="V101" authorId="0" shapeId="0" xr:uid="{76D5C0BF-96AE-41A4-8F20-BEF3801C6A9E}">
      <text>
        <r>
          <rPr>
            <sz val="11"/>
            <rFont val="Calibri"/>
            <family val="2"/>
            <charset val="238"/>
          </rPr>
          <t>IV_F:DijUtem1</t>
        </r>
      </text>
    </comment>
    <comment ref="W101" authorId="0" shapeId="0" xr:uid="{32488A95-3560-415C-AB46-6BE02C4A5081}">
      <text>
        <r>
          <rPr>
            <sz val="11"/>
            <rFont val="Calibri"/>
            <family val="2"/>
            <charset val="238"/>
          </rPr>
          <t>IV_F:EM_Melleklet1_Utem1</t>
        </r>
      </text>
    </comment>
    <comment ref="X101" authorId="0" shapeId="0" xr:uid="{F2296FAE-6C35-4D63-9FE6-5CA00A532686}">
      <text>
        <r>
          <rPr>
            <sz val="11"/>
            <rFont val="Calibri"/>
            <family val="2"/>
            <charset val="238"/>
          </rPr>
          <t>IV_F:EgyebAllamiUtem1</t>
        </r>
      </text>
    </comment>
    <comment ref="Y101" authorId="0" shapeId="0" xr:uid="{5EAAC879-AB4F-43F2-9E1C-FFDA5DD09C10}">
      <text>
        <r>
          <rPr>
            <sz val="11"/>
            <rFont val="Calibri"/>
            <family val="2"/>
            <charset val="238"/>
          </rPr>
          <t>IV_F:OnkormanyzatiUtem1</t>
        </r>
      </text>
    </comment>
    <comment ref="Z101" authorId="0" shapeId="0" xr:uid="{0E674C1C-CBD1-412E-BD4A-5DD328237601}">
      <text>
        <r>
          <rPr>
            <sz val="11"/>
            <rFont val="Calibri"/>
            <family val="2"/>
            <charset val="238"/>
          </rPr>
          <t>IV_F:EUUtem1</t>
        </r>
      </text>
    </comment>
    <comment ref="AA101" authorId="0" shapeId="0" xr:uid="{4932E099-9628-4E38-99EC-6F3B0B21B54C}">
      <text>
        <r>
          <rPr>
            <sz val="11"/>
            <rFont val="Calibri"/>
            <family val="2"/>
            <charset val="238"/>
          </rPr>
          <t>IV_F:EgyebUtem1</t>
        </r>
      </text>
    </comment>
    <comment ref="AB101" authorId="0" shapeId="0" xr:uid="{E2BA1789-E868-48D6-9B43-94090FD9178E}">
      <text>
        <r>
          <rPr>
            <sz val="11"/>
            <rFont val="Calibri"/>
            <family val="2"/>
            <charset val="238"/>
          </rPr>
          <t>IV_F:HitelKotvenyUtem1</t>
        </r>
      </text>
    </comment>
    <comment ref="AC101" authorId="0" shapeId="0" xr:uid="{AD83C7A9-9AD5-44E2-BCA5-55444CFDBD2A}">
      <text>
        <r>
          <rPr>
            <sz val="11"/>
            <rFont val="Calibri"/>
            <family val="2"/>
            <charset val="238"/>
          </rPr>
          <t>IV_F:OsszesenUtem1</t>
        </r>
      </text>
    </comment>
    <comment ref="AF101" authorId="0" shapeId="0" xr:uid="{BF56D682-B237-41A3-8F6B-6FB6AF8E6896}">
      <text>
        <r>
          <rPr>
            <sz val="11"/>
            <rFont val="Calibri"/>
            <family val="2"/>
            <charset val="238"/>
          </rPr>
          <t>IV_F:HDUtem2</t>
        </r>
      </text>
    </comment>
    <comment ref="AG101" authorId="0" shapeId="0" xr:uid="{EA345D48-916C-44AE-A476-6A7E139FFF1B}">
      <text>
        <r>
          <rPr>
            <sz val="11"/>
            <rFont val="Calibri"/>
            <family val="2"/>
            <charset val="238"/>
          </rPr>
          <t>IV_F:ECSUtem2</t>
        </r>
      </text>
    </comment>
    <comment ref="AH101" authorId="0" shapeId="0" xr:uid="{81A1B9AB-11E9-420A-B5EA-020D126D5F76}">
      <text>
        <r>
          <rPr>
            <sz val="11"/>
            <rFont val="Calibri"/>
            <family val="2"/>
            <charset val="238"/>
          </rPr>
          <t>IV_F:KFHUtem2</t>
        </r>
      </text>
    </comment>
    <comment ref="AI101" authorId="0" shapeId="0" xr:uid="{29DA182C-AF9F-40E6-9D0B-FB75C8E3B61A}">
      <text>
        <r>
          <rPr>
            <sz val="11"/>
            <rFont val="Calibri"/>
            <family val="2"/>
            <charset val="238"/>
          </rPr>
          <t>IV_F:Egyeb_SajatUtem2</t>
        </r>
      </text>
    </comment>
    <comment ref="AJ101" authorId="0" shapeId="0" xr:uid="{24DAE352-D6DF-4336-8BE6-A2CA3A7DB537}">
      <text>
        <r>
          <rPr>
            <sz val="11"/>
            <rFont val="Calibri"/>
            <family val="2"/>
            <charset val="238"/>
          </rPr>
          <t>IV_F:DijUtem2</t>
        </r>
      </text>
    </comment>
    <comment ref="AK101" authorId="0" shapeId="0" xr:uid="{D952CD2E-C20C-41D5-873E-B8D4617E0F3E}">
      <text>
        <r>
          <rPr>
            <sz val="11"/>
            <rFont val="Calibri"/>
            <family val="2"/>
            <charset val="238"/>
          </rPr>
          <t>IV_F:EM_Melleklet1_Utem2</t>
        </r>
      </text>
    </comment>
    <comment ref="AL101" authorId="0" shapeId="0" xr:uid="{54E187FE-E62D-45DA-9772-3C581A469526}">
      <text>
        <r>
          <rPr>
            <sz val="11"/>
            <rFont val="Calibri"/>
            <family val="2"/>
            <charset val="238"/>
          </rPr>
          <t>IV_F:EgyebAllamiUtem2</t>
        </r>
      </text>
    </comment>
    <comment ref="AM101" authorId="0" shapeId="0" xr:uid="{CD01FAB9-6FB1-4639-A4B9-13DFD4F301D4}">
      <text>
        <r>
          <rPr>
            <sz val="11"/>
            <rFont val="Calibri"/>
            <family val="2"/>
            <charset val="238"/>
          </rPr>
          <t>IV_F:OnkormanyzatiUtem2</t>
        </r>
      </text>
    </comment>
    <comment ref="AN101" authorId="0" shapeId="0" xr:uid="{0B16551F-E8B0-4F87-8799-CF8CE734DCCE}">
      <text>
        <r>
          <rPr>
            <sz val="11"/>
            <rFont val="Calibri"/>
            <family val="2"/>
            <charset val="238"/>
          </rPr>
          <t>IV_F:EUUtem2</t>
        </r>
      </text>
    </comment>
    <comment ref="AO101" authorId="0" shapeId="0" xr:uid="{E91143D9-A1E4-445E-A16C-6103F2F3D1C0}">
      <text>
        <r>
          <rPr>
            <sz val="11"/>
            <rFont val="Calibri"/>
            <family val="2"/>
            <charset val="238"/>
          </rPr>
          <t>IV_F:EgyebUtem2</t>
        </r>
      </text>
    </comment>
    <comment ref="AP101" authorId="0" shapeId="0" xr:uid="{F1A6F2F2-368C-4EE6-B8E7-539A90D47846}">
      <text>
        <r>
          <rPr>
            <sz val="11"/>
            <rFont val="Calibri"/>
            <family val="2"/>
            <charset val="238"/>
          </rPr>
          <t>IV_F:HitelKotvenyUtem2</t>
        </r>
      </text>
    </comment>
    <comment ref="AQ101" authorId="0" shapeId="0" xr:uid="{83597E10-67F6-40E8-A99C-DA9009D0925E}">
      <text>
        <r>
          <rPr>
            <sz val="11"/>
            <rFont val="Calibri"/>
            <family val="2"/>
            <charset val="238"/>
          </rPr>
          <t>IV_F:OsszesenUtem2</t>
        </r>
      </text>
    </comment>
    <comment ref="AR101" authorId="0" shapeId="0" xr:uid="{F9D3F770-0881-4492-8725-08D7B886A41F}">
      <text>
        <r>
          <rPr>
            <sz val="11"/>
            <rFont val="Calibri"/>
            <family val="2"/>
            <charset val="238"/>
          </rPr>
          <t>IV_F:ForrashianyUtem2</t>
        </r>
      </text>
    </comment>
    <comment ref="AU101" authorId="0" shapeId="0" xr:uid="{0D7713E9-8D1F-48F3-B6C6-962FB461C3E5}">
      <text>
        <r>
          <rPr>
            <sz val="11"/>
            <rFont val="Calibri"/>
            <family val="2"/>
            <charset val="238"/>
          </rPr>
          <t>IV_F:Indokolas</t>
        </r>
      </text>
    </comment>
    <comment ref="AV101" authorId="0" shapeId="0" xr:uid="{61CC5AA6-B662-4C1F-ABE6-12D4DFE75C0C}">
      <text>
        <r>
          <rPr>
            <sz val="11"/>
            <rFont val="Calibri"/>
            <family val="2"/>
            <charset val="238"/>
          </rPr>
          <t>IV_F:Megjegyzes</t>
        </r>
      </text>
    </comment>
    <comment ref="AW101" authorId="0" shapeId="0" xr:uid="{4B195CBA-EF87-40E2-83CE-2731319FCEB0}">
      <text>
        <r>
          <rPr>
            <sz val="11"/>
            <rFont val="Calibri"/>
            <family val="2"/>
            <charset val="238"/>
          </rPr>
          <t>IV_F:FeladatSorszam</t>
        </r>
      </text>
    </comment>
    <comment ref="AY101" authorId="0" shapeId="0" xr:uid="{122F7398-8C98-46FC-9059-2D7157C3708A}">
      <text>
        <r>
          <rPr>
            <sz val="11"/>
            <rFont val="Calibri"/>
            <family val="2"/>
            <charset val="238"/>
          </rPr>
          <t>IV_F:ISA</t>
        </r>
      </text>
    </comment>
    <comment ref="B102" authorId="0" shapeId="0" xr:uid="{7B645B07-6755-4F62-824E-7E45F3BBA26E}">
      <text>
        <r>
          <rPr>
            <sz val="11"/>
            <rFont val="Calibri"/>
            <family val="2"/>
            <charset val="238"/>
          </rPr>
          <t>IV_F:FontossagiSorrent</t>
        </r>
      </text>
    </comment>
    <comment ref="C102" authorId="0" shapeId="0" xr:uid="{FE5AF883-E146-41CE-98B8-E48E63F585E7}">
      <text>
        <r>
          <rPr>
            <sz val="11"/>
            <rFont val="Calibri"/>
            <family val="2"/>
            <charset val="238"/>
          </rPr>
          <t>IV_F:FeladatKategoria</t>
        </r>
      </text>
    </comment>
    <comment ref="D102" authorId="0" shapeId="0" xr:uid="{97552FD8-1511-4028-93CF-145D4198E1FD}">
      <text>
        <r>
          <rPr>
            <sz val="11"/>
            <rFont val="Calibri"/>
            <family val="2"/>
            <charset val="238"/>
          </rPr>
          <t>IV_F:FeladatMegnevezes</t>
        </r>
      </text>
    </comment>
    <comment ref="E102" authorId="0" shapeId="0" xr:uid="{CBDD907D-0E6D-420F-9EFC-AF1B72BC9ACD}">
      <text>
        <r>
          <rPr>
            <sz val="11"/>
            <rFont val="Calibri"/>
            <family val="2"/>
            <charset val="238"/>
          </rPr>
          <t>IV_F:ElviEngedelySzam</t>
        </r>
      </text>
    </comment>
    <comment ref="F102" authorId="0" shapeId="0" xr:uid="{448CD70B-1AD7-49A2-979C-6D5BB7245FDC}">
      <text>
        <r>
          <rPr>
            <sz val="11"/>
            <rFont val="Calibri"/>
            <family val="2"/>
            <charset val="238"/>
          </rPr>
          <t>IV_F:VKR_Kod</t>
        </r>
      </text>
    </comment>
    <comment ref="G102" authorId="0" shapeId="0" xr:uid="{E12EF958-FA82-4301-9997-27D1A2057DD5}">
      <text>
        <r>
          <rPr>
            <sz val="11"/>
            <rFont val="Calibri"/>
            <family val="2"/>
            <charset val="238"/>
          </rPr>
          <t>IV_F:VKR_Nev</t>
        </r>
      </text>
    </comment>
    <comment ref="H102" authorId="0" shapeId="0" xr:uid="{EDAEB108-B9F6-42F2-917C-16DA44F75164}">
      <text>
        <r>
          <rPr>
            <sz val="11"/>
            <rFont val="Calibri"/>
            <family val="2"/>
            <charset val="238"/>
          </rPr>
          <t>IV_F:FeladatAzonosito</t>
        </r>
      </text>
    </comment>
    <comment ref="I102" authorId="0" shapeId="0" xr:uid="{42317CEE-4418-4C10-B28C-928AEF79EBF7}">
      <text>
        <r>
          <rPr>
            <sz val="11"/>
            <rFont val="Calibri"/>
            <family val="2"/>
            <charset val="238"/>
          </rPr>
          <t>IV_F:EllatasiTerulet</t>
        </r>
      </text>
    </comment>
    <comment ref="J102" authorId="0" shapeId="0" xr:uid="{0CD4EA1B-7C1F-4A76-B20C-1AEF4965CA98}">
      <text>
        <r>
          <rPr>
            <sz val="11"/>
            <rFont val="Calibri"/>
            <family val="2"/>
            <charset val="238"/>
          </rPr>
          <t>IV_F:EllatasertFelelos</t>
        </r>
      </text>
    </comment>
    <comment ref="K102" authorId="0" shapeId="0" xr:uid="{A42EAD57-224C-4F6E-9104-F0D8A1C4C457}">
      <text>
        <r>
          <rPr>
            <sz val="11"/>
            <rFont val="Calibri"/>
            <family val="2"/>
            <charset val="238"/>
          </rPr>
          <t>IV_F:TervezettNettoKoltseg</t>
        </r>
      </text>
    </comment>
    <comment ref="L102" authorId="0" shapeId="0" xr:uid="{AB9E3690-2D25-49BC-90BA-5431F52DF90F}">
      <text>
        <r>
          <rPr>
            <sz val="11"/>
            <rFont val="Calibri"/>
            <family val="2"/>
            <charset val="238"/>
          </rPr>
          <t>IV_F:IdotartamKezdes</t>
        </r>
      </text>
    </comment>
    <comment ref="M102" authorId="0" shapeId="0" xr:uid="{E70B1BF7-4CEF-480D-A605-745087F3C3F3}">
      <text>
        <r>
          <rPr>
            <sz val="11"/>
            <rFont val="Calibri"/>
            <family val="2"/>
            <charset val="238"/>
          </rPr>
          <t>IV_F:IdotartamBefejezes</t>
        </r>
      </text>
    </comment>
    <comment ref="N102" authorId="0" shapeId="0" xr:uid="{0B3372D3-3515-4C5D-B46E-4404AD39D9BD}">
      <text>
        <r>
          <rPr>
            <sz val="11"/>
            <rFont val="Calibri"/>
            <family val="2"/>
            <charset val="238"/>
          </rPr>
          <t>IV_F:NettoKoltsegUtem1</t>
        </r>
      </text>
    </comment>
    <comment ref="O102" authorId="0" shapeId="0" xr:uid="{9BFA005C-786F-4249-9E9A-79406904BE13}">
      <text>
        <r>
          <rPr>
            <sz val="11"/>
            <rFont val="Calibri"/>
            <family val="2"/>
            <charset val="238"/>
          </rPr>
          <t>IV_F:NettoKoltsegUtem2</t>
        </r>
      </text>
    </comment>
    <comment ref="P102" authorId="0" shapeId="0" xr:uid="{6B869BF8-F2EF-4F28-AC80-7693C968C7CC}">
      <text>
        <r>
          <rPr>
            <sz val="11"/>
            <rFont val="Calibri"/>
            <family val="2"/>
            <charset val="238"/>
          </rPr>
          <t>IV_F:EM_Melleklet2_KTG</t>
        </r>
      </text>
    </comment>
    <comment ref="R102" authorId="0" shapeId="0" xr:uid="{F9702196-97C2-499D-AEA2-0BAE5B73B136}">
      <text>
        <r>
          <rPr>
            <sz val="11"/>
            <rFont val="Calibri"/>
            <family val="2"/>
            <charset val="238"/>
          </rPr>
          <t>IV_F:HDUtem1</t>
        </r>
      </text>
    </comment>
    <comment ref="S102" authorId="0" shapeId="0" xr:uid="{BBBD6CB3-46FB-47E9-9402-BF20CFCBDF5B}">
      <text>
        <r>
          <rPr>
            <sz val="11"/>
            <rFont val="Calibri"/>
            <family val="2"/>
            <charset val="238"/>
          </rPr>
          <t>IV_F:ECSUtem1</t>
        </r>
      </text>
    </comment>
    <comment ref="T102" authorId="0" shapeId="0" xr:uid="{CBC3BF9A-3001-4A8A-ADC6-25957E8979DE}">
      <text>
        <r>
          <rPr>
            <sz val="11"/>
            <rFont val="Calibri"/>
            <family val="2"/>
            <charset val="238"/>
          </rPr>
          <t>IV_F:KFHUtem1</t>
        </r>
      </text>
    </comment>
    <comment ref="U102" authorId="0" shapeId="0" xr:uid="{85CBC4FA-826E-4098-BBB5-EAF93051339F}">
      <text>
        <r>
          <rPr>
            <sz val="11"/>
            <rFont val="Calibri"/>
            <family val="2"/>
            <charset val="238"/>
          </rPr>
          <t>IV_F:Egyeb_SajatUtem1</t>
        </r>
      </text>
    </comment>
    <comment ref="V102" authorId="0" shapeId="0" xr:uid="{3F90FE52-6B5F-486B-98F2-2A39AB6404A8}">
      <text>
        <r>
          <rPr>
            <sz val="11"/>
            <rFont val="Calibri"/>
            <family val="2"/>
            <charset val="238"/>
          </rPr>
          <t>IV_F:DijUtem1</t>
        </r>
      </text>
    </comment>
    <comment ref="W102" authorId="0" shapeId="0" xr:uid="{4767D9B6-5BD1-44BF-A3F1-6E7E7725378C}">
      <text>
        <r>
          <rPr>
            <sz val="11"/>
            <rFont val="Calibri"/>
            <family val="2"/>
            <charset val="238"/>
          </rPr>
          <t>IV_F:EM_Melleklet1_Utem1</t>
        </r>
      </text>
    </comment>
    <comment ref="X102" authorId="0" shapeId="0" xr:uid="{A3AE9318-D3C5-4A61-8623-E782631EFF9C}">
      <text>
        <r>
          <rPr>
            <sz val="11"/>
            <rFont val="Calibri"/>
            <family val="2"/>
            <charset val="238"/>
          </rPr>
          <t>IV_F:EgyebAllamiUtem1</t>
        </r>
      </text>
    </comment>
    <comment ref="Y102" authorId="0" shapeId="0" xr:uid="{54BE17AF-A042-47EE-B4A4-AE43783D45A0}">
      <text>
        <r>
          <rPr>
            <sz val="11"/>
            <rFont val="Calibri"/>
            <family val="2"/>
            <charset val="238"/>
          </rPr>
          <t>IV_F:OnkormanyzatiUtem1</t>
        </r>
      </text>
    </comment>
    <comment ref="Z102" authorId="0" shapeId="0" xr:uid="{B20D1E4C-7127-4A05-AEB1-3AEC43AEC7D5}">
      <text>
        <r>
          <rPr>
            <sz val="11"/>
            <rFont val="Calibri"/>
            <family val="2"/>
            <charset val="238"/>
          </rPr>
          <t>IV_F:EUUtem1</t>
        </r>
      </text>
    </comment>
    <comment ref="AA102" authorId="0" shapeId="0" xr:uid="{147E592E-5ACA-4AEE-B996-594B67D78285}">
      <text>
        <r>
          <rPr>
            <sz val="11"/>
            <rFont val="Calibri"/>
            <family val="2"/>
            <charset val="238"/>
          </rPr>
          <t>IV_F:EgyebUtem1</t>
        </r>
      </text>
    </comment>
    <comment ref="AB102" authorId="0" shapeId="0" xr:uid="{F87EFBE5-A9E3-4E78-9FCB-58A59CC6B42B}">
      <text>
        <r>
          <rPr>
            <sz val="11"/>
            <rFont val="Calibri"/>
            <family val="2"/>
            <charset val="238"/>
          </rPr>
          <t>IV_F:HitelKotvenyUtem1</t>
        </r>
      </text>
    </comment>
    <comment ref="AC102" authorId="0" shapeId="0" xr:uid="{FB22235A-B748-46CC-9244-6347E959ED9F}">
      <text>
        <r>
          <rPr>
            <sz val="11"/>
            <rFont val="Calibri"/>
            <family val="2"/>
            <charset val="238"/>
          </rPr>
          <t>IV_F:OsszesenUtem1</t>
        </r>
      </text>
    </comment>
    <comment ref="AF102" authorId="0" shapeId="0" xr:uid="{2F04EAE4-9AAA-4483-9BF6-71A4A7EEF79D}">
      <text>
        <r>
          <rPr>
            <sz val="11"/>
            <rFont val="Calibri"/>
            <family val="2"/>
            <charset val="238"/>
          </rPr>
          <t>IV_F:HDUtem2</t>
        </r>
      </text>
    </comment>
    <comment ref="AG102" authorId="0" shapeId="0" xr:uid="{6E9F9374-1F34-4F84-BE61-A51F61419AFB}">
      <text>
        <r>
          <rPr>
            <sz val="11"/>
            <rFont val="Calibri"/>
            <family val="2"/>
            <charset val="238"/>
          </rPr>
          <t>IV_F:ECSUtem2</t>
        </r>
      </text>
    </comment>
    <comment ref="AH102" authorId="0" shapeId="0" xr:uid="{1E7DB89E-7459-4460-A3C5-7E5CEB511DE2}">
      <text>
        <r>
          <rPr>
            <sz val="11"/>
            <rFont val="Calibri"/>
            <family val="2"/>
            <charset val="238"/>
          </rPr>
          <t>IV_F:KFHUtem2</t>
        </r>
      </text>
    </comment>
    <comment ref="AI102" authorId="0" shapeId="0" xr:uid="{17B406FD-548F-406E-8420-2E1D6BBA2F70}">
      <text>
        <r>
          <rPr>
            <sz val="11"/>
            <rFont val="Calibri"/>
            <family val="2"/>
            <charset val="238"/>
          </rPr>
          <t>IV_F:Egyeb_SajatUtem2</t>
        </r>
      </text>
    </comment>
    <comment ref="AJ102" authorId="0" shapeId="0" xr:uid="{B93A93AB-15B8-4DE2-9D3F-CDBDECF2CE5B}">
      <text>
        <r>
          <rPr>
            <sz val="11"/>
            <rFont val="Calibri"/>
            <family val="2"/>
            <charset val="238"/>
          </rPr>
          <t>IV_F:DijUtem2</t>
        </r>
      </text>
    </comment>
    <comment ref="AK102" authorId="0" shapeId="0" xr:uid="{C0C39832-6039-45D7-8EB9-5913403AAFB6}">
      <text>
        <r>
          <rPr>
            <sz val="11"/>
            <rFont val="Calibri"/>
            <family val="2"/>
            <charset val="238"/>
          </rPr>
          <t>IV_F:EM_Melleklet1_Utem2</t>
        </r>
      </text>
    </comment>
    <comment ref="AL102" authorId="0" shapeId="0" xr:uid="{219CC7A3-42F8-46D8-8CA9-E33D8B03B3B9}">
      <text>
        <r>
          <rPr>
            <sz val="11"/>
            <rFont val="Calibri"/>
            <family val="2"/>
            <charset val="238"/>
          </rPr>
          <t>IV_F:EgyebAllamiUtem2</t>
        </r>
      </text>
    </comment>
    <comment ref="AM102" authorId="0" shapeId="0" xr:uid="{0C94E707-1CB8-4225-807B-454F176000B7}">
      <text>
        <r>
          <rPr>
            <sz val="11"/>
            <rFont val="Calibri"/>
            <family val="2"/>
            <charset val="238"/>
          </rPr>
          <t>IV_F:OnkormanyzatiUtem2</t>
        </r>
      </text>
    </comment>
    <comment ref="AN102" authorId="0" shapeId="0" xr:uid="{F12CED32-7213-4031-B454-06F95C73C082}">
      <text>
        <r>
          <rPr>
            <sz val="11"/>
            <rFont val="Calibri"/>
            <family val="2"/>
            <charset val="238"/>
          </rPr>
          <t>IV_F:EUUtem2</t>
        </r>
      </text>
    </comment>
    <comment ref="AO102" authorId="0" shapeId="0" xr:uid="{FCD118B7-9C19-4479-AAE1-80E039C0BBF3}">
      <text>
        <r>
          <rPr>
            <sz val="11"/>
            <rFont val="Calibri"/>
            <family val="2"/>
            <charset val="238"/>
          </rPr>
          <t>IV_F:EgyebUtem2</t>
        </r>
      </text>
    </comment>
    <comment ref="AP102" authorId="0" shapeId="0" xr:uid="{86020A36-A490-4909-A893-DE28BB5B7EAB}">
      <text>
        <r>
          <rPr>
            <sz val="11"/>
            <rFont val="Calibri"/>
            <family val="2"/>
            <charset val="238"/>
          </rPr>
          <t>IV_F:HitelKotvenyUtem2</t>
        </r>
      </text>
    </comment>
    <comment ref="AQ102" authorId="0" shapeId="0" xr:uid="{7954009F-BC5D-4A50-9874-1653916BA40F}">
      <text>
        <r>
          <rPr>
            <sz val="11"/>
            <rFont val="Calibri"/>
            <family val="2"/>
            <charset val="238"/>
          </rPr>
          <t>IV_F:OsszesenUtem2</t>
        </r>
      </text>
    </comment>
    <comment ref="AR102" authorId="0" shapeId="0" xr:uid="{913CF54A-312E-48F0-912A-545521EA618B}">
      <text>
        <r>
          <rPr>
            <sz val="11"/>
            <rFont val="Calibri"/>
            <family val="2"/>
            <charset val="238"/>
          </rPr>
          <t>IV_F:ForrashianyUtem2</t>
        </r>
      </text>
    </comment>
    <comment ref="AU102" authorId="0" shapeId="0" xr:uid="{7507F553-F2AF-4B88-BAF2-487AE6F1A8C7}">
      <text>
        <r>
          <rPr>
            <sz val="11"/>
            <rFont val="Calibri"/>
            <family val="2"/>
            <charset val="238"/>
          </rPr>
          <t>IV_F:Indokolas</t>
        </r>
      </text>
    </comment>
    <comment ref="AV102" authorId="0" shapeId="0" xr:uid="{32A247F6-8DBF-4F39-BA2F-E9343F2A7B64}">
      <text>
        <r>
          <rPr>
            <sz val="11"/>
            <rFont val="Calibri"/>
            <family val="2"/>
            <charset val="238"/>
          </rPr>
          <t>IV_F:Megjegyzes</t>
        </r>
      </text>
    </comment>
    <comment ref="AW102" authorId="0" shapeId="0" xr:uid="{F3EF1AC6-4D45-4EBC-A3A8-6800D31262F7}">
      <text>
        <r>
          <rPr>
            <sz val="11"/>
            <rFont val="Calibri"/>
            <family val="2"/>
            <charset val="238"/>
          </rPr>
          <t>IV_F:FeladatSorszam</t>
        </r>
      </text>
    </comment>
    <comment ref="AY102" authorId="0" shapeId="0" xr:uid="{1205D62A-D1A8-407E-A879-CABBFBCAFF4F}">
      <text>
        <r>
          <rPr>
            <sz val="11"/>
            <rFont val="Calibri"/>
            <family val="2"/>
            <charset val="238"/>
          </rPr>
          <t>IV_F:ISA</t>
        </r>
      </text>
    </comment>
    <comment ref="B103" authorId="0" shapeId="0" xr:uid="{4268BD47-19A0-49EA-A806-EE7007E9FDF5}">
      <text>
        <r>
          <rPr>
            <sz val="11"/>
            <rFont val="Calibri"/>
            <family val="2"/>
            <charset val="238"/>
          </rPr>
          <t>IV_F:FontossagiSorrent</t>
        </r>
      </text>
    </comment>
    <comment ref="C103" authorId="0" shapeId="0" xr:uid="{4DDE45B7-969D-4657-994C-DAEEBF5E77CD}">
      <text>
        <r>
          <rPr>
            <sz val="11"/>
            <rFont val="Calibri"/>
            <family val="2"/>
            <charset val="238"/>
          </rPr>
          <t>IV_F:FeladatKategoria</t>
        </r>
      </text>
    </comment>
    <comment ref="D103" authorId="0" shapeId="0" xr:uid="{FE5A6AEA-3DAB-4081-92BE-0145E2AF7F8F}">
      <text>
        <r>
          <rPr>
            <sz val="11"/>
            <rFont val="Calibri"/>
            <family val="2"/>
            <charset val="238"/>
          </rPr>
          <t>IV_F:FeladatMegnevezes</t>
        </r>
      </text>
    </comment>
    <comment ref="E103" authorId="0" shapeId="0" xr:uid="{82CF00B8-5179-4BF6-BEF7-17960BEFA1C3}">
      <text>
        <r>
          <rPr>
            <sz val="11"/>
            <rFont val="Calibri"/>
            <family val="2"/>
            <charset val="238"/>
          </rPr>
          <t>IV_F:ElviEngedelySzam</t>
        </r>
      </text>
    </comment>
    <comment ref="F103" authorId="0" shapeId="0" xr:uid="{9431A874-A711-42A0-B8EE-A9E1ACB0090C}">
      <text>
        <r>
          <rPr>
            <sz val="11"/>
            <rFont val="Calibri"/>
            <family val="2"/>
            <charset val="238"/>
          </rPr>
          <t>IV_F:VKR_Kod</t>
        </r>
      </text>
    </comment>
    <comment ref="G103" authorId="0" shapeId="0" xr:uid="{8D5FD187-AA28-4500-806C-2737B8779E58}">
      <text>
        <r>
          <rPr>
            <sz val="11"/>
            <rFont val="Calibri"/>
            <family val="2"/>
            <charset val="238"/>
          </rPr>
          <t>IV_F:VKR_Nev</t>
        </r>
      </text>
    </comment>
    <comment ref="H103" authorId="0" shapeId="0" xr:uid="{7B99C183-B2EC-4577-9729-B1F88ACD482D}">
      <text>
        <r>
          <rPr>
            <sz val="11"/>
            <rFont val="Calibri"/>
            <family val="2"/>
            <charset val="238"/>
          </rPr>
          <t>IV_F:FeladatAzonosito</t>
        </r>
      </text>
    </comment>
    <comment ref="I103" authorId="0" shapeId="0" xr:uid="{5B5C6F1A-3C87-4F36-AC9F-978125245ECB}">
      <text>
        <r>
          <rPr>
            <sz val="11"/>
            <rFont val="Calibri"/>
            <family val="2"/>
            <charset val="238"/>
          </rPr>
          <t>IV_F:EllatasiTerulet</t>
        </r>
      </text>
    </comment>
    <comment ref="J103" authorId="0" shapeId="0" xr:uid="{5717DB30-77FC-47B3-BF3F-4EBC69A598BC}">
      <text>
        <r>
          <rPr>
            <sz val="11"/>
            <rFont val="Calibri"/>
            <family val="2"/>
            <charset val="238"/>
          </rPr>
          <t>IV_F:EllatasertFelelos</t>
        </r>
      </text>
    </comment>
    <comment ref="K103" authorId="0" shapeId="0" xr:uid="{B09D46C5-FD54-41AA-9E74-1C8E0D9E6116}">
      <text>
        <r>
          <rPr>
            <sz val="11"/>
            <rFont val="Calibri"/>
            <family val="2"/>
            <charset val="238"/>
          </rPr>
          <t>IV_F:TervezettNettoKoltseg</t>
        </r>
      </text>
    </comment>
    <comment ref="L103" authorId="0" shapeId="0" xr:uid="{64803D41-FCB4-4DE3-B9BB-E7168F568780}">
      <text>
        <r>
          <rPr>
            <sz val="11"/>
            <rFont val="Calibri"/>
            <family val="2"/>
            <charset val="238"/>
          </rPr>
          <t>IV_F:IdotartamKezdes</t>
        </r>
      </text>
    </comment>
    <comment ref="M103" authorId="0" shapeId="0" xr:uid="{73996311-253F-45AC-AAD1-5E71C49B870B}">
      <text>
        <r>
          <rPr>
            <sz val="11"/>
            <rFont val="Calibri"/>
            <family val="2"/>
            <charset val="238"/>
          </rPr>
          <t>IV_F:IdotartamBefejezes</t>
        </r>
      </text>
    </comment>
    <comment ref="N103" authorId="0" shapeId="0" xr:uid="{081768BD-D792-4780-B792-7827D8945F22}">
      <text>
        <r>
          <rPr>
            <sz val="11"/>
            <rFont val="Calibri"/>
            <family val="2"/>
            <charset val="238"/>
          </rPr>
          <t>IV_F:NettoKoltsegUtem1</t>
        </r>
      </text>
    </comment>
    <comment ref="O103" authorId="0" shapeId="0" xr:uid="{67125BA1-BC6E-43FA-BBE6-7808FFDFDC52}">
      <text>
        <r>
          <rPr>
            <sz val="11"/>
            <rFont val="Calibri"/>
            <family val="2"/>
            <charset val="238"/>
          </rPr>
          <t>IV_F:NettoKoltsegUtem2</t>
        </r>
      </text>
    </comment>
    <comment ref="P103" authorId="0" shapeId="0" xr:uid="{64A7F119-E5DB-4B55-9123-E15045ED32F7}">
      <text>
        <r>
          <rPr>
            <sz val="11"/>
            <rFont val="Calibri"/>
            <family val="2"/>
            <charset val="238"/>
          </rPr>
          <t>IV_F:EM_Melleklet2_KTG</t>
        </r>
      </text>
    </comment>
    <comment ref="R103" authorId="0" shapeId="0" xr:uid="{E7BC851D-A551-4DE1-9174-7E6320ED0697}">
      <text>
        <r>
          <rPr>
            <sz val="11"/>
            <rFont val="Calibri"/>
            <family val="2"/>
            <charset val="238"/>
          </rPr>
          <t>IV_F:HDUtem1</t>
        </r>
      </text>
    </comment>
    <comment ref="S103" authorId="0" shapeId="0" xr:uid="{F2F20DC9-9627-45FC-8F30-387F17FF09F4}">
      <text>
        <r>
          <rPr>
            <sz val="11"/>
            <rFont val="Calibri"/>
            <family val="2"/>
            <charset val="238"/>
          </rPr>
          <t>IV_F:ECSUtem1</t>
        </r>
      </text>
    </comment>
    <comment ref="T103" authorId="0" shapeId="0" xr:uid="{EEA72B70-0F7F-45DD-8794-78E1E2ECE876}">
      <text>
        <r>
          <rPr>
            <sz val="11"/>
            <rFont val="Calibri"/>
            <family val="2"/>
            <charset val="238"/>
          </rPr>
          <t>IV_F:KFHUtem1</t>
        </r>
      </text>
    </comment>
    <comment ref="U103" authorId="0" shapeId="0" xr:uid="{1E6FE346-6B37-4F67-BCB8-DE7DBD8454B1}">
      <text>
        <r>
          <rPr>
            <sz val="11"/>
            <rFont val="Calibri"/>
            <family val="2"/>
            <charset val="238"/>
          </rPr>
          <t>IV_F:Egyeb_SajatUtem1</t>
        </r>
      </text>
    </comment>
    <comment ref="V103" authorId="0" shapeId="0" xr:uid="{F8DCF19E-0222-40C4-BAE2-750A2DFB6231}">
      <text>
        <r>
          <rPr>
            <sz val="11"/>
            <rFont val="Calibri"/>
            <family val="2"/>
            <charset val="238"/>
          </rPr>
          <t>IV_F:DijUtem1</t>
        </r>
      </text>
    </comment>
    <comment ref="W103" authorId="0" shapeId="0" xr:uid="{9C6A43EE-AB6D-4BF9-A3A0-007B14BE313F}">
      <text>
        <r>
          <rPr>
            <sz val="11"/>
            <rFont val="Calibri"/>
            <family val="2"/>
            <charset val="238"/>
          </rPr>
          <t>IV_F:EM_Melleklet1_Utem1</t>
        </r>
      </text>
    </comment>
    <comment ref="X103" authorId="0" shapeId="0" xr:uid="{4EAE5605-CF01-436A-BC86-03D46A5A3FB0}">
      <text>
        <r>
          <rPr>
            <sz val="11"/>
            <rFont val="Calibri"/>
            <family val="2"/>
            <charset val="238"/>
          </rPr>
          <t>IV_F:EgyebAllamiUtem1</t>
        </r>
      </text>
    </comment>
    <comment ref="Y103" authorId="0" shapeId="0" xr:uid="{E8EF8D12-3D94-4D44-9217-B7BCD1594AF1}">
      <text>
        <r>
          <rPr>
            <sz val="11"/>
            <rFont val="Calibri"/>
            <family val="2"/>
            <charset val="238"/>
          </rPr>
          <t>IV_F:OnkormanyzatiUtem1</t>
        </r>
      </text>
    </comment>
    <comment ref="Z103" authorId="0" shapeId="0" xr:uid="{AAC91A1B-696C-41B0-8C67-0694FEC51ACB}">
      <text>
        <r>
          <rPr>
            <sz val="11"/>
            <rFont val="Calibri"/>
            <family val="2"/>
            <charset val="238"/>
          </rPr>
          <t>IV_F:EUUtem1</t>
        </r>
      </text>
    </comment>
    <comment ref="AA103" authorId="0" shapeId="0" xr:uid="{7723BDD3-6994-4F04-8E85-82A877062A74}">
      <text>
        <r>
          <rPr>
            <sz val="11"/>
            <rFont val="Calibri"/>
            <family val="2"/>
            <charset val="238"/>
          </rPr>
          <t>IV_F:EgyebUtem1</t>
        </r>
      </text>
    </comment>
    <comment ref="AB103" authorId="0" shapeId="0" xr:uid="{83E1184F-4ED7-4EBB-8EFF-ADE5D0FB2173}">
      <text>
        <r>
          <rPr>
            <sz val="11"/>
            <rFont val="Calibri"/>
            <family val="2"/>
            <charset val="238"/>
          </rPr>
          <t>IV_F:HitelKotvenyUtem1</t>
        </r>
      </text>
    </comment>
    <comment ref="AC103" authorId="0" shapeId="0" xr:uid="{A3E969CD-78FD-4924-ABC2-33D031BC5A1C}">
      <text>
        <r>
          <rPr>
            <sz val="11"/>
            <rFont val="Calibri"/>
            <family val="2"/>
            <charset val="238"/>
          </rPr>
          <t>IV_F:OsszesenUtem1</t>
        </r>
      </text>
    </comment>
    <comment ref="AF103" authorId="0" shapeId="0" xr:uid="{8BF46E31-B979-41E7-9259-0D7242C5D33D}">
      <text>
        <r>
          <rPr>
            <sz val="11"/>
            <rFont val="Calibri"/>
            <family val="2"/>
            <charset val="238"/>
          </rPr>
          <t>IV_F:HDUtem2</t>
        </r>
      </text>
    </comment>
    <comment ref="AG103" authorId="0" shapeId="0" xr:uid="{6EF74D95-491A-44B4-816A-6CED5CE1E36F}">
      <text>
        <r>
          <rPr>
            <sz val="11"/>
            <rFont val="Calibri"/>
            <family val="2"/>
            <charset val="238"/>
          </rPr>
          <t>IV_F:ECSUtem2</t>
        </r>
      </text>
    </comment>
    <comment ref="AH103" authorId="0" shapeId="0" xr:uid="{AC94A252-1B76-4517-A9E1-07469800DFFE}">
      <text>
        <r>
          <rPr>
            <sz val="11"/>
            <rFont val="Calibri"/>
            <family val="2"/>
            <charset val="238"/>
          </rPr>
          <t>IV_F:KFHUtem2</t>
        </r>
      </text>
    </comment>
    <comment ref="AI103" authorId="0" shapeId="0" xr:uid="{A95496FC-5A9D-4F86-A256-E8D412914877}">
      <text>
        <r>
          <rPr>
            <sz val="11"/>
            <rFont val="Calibri"/>
            <family val="2"/>
            <charset val="238"/>
          </rPr>
          <t>IV_F:Egyeb_SajatUtem2</t>
        </r>
      </text>
    </comment>
    <comment ref="AJ103" authorId="0" shapeId="0" xr:uid="{59291B75-9F8F-4712-A17D-607E38A9F652}">
      <text>
        <r>
          <rPr>
            <sz val="11"/>
            <rFont val="Calibri"/>
            <family val="2"/>
            <charset val="238"/>
          </rPr>
          <t>IV_F:DijUtem2</t>
        </r>
      </text>
    </comment>
    <comment ref="AK103" authorId="0" shapeId="0" xr:uid="{34D3B4DE-13E2-400B-8F8A-F08BD5104F73}">
      <text>
        <r>
          <rPr>
            <sz val="11"/>
            <rFont val="Calibri"/>
            <family val="2"/>
            <charset val="238"/>
          </rPr>
          <t>IV_F:EM_Melleklet1_Utem2</t>
        </r>
      </text>
    </comment>
    <comment ref="AL103" authorId="0" shapeId="0" xr:uid="{9C91F664-023C-43F9-B1A6-079F56AACAC8}">
      <text>
        <r>
          <rPr>
            <sz val="11"/>
            <rFont val="Calibri"/>
            <family val="2"/>
            <charset val="238"/>
          </rPr>
          <t>IV_F:EgyebAllamiUtem2</t>
        </r>
      </text>
    </comment>
    <comment ref="AM103" authorId="0" shapeId="0" xr:uid="{0F352045-C223-4784-8259-1C2353627791}">
      <text>
        <r>
          <rPr>
            <sz val="11"/>
            <rFont val="Calibri"/>
            <family val="2"/>
            <charset val="238"/>
          </rPr>
          <t>IV_F:OnkormanyzatiUtem2</t>
        </r>
      </text>
    </comment>
    <comment ref="AN103" authorId="0" shapeId="0" xr:uid="{0DD71E18-B847-420E-908B-FE8764EB3CB6}">
      <text>
        <r>
          <rPr>
            <sz val="11"/>
            <rFont val="Calibri"/>
            <family val="2"/>
            <charset val="238"/>
          </rPr>
          <t>IV_F:EUUtem2</t>
        </r>
      </text>
    </comment>
    <comment ref="AO103" authorId="0" shapeId="0" xr:uid="{5C9250AC-E628-40CA-B633-5C263736FCA2}">
      <text>
        <r>
          <rPr>
            <sz val="11"/>
            <rFont val="Calibri"/>
            <family val="2"/>
            <charset val="238"/>
          </rPr>
          <t>IV_F:EgyebUtem2</t>
        </r>
      </text>
    </comment>
    <comment ref="AP103" authorId="0" shapeId="0" xr:uid="{47CDCC94-9865-4A61-B4A1-0BBDC6B49F93}">
      <text>
        <r>
          <rPr>
            <sz val="11"/>
            <rFont val="Calibri"/>
            <family val="2"/>
            <charset val="238"/>
          </rPr>
          <t>IV_F:HitelKotvenyUtem2</t>
        </r>
      </text>
    </comment>
    <comment ref="AQ103" authorId="0" shapeId="0" xr:uid="{E443B896-454D-4D4F-B221-AC392F01FB7B}">
      <text>
        <r>
          <rPr>
            <sz val="11"/>
            <rFont val="Calibri"/>
            <family val="2"/>
            <charset val="238"/>
          </rPr>
          <t>IV_F:OsszesenUtem2</t>
        </r>
      </text>
    </comment>
    <comment ref="AR103" authorId="0" shapeId="0" xr:uid="{C15B3145-12C5-4EF6-B6E0-1A6B47A59686}">
      <text>
        <r>
          <rPr>
            <sz val="11"/>
            <rFont val="Calibri"/>
            <family val="2"/>
            <charset val="238"/>
          </rPr>
          <t>IV_F:ForrashianyUtem2</t>
        </r>
      </text>
    </comment>
    <comment ref="AU103" authorId="0" shapeId="0" xr:uid="{65E8C0D1-60DB-4F2C-88B5-726E11DFE228}">
      <text>
        <r>
          <rPr>
            <sz val="11"/>
            <rFont val="Calibri"/>
            <family val="2"/>
            <charset val="238"/>
          </rPr>
          <t>IV_F:Indokolas</t>
        </r>
      </text>
    </comment>
    <comment ref="AV103" authorId="0" shapeId="0" xr:uid="{16B869B9-1883-4B55-97CD-617B774A9DEF}">
      <text>
        <r>
          <rPr>
            <sz val="11"/>
            <rFont val="Calibri"/>
            <family val="2"/>
            <charset val="238"/>
          </rPr>
          <t>IV_F:Megjegyzes</t>
        </r>
      </text>
    </comment>
    <comment ref="AW103" authorId="0" shapeId="0" xr:uid="{7B5F2342-A2C6-43A6-A60C-BCE36EE6372F}">
      <text>
        <r>
          <rPr>
            <sz val="11"/>
            <rFont val="Calibri"/>
            <family val="2"/>
            <charset val="238"/>
          </rPr>
          <t>IV_F:FeladatSorszam</t>
        </r>
      </text>
    </comment>
    <comment ref="AY103" authorId="0" shapeId="0" xr:uid="{C14ADB88-25A4-4320-9D10-66184E089297}">
      <text>
        <r>
          <rPr>
            <sz val="11"/>
            <rFont val="Calibri"/>
            <family val="2"/>
            <charset val="238"/>
          </rPr>
          <t>IV_F:ISA</t>
        </r>
      </text>
    </comment>
    <comment ref="B104" authorId="0" shapeId="0" xr:uid="{55A5386C-0288-4877-A164-01EA6D8F1E7F}">
      <text>
        <r>
          <rPr>
            <sz val="11"/>
            <rFont val="Calibri"/>
            <family val="2"/>
            <charset val="238"/>
          </rPr>
          <t>IV_F:FontossagiSorrent</t>
        </r>
      </text>
    </comment>
    <comment ref="C104" authorId="0" shapeId="0" xr:uid="{D2D0412D-2DDB-4F6F-A8B1-EE715CD844A6}">
      <text>
        <r>
          <rPr>
            <sz val="11"/>
            <rFont val="Calibri"/>
            <family val="2"/>
            <charset val="238"/>
          </rPr>
          <t>IV_F:FeladatKategoria</t>
        </r>
      </text>
    </comment>
    <comment ref="D104" authorId="0" shapeId="0" xr:uid="{D31A61FF-2776-4E29-9AB2-BCCF581E0E6D}">
      <text>
        <r>
          <rPr>
            <sz val="11"/>
            <rFont val="Calibri"/>
            <family val="2"/>
            <charset val="238"/>
          </rPr>
          <t>IV_F:FeladatMegnevezes</t>
        </r>
      </text>
    </comment>
    <comment ref="E104" authorId="0" shapeId="0" xr:uid="{AFD65C26-4332-4D79-BFBE-47E790AC0563}">
      <text>
        <r>
          <rPr>
            <sz val="11"/>
            <rFont val="Calibri"/>
            <family val="2"/>
            <charset val="238"/>
          </rPr>
          <t>IV_F:ElviEngedelySzam</t>
        </r>
      </text>
    </comment>
    <comment ref="F104" authorId="0" shapeId="0" xr:uid="{4533368F-9A6F-40EA-8DCB-33ECF3590FF8}">
      <text>
        <r>
          <rPr>
            <sz val="11"/>
            <rFont val="Calibri"/>
            <family val="2"/>
            <charset val="238"/>
          </rPr>
          <t>IV_F:VKR_Kod</t>
        </r>
      </text>
    </comment>
    <comment ref="G104" authorId="0" shapeId="0" xr:uid="{9EF8A637-3E02-4CB6-AE70-5D5686E5848D}">
      <text>
        <r>
          <rPr>
            <sz val="11"/>
            <rFont val="Calibri"/>
            <family val="2"/>
            <charset val="238"/>
          </rPr>
          <t>IV_F:VKR_Nev</t>
        </r>
      </text>
    </comment>
    <comment ref="H104" authorId="0" shapeId="0" xr:uid="{B94E4989-E108-49F4-8670-BCEB7B7F0703}">
      <text>
        <r>
          <rPr>
            <sz val="11"/>
            <rFont val="Calibri"/>
            <family val="2"/>
            <charset val="238"/>
          </rPr>
          <t>IV_F:FeladatAzonosito</t>
        </r>
      </text>
    </comment>
    <comment ref="I104" authorId="0" shapeId="0" xr:uid="{D895A185-6A82-417F-AC1F-9EFD42937584}">
      <text>
        <r>
          <rPr>
            <sz val="11"/>
            <rFont val="Calibri"/>
            <family val="2"/>
            <charset val="238"/>
          </rPr>
          <t>IV_F:EllatasiTerulet</t>
        </r>
      </text>
    </comment>
    <comment ref="J104" authorId="0" shapeId="0" xr:uid="{A0BAA51C-0BC2-4B8B-AEB8-C0F264DA8B6D}">
      <text>
        <r>
          <rPr>
            <sz val="11"/>
            <rFont val="Calibri"/>
            <family val="2"/>
            <charset val="238"/>
          </rPr>
          <t>IV_F:EllatasertFelelos</t>
        </r>
      </text>
    </comment>
    <comment ref="K104" authorId="0" shapeId="0" xr:uid="{EB785A31-FAB9-4BE5-9CDF-B54FAFE140D3}">
      <text>
        <r>
          <rPr>
            <sz val="11"/>
            <rFont val="Calibri"/>
            <family val="2"/>
            <charset val="238"/>
          </rPr>
          <t>IV_F:TervezettNettoKoltseg</t>
        </r>
      </text>
    </comment>
    <comment ref="L104" authorId="0" shapeId="0" xr:uid="{824B08DE-8943-423F-B4E4-3AE7D46D44BC}">
      <text>
        <r>
          <rPr>
            <sz val="11"/>
            <rFont val="Calibri"/>
            <family val="2"/>
            <charset val="238"/>
          </rPr>
          <t>IV_F:IdotartamKezdes</t>
        </r>
      </text>
    </comment>
    <comment ref="M104" authorId="0" shapeId="0" xr:uid="{B4647F93-1C7D-4A12-A1DB-D2CE8446D050}">
      <text>
        <r>
          <rPr>
            <sz val="11"/>
            <rFont val="Calibri"/>
            <family val="2"/>
            <charset val="238"/>
          </rPr>
          <t>IV_F:IdotartamBefejezes</t>
        </r>
      </text>
    </comment>
    <comment ref="N104" authorId="0" shapeId="0" xr:uid="{1E989E64-BCC4-4A23-A0B2-C3DD1B965BD7}">
      <text>
        <r>
          <rPr>
            <sz val="11"/>
            <rFont val="Calibri"/>
            <family val="2"/>
            <charset val="238"/>
          </rPr>
          <t>IV_F:NettoKoltsegUtem1</t>
        </r>
      </text>
    </comment>
    <comment ref="O104" authorId="0" shapeId="0" xr:uid="{EF7B3175-A685-46D3-B1DA-6D8D503AFB13}">
      <text>
        <r>
          <rPr>
            <sz val="11"/>
            <rFont val="Calibri"/>
            <family val="2"/>
            <charset val="238"/>
          </rPr>
          <t>IV_F:NettoKoltsegUtem2</t>
        </r>
      </text>
    </comment>
    <comment ref="P104" authorId="0" shapeId="0" xr:uid="{4F9A6762-CF7E-4E8E-8ED7-2AC710D2FCD4}">
      <text>
        <r>
          <rPr>
            <sz val="11"/>
            <rFont val="Calibri"/>
            <family val="2"/>
            <charset val="238"/>
          </rPr>
          <t>IV_F:EM_Melleklet2_KTG</t>
        </r>
      </text>
    </comment>
    <comment ref="R104" authorId="0" shapeId="0" xr:uid="{5F0C15D4-CC16-4AD5-A9CB-0895A968C1B9}">
      <text>
        <r>
          <rPr>
            <sz val="11"/>
            <rFont val="Calibri"/>
            <family val="2"/>
            <charset val="238"/>
          </rPr>
          <t>IV_F:HDUtem1</t>
        </r>
      </text>
    </comment>
    <comment ref="S104" authorId="0" shapeId="0" xr:uid="{7AE0EBC5-3864-465D-9939-505481721B93}">
      <text>
        <r>
          <rPr>
            <sz val="11"/>
            <rFont val="Calibri"/>
            <family val="2"/>
            <charset val="238"/>
          </rPr>
          <t>IV_F:ECSUtem1</t>
        </r>
      </text>
    </comment>
    <comment ref="T104" authorId="0" shapeId="0" xr:uid="{975E3C40-26BF-485D-8BD3-6BB430AA2C30}">
      <text>
        <r>
          <rPr>
            <sz val="11"/>
            <rFont val="Calibri"/>
            <family val="2"/>
            <charset val="238"/>
          </rPr>
          <t>IV_F:KFHUtem1</t>
        </r>
      </text>
    </comment>
    <comment ref="U104" authorId="0" shapeId="0" xr:uid="{CCC94374-1228-4EEA-AF07-30BBC10B6A23}">
      <text>
        <r>
          <rPr>
            <sz val="11"/>
            <rFont val="Calibri"/>
            <family val="2"/>
            <charset val="238"/>
          </rPr>
          <t>IV_F:Egyeb_SajatUtem1</t>
        </r>
      </text>
    </comment>
    <comment ref="V104" authorId="0" shapeId="0" xr:uid="{B204B8B6-333E-4F16-AECF-58F6B82F18C1}">
      <text>
        <r>
          <rPr>
            <sz val="11"/>
            <rFont val="Calibri"/>
            <family val="2"/>
            <charset val="238"/>
          </rPr>
          <t>IV_F:DijUtem1</t>
        </r>
      </text>
    </comment>
    <comment ref="W104" authorId="0" shapeId="0" xr:uid="{4E21B3FF-EC55-4681-BA62-7326F68117A1}">
      <text>
        <r>
          <rPr>
            <sz val="11"/>
            <rFont val="Calibri"/>
            <family val="2"/>
            <charset val="238"/>
          </rPr>
          <t>IV_F:EM_Melleklet1_Utem1</t>
        </r>
      </text>
    </comment>
    <comment ref="X104" authorId="0" shapeId="0" xr:uid="{ECA469FC-DB69-4D07-8CD0-3D72DDD9E4E2}">
      <text>
        <r>
          <rPr>
            <sz val="11"/>
            <rFont val="Calibri"/>
            <family val="2"/>
            <charset val="238"/>
          </rPr>
          <t>IV_F:EgyebAllamiUtem1</t>
        </r>
      </text>
    </comment>
    <comment ref="Y104" authorId="0" shapeId="0" xr:uid="{3D4986FD-92C9-4BCA-BCDB-CCADB0875D14}">
      <text>
        <r>
          <rPr>
            <sz val="11"/>
            <rFont val="Calibri"/>
            <family val="2"/>
            <charset val="238"/>
          </rPr>
          <t>IV_F:OnkormanyzatiUtem1</t>
        </r>
      </text>
    </comment>
    <comment ref="Z104" authorId="0" shapeId="0" xr:uid="{ADAAAD6D-114C-4D2A-8E6F-BE91EEF2EE32}">
      <text>
        <r>
          <rPr>
            <sz val="11"/>
            <rFont val="Calibri"/>
            <family val="2"/>
            <charset val="238"/>
          </rPr>
          <t>IV_F:EUUtem1</t>
        </r>
      </text>
    </comment>
    <comment ref="AA104" authorId="0" shapeId="0" xr:uid="{8ACB589C-0A60-4BF1-99C8-3E9AEFBC9599}">
      <text>
        <r>
          <rPr>
            <sz val="11"/>
            <rFont val="Calibri"/>
            <family val="2"/>
            <charset val="238"/>
          </rPr>
          <t>IV_F:EgyebUtem1</t>
        </r>
      </text>
    </comment>
    <comment ref="AB104" authorId="0" shapeId="0" xr:uid="{6AF553C7-D35E-4F59-A25F-A440CAEB986C}">
      <text>
        <r>
          <rPr>
            <sz val="11"/>
            <rFont val="Calibri"/>
            <family val="2"/>
            <charset val="238"/>
          </rPr>
          <t>IV_F:HitelKotvenyUtem1</t>
        </r>
      </text>
    </comment>
    <comment ref="AC104" authorId="0" shapeId="0" xr:uid="{57412DA1-97C8-4EF9-A1DA-0F15FC33651F}">
      <text>
        <r>
          <rPr>
            <sz val="11"/>
            <rFont val="Calibri"/>
            <family val="2"/>
            <charset val="238"/>
          </rPr>
          <t>IV_F:OsszesenUtem1</t>
        </r>
      </text>
    </comment>
    <comment ref="AF104" authorId="0" shapeId="0" xr:uid="{94448E58-7ADA-4EBD-B659-B90EAD7D4681}">
      <text>
        <r>
          <rPr>
            <sz val="11"/>
            <rFont val="Calibri"/>
            <family val="2"/>
            <charset val="238"/>
          </rPr>
          <t>IV_F:HDUtem2</t>
        </r>
      </text>
    </comment>
    <comment ref="AG104" authorId="0" shapeId="0" xr:uid="{6C5119B7-9FA4-4517-9081-B11CC0F5DD9A}">
      <text>
        <r>
          <rPr>
            <sz val="11"/>
            <rFont val="Calibri"/>
            <family val="2"/>
            <charset val="238"/>
          </rPr>
          <t>IV_F:ECSUtem2</t>
        </r>
      </text>
    </comment>
    <comment ref="AH104" authorId="0" shapeId="0" xr:uid="{E1AC5DF5-8A12-42A8-8278-6F4D3D8536A0}">
      <text>
        <r>
          <rPr>
            <sz val="11"/>
            <rFont val="Calibri"/>
            <family val="2"/>
            <charset val="238"/>
          </rPr>
          <t>IV_F:KFHUtem2</t>
        </r>
      </text>
    </comment>
    <comment ref="AI104" authorId="0" shapeId="0" xr:uid="{BFD52F7F-FB99-402A-ADF6-7C8EDB0DEE49}">
      <text>
        <r>
          <rPr>
            <sz val="11"/>
            <rFont val="Calibri"/>
            <family val="2"/>
            <charset val="238"/>
          </rPr>
          <t>IV_F:Egyeb_SajatUtem2</t>
        </r>
      </text>
    </comment>
    <comment ref="AJ104" authorId="0" shapeId="0" xr:uid="{2809F102-35F3-48A8-B40A-1EF82AD46A14}">
      <text>
        <r>
          <rPr>
            <sz val="11"/>
            <rFont val="Calibri"/>
            <family val="2"/>
            <charset val="238"/>
          </rPr>
          <t>IV_F:DijUtem2</t>
        </r>
      </text>
    </comment>
    <comment ref="AK104" authorId="0" shapeId="0" xr:uid="{12C80BEB-AECC-4328-8217-A7B1465F99E1}">
      <text>
        <r>
          <rPr>
            <sz val="11"/>
            <rFont val="Calibri"/>
            <family val="2"/>
            <charset val="238"/>
          </rPr>
          <t>IV_F:EM_Melleklet1_Utem2</t>
        </r>
      </text>
    </comment>
    <comment ref="AL104" authorId="0" shapeId="0" xr:uid="{46D1B32E-B5FD-404D-9DCE-4B56773E5FEE}">
      <text>
        <r>
          <rPr>
            <sz val="11"/>
            <rFont val="Calibri"/>
            <family val="2"/>
            <charset val="238"/>
          </rPr>
          <t>IV_F:EgyebAllamiUtem2</t>
        </r>
      </text>
    </comment>
    <comment ref="AM104" authorId="0" shapeId="0" xr:uid="{1AC6186C-9541-47B4-966D-23BD5DA1F3FC}">
      <text>
        <r>
          <rPr>
            <sz val="11"/>
            <rFont val="Calibri"/>
            <family val="2"/>
            <charset val="238"/>
          </rPr>
          <t>IV_F:OnkormanyzatiUtem2</t>
        </r>
      </text>
    </comment>
    <comment ref="AN104" authorId="0" shapeId="0" xr:uid="{8897CD0C-EDE8-4075-8913-673199DD05F8}">
      <text>
        <r>
          <rPr>
            <sz val="11"/>
            <rFont val="Calibri"/>
            <family val="2"/>
            <charset val="238"/>
          </rPr>
          <t>IV_F:EUUtem2</t>
        </r>
      </text>
    </comment>
    <comment ref="AO104" authorId="0" shapeId="0" xr:uid="{94864865-5F40-4BFF-8416-4825FE083DEA}">
      <text>
        <r>
          <rPr>
            <sz val="11"/>
            <rFont val="Calibri"/>
            <family val="2"/>
            <charset val="238"/>
          </rPr>
          <t>IV_F:EgyebUtem2</t>
        </r>
      </text>
    </comment>
    <comment ref="AP104" authorId="0" shapeId="0" xr:uid="{C292196A-D146-4256-B86B-A3F9CCC90CBB}">
      <text>
        <r>
          <rPr>
            <sz val="11"/>
            <rFont val="Calibri"/>
            <family val="2"/>
            <charset val="238"/>
          </rPr>
          <t>IV_F:HitelKotvenyUtem2</t>
        </r>
      </text>
    </comment>
    <comment ref="AQ104" authorId="0" shapeId="0" xr:uid="{ADE42C35-F706-4067-A1A7-3D6D5A2414C4}">
      <text>
        <r>
          <rPr>
            <sz val="11"/>
            <rFont val="Calibri"/>
            <family val="2"/>
            <charset val="238"/>
          </rPr>
          <t>IV_F:OsszesenUtem2</t>
        </r>
      </text>
    </comment>
    <comment ref="AR104" authorId="0" shapeId="0" xr:uid="{DE9A2330-DE84-4C8A-9FA8-2822D562D07A}">
      <text>
        <r>
          <rPr>
            <sz val="11"/>
            <rFont val="Calibri"/>
            <family val="2"/>
            <charset val="238"/>
          </rPr>
          <t>IV_F:ForrashianyUtem2</t>
        </r>
      </text>
    </comment>
    <comment ref="AU104" authorId="0" shapeId="0" xr:uid="{654EAFB2-F6AD-41CB-B87C-59541DE35E8D}">
      <text>
        <r>
          <rPr>
            <sz val="11"/>
            <rFont val="Calibri"/>
            <family val="2"/>
            <charset val="238"/>
          </rPr>
          <t>IV_F:Indokolas</t>
        </r>
      </text>
    </comment>
    <comment ref="AV104" authorId="0" shapeId="0" xr:uid="{2279AB98-EEB6-402C-A15A-49CEC505BE5D}">
      <text>
        <r>
          <rPr>
            <sz val="11"/>
            <rFont val="Calibri"/>
            <family val="2"/>
            <charset val="238"/>
          </rPr>
          <t>IV_F:Megjegyzes</t>
        </r>
      </text>
    </comment>
    <comment ref="AW104" authorId="0" shapeId="0" xr:uid="{8EF67AF8-9BE4-4254-9228-23AA26A81D0C}">
      <text>
        <r>
          <rPr>
            <sz val="11"/>
            <rFont val="Calibri"/>
            <family val="2"/>
            <charset val="238"/>
          </rPr>
          <t>IV_F:FeladatSorszam</t>
        </r>
      </text>
    </comment>
    <comment ref="AY104" authorId="0" shapeId="0" xr:uid="{F02F8B6A-23AA-43E0-9F9F-DC07BEDEBAD3}">
      <text>
        <r>
          <rPr>
            <sz val="11"/>
            <rFont val="Calibri"/>
            <family val="2"/>
            <charset val="238"/>
          </rPr>
          <t>IV_F:ISA</t>
        </r>
      </text>
    </comment>
    <comment ref="B105" authorId="0" shapeId="0" xr:uid="{08E158B3-6DEE-46E9-8CB4-2179A4FDD75D}">
      <text>
        <r>
          <rPr>
            <sz val="11"/>
            <rFont val="Calibri"/>
            <family val="2"/>
            <charset val="238"/>
          </rPr>
          <t>IV_F:FontossagiSorrent</t>
        </r>
      </text>
    </comment>
    <comment ref="C105" authorId="0" shapeId="0" xr:uid="{3E664E28-332E-4E5E-9A80-D8B11CBF530D}">
      <text>
        <r>
          <rPr>
            <sz val="11"/>
            <rFont val="Calibri"/>
            <family val="2"/>
            <charset val="238"/>
          </rPr>
          <t>IV_F:FeladatKategoria</t>
        </r>
      </text>
    </comment>
    <comment ref="D105" authorId="0" shapeId="0" xr:uid="{82914CDE-0A7B-4EEA-8F40-D7864104D75F}">
      <text>
        <r>
          <rPr>
            <sz val="11"/>
            <rFont val="Calibri"/>
            <family val="2"/>
            <charset val="238"/>
          </rPr>
          <t>IV_F:FeladatMegnevezes</t>
        </r>
      </text>
    </comment>
    <comment ref="E105" authorId="0" shapeId="0" xr:uid="{01C6ED01-8B26-4649-95FF-183AE2161EE4}">
      <text>
        <r>
          <rPr>
            <sz val="11"/>
            <rFont val="Calibri"/>
            <family val="2"/>
            <charset val="238"/>
          </rPr>
          <t>IV_F:ElviEngedelySzam</t>
        </r>
      </text>
    </comment>
    <comment ref="F105" authorId="0" shapeId="0" xr:uid="{AFCB1ACC-57BC-499B-906F-846E78E3308B}">
      <text>
        <r>
          <rPr>
            <sz val="11"/>
            <rFont val="Calibri"/>
            <family val="2"/>
            <charset val="238"/>
          </rPr>
          <t>IV_F:VKR_Kod</t>
        </r>
      </text>
    </comment>
    <comment ref="G105" authorId="0" shapeId="0" xr:uid="{E53690CA-9C8A-4022-8D7A-2960BAED59B8}">
      <text>
        <r>
          <rPr>
            <sz val="11"/>
            <rFont val="Calibri"/>
            <family val="2"/>
            <charset val="238"/>
          </rPr>
          <t>IV_F:VKR_Nev</t>
        </r>
      </text>
    </comment>
    <comment ref="H105" authorId="0" shapeId="0" xr:uid="{5B77257D-06AD-4AF8-8589-591413CC41D3}">
      <text>
        <r>
          <rPr>
            <sz val="11"/>
            <rFont val="Calibri"/>
            <family val="2"/>
            <charset val="238"/>
          </rPr>
          <t>IV_F:FeladatAzonosito</t>
        </r>
      </text>
    </comment>
    <comment ref="I105" authorId="0" shapeId="0" xr:uid="{9842D698-9167-4941-83F5-AEF10F456306}">
      <text>
        <r>
          <rPr>
            <sz val="11"/>
            <rFont val="Calibri"/>
            <family val="2"/>
            <charset val="238"/>
          </rPr>
          <t>IV_F:EllatasiTerulet</t>
        </r>
      </text>
    </comment>
    <comment ref="J105" authorId="0" shapeId="0" xr:uid="{92D0314C-D8D1-44DA-A382-A6F8BDB60995}">
      <text>
        <r>
          <rPr>
            <sz val="11"/>
            <rFont val="Calibri"/>
            <family val="2"/>
            <charset val="238"/>
          </rPr>
          <t>IV_F:EllatasertFelelos</t>
        </r>
      </text>
    </comment>
    <comment ref="K105" authorId="0" shapeId="0" xr:uid="{047C835C-98AB-46E1-9EB0-4375A261CB66}">
      <text>
        <r>
          <rPr>
            <sz val="11"/>
            <rFont val="Calibri"/>
            <family val="2"/>
            <charset val="238"/>
          </rPr>
          <t>IV_F:TervezettNettoKoltseg</t>
        </r>
      </text>
    </comment>
    <comment ref="L105" authorId="0" shapeId="0" xr:uid="{9648479C-A370-421B-B839-B7F5B3BF639D}">
      <text>
        <r>
          <rPr>
            <sz val="11"/>
            <rFont val="Calibri"/>
            <family val="2"/>
            <charset val="238"/>
          </rPr>
          <t>IV_F:IdotartamKezdes</t>
        </r>
      </text>
    </comment>
    <comment ref="M105" authorId="0" shapeId="0" xr:uid="{4CA449BC-EFE0-4D97-A2C1-179815CC97F9}">
      <text>
        <r>
          <rPr>
            <sz val="11"/>
            <rFont val="Calibri"/>
            <family val="2"/>
            <charset val="238"/>
          </rPr>
          <t>IV_F:IdotartamBefejezes</t>
        </r>
      </text>
    </comment>
    <comment ref="N105" authorId="0" shapeId="0" xr:uid="{649B8F72-0967-4CA2-8C9A-038D6E7C5CDF}">
      <text>
        <r>
          <rPr>
            <sz val="11"/>
            <rFont val="Calibri"/>
            <family val="2"/>
            <charset val="238"/>
          </rPr>
          <t>IV_F:NettoKoltsegUtem1</t>
        </r>
      </text>
    </comment>
    <comment ref="O105" authorId="0" shapeId="0" xr:uid="{A57F3937-C6C9-4FB7-AD6D-C43BCEC9A281}">
      <text>
        <r>
          <rPr>
            <sz val="11"/>
            <rFont val="Calibri"/>
            <family val="2"/>
            <charset val="238"/>
          </rPr>
          <t>IV_F:NettoKoltsegUtem2</t>
        </r>
      </text>
    </comment>
    <comment ref="P105" authorId="0" shapeId="0" xr:uid="{36C9AC50-B3D7-4584-AA7B-C1F2BC7DDC73}">
      <text>
        <r>
          <rPr>
            <sz val="11"/>
            <rFont val="Calibri"/>
            <family val="2"/>
            <charset val="238"/>
          </rPr>
          <t>IV_F:EM_Melleklet2_KTG</t>
        </r>
      </text>
    </comment>
    <comment ref="R105" authorId="0" shapeId="0" xr:uid="{09441339-45C9-4FB3-8C10-4B0991361DCE}">
      <text>
        <r>
          <rPr>
            <sz val="11"/>
            <rFont val="Calibri"/>
            <family val="2"/>
            <charset val="238"/>
          </rPr>
          <t>IV_F:HDUtem1</t>
        </r>
      </text>
    </comment>
    <comment ref="S105" authorId="0" shapeId="0" xr:uid="{4DADF68A-0EBA-4E4E-81DE-A99A7623D2F4}">
      <text>
        <r>
          <rPr>
            <sz val="11"/>
            <rFont val="Calibri"/>
            <family val="2"/>
            <charset val="238"/>
          </rPr>
          <t>IV_F:ECSUtem1</t>
        </r>
      </text>
    </comment>
    <comment ref="T105" authorId="0" shapeId="0" xr:uid="{2E143EE9-3C4F-43E3-86D0-DAB8666D4362}">
      <text>
        <r>
          <rPr>
            <sz val="11"/>
            <rFont val="Calibri"/>
            <family val="2"/>
            <charset val="238"/>
          </rPr>
          <t>IV_F:KFHUtem1</t>
        </r>
      </text>
    </comment>
    <comment ref="U105" authorId="0" shapeId="0" xr:uid="{FF79A53F-6A59-4464-85A8-F88B4B758D16}">
      <text>
        <r>
          <rPr>
            <sz val="11"/>
            <rFont val="Calibri"/>
            <family val="2"/>
            <charset val="238"/>
          </rPr>
          <t>IV_F:Egyeb_SajatUtem1</t>
        </r>
      </text>
    </comment>
    <comment ref="V105" authorId="0" shapeId="0" xr:uid="{BE92D392-0DDF-42D7-AF05-BB07151E096A}">
      <text>
        <r>
          <rPr>
            <sz val="11"/>
            <rFont val="Calibri"/>
            <family val="2"/>
            <charset val="238"/>
          </rPr>
          <t>IV_F:DijUtem1</t>
        </r>
      </text>
    </comment>
    <comment ref="W105" authorId="0" shapeId="0" xr:uid="{2619AD6B-0286-4148-B88F-928CC434E9D1}">
      <text>
        <r>
          <rPr>
            <sz val="11"/>
            <rFont val="Calibri"/>
            <family val="2"/>
            <charset val="238"/>
          </rPr>
          <t>IV_F:EM_Melleklet1_Utem1</t>
        </r>
      </text>
    </comment>
    <comment ref="X105" authorId="0" shapeId="0" xr:uid="{CEA0C3AF-26F1-4559-B46D-884D1DDB4EB7}">
      <text>
        <r>
          <rPr>
            <sz val="11"/>
            <rFont val="Calibri"/>
            <family val="2"/>
            <charset val="238"/>
          </rPr>
          <t>IV_F:EgyebAllamiUtem1</t>
        </r>
      </text>
    </comment>
    <comment ref="Y105" authorId="0" shapeId="0" xr:uid="{3FB2DFD2-051D-43B8-8FD7-06DAD22ED079}">
      <text>
        <r>
          <rPr>
            <sz val="11"/>
            <rFont val="Calibri"/>
            <family val="2"/>
            <charset val="238"/>
          </rPr>
          <t>IV_F:OnkormanyzatiUtem1</t>
        </r>
      </text>
    </comment>
    <comment ref="Z105" authorId="0" shapeId="0" xr:uid="{8A60730E-6270-4E09-B971-4D7E6157D619}">
      <text>
        <r>
          <rPr>
            <sz val="11"/>
            <rFont val="Calibri"/>
            <family val="2"/>
            <charset val="238"/>
          </rPr>
          <t>IV_F:EUUtem1</t>
        </r>
      </text>
    </comment>
    <comment ref="AA105" authorId="0" shapeId="0" xr:uid="{9B08D1E8-A5AD-472C-9BF0-2D1E4EBCC64E}">
      <text>
        <r>
          <rPr>
            <sz val="11"/>
            <rFont val="Calibri"/>
            <family val="2"/>
            <charset val="238"/>
          </rPr>
          <t>IV_F:EgyebUtem1</t>
        </r>
      </text>
    </comment>
    <comment ref="AB105" authorId="0" shapeId="0" xr:uid="{94024EC3-CB38-4751-8232-B09F8F12985C}">
      <text>
        <r>
          <rPr>
            <sz val="11"/>
            <rFont val="Calibri"/>
            <family val="2"/>
            <charset val="238"/>
          </rPr>
          <t>IV_F:HitelKotvenyUtem1</t>
        </r>
      </text>
    </comment>
    <comment ref="AC105" authorId="0" shapeId="0" xr:uid="{BA2E14D8-023F-4D0A-94A0-F7147F64A71E}">
      <text>
        <r>
          <rPr>
            <sz val="11"/>
            <rFont val="Calibri"/>
            <family val="2"/>
            <charset val="238"/>
          </rPr>
          <t>IV_F:OsszesenUtem1</t>
        </r>
      </text>
    </comment>
    <comment ref="AF105" authorId="0" shapeId="0" xr:uid="{DEA52A1A-4F11-45A4-8D59-C7061F993C5F}">
      <text>
        <r>
          <rPr>
            <sz val="11"/>
            <rFont val="Calibri"/>
            <family val="2"/>
            <charset val="238"/>
          </rPr>
          <t>IV_F:HDUtem2</t>
        </r>
      </text>
    </comment>
    <comment ref="AG105" authorId="0" shapeId="0" xr:uid="{AB8A2B40-FD2E-4A2D-BF21-38DF562A987C}">
      <text>
        <r>
          <rPr>
            <sz val="11"/>
            <rFont val="Calibri"/>
            <family val="2"/>
            <charset val="238"/>
          </rPr>
          <t>IV_F:ECSUtem2</t>
        </r>
      </text>
    </comment>
    <comment ref="AH105" authorId="0" shapeId="0" xr:uid="{93F24AB5-4268-4F26-AEC2-7B5288A6866C}">
      <text>
        <r>
          <rPr>
            <sz val="11"/>
            <rFont val="Calibri"/>
            <family val="2"/>
            <charset val="238"/>
          </rPr>
          <t>IV_F:KFHUtem2</t>
        </r>
      </text>
    </comment>
    <comment ref="AI105" authorId="0" shapeId="0" xr:uid="{23EB55B8-5EA8-40DF-9856-B58B66D9062F}">
      <text>
        <r>
          <rPr>
            <sz val="11"/>
            <rFont val="Calibri"/>
            <family val="2"/>
            <charset val="238"/>
          </rPr>
          <t>IV_F:Egyeb_SajatUtem2</t>
        </r>
      </text>
    </comment>
    <comment ref="AJ105" authorId="0" shapeId="0" xr:uid="{FB67AEF8-B31A-41F1-B55B-C4C28D8C26F1}">
      <text>
        <r>
          <rPr>
            <sz val="11"/>
            <rFont val="Calibri"/>
            <family val="2"/>
            <charset val="238"/>
          </rPr>
          <t>IV_F:DijUtem2</t>
        </r>
      </text>
    </comment>
    <comment ref="AK105" authorId="0" shapeId="0" xr:uid="{44960113-CD95-4ADE-BBB4-EAADF6D7F93B}">
      <text>
        <r>
          <rPr>
            <sz val="11"/>
            <rFont val="Calibri"/>
            <family val="2"/>
            <charset val="238"/>
          </rPr>
          <t>IV_F:EM_Melleklet1_Utem2</t>
        </r>
      </text>
    </comment>
    <comment ref="AL105" authorId="0" shapeId="0" xr:uid="{E6092A9D-8F02-49BF-AF2A-192CCCA332CC}">
      <text>
        <r>
          <rPr>
            <sz val="11"/>
            <rFont val="Calibri"/>
            <family val="2"/>
            <charset val="238"/>
          </rPr>
          <t>IV_F:EgyebAllamiUtem2</t>
        </r>
      </text>
    </comment>
    <comment ref="AM105" authorId="0" shapeId="0" xr:uid="{4496EB2D-5FE8-4B44-8FF9-A0A72BE6BA09}">
      <text>
        <r>
          <rPr>
            <sz val="11"/>
            <rFont val="Calibri"/>
            <family val="2"/>
            <charset val="238"/>
          </rPr>
          <t>IV_F:OnkormanyzatiUtem2</t>
        </r>
      </text>
    </comment>
    <comment ref="AN105" authorId="0" shapeId="0" xr:uid="{C2E1E911-12B4-453F-921E-94150A40D5D2}">
      <text>
        <r>
          <rPr>
            <sz val="11"/>
            <rFont val="Calibri"/>
            <family val="2"/>
            <charset val="238"/>
          </rPr>
          <t>IV_F:EUUtem2</t>
        </r>
      </text>
    </comment>
    <comment ref="AO105" authorId="0" shapeId="0" xr:uid="{4B36E20B-57E5-4B98-9D47-F362ACE2C0B4}">
      <text>
        <r>
          <rPr>
            <sz val="11"/>
            <rFont val="Calibri"/>
            <family val="2"/>
            <charset val="238"/>
          </rPr>
          <t>IV_F:EgyebUtem2</t>
        </r>
      </text>
    </comment>
    <comment ref="AP105" authorId="0" shapeId="0" xr:uid="{4C627831-BF27-40C1-80ED-D2CCA16536C4}">
      <text>
        <r>
          <rPr>
            <sz val="11"/>
            <rFont val="Calibri"/>
            <family val="2"/>
            <charset val="238"/>
          </rPr>
          <t>IV_F:HitelKotvenyUtem2</t>
        </r>
      </text>
    </comment>
    <comment ref="AQ105" authorId="0" shapeId="0" xr:uid="{074CC229-958B-49C8-B86C-FD80557EDA65}">
      <text>
        <r>
          <rPr>
            <sz val="11"/>
            <rFont val="Calibri"/>
            <family val="2"/>
            <charset val="238"/>
          </rPr>
          <t>IV_F:OsszesenUtem2</t>
        </r>
      </text>
    </comment>
    <comment ref="AR105" authorId="0" shapeId="0" xr:uid="{2B1E7036-C0E1-46FA-BF83-CDF87FEFE7AF}">
      <text>
        <r>
          <rPr>
            <sz val="11"/>
            <rFont val="Calibri"/>
            <family val="2"/>
            <charset val="238"/>
          </rPr>
          <t>IV_F:ForrashianyUtem2</t>
        </r>
      </text>
    </comment>
    <comment ref="AU105" authorId="0" shapeId="0" xr:uid="{E8097EBB-2240-4592-9EB0-E15CD69A7166}">
      <text>
        <r>
          <rPr>
            <sz val="11"/>
            <rFont val="Calibri"/>
            <family val="2"/>
            <charset val="238"/>
          </rPr>
          <t>IV_F:Indokolas</t>
        </r>
      </text>
    </comment>
    <comment ref="AV105" authorId="0" shapeId="0" xr:uid="{69D8C990-B366-4834-BDAD-96534995CEC8}">
      <text>
        <r>
          <rPr>
            <sz val="11"/>
            <rFont val="Calibri"/>
            <family val="2"/>
            <charset val="238"/>
          </rPr>
          <t>IV_F:Megjegyzes</t>
        </r>
      </text>
    </comment>
    <comment ref="AW105" authorId="0" shapeId="0" xr:uid="{B8CCFB50-6582-4FEE-BF8D-C256B12D6988}">
      <text>
        <r>
          <rPr>
            <sz val="11"/>
            <rFont val="Calibri"/>
            <family val="2"/>
            <charset val="238"/>
          </rPr>
          <t>IV_F:FeladatSorszam</t>
        </r>
      </text>
    </comment>
    <comment ref="AY105" authorId="0" shapeId="0" xr:uid="{7C0A9C9D-1AAB-4201-916F-C45EAD3FB4A3}">
      <text>
        <r>
          <rPr>
            <sz val="11"/>
            <rFont val="Calibri"/>
            <family val="2"/>
            <charset val="238"/>
          </rPr>
          <t>IV_F:ISA</t>
        </r>
      </text>
    </comment>
    <comment ref="B106" authorId="0" shapeId="0" xr:uid="{BD5A7040-1066-4AFF-86D6-410AC2043B1B}">
      <text>
        <r>
          <rPr>
            <sz val="11"/>
            <rFont val="Calibri"/>
            <family val="2"/>
            <charset val="238"/>
          </rPr>
          <t>IV_F:FontossagiSorrent</t>
        </r>
      </text>
    </comment>
    <comment ref="C106" authorId="0" shapeId="0" xr:uid="{6649C8C7-F8A7-4EAD-BD08-33B9A6811353}">
      <text>
        <r>
          <rPr>
            <sz val="11"/>
            <rFont val="Calibri"/>
            <family val="2"/>
            <charset val="238"/>
          </rPr>
          <t>IV_F:FeladatKategoria</t>
        </r>
      </text>
    </comment>
    <comment ref="D106" authorId="0" shapeId="0" xr:uid="{DE69E241-7F52-4984-8BA1-7889ACC511EA}">
      <text>
        <r>
          <rPr>
            <sz val="11"/>
            <rFont val="Calibri"/>
            <family val="2"/>
            <charset val="238"/>
          </rPr>
          <t>IV_F:FeladatMegnevezes</t>
        </r>
      </text>
    </comment>
    <comment ref="E106" authorId="0" shapeId="0" xr:uid="{142ED702-0ADD-4C0C-85FC-4385873659F6}">
      <text>
        <r>
          <rPr>
            <sz val="11"/>
            <rFont val="Calibri"/>
            <family val="2"/>
            <charset val="238"/>
          </rPr>
          <t>IV_F:ElviEngedelySzam</t>
        </r>
      </text>
    </comment>
    <comment ref="F106" authorId="0" shapeId="0" xr:uid="{E6A999B6-3DE8-49E4-9B36-099ADF2BE7C4}">
      <text>
        <r>
          <rPr>
            <sz val="11"/>
            <rFont val="Calibri"/>
            <family val="2"/>
            <charset val="238"/>
          </rPr>
          <t>IV_F:VKR_Kod</t>
        </r>
      </text>
    </comment>
    <comment ref="G106" authorId="0" shapeId="0" xr:uid="{E21E615B-AF3A-4114-9EAB-E409ABED6206}">
      <text>
        <r>
          <rPr>
            <sz val="11"/>
            <rFont val="Calibri"/>
            <family val="2"/>
            <charset val="238"/>
          </rPr>
          <t>IV_F:VKR_Nev</t>
        </r>
      </text>
    </comment>
    <comment ref="H106" authorId="0" shapeId="0" xr:uid="{457C4E2A-3ED9-438F-BE2B-2121DC985F3B}">
      <text>
        <r>
          <rPr>
            <sz val="11"/>
            <rFont val="Calibri"/>
            <family val="2"/>
            <charset val="238"/>
          </rPr>
          <t>IV_F:FeladatAzonosito</t>
        </r>
      </text>
    </comment>
    <comment ref="I106" authorId="0" shapeId="0" xr:uid="{0D43811C-199D-4436-A27D-8F3910A43EE6}">
      <text>
        <r>
          <rPr>
            <sz val="11"/>
            <rFont val="Calibri"/>
            <family val="2"/>
            <charset val="238"/>
          </rPr>
          <t>IV_F:EllatasiTerulet</t>
        </r>
      </text>
    </comment>
    <comment ref="J106" authorId="0" shapeId="0" xr:uid="{FC3AF556-BC31-4727-8133-C60E850C45D5}">
      <text>
        <r>
          <rPr>
            <sz val="11"/>
            <rFont val="Calibri"/>
            <family val="2"/>
            <charset val="238"/>
          </rPr>
          <t>IV_F:EllatasertFelelos</t>
        </r>
      </text>
    </comment>
    <comment ref="K106" authorId="0" shapeId="0" xr:uid="{CEEB1BCE-9BDB-46C0-B346-86E7C9E17F6E}">
      <text>
        <r>
          <rPr>
            <sz val="11"/>
            <rFont val="Calibri"/>
            <family val="2"/>
            <charset val="238"/>
          </rPr>
          <t>IV_F:TervezettNettoKoltseg</t>
        </r>
      </text>
    </comment>
    <comment ref="L106" authorId="0" shapeId="0" xr:uid="{B83BDAED-F520-4135-9681-1C4BA3EFC945}">
      <text>
        <r>
          <rPr>
            <sz val="11"/>
            <rFont val="Calibri"/>
            <family val="2"/>
            <charset val="238"/>
          </rPr>
          <t>IV_F:IdotartamKezdes</t>
        </r>
      </text>
    </comment>
    <comment ref="M106" authorId="0" shapeId="0" xr:uid="{2FF3615E-B7BA-4B00-8918-4162B57B53D6}">
      <text>
        <r>
          <rPr>
            <sz val="11"/>
            <rFont val="Calibri"/>
            <family val="2"/>
            <charset val="238"/>
          </rPr>
          <t>IV_F:IdotartamBefejezes</t>
        </r>
      </text>
    </comment>
    <comment ref="N106" authorId="0" shapeId="0" xr:uid="{D2830B0F-EF29-4D4E-B227-AB42E9C12DBC}">
      <text>
        <r>
          <rPr>
            <sz val="11"/>
            <rFont val="Calibri"/>
            <family val="2"/>
            <charset val="238"/>
          </rPr>
          <t>IV_F:NettoKoltsegUtem1</t>
        </r>
      </text>
    </comment>
    <comment ref="O106" authorId="0" shapeId="0" xr:uid="{AAF7B669-73ED-4645-B10C-E6A864D24411}">
      <text>
        <r>
          <rPr>
            <sz val="11"/>
            <rFont val="Calibri"/>
            <family val="2"/>
            <charset val="238"/>
          </rPr>
          <t>IV_F:NettoKoltsegUtem2</t>
        </r>
      </text>
    </comment>
    <comment ref="P106" authorId="0" shapeId="0" xr:uid="{991C3F2E-0D3B-4199-BB81-1F9F537C6F55}">
      <text>
        <r>
          <rPr>
            <sz val="11"/>
            <rFont val="Calibri"/>
            <family val="2"/>
            <charset val="238"/>
          </rPr>
          <t>IV_F:EM_Melleklet2_KTG</t>
        </r>
      </text>
    </comment>
    <comment ref="R106" authorId="0" shapeId="0" xr:uid="{ECA66E54-E1E0-447B-B588-D3E69A845608}">
      <text>
        <r>
          <rPr>
            <sz val="11"/>
            <rFont val="Calibri"/>
            <family val="2"/>
            <charset val="238"/>
          </rPr>
          <t>IV_F:HDUtem1</t>
        </r>
      </text>
    </comment>
    <comment ref="S106" authorId="0" shapeId="0" xr:uid="{738CFD68-2AF7-46C6-B05A-B7D495DF06B0}">
      <text>
        <r>
          <rPr>
            <sz val="11"/>
            <rFont val="Calibri"/>
            <family val="2"/>
            <charset val="238"/>
          </rPr>
          <t>IV_F:ECSUtem1</t>
        </r>
      </text>
    </comment>
    <comment ref="T106" authorId="0" shapeId="0" xr:uid="{2FCBCB3B-51B3-4F14-BBFA-2FB317523672}">
      <text>
        <r>
          <rPr>
            <sz val="11"/>
            <rFont val="Calibri"/>
            <family val="2"/>
            <charset val="238"/>
          </rPr>
          <t>IV_F:KFHUtem1</t>
        </r>
      </text>
    </comment>
    <comment ref="U106" authorId="0" shapeId="0" xr:uid="{E242033B-0C8A-4097-98F3-91A68C0FB52E}">
      <text>
        <r>
          <rPr>
            <sz val="11"/>
            <rFont val="Calibri"/>
            <family val="2"/>
            <charset val="238"/>
          </rPr>
          <t>IV_F:Egyeb_SajatUtem1</t>
        </r>
      </text>
    </comment>
    <comment ref="V106" authorId="0" shapeId="0" xr:uid="{ADD99E93-C3CF-4EA7-812B-84FC3F75FCE7}">
      <text>
        <r>
          <rPr>
            <sz val="11"/>
            <rFont val="Calibri"/>
            <family val="2"/>
            <charset val="238"/>
          </rPr>
          <t>IV_F:DijUtem1</t>
        </r>
      </text>
    </comment>
    <comment ref="W106" authorId="0" shapeId="0" xr:uid="{ADC45C4D-8D20-46B9-98FF-1906D0015D5F}">
      <text>
        <r>
          <rPr>
            <sz val="11"/>
            <rFont val="Calibri"/>
            <family val="2"/>
            <charset val="238"/>
          </rPr>
          <t>IV_F:EM_Melleklet1_Utem1</t>
        </r>
      </text>
    </comment>
    <comment ref="X106" authorId="0" shapeId="0" xr:uid="{648EA3C8-0084-402A-98C3-E0CBFD47A89A}">
      <text>
        <r>
          <rPr>
            <sz val="11"/>
            <rFont val="Calibri"/>
            <family val="2"/>
            <charset val="238"/>
          </rPr>
          <t>IV_F:EgyebAllamiUtem1</t>
        </r>
      </text>
    </comment>
    <comment ref="Y106" authorId="0" shapeId="0" xr:uid="{67B96B0D-83A2-4E31-BD9E-84BF264EA006}">
      <text>
        <r>
          <rPr>
            <sz val="11"/>
            <rFont val="Calibri"/>
            <family val="2"/>
            <charset val="238"/>
          </rPr>
          <t>IV_F:OnkormanyzatiUtem1</t>
        </r>
      </text>
    </comment>
    <comment ref="Z106" authorId="0" shapeId="0" xr:uid="{62D725AC-8FDE-436E-82FB-920C8442B697}">
      <text>
        <r>
          <rPr>
            <sz val="11"/>
            <rFont val="Calibri"/>
            <family val="2"/>
            <charset val="238"/>
          </rPr>
          <t>IV_F:EUUtem1</t>
        </r>
      </text>
    </comment>
    <comment ref="AA106" authorId="0" shapeId="0" xr:uid="{11044386-0310-401A-9EE6-E98FD2C52A02}">
      <text>
        <r>
          <rPr>
            <sz val="11"/>
            <rFont val="Calibri"/>
            <family val="2"/>
            <charset val="238"/>
          </rPr>
          <t>IV_F:EgyebUtem1</t>
        </r>
      </text>
    </comment>
    <comment ref="AB106" authorId="0" shapeId="0" xr:uid="{F343328F-D09B-4643-8706-B6B2053E7A8B}">
      <text>
        <r>
          <rPr>
            <sz val="11"/>
            <rFont val="Calibri"/>
            <family val="2"/>
            <charset val="238"/>
          </rPr>
          <t>IV_F:HitelKotvenyUtem1</t>
        </r>
      </text>
    </comment>
    <comment ref="AC106" authorId="0" shapeId="0" xr:uid="{EB65B050-564D-431E-BADE-3AA1D295BA6F}">
      <text>
        <r>
          <rPr>
            <sz val="11"/>
            <rFont val="Calibri"/>
            <family val="2"/>
            <charset val="238"/>
          </rPr>
          <t>IV_F:OsszesenUtem1</t>
        </r>
      </text>
    </comment>
    <comment ref="AF106" authorId="0" shapeId="0" xr:uid="{78A4495C-1DF7-4AC2-882F-941B5EC67C97}">
      <text>
        <r>
          <rPr>
            <sz val="11"/>
            <rFont val="Calibri"/>
            <family val="2"/>
            <charset val="238"/>
          </rPr>
          <t>IV_F:HDUtem2</t>
        </r>
      </text>
    </comment>
    <comment ref="AG106" authorId="0" shapeId="0" xr:uid="{10063EEC-3F47-4CEA-A94E-88C6570ACEF7}">
      <text>
        <r>
          <rPr>
            <sz val="11"/>
            <rFont val="Calibri"/>
            <family val="2"/>
            <charset val="238"/>
          </rPr>
          <t>IV_F:ECSUtem2</t>
        </r>
      </text>
    </comment>
    <comment ref="AH106" authorId="0" shapeId="0" xr:uid="{475536AD-3F91-4B6E-A486-0D2753449778}">
      <text>
        <r>
          <rPr>
            <sz val="11"/>
            <rFont val="Calibri"/>
            <family val="2"/>
            <charset val="238"/>
          </rPr>
          <t>IV_F:KFHUtem2</t>
        </r>
      </text>
    </comment>
    <comment ref="AI106" authorId="0" shapeId="0" xr:uid="{A4674ACC-12DD-47D3-9CD5-BF89DD991C2E}">
      <text>
        <r>
          <rPr>
            <sz val="11"/>
            <rFont val="Calibri"/>
            <family val="2"/>
            <charset val="238"/>
          </rPr>
          <t>IV_F:Egyeb_SajatUtem2</t>
        </r>
      </text>
    </comment>
    <comment ref="AJ106" authorId="0" shapeId="0" xr:uid="{6A045831-8662-422A-B8E5-8F4F2B64D17C}">
      <text>
        <r>
          <rPr>
            <sz val="11"/>
            <rFont val="Calibri"/>
            <family val="2"/>
            <charset val="238"/>
          </rPr>
          <t>IV_F:DijUtem2</t>
        </r>
      </text>
    </comment>
    <comment ref="AK106" authorId="0" shapeId="0" xr:uid="{EC22F08E-1E6F-42EB-92E6-4A2600235687}">
      <text>
        <r>
          <rPr>
            <sz val="11"/>
            <rFont val="Calibri"/>
            <family val="2"/>
            <charset val="238"/>
          </rPr>
          <t>IV_F:EM_Melleklet1_Utem2</t>
        </r>
      </text>
    </comment>
    <comment ref="AL106" authorId="0" shapeId="0" xr:uid="{5041D11A-4205-4FFB-AE17-3B30B46FE771}">
      <text>
        <r>
          <rPr>
            <sz val="11"/>
            <rFont val="Calibri"/>
            <family val="2"/>
            <charset val="238"/>
          </rPr>
          <t>IV_F:EgyebAllamiUtem2</t>
        </r>
      </text>
    </comment>
    <comment ref="AM106" authorId="0" shapeId="0" xr:uid="{68BE46F8-C890-4D58-BD2A-B97C52C777EC}">
      <text>
        <r>
          <rPr>
            <sz val="11"/>
            <rFont val="Calibri"/>
            <family val="2"/>
            <charset val="238"/>
          </rPr>
          <t>IV_F:OnkormanyzatiUtem2</t>
        </r>
      </text>
    </comment>
    <comment ref="AN106" authorId="0" shapeId="0" xr:uid="{EA845CC4-C239-4CCD-A24F-6D79F3561BEB}">
      <text>
        <r>
          <rPr>
            <sz val="11"/>
            <rFont val="Calibri"/>
            <family val="2"/>
            <charset val="238"/>
          </rPr>
          <t>IV_F:EUUtem2</t>
        </r>
      </text>
    </comment>
    <comment ref="AO106" authorId="0" shapeId="0" xr:uid="{DB3E2B8D-1419-45D7-AB51-8C825B63F399}">
      <text>
        <r>
          <rPr>
            <sz val="11"/>
            <rFont val="Calibri"/>
            <family val="2"/>
            <charset val="238"/>
          </rPr>
          <t>IV_F:EgyebUtem2</t>
        </r>
      </text>
    </comment>
    <comment ref="AP106" authorId="0" shapeId="0" xr:uid="{2DB5C183-E774-4930-87BD-72CB4DE9CC97}">
      <text>
        <r>
          <rPr>
            <sz val="11"/>
            <rFont val="Calibri"/>
            <family val="2"/>
            <charset val="238"/>
          </rPr>
          <t>IV_F:HitelKotvenyUtem2</t>
        </r>
      </text>
    </comment>
    <comment ref="AQ106" authorId="0" shapeId="0" xr:uid="{8F4A4066-986E-48CD-BB3D-3DD6FED8A2D1}">
      <text>
        <r>
          <rPr>
            <sz val="11"/>
            <rFont val="Calibri"/>
            <family val="2"/>
            <charset val="238"/>
          </rPr>
          <t>IV_F:OsszesenUtem2</t>
        </r>
      </text>
    </comment>
    <comment ref="AR106" authorId="0" shapeId="0" xr:uid="{F00DE91D-DFEA-4C12-A761-1A5F34F48591}">
      <text>
        <r>
          <rPr>
            <sz val="11"/>
            <rFont val="Calibri"/>
            <family val="2"/>
            <charset val="238"/>
          </rPr>
          <t>IV_F:ForrashianyUtem2</t>
        </r>
      </text>
    </comment>
    <comment ref="AU106" authorId="0" shapeId="0" xr:uid="{7C3EEB51-F5B3-478D-BC68-B84F61EFADDB}">
      <text>
        <r>
          <rPr>
            <sz val="11"/>
            <rFont val="Calibri"/>
            <family val="2"/>
            <charset val="238"/>
          </rPr>
          <t>IV_F:Indokolas</t>
        </r>
      </text>
    </comment>
    <comment ref="AV106" authorId="0" shapeId="0" xr:uid="{D437B2A2-F7ED-4734-9849-782427712A58}">
      <text>
        <r>
          <rPr>
            <sz val="11"/>
            <rFont val="Calibri"/>
            <family val="2"/>
            <charset val="238"/>
          </rPr>
          <t>IV_F:Megjegyzes</t>
        </r>
      </text>
    </comment>
    <comment ref="AW106" authorId="0" shapeId="0" xr:uid="{FCB48749-F516-467A-9C18-D1D423231BFD}">
      <text>
        <r>
          <rPr>
            <sz val="11"/>
            <rFont val="Calibri"/>
            <family val="2"/>
            <charset val="238"/>
          </rPr>
          <t>IV_F:FeladatSorszam</t>
        </r>
      </text>
    </comment>
    <comment ref="AY106" authorId="0" shapeId="0" xr:uid="{9BB8D0B7-218E-499E-8E44-51A6F709F71F}">
      <text>
        <r>
          <rPr>
            <sz val="11"/>
            <rFont val="Calibri"/>
            <family val="2"/>
            <charset val="238"/>
          </rPr>
          <t>IV_F:ISA</t>
        </r>
      </text>
    </comment>
    <comment ref="B107" authorId="0" shapeId="0" xr:uid="{644C4698-80E3-41E3-9B68-6A537A0D9A81}">
      <text>
        <r>
          <rPr>
            <sz val="11"/>
            <rFont val="Calibri"/>
            <family val="2"/>
            <charset val="238"/>
          </rPr>
          <t>IV_F:FontossagiSorrent</t>
        </r>
      </text>
    </comment>
    <comment ref="C107" authorId="0" shapeId="0" xr:uid="{94B0106C-76A3-4F7A-9D7B-5BB9C5A1F3E3}">
      <text>
        <r>
          <rPr>
            <sz val="11"/>
            <rFont val="Calibri"/>
            <family val="2"/>
            <charset val="238"/>
          </rPr>
          <t>IV_F:FeladatKategoria</t>
        </r>
      </text>
    </comment>
    <comment ref="D107" authorId="0" shapeId="0" xr:uid="{02F01585-A012-4E6D-8B73-6AAFFDF327CC}">
      <text>
        <r>
          <rPr>
            <sz val="11"/>
            <rFont val="Calibri"/>
            <family val="2"/>
            <charset val="238"/>
          </rPr>
          <t>IV_F:FeladatMegnevezes</t>
        </r>
      </text>
    </comment>
    <comment ref="E107" authorId="0" shapeId="0" xr:uid="{0F2F7592-3B23-47CA-8C3F-4970878278CF}">
      <text>
        <r>
          <rPr>
            <sz val="11"/>
            <rFont val="Calibri"/>
            <family val="2"/>
            <charset val="238"/>
          </rPr>
          <t>IV_F:ElviEngedelySzam</t>
        </r>
      </text>
    </comment>
    <comment ref="F107" authorId="0" shapeId="0" xr:uid="{6199828A-BBC9-43D5-AD64-6C52C0F7A421}">
      <text>
        <r>
          <rPr>
            <sz val="11"/>
            <rFont val="Calibri"/>
            <family val="2"/>
            <charset val="238"/>
          </rPr>
          <t>IV_F:VKR_Kod</t>
        </r>
      </text>
    </comment>
    <comment ref="G107" authorId="0" shapeId="0" xr:uid="{DCDA434C-453C-4182-B159-EC7F807F3344}">
      <text>
        <r>
          <rPr>
            <sz val="11"/>
            <rFont val="Calibri"/>
            <family val="2"/>
            <charset val="238"/>
          </rPr>
          <t>IV_F:VKR_Nev</t>
        </r>
      </text>
    </comment>
    <comment ref="H107" authorId="0" shapeId="0" xr:uid="{819262C4-5BC0-42C5-B103-9E7B21EDA9A8}">
      <text>
        <r>
          <rPr>
            <sz val="11"/>
            <rFont val="Calibri"/>
            <family val="2"/>
            <charset val="238"/>
          </rPr>
          <t>IV_F:FeladatAzonosito</t>
        </r>
      </text>
    </comment>
    <comment ref="I107" authorId="0" shapeId="0" xr:uid="{2A864368-924B-46D4-AE83-C4A419C1C269}">
      <text>
        <r>
          <rPr>
            <sz val="11"/>
            <rFont val="Calibri"/>
            <family val="2"/>
            <charset val="238"/>
          </rPr>
          <t>IV_F:EllatasiTerulet</t>
        </r>
      </text>
    </comment>
    <comment ref="J107" authorId="0" shapeId="0" xr:uid="{EC7C7F1D-6EF8-41E5-91A7-46BCF420E71F}">
      <text>
        <r>
          <rPr>
            <sz val="11"/>
            <rFont val="Calibri"/>
            <family val="2"/>
            <charset val="238"/>
          </rPr>
          <t>IV_F:EllatasertFelelos</t>
        </r>
      </text>
    </comment>
    <comment ref="K107" authorId="0" shapeId="0" xr:uid="{C118151E-1C8D-49C9-8108-F811B3B70858}">
      <text>
        <r>
          <rPr>
            <sz val="11"/>
            <rFont val="Calibri"/>
            <family val="2"/>
            <charset val="238"/>
          </rPr>
          <t>IV_F:TervezettNettoKoltseg</t>
        </r>
      </text>
    </comment>
    <comment ref="L107" authorId="0" shapeId="0" xr:uid="{B176ED8C-7740-458A-B504-116290502D68}">
      <text>
        <r>
          <rPr>
            <sz val="11"/>
            <rFont val="Calibri"/>
            <family val="2"/>
            <charset val="238"/>
          </rPr>
          <t>IV_F:IdotartamKezdes</t>
        </r>
      </text>
    </comment>
    <comment ref="M107" authorId="0" shapeId="0" xr:uid="{3DDD6B2E-458D-4D1B-936F-58C51EB6FE87}">
      <text>
        <r>
          <rPr>
            <sz val="11"/>
            <rFont val="Calibri"/>
            <family val="2"/>
            <charset val="238"/>
          </rPr>
          <t>IV_F:IdotartamBefejezes</t>
        </r>
      </text>
    </comment>
    <comment ref="N107" authorId="0" shapeId="0" xr:uid="{ECDD6AE3-D42F-40CC-A53D-4CAD335C9405}">
      <text>
        <r>
          <rPr>
            <sz val="11"/>
            <rFont val="Calibri"/>
            <family val="2"/>
            <charset val="238"/>
          </rPr>
          <t>IV_F:NettoKoltsegUtem1</t>
        </r>
      </text>
    </comment>
    <comment ref="O107" authorId="0" shapeId="0" xr:uid="{E6C83F56-11BB-4395-A551-817075D5A488}">
      <text>
        <r>
          <rPr>
            <sz val="11"/>
            <rFont val="Calibri"/>
            <family val="2"/>
            <charset val="238"/>
          </rPr>
          <t>IV_F:NettoKoltsegUtem2</t>
        </r>
      </text>
    </comment>
    <comment ref="P107" authorId="0" shapeId="0" xr:uid="{3B5D230D-87BA-4D03-A52C-0D78C820E985}">
      <text>
        <r>
          <rPr>
            <sz val="11"/>
            <rFont val="Calibri"/>
            <family val="2"/>
            <charset val="238"/>
          </rPr>
          <t>IV_F:EM_Melleklet2_KTG</t>
        </r>
      </text>
    </comment>
    <comment ref="R107" authorId="0" shapeId="0" xr:uid="{A22714E3-335E-4675-AD75-6802405AC01C}">
      <text>
        <r>
          <rPr>
            <sz val="11"/>
            <rFont val="Calibri"/>
            <family val="2"/>
            <charset val="238"/>
          </rPr>
          <t>IV_F:HDUtem1</t>
        </r>
      </text>
    </comment>
    <comment ref="S107" authorId="0" shapeId="0" xr:uid="{C0B58F5F-D4C6-461C-94E0-3751D1AD3EED}">
      <text>
        <r>
          <rPr>
            <sz val="11"/>
            <rFont val="Calibri"/>
            <family val="2"/>
            <charset val="238"/>
          </rPr>
          <t>IV_F:ECSUtem1</t>
        </r>
      </text>
    </comment>
    <comment ref="T107" authorId="0" shapeId="0" xr:uid="{D152AEA4-E195-4EB5-9A96-FDD0EA70DE09}">
      <text>
        <r>
          <rPr>
            <sz val="11"/>
            <rFont val="Calibri"/>
            <family val="2"/>
            <charset val="238"/>
          </rPr>
          <t>IV_F:KFHUtem1</t>
        </r>
      </text>
    </comment>
    <comment ref="U107" authorId="0" shapeId="0" xr:uid="{E3464F6F-8480-4EC5-8032-A5849CC46D5C}">
      <text>
        <r>
          <rPr>
            <sz val="11"/>
            <rFont val="Calibri"/>
            <family val="2"/>
            <charset val="238"/>
          </rPr>
          <t>IV_F:Egyeb_SajatUtem1</t>
        </r>
      </text>
    </comment>
    <comment ref="V107" authorId="0" shapeId="0" xr:uid="{67123012-AA2E-4A5E-B9B7-39012956FD64}">
      <text>
        <r>
          <rPr>
            <sz val="11"/>
            <rFont val="Calibri"/>
            <family val="2"/>
            <charset val="238"/>
          </rPr>
          <t>IV_F:DijUtem1</t>
        </r>
      </text>
    </comment>
    <comment ref="W107" authorId="0" shapeId="0" xr:uid="{71E44AC1-B15E-410D-B257-B404515FFDB4}">
      <text>
        <r>
          <rPr>
            <sz val="11"/>
            <rFont val="Calibri"/>
            <family val="2"/>
            <charset val="238"/>
          </rPr>
          <t>IV_F:EM_Melleklet1_Utem1</t>
        </r>
      </text>
    </comment>
    <comment ref="X107" authorId="0" shapeId="0" xr:uid="{90358EB1-2187-4F5E-8332-A5D109774628}">
      <text>
        <r>
          <rPr>
            <sz val="11"/>
            <rFont val="Calibri"/>
            <family val="2"/>
            <charset val="238"/>
          </rPr>
          <t>IV_F:EgyebAllamiUtem1</t>
        </r>
      </text>
    </comment>
    <comment ref="Y107" authorId="0" shapeId="0" xr:uid="{86C2F708-7038-42F9-B84E-9EFE249F5CDB}">
      <text>
        <r>
          <rPr>
            <sz val="11"/>
            <rFont val="Calibri"/>
            <family val="2"/>
            <charset val="238"/>
          </rPr>
          <t>IV_F:OnkormanyzatiUtem1</t>
        </r>
      </text>
    </comment>
    <comment ref="Z107" authorId="0" shapeId="0" xr:uid="{4F4A51A6-A061-4882-9C3E-D75C9F7EED30}">
      <text>
        <r>
          <rPr>
            <sz val="11"/>
            <rFont val="Calibri"/>
            <family val="2"/>
            <charset val="238"/>
          </rPr>
          <t>IV_F:EUUtem1</t>
        </r>
      </text>
    </comment>
    <comment ref="AA107" authorId="0" shapeId="0" xr:uid="{3643C7A2-DC62-4530-87A3-701AA2A4307A}">
      <text>
        <r>
          <rPr>
            <sz val="11"/>
            <rFont val="Calibri"/>
            <family val="2"/>
            <charset val="238"/>
          </rPr>
          <t>IV_F:EgyebUtem1</t>
        </r>
      </text>
    </comment>
    <comment ref="AB107" authorId="0" shapeId="0" xr:uid="{D8ABC721-9231-41FD-97CB-C185E44813CD}">
      <text>
        <r>
          <rPr>
            <sz val="11"/>
            <rFont val="Calibri"/>
            <family val="2"/>
            <charset val="238"/>
          </rPr>
          <t>IV_F:HitelKotvenyUtem1</t>
        </r>
      </text>
    </comment>
    <comment ref="AC107" authorId="0" shapeId="0" xr:uid="{A26CEC4E-AB8D-420D-A288-9D8DDD5E3956}">
      <text>
        <r>
          <rPr>
            <sz val="11"/>
            <rFont val="Calibri"/>
            <family val="2"/>
            <charset val="238"/>
          </rPr>
          <t>IV_F:OsszesenUtem1</t>
        </r>
      </text>
    </comment>
    <comment ref="AF107" authorId="0" shapeId="0" xr:uid="{6DF6A20F-B674-4378-9BE5-248B74473FEE}">
      <text>
        <r>
          <rPr>
            <sz val="11"/>
            <rFont val="Calibri"/>
            <family val="2"/>
            <charset val="238"/>
          </rPr>
          <t>IV_F:HDUtem2</t>
        </r>
      </text>
    </comment>
    <comment ref="AG107" authorId="0" shapeId="0" xr:uid="{B34B6810-778D-4AAB-B18E-103189A5EF6C}">
      <text>
        <r>
          <rPr>
            <sz val="11"/>
            <rFont val="Calibri"/>
            <family val="2"/>
            <charset val="238"/>
          </rPr>
          <t>IV_F:ECSUtem2</t>
        </r>
      </text>
    </comment>
    <comment ref="AH107" authorId="0" shapeId="0" xr:uid="{96A63544-01CB-4DDB-933F-C7AA2A62B7D5}">
      <text>
        <r>
          <rPr>
            <sz val="11"/>
            <rFont val="Calibri"/>
            <family val="2"/>
            <charset val="238"/>
          </rPr>
          <t>IV_F:KFHUtem2</t>
        </r>
      </text>
    </comment>
    <comment ref="AI107" authorId="0" shapeId="0" xr:uid="{52A80A3E-C4DD-41BC-A578-5355974B28EC}">
      <text>
        <r>
          <rPr>
            <sz val="11"/>
            <rFont val="Calibri"/>
            <family val="2"/>
            <charset val="238"/>
          </rPr>
          <t>IV_F:Egyeb_SajatUtem2</t>
        </r>
      </text>
    </comment>
    <comment ref="AJ107" authorId="0" shapeId="0" xr:uid="{E3AC4328-828F-425C-BAE1-5658094B5519}">
      <text>
        <r>
          <rPr>
            <sz val="11"/>
            <rFont val="Calibri"/>
            <family val="2"/>
            <charset val="238"/>
          </rPr>
          <t>IV_F:DijUtem2</t>
        </r>
      </text>
    </comment>
    <comment ref="AK107" authorId="0" shapeId="0" xr:uid="{C0482C19-DC21-4B2F-907B-51BC1868F7E9}">
      <text>
        <r>
          <rPr>
            <sz val="11"/>
            <rFont val="Calibri"/>
            <family val="2"/>
            <charset val="238"/>
          </rPr>
          <t>IV_F:EM_Melleklet1_Utem2</t>
        </r>
      </text>
    </comment>
    <comment ref="AL107" authorId="0" shapeId="0" xr:uid="{680E51EC-C8EB-448A-9686-F6652D234926}">
      <text>
        <r>
          <rPr>
            <sz val="11"/>
            <rFont val="Calibri"/>
            <family val="2"/>
            <charset val="238"/>
          </rPr>
          <t>IV_F:EgyebAllamiUtem2</t>
        </r>
      </text>
    </comment>
    <comment ref="AM107" authorId="0" shapeId="0" xr:uid="{4D95C501-FFFA-4AF8-832A-1DF4C9271AA3}">
      <text>
        <r>
          <rPr>
            <sz val="11"/>
            <rFont val="Calibri"/>
            <family val="2"/>
            <charset val="238"/>
          </rPr>
          <t>IV_F:OnkormanyzatiUtem2</t>
        </r>
      </text>
    </comment>
    <comment ref="AN107" authorId="0" shapeId="0" xr:uid="{855172E5-3468-4387-91BA-2B65309A694C}">
      <text>
        <r>
          <rPr>
            <sz val="11"/>
            <rFont val="Calibri"/>
            <family val="2"/>
            <charset val="238"/>
          </rPr>
          <t>IV_F:EUUtem2</t>
        </r>
      </text>
    </comment>
    <comment ref="AO107" authorId="0" shapeId="0" xr:uid="{CDAF7C5C-6177-498A-9DAD-40110C22E110}">
      <text>
        <r>
          <rPr>
            <sz val="11"/>
            <rFont val="Calibri"/>
            <family val="2"/>
            <charset val="238"/>
          </rPr>
          <t>IV_F:EgyebUtem2</t>
        </r>
      </text>
    </comment>
    <comment ref="AP107" authorId="0" shapeId="0" xr:uid="{6E9BCB7E-76BD-42C7-AA5A-1DF8D7B574D5}">
      <text>
        <r>
          <rPr>
            <sz val="11"/>
            <rFont val="Calibri"/>
            <family val="2"/>
            <charset val="238"/>
          </rPr>
          <t>IV_F:HitelKotvenyUtem2</t>
        </r>
      </text>
    </comment>
    <comment ref="AQ107" authorId="0" shapeId="0" xr:uid="{68C2AA98-B2E9-4318-872A-BEB6D32D95B0}">
      <text>
        <r>
          <rPr>
            <sz val="11"/>
            <rFont val="Calibri"/>
            <family val="2"/>
            <charset val="238"/>
          </rPr>
          <t>IV_F:OsszesenUtem2</t>
        </r>
      </text>
    </comment>
    <comment ref="AR107" authorId="0" shapeId="0" xr:uid="{0C5A4B79-E940-479B-9164-153B9775B231}">
      <text>
        <r>
          <rPr>
            <sz val="11"/>
            <rFont val="Calibri"/>
            <family val="2"/>
            <charset val="238"/>
          </rPr>
          <t>IV_F:ForrashianyUtem2</t>
        </r>
      </text>
    </comment>
    <comment ref="AU107" authorId="0" shapeId="0" xr:uid="{56376F98-DAA1-4673-9A61-5FBB9C4EED15}">
      <text>
        <r>
          <rPr>
            <sz val="11"/>
            <rFont val="Calibri"/>
            <family val="2"/>
            <charset val="238"/>
          </rPr>
          <t>IV_F:Indokolas</t>
        </r>
      </text>
    </comment>
    <comment ref="AV107" authorId="0" shapeId="0" xr:uid="{C1039C81-DEE0-4446-8799-8DC5C4FC5563}">
      <text>
        <r>
          <rPr>
            <sz val="11"/>
            <rFont val="Calibri"/>
            <family val="2"/>
            <charset val="238"/>
          </rPr>
          <t>IV_F:Megjegyzes</t>
        </r>
      </text>
    </comment>
    <comment ref="AW107" authorId="0" shapeId="0" xr:uid="{1C0B5966-7936-4C78-9D7D-EF594A5C088E}">
      <text>
        <r>
          <rPr>
            <sz val="11"/>
            <rFont val="Calibri"/>
            <family val="2"/>
            <charset val="238"/>
          </rPr>
          <t>IV_F:FeladatSorszam</t>
        </r>
      </text>
    </comment>
    <comment ref="AY107" authorId="0" shapeId="0" xr:uid="{80C7F75A-C3BA-4084-B522-C08F7E7959B0}">
      <text>
        <r>
          <rPr>
            <sz val="11"/>
            <rFont val="Calibri"/>
            <family val="2"/>
            <charset val="238"/>
          </rPr>
          <t>IV_F:ISA</t>
        </r>
      </text>
    </comment>
    <comment ref="B108" authorId="0" shapeId="0" xr:uid="{BBD8BD4B-123E-4ABC-BE4F-A304C9540465}">
      <text>
        <r>
          <rPr>
            <sz val="11"/>
            <rFont val="Calibri"/>
            <family val="2"/>
            <charset val="238"/>
          </rPr>
          <t>IV_F:FontossagiSorrent</t>
        </r>
      </text>
    </comment>
    <comment ref="C108" authorId="0" shapeId="0" xr:uid="{D99D991B-0D14-42CB-8E7C-42A3746F95BD}">
      <text>
        <r>
          <rPr>
            <sz val="11"/>
            <rFont val="Calibri"/>
            <family val="2"/>
            <charset val="238"/>
          </rPr>
          <t>IV_F:FeladatKategoria</t>
        </r>
      </text>
    </comment>
    <comment ref="D108" authorId="0" shapeId="0" xr:uid="{71EB9138-47D5-4B5A-8580-4293956FDF67}">
      <text>
        <r>
          <rPr>
            <sz val="11"/>
            <rFont val="Calibri"/>
            <family val="2"/>
            <charset val="238"/>
          </rPr>
          <t>IV_F:FeladatMegnevezes</t>
        </r>
      </text>
    </comment>
    <comment ref="E108" authorId="0" shapeId="0" xr:uid="{30998832-669A-427B-A2DE-2B29553C0D64}">
      <text>
        <r>
          <rPr>
            <sz val="11"/>
            <rFont val="Calibri"/>
            <family val="2"/>
            <charset val="238"/>
          </rPr>
          <t>IV_F:ElviEngedelySzam</t>
        </r>
      </text>
    </comment>
    <comment ref="F108" authorId="0" shapeId="0" xr:uid="{624AEBB2-3E8E-4BFB-B011-D3E0EB37E035}">
      <text>
        <r>
          <rPr>
            <sz val="11"/>
            <rFont val="Calibri"/>
            <family val="2"/>
            <charset val="238"/>
          </rPr>
          <t>IV_F:VKR_Kod</t>
        </r>
      </text>
    </comment>
    <comment ref="G108" authorId="0" shapeId="0" xr:uid="{A07DDCD1-03C4-4B7A-B38A-4DC270645DA0}">
      <text>
        <r>
          <rPr>
            <sz val="11"/>
            <rFont val="Calibri"/>
            <family val="2"/>
            <charset val="238"/>
          </rPr>
          <t>IV_F:VKR_Nev</t>
        </r>
      </text>
    </comment>
    <comment ref="H108" authorId="0" shapeId="0" xr:uid="{ABF71A82-1C73-4547-B5D1-62F98C9A2C2E}">
      <text>
        <r>
          <rPr>
            <sz val="11"/>
            <rFont val="Calibri"/>
            <family val="2"/>
            <charset val="238"/>
          </rPr>
          <t>IV_F:FeladatAzonosito</t>
        </r>
      </text>
    </comment>
    <comment ref="I108" authorId="0" shapeId="0" xr:uid="{78123267-2470-4E2A-B99B-45ACB69C8EDA}">
      <text>
        <r>
          <rPr>
            <sz val="11"/>
            <rFont val="Calibri"/>
            <family val="2"/>
            <charset val="238"/>
          </rPr>
          <t>IV_F:EllatasiTerulet</t>
        </r>
      </text>
    </comment>
    <comment ref="J108" authorId="0" shapeId="0" xr:uid="{BF73CC32-5909-4C5B-82F2-827D13358D96}">
      <text>
        <r>
          <rPr>
            <sz val="11"/>
            <rFont val="Calibri"/>
            <family val="2"/>
            <charset val="238"/>
          </rPr>
          <t>IV_F:EllatasertFelelos</t>
        </r>
      </text>
    </comment>
    <comment ref="K108" authorId="0" shapeId="0" xr:uid="{883DE6E5-0AF8-468F-81D8-65B6245B6D42}">
      <text>
        <r>
          <rPr>
            <sz val="11"/>
            <rFont val="Calibri"/>
            <family val="2"/>
            <charset val="238"/>
          </rPr>
          <t>IV_F:TervezettNettoKoltseg</t>
        </r>
      </text>
    </comment>
    <comment ref="L108" authorId="0" shapeId="0" xr:uid="{7230B49D-42D6-4A40-BE9C-D96DBFAA48AD}">
      <text>
        <r>
          <rPr>
            <sz val="11"/>
            <rFont val="Calibri"/>
            <family val="2"/>
            <charset val="238"/>
          </rPr>
          <t>IV_F:IdotartamKezdes</t>
        </r>
      </text>
    </comment>
    <comment ref="M108" authorId="0" shapeId="0" xr:uid="{6C876EB7-447D-482E-ABE3-B4AA1D097536}">
      <text>
        <r>
          <rPr>
            <sz val="11"/>
            <rFont val="Calibri"/>
            <family val="2"/>
            <charset val="238"/>
          </rPr>
          <t>IV_F:IdotartamBefejezes</t>
        </r>
      </text>
    </comment>
    <comment ref="N108" authorId="0" shapeId="0" xr:uid="{3EEFAACC-B02A-4534-B5BF-00D8387A5EB9}">
      <text>
        <r>
          <rPr>
            <sz val="11"/>
            <rFont val="Calibri"/>
            <family val="2"/>
            <charset val="238"/>
          </rPr>
          <t>IV_F:NettoKoltsegUtem1</t>
        </r>
      </text>
    </comment>
    <comment ref="O108" authorId="0" shapeId="0" xr:uid="{1EAC76A2-C163-4D46-BE1D-C32092A1B405}">
      <text>
        <r>
          <rPr>
            <sz val="11"/>
            <rFont val="Calibri"/>
            <family val="2"/>
            <charset val="238"/>
          </rPr>
          <t>IV_F:NettoKoltsegUtem2</t>
        </r>
      </text>
    </comment>
    <comment ref="P108" authorId="0" shapeId="0" xr:uid="{0BC174A2-63F5-4AC3-BCB8-6DCF723D34C6}">
      <text>
        <r>
          <rPr>
            <sz val="11"/>
            <rFont val="Calibri"/>
            <family val="2"/>
            <charset val="238"/>
          </rPr>
          <t>IV_F:EM_Melleklet2_KTG</t>
        </r>
      </text>
    </comment>
    <comment ref="R108" authorId="0" shapeId="0" xr:uid="{1E34F943-C33A-4768-9A55-1E9C2DCEFA84}">
      <text>
        <r>
          <rPr>
            <sz val="11"/>
            <rFont val="Calibri"/>
            <family val="2"/>
            <charset val="238"/>
          </rPr>
          <t>IV_F:HDUtem1</t>
        </r>
      </text>
    </comment>
    <comment ref="S108" authorId="0" shapeId="0" xr:uid="{749FE155-ACE3-4D8E-B343-78DB86EE9556}">
      <text>
        <r>
          <rPr>
            <sz val="11"/>
            <rFont val="Calibri"/>
            <family val="2"/>
            <charset val="238"/>
          </rPr>
          <t>IV_F:ECSUtem1</t>
        </r>
      </text>
    </comment>
    <comment ref="T108" authorId="0" shapeId="0" xr:uid="{07B7A85E-4F7F-4B72-9FB5-74763761430A}">
      <text>
        <r>
          <rPr>
            <sz val="11"/>
            <rFont val="Calibri"/>
            <family val="2"/>
            <charset val="238"/>
          </rPr>
          <t>IV_F:KFHUtem1</t>
        </r>
      </text>
    </comment>
    <comment ref="U108" authorId="0" shapeId="0" xr:uid="{51DF7CD0-1FBA-4C25-A8D9-3C8B65A72F94}">
      <text>
        <r>
          <rPr>
            <sz val="11"/>
            <rFont val="Calibri"/>
            <family val="2"/>
            <charset val="238"/>
          </rPr>
          <t>IV_F:Egyeb_SajatUtem1</t>
        </r>
      </text>
    </comment>
    <comment ref="V108" authorId="0" shapeId="0" xr:uid="{9618EFA9-3451-4E53-ABA8-0E2BC9C970E3}">
      <text>
        <r>
          <rPr>
            <sz val="11"/>
            <rFont val="Calibri"/>
            <family val="2"/>
            <charset val="238"/>
          </rPr>
          <t>IV_F:DijUtem1</t>
        </r>
      </text>
    </comment>
    <comment ref="W108" authorId="0" shapeId="0" xr:uid="{50B5E355-AC22-4314-A6D5-C336FD5DED2D}">
      <text>
        <r>
          <rPr>
            <sz val="11"/>
            <rFont val="Calibri"/>
            <family val="2"/>
            <charset val="238"/>
          </rPr>
          <t>IV_F:EM_Melleklet1_Utem1</t>
        </r>
      </text>
    </comment>
    <comment ref="X108" authorId="0" shapeId="0" xr:uid="{8EAA7B90-E202-4B29-A137-60A9ACEB61D3}">
      <text>
        <r>
          <rPr>
            <sz val="11"/>
            <rFont val="Calibri"/>
            <family val="2"/>
            <charset val="238"/>
          </rPr>
          <t>IV_F:EgyebAllamiUtem1</t>
        </r>
      </text>
    </comment>
    <comment ref="Y108" authorId="0" shapeId="0" xr:uid="{337DE2B0-883D-4BAD-9C3B-D81AE041CB34}">
      <text>
        <r>
          <rPr>
            <sz val="11"/>
            <rFont val="Calibri"/>
            <family val="2"/>
            <charset val="238"/>
          </rPr>
          <t>IV_F:OnkormanyzatiUtem1</t>
        </r>
      </text>
    </comment>
    <comment ref="Z108" authorId="0" shapeId="0" xr:uid="{2370AB2C-0C68-4BE7-A296-31D36A2C5284}">
      <text>
        <r>
          <rPr>
            <sz val="11"/>
            <rFont val="Calibri"/>
            <family val="2"/>
            <charset val="238"/>
          </rPr>
          <t>IV_F:EUUtem1</t>
        </r>
      </text>
    </comment>
    <comment ref="AA108" authorId="0" shapeId="0" xr:uid="{62FB9D18-3ED4-4688-8AA2-62CCA129EE4F}">
      <text>
        <r>
          <rPr>
            <sz val="11"/>
            <rFont val="Calibri"/>
            <family val="2"/>
            <charset val="238"/>
          </rPr>
          <t>IV_F:EgyebUtem1</t>
        </r>
      </text>
    </comment>
    <comment ref="AB108" authorId="0" shapeId="0" xr:uid="{852AA487-77AA-4538-A0E0-4D2756544359}">
      <text>
        <r>
          <rPr>
            <sz val="11"/>
            <rFont val="Calibri"/>
            <family val="2"/>
            <charset val="238"/>
          </rPr>
          <t>IV_F:HitelKotvenyUtem1</t>
        </r>
      </text>
    </comment>
    <comment ref="AC108" authorId="0" shapeId="0" xr:uid="{2AC49868-7A82-416F-935D-3C96050F6B10}">
      <text>
        <r>
          <rPr>
            <sz val="11"/>
            <rFont val="Calibri"/>
            <family val="2"/>
            <charset val="238"/>
          </rPr>
          <t>IV_F:OsszesenUtem1</t>
        </r>
      </text>
    </comment>
    <comment ref="AF108" authorId="0" shapeId="0" xr:uid="{2488C7F4-0E7F-4F70-8A0A-3D71EA7B0C36}">
      <text>
        <r>
          <rPr>
            <sz val="11"/>
            <rFont val="Calibri"/>
            <family val="2"/>
            <charset val="238"/>
          </rPr>
          <t>IV_F:HDUtem2</t>
        </r>
      </text>
    </comment>
    <comment ref="AG108" authorId="0" shapeId="0" xr:uid="{2E1724A7-C4C2-4655-8181-A193EDCA6537}">
      <text>
        <r>
          <rPr>
            <sz val="11"/>
            <rFont val="Calibri"/>
            <family val="2"/>
            <charset val="238"/>
          </rPr>
          <t>IV_F:ECSUtem2</t>
        </r>
      </text>
    </comment>
    <comment ref="AH108" authorId="0" shapeId="0" xr:uid="{C8F6ED2F-8AEB-40E9-A587-57909B63E6D4}">
      <text>
        <r>
          <rPr>
            <sz val="11"/>
            <rFont val="Calibri"/>
            <family val="2"/>
            <charset val="238"/>
          </rPr>
          <t>IV_F:KFHUtem2</t>
        </r>
      </text>
    </comment>
    <comment ref="AI108" authorId="0" shapeId="0" xr:uid="{E5D19871-FCFA-416E-917B-53EE7AA3AD08}">
      <text>
        <r>
          <rPr>
            <sz val="11"/>
            <rFont val="Calibri"/>
            <family val="2"/>
            <charset val="238"/>
          </rPr>
          <t>IV_F:Egyeb_SajatUtem2</t>
        </r>
      </text>
    </comment>
    <comment ref="AJ108" authorId="0" shapeId="0" xr:uid="{57EF1F8D-CDEA-4A5F-877C-27E16C6417BB}">
      <text>
        <r>
          <rPr>
            <sz val="11"/>
            <rFont val="Calibri"/>
            <family val="2"/>
            <charset val="238"/>
          </rPr>
          <t>IV_F:DijUtem2</t>
        </r>
      </text>
    </comment>
    <comment ref="AK108" authorId="0" shapeId="0" xr:uid="{AF443E9A-0F5B-4FA4-B285-EDC6B07818A1}">
      <text>
        <r>
          <rPr>
            <sz val="11"/>
            <rFont val="Calibri"/>
            <family val="2"/>
            <charset val="238"/>
          </rPr>
          <t>IV_F:EM_Melleklet1_Utem2</t>
        </r>
      </text>
    </comment>
    <comment ref="AL108" authorId="0" shapeId="0" xr:uid="{2DD8BF91-83F9-4385-B7CE-796A13CCC214}">
      <text>
        <r>
          <rPr>
            <sz val="11"/>
            <rFont val="Calibri"/>
            <family val="2"/>
            <charset val="238"/>
          </rPr>
          <t>IV_F:EgyebAllamiUtem2</t>
        </r>
      </text>
    </comment>
    <comment ref="AM108" authorId="0" shapeId="0" xr:uid="{D7934586-AF52-47AB-9DDB-B7F26F3A5C6E}">
      <text>
        <r>
          <rPr>
            <sz val="11"/>
            <rFont val="Calibri"/>
            <family val="2"/>
            <charset val="238"/>
          </rPr>
          <t>IV_F:OnkormanyzatiUtem2</t>
        </r>
      </text>
    </comment>
    <comment ref="AN108" authorId="0" shapeId="0" xr:uid="{69E11256-BB4D-44D2-BC5C-F6E9834FE339}">
      <text>
        <r>
          <rPr>
            <sz val="11"/>
            <rFont val="Calibri"/>
            <family val="2"/>
            <charset val="238"/>
          </rPr>
          <t>IV_F:EUUtem2</t>
        </r>
      </text>
    </comment>
    <comment ref="AO108" authorId="0" shapeId="0" xr:uid="{06C9A799-DA13-4D7F-B330-8D450BA6FF79}">
      <text>
        <r>
          <rPr>
            <sz val="11"/>
            <rFont val="Calibri"/>
            <family val="2"/>
            <charset val="238"/>
          </rPr>
          <t>IV_F:EgyebUtem2</t>
        </r>
      </text>
    </comment>
    <comment ref="AP108" authorId="0" shapeId="0" xr:uid="{9CADD814-A997-45E5-A6E2-EDEE90C8ED51}">
      <text>
        <r>
          <rPr>
            <sz val="11"/>
            <rFont val="Calibri"/>
            <family val="2"/>
            <charset val="238"/>
          </rPr>
          <t>IV_F:HitelKotvenyUtem2</t>
        </r>
      </text>
    </comment>
    <comment ref="AQ108" authorId="0" shapeId="0" xr:uid="{BE30139E-3E88-41F4-B5D0-ABC536BCF2D1}">
      <text>
        <r>
          <rPr>
            <sz val="11"/>
            <rFont val="Calibri"/>
            <family val="2"/>
            <charset val="238"/>
          </rPr>
          <t>IV_F:OsszesenUtem2</t>
        </r>
      </text>
    </comment>
    <comment ref="AR108" authorId="0" shapeId="0" xr:uid="{A4BDEA80-0C13-4710-8CF6-B3EADECD880F}">
      <text>
        <r>
          <rPr>
            <sz val="11"/>
            <rFont val="Calibri"/>
            <family val="2"/>
            <charset val="238"/>
          </rPr>
          <t>IV_F:ForrashianyUtem2</t>
        </r>
      </text>
    </comment>
    <comment ref="AU108" authorId="0" shapeId="0" xr:uid="{A4836282-C090-4160-94F0-07AC6B797E10}">
      <text>
        <r>
          <rPr>
            <sz val="11"/>
            <rFont val="Calibri"/>
            <family val="2"/>
            <charset val="238"/>
          </rPr>
          <t>IV_F:Indokolas</t>
        </r>
      </text>
    </comment>
    <comment ref="AV108" authorId="0" shapeId="0" xr:uid="{D72B6F3C-84BD-4543-93DE-AB6445E8021A}">
      <text>
        <r>
          <rPr>
            <sz val="11"/>
            <rFont val="Calibri"/>
            <family val="2"/>
            <charset val="238"/>
          </rPr>
          <t>IV_F:Megjegyzes</t>
        </r>
      </text>
    </comment>
    <comment ref="AW108" authorId="0" shapeId="0" xr:uid="{84AA5AB1-6EA1-4707-B94B-447E9396F3DE}">
      <text>
        <r>
          <rPr>
            <sz val="11"/>
            <rFont val="Calibri"/>
            <family val="2"/>
            <charset val="238"/>
          </rPr>
          <t>IV_F:FeladatSorszam</t>
        </r>
      </text>
    </comment>
    <comment ref="AY108" authorId="0" shapeId="0" xr:uid="{627E584E-EE98-40BF-944A-18A446735CB2}">
      <text>
        <r>
          <rPr>
            <sz val="11"/>
            <rFont val="Calibri"/>
            <family val="2"/>
            <charset val="238"/>
          </rPr>
          <t>IV_F:ISA</t>
        </r>
      </text>
    </comment>
    <comment ref="B109" authorId="0" shapeId="0" xr:uid="{3755744D-E6BB-44CC-868C-050DB460E1B5}">
      <text>
        <r>
          <rPr>
            <sz val="11"/>
            <rFont val="Calibri"/>
            <family val="2"/>
            <charset val="238"/>
          </rPr>
          <t>IV_F:FontossagiSorrent</t>
        </r>
      </text>
    </comment>
    <comment ref="C109" authorId="0" shapeId="0" xr:uid="{41C0D6E6-7346-44F6-B591-74493F43D5FC}">
      <text>
        <r>
          <rPr>
            <sz val="11"/>
            <rFont val="Calibri"/>
            <family val="2"/>
            <charset val="238"/>
          </rPr>
          <t>IV_F:FeladatKategoria</t>
        </r>
      </text>
    </comment>
    <comment ref="D109" authorId="0" shapeId="0" xr:uid="{B741310B-6554-478F-B094-AF38F93B7335}">
      <text>
        <r>
          <rPr>
            <sz val="11"/>
            <rFont val="Calibri"/>
            <family val="2"/>
            <charset val="238"/>
          </rPr>
          <t>IV_F:FeladatMegnevezes</t>
        </r>
      </text>
    </comment>
    <comment ref="E109" authorId="0" shapeId="0" xr:uid="{A3184725-2031-4CFF-9170-BCC551DF5A53}">
      <text>
        <r>
          <rPr>
            <sz val="11"/>
            <rFont val="Calibri"/>
            <family val="2"/>
            <charset val="238"/>
          </rPr>
          <t>IV_F:ElviEngedelySzam</t>
        </r>
      </text>
    </comment>
    <comment ref="F109" authorId="0" shapeId="0" xr:uid="{317B47CC-F9BC-44F7-B721-E8EC0C3D43CD}">
      <text>
        <r>
          <rPr>
            <sz val="11"/>
            <rFont val="Calibri"/>
            <family val="2"/>
            <charset val="238"/>
          </rPr>
          <t>IV_F:VKR_Kod</t>
        </r>
      </text>
    </comment>
    <comment ref="G109" authorId="0" shapeId="0" xr:uid="{57F9F1E1-2646-4727-8479-74D466DFBD2F}">
      <text>
        <r>
          <rPr>
            <sz val="11"/>
            <rFont val="Calibri"/>
            <family val="2"/>
            <charset val="238"/>
          </rPr>
          <t>IV_F:VKR_Nev</t>
        </r>
      </text>
    </comment>
    <comment ref="H109" authorId="0" shapeId="0" xr:uid="{FF2D77EB-7189-4FBB-8F9F-15411FF96BDB}">
      <text>
        <r>
          <rPr>
            <sz val="11"/>
            <rFont val="Calibri"/>
            <family val="2"/>
            <charset val="238"/>
          </rPr>
          <t>IV_F:FeladatAzonosito</t>
        </r>
      </text>
    </comment>
    <comment ref="I109" authorId="0" shapeId="0" xr:uid="{B30163F2-69B1-4932-8A0C-4366E47AAA01}">
      <text>
        <r>
          <rPr>
            <sz val="11"/>
            <rFont val="Calibri"/>
            <family val="2"/>
            <charset val="238"/>
          </rPr>
          <t>IV_F:EllatasiTerulet</t>
        </r>
      </text>
    </comment>
    <comment ref="J109" authorId="0" shapeId="0" xr:uid="{9D74D101-64E0-41C1-A38F-F88516413F09}">
      <text>
        <r>
          <rPr>
            <sz val="11"/>
            <rFont val="Calibri"/>
            <family val="2"/>
            <charset val="238"/>
          </rPr>
          <t>IV_F:EllatasertFelelos</t>
        </r>
      </text>
    </comment>
    <comment ref="K109" authorId="0" shapeId="0" xr:uid="{A9ED1BAF-805F-4543-9A03-22A4A2A38C18}">
      <text>
        <r>
          <rPr>
            <sz val="11"/>
            <rFont val="Calibri"/>
            <family val="2"/>
            <charset val="238"/>
          </rPr>
          <t>IV_F:TervezettNettoKoltseg</t>
        </r>
      </text>
    </comment>
    <comment ref="L109" authorId="0" shapeId="0" xr:uid="{0848BCD5-63BC-4707-A12C-692B69F7BA6C}">
      <text>
        <r>
          <rPr>
            <sz val="11"/>
            <rFont val="Calibri"/>
            <family val="2"/>
            <charset val="238"/>
          </rPr>
          <t>IV_F:IdotartamKezdes</t>
        </r>
      </text>
    </comment>
    <comment ref="M109" authorId="0" shapeId="0" xr:uid="{371628F6-832E-4422-8BDA-57B5D5D91F48}">
      <text>
        <r>
          <rPr>
            <sz val="11"/>
            <rFont val="Calibri"/>
            <family val="2"/>
            <charset val="238"/>
          </rPr>
          <t>IV_F:IdotartamBefejezes</t>
        </r>
      </text>
    </comment>
    <comment ref="N109" authorId="0" shapeId="0" xr:uid="{7E848E83-8AA4-4223-A75A-215D60A9A0E5}">
      <text>
        <r>
          <rPr>
            <sz val="11"/>
            <rFont val="Calibri"/>
            <family val="2"/>
            <charset val="238"/>
          </rPr>
          <t>IV_F:NettoKoltsegUtem1</t>
        </r>
      </text>
    </comment>
    <comment ref="O109" authorId="0" shapeId="0" xr:uid="{B8C8617F-CE42-465D-848A-676B34C00119}">
      <text>
        <r>
          <rPr>
            <sz val="11"/>
            <rFont val="Calibri"/>
            <family val="2"/>
            <charset val="238"/>
          </rPr>
          <t>IV_F:NettoKoltsegUtem2</t>
        </r>
      </text>
    </comment>
    <comment ref="P109" authorId="0" shapeId="0" xr:uid="{AB1F78B9-8030-4C6A-971F-DFFE2C3567F6}">
      <text>
        <r>
          <rPr>
            <sz val="11"/>
            <rFont val="Calibri"/>
            <family val="2"/>
            <charset val="238"/>
          </rPr>
          <t>IV_F:EM_Melleklet2_KTG</t>
        </r>
      </text>
    </comment>
    <comment ref="R109" authorId="0" shapeId="0" xr:uid="{458F4864-3D90-470C-8D8C-C1D426FDA3AC}">
      <text>
        <r>
          <rPr>
            <sz val="11"/>
            <rFont val="Calibri"/>
            <family val="2"/>
            <charset val="238"/>
          </rPr>
          <t>IV_F:HDUtem1</t>
        </r>
      </text>
    </comment>
    <comment ref="S109" authorId="0" shapeId="0" xr:uid="{597D802D-2567-43DB-9502-5B613836631F}">
      <text>
        <r>
          <rPr>
            <sz val="11"/>
            <rFont val="Calibri"/>
            <family val="2"/>
            <charset val="238"/>
          </rPr>
          <t>IV_F:ECSUtem1</t>
        </r>
      </text>
    </comment>
    <comment ref="T109" authorId="0" shapeId="0" xr:uid="{BD65CCD7-E57F-4E98-BDFC-396E4239E0C1}">
      <text>
        <r>
          <rPr>
            <sz val="11"/>
            <rFont val="Calibri"/>
            <family val="2"/>
            <charset val="238"/>
          </rPr>
          <t>IV_F:KFHUtem1</t>
        </r>
      </text>
    </comment>
    <comment ref="U109" authorId="0" shapeId="0" xr:uid="{05157A5A-8AA6-428A-B7C0-6A7C4F0A5017}">
      <text>
        <r>
          <rPr>
            <sz val="11"/>
            <rFont val="Calibri"/>
            <family val="2"/>
            <charset val="238"/>
          </rPr>
          <t>IV_F:Egyeb_SajatUtem1</t>
        </r>
      </text>
    </comment>
    <comment ref="V109" authorId="0" shapeId="0" xr:uid="{A7E9B32A-B581-4118-BEF6-0F626065A7FA}">
      <text>
        <r>
          <rPr>
            <sz val="11"/>
            <rFont val="Calibri"/>
            <family val="2"/>
            <charset val="238"/>
          </rPr>
          <t>IV_F:DijUtem1</t>
        </r>
      </text>
    </comment>
    <comment ref="W109" authorId="0" shapeId="0" xr:uid="{9253E563-A43C-48CB-9F37-2C001988C8DA}">
      <text>
        <r>
          <rPr>
            <sz val="11"/>
            <rFont val="Calibri"/>
            <family val="2"/>
            <charset val="238"/>
          </rPr>
          <t>IV_F:EM_Melleklet1_Utem1</t>
        </r>
      </text>
    </comment>
    <comment ref="X109" authorId="0" shapeId="0" xr:uid="{4195C8FE-4B64-4442-B4DF-ED3B626457EE}">
      <text>
        <r>
          <rPr>
            <sz val="11"/>
            <rFont val="Calibri"/>
            <family val="2"/>
            <charset val="238"/>
          </rPr>
          <t>IV_F:EgyebAllamiUtem1</t>
        </r>
      </text>
    </comment>
    <comment ref="Y109" authorId="0" shapeId="0" xr:uid="{4C9D1CBB-832D-4A2F-A758-996406130112}">
      <text>
        <r>
          <rPr>
            <sz val="11"/>
            <rFont val="Calibri"/>
            <family val="2"/>
            <charset val="238"/>
          </rPr>
          <t>IV_F:OnkormanyzatiUtem1</t>
        </r>
      </text>
    </comment>
    <comment ref="Z109" authorId="0" shapeId="0" xr:uid="{3A7EA97C-1F42-40C6-98DC-3019BBB96D7B}">
      <text>
        <r>
          <rPr>
            <sz val="11"/>
            <rFont val="Calibri"/>
            <family val="2"/>
            <charset val="238"/>
          </rPr>
          <t>IV_F:EUUtem1</t>
        </r>
      </text>
    </comment>
    <comment ref="AA109" authorId="0" shapeId="0" xr:uid="{E578F690-6C14-49D5-AEAC-96E9BA7067BD}">
      <text>
        <r>
          <rPr>
            <sz val="11"/>
            <rFont val="Calibri"/>
            <family val="2"/>
            <charset val="238"/>
          </rPr>
          <t>IV_F:EgyebUtem1</t>
        </r>
      </text>
    </comment>
    <comment ref="AB109" authorId="0" shapeId="0" xr:uid="{208571ED-298C-4038-9BF3-02CCE7B72CFE}">
      <text>
        <r>
          <rPr>
            <sz val="11"/>
            <rFont val="Calibri"/>
            <family val="2"/>
            <charset val="238"/>
          </rPr>
          <t>IV_F:HitelKotvenyUtem1</t>
        </r>
      </text>
    </comment>
    <comment ref="AC109" authorId="0" shapeId="0" xr:uid="{DD92BDAC-DBF8-455F-ADAB-502A26992103}">
      <text>
        <r>
          <rPr>
            <sz val="11"/>
            <rFont val="Calibri"/>
            <family val="2"/>
            <charset val="238"/>
          </rPr>
          <t>IV_F:OsszesenUtem1</t>
        </r>
      </text>
    </comment>
    <comment ref="AF109" authorId="0" shapeId="0" xr:uid="{B0F62A1D-1B2F-4B2A-8B69-A4307BAC82C4}">
      <text>
        <r>
          <rPr>
            <sz val="11"/>
            <rFont val="Calibri"/>
            <family val="2"/>
            <charset val="238"/>
          </rPr>
          <t>IV_F:HDUtem2</t>
        </r>
      </text>
    </comment>
    <comment ref="AG109" authorId="0" shapeId="0" xr:uid="{608A6E01-F298-45DA-92C7-98D92E4C1157}">
      <text>
        <r>
          <rPr>
            <sz val="11"/>
            <rFont val="Calibri"/>
            <family val="2"/>
            <charset val="238"/>
          </rPr>
          <t>IV_F:ECSUtem2</t>
        </r>
      </text>
    </comment>
    <comment ref="AH109" authorId="0" shapeId="0" xr:uid="{940DB0A7-36F6-4D80-8E73-255C1E179EC3}">
      <text>
        <r>
          <rPr>
            <sz val="11"/>
            <rFont val="Calibri"/>
            <family val="2"/>
            <charset val="238"/>
          </rPr>
          <t>IV_F:KFHUtem2</t>
        </r>
      </text>
    </comment>
    <comment ref="AI109" authorId="0" shapeId="0" xr:uid="{FDC1DE02-BDEF-44D6-986D-24BEA2B6FB64}">
      <text>
        <r>
          <rPr>
            <sz val="11"/>
            <rFont val="Calibri"/>
            <family val="2"/>
            <charset val="238"/>
          </rPr>
          <t>IV_F:Egyeb_SajatUtem2</t>
        </r>
      </text>
    </comment>
    <comment ref="AJ109" authorId="0" shapeId="0" xr:uid="{C1F37A4C-4AC0-4A8A-9472-E2346850BA7B}">
      <text>
        <r>
          <rPr>
            <sz val="11"/>
            <rFont val="Calibri"/>
            <family val="2"/>
            <charset val="238"/>
          </rPr>
          <t>IV_F:DijUtem2</t>
        </r>
      </text>
    </comment>
    <comment ref="AK109" authorId="0" shapeId="0" xr:uid="{7B3AA916-4AC7-40EC-97D0-DF9BCA3AC6FC}">
      <text>
        <r>
          <rPr>
            <sz val="11"/>
            <rFont val="Calibri"/>
            <family val="2"/>
            <charset val="238"/>
          </rPr>
          <t>IV_F:EM_Melleklet1_Utem2</t>
        </r>
      </text>
    </comment>
    <comment ref="AL109" authorId="0" shapeId="0" xr:uid="{37550ADA-D4C1-4727-BC58-4CC1705FAE4C}">
      <text>
        <r>
          <rPr>
            <sz val="11"/>
            <rFont val="Calibri"/>
            <family val="2"/>
            <charset val="238"/>
          </rPr>
          <t>IV_F:EgyebAllamiUtem2</t>
        </r>
      </text>
    </comment>
    <comment ref="AM109" authorId="0" shapeId="0" xr:uid="{12F53062-EDD5-4AD9-B38D-CBB3D26551B9}">
      <text>
        <r>
          <rPr>
            <sz val="11"/>
            <rFont val="Calibri"/>
            <family val="2"/>
            <charset val="238"/>
          </rPr>
          <t>IV_F:OnkormanyzatiUtem2</t>
        </r>
      </text>
    </comment>
    <comment ref="AN109" authorId="0" shapeId="0" xr:uid="{41696418-CEC6-411A-8B2E-EC52528149E5}">
      <text>
        <r>
          <rPr>
            <sz val="11"/>
            <rFont val="Calibri"/>
            <family val="2"/>
            <charset val="238"/>
          </rPr>
          <t>IV_F:EUUtem2</t>
        </r>
      </text>
    </comment>
    <comment ref="AO109" authorId="0" shapeId="0" xr:uid="{D12FC3CF-E5D2-4417-BAD1-B2E989CBCEE7}">
      <text>
        <r>
          <rPr>
            <sz val="11"/>
            <rFont val="Calibri"/>
            <family val="2"/>
            <charset val="238"/>
          </rPr>
          <t>IV_F:EgyebUtem2</t>
        </r>
      </text>
    </comment>
    <comment ref="AP109" authorId="0" shapeId="0" xr:uid="{E9FBF97B-84C6-44AA-98C8-9D0B175A2850}">
      <text>
        <r>
          <rPr>
            <sz val="11"/>
            <rFont val="Calibri"/>
            <family val="2"/>
            <charset val="238"/>
          </rPr>
          <t>IV_F:HitelKotvenyUtem2</t>
        </r>
      </text>
    </comment>
    <comment ref="AQ109" authorId="0" shapeId="0" xr:uid="{C5D02A85-3A68-4E4A-BB4D-442F1FC00DD3}">
      <text>
        <r>
          <rPr>
            <sz val="11"/>
            <rFont val="Calibri"/>
            <family val="2"/>
            <charset val="238"/>
          </rPr>
          <t>IV_F:OsszesenUtem2</t>
        </r>
      </text>
    </comment>
    <comment ref="AR109" authorId="0" shapeId="0" xr:uid="{C17ED10E-E20C-4FF9-A654-A7BAC89B9D57}">
      <text>
        <r>
          <rPr>
            <sz val="11"/>
            <rFont val="Calibri"/>
            <family val="2"/>
            <charset val="238"/>
          </rPr>
          <t>IV_F:ForrashianyUtem2</t>
        </r>
      </text>
    </comment>
    <comment ref="AU109" authorId="0" shapeId="0" xr:uid="{68F85CC4-541E-4AC9-9942-803F5AC1E3F2}">
      <text>
        <r>
          <rPr>
            <sz val="11"/>
            <rFont val="Calibri"/>
            <family val="2"/>
            <charset val="238"/>
          </rPr>
          <t>IV_F:Indokolas</t>
        </r>
      </text>
    </comment>
    <comment ref="AV109" authorId="0" shapeId="0" xr:uid="{D429D229-0B5F-4D21-B536-608F723F6B5F}">
      <text>
        <r>
          <rPr>
            <sz val="11"/>
            <rFont val="Calibri"/>
            <family val="2"/>
            <charset val="238"/>
          </rPr>
          <t>IV_F:Megjegyzes</t>
        </r>
      </text>
    </comment>
    <comment ref="AW109" authorId="0" shapeId="0" xr:uid="{E3AE1B06-DC61-4E36-AD92-368E795546C0}">
      <text>
        <r>
          <rPr>
            <sz val="11"/>
            <rFont val="Calibri"/>
            <family val="2"/>
            <charset val="238"/>
          </rPr>
          <t>IV_F:FeladatSorszam</t>
        </r>
      </text>
    </comment>
    <comment ref="AY109" authorId="0" shapeId="0" xr:uid="{150C7E52-0E70-435C-AC92-CF4F5F262C3D}">
      <text>
        <r>
          <rPr>
            <sz val="11"/>
            <rFont val="Calibri"/>
            <family val="2"/>
            <charset val="238"/>
          </rPr>
          <t>IV_F:ISA</t>
        </r>
      </text>
    </comment>
    <comment ref="B110" authorId="0" shapeId="0" xr:uid="{E455090F-0600-453F-83F5-D2DFCD54FD71}">
      <text>
        <r>
          <rPr>
            <sz val="11"/>
            <rFont val="Calibri"/>
            <family val="2"/>
            <charset val="238"/>
          </rPr>
          <t>IV_F:FontossagiSorrent</t>
        </r>
      </text>
    </comment>
    <comment ref="C110" authorId="0" shapeId="0" xr:uid="{472CBA03-E2C3-40AA-BB62-E770782C659C}">
      <text>
        <r>
          <rPr>
            <sz val="11"/>
            <rFont val="Calibri"/>
            <family val="2"/>
            <charset val="238"/>
          </rPr>
          <t>IV_F:FeladatKategoria</t>
        </r>
      </text>
    </comment>
    <comment ref="D110" authorId="0" shapeId="0" xr:uid="{B44680CE-1EE1-4FE6-8300-F3A1B01E962B}">
      <text>
        <r>
          <rPr>
            <sz val="11"/>
            <rFont val="Calibri"/>
            <family val="2"/>
            <charset val="238"/>
          </rPr>
          <t>IV_F:FeladatMegnevezes</t>
        </r>
      </text>
    </comment>
    <comment ref="E110" authorId="0" shapeId="0" xr:uid="{2583702A-013A-4AD4-B5CA-ABC488E3AD83}">
      <text>
        <r>
          <rPr>
            <sz val="11"/>
            <rFont val="Calibri"/>
            <family val="2"/>
            <charset val="238"/>
          </rPr>
          <t>IV_F:ElviEngedelySzam</t>
        </r>
      </text>
    </comment>
    <comment ref="F110" authorId="0" shapeId="0" xr:uid="{E158A8D5-6917-44FD-A409-E520BAFB3DCF}">
      <text>
        <r>
          <rPr>
            <sz val="11"/>
            <rFont val="Calibri"/>
            <family val="2"/>
            <charset val="238"/>
          </rPr>
          <t>IV_F:VKR_Kod</t>
        </r>
      </text>
    </comment>
    <comment ref="G110" authorId="0" shapeId="0" xr:uid="{4E32B45C-11AE-42D8-8ED3-BC36687704A2}">
      <text>
        <r>
          <rPr>
            <sz val="11"/>
            <rFont val="Calibri"/>
            <family val="2"/>
            <charset val="238"/>
          </rPr>
          <t>IV_F:VKR_Nev</t>
        </r>
      </text>
    </comment>
    <comment ref="H110" authorId="0" shapeId="0" xr:uid="{B6BC3769-FBFB-45D8-90F5-B19ED27C7655}">
      <text>
        <r>
          <rPr>
            <sz val="11"/>
            <rFont val="Calibri"/>
            <family val="2"/>
            <charset val="238"/>
          </rPr>
          <t>IV_F:FeladatAzonosito</t>
        </r>
      </text>
    </comment>
    <comment ref="I110" authorId="0" shapeId="0" xr:uid="{335C95F5-A3A0-4C95-9DB2-04106789C307}">
      <text>
        <r>
          <rPr>
            <sz val="11"/>
            <rFont val="Calibri"/>
            <family val="2"/>
            <charset val="238"/>
          </rPr>
          <t>IV_F:EllatasiTerulet</t>
        </r>
      </text>
    </comment>
    <comment ref="J110" authorId="0" shapeId="0" xr:uid="{FAF79365-DF46-4CCE-B2D9-B68D814E3DA8}">
      <text>
        <r>
          <rPr>
            <sz val="11"/>
            <rFont val="Calibri"/>
            <family val="2"/>
            <charset val="238"/>
          </rPr>
          <t>IV_F:EllatasertFelelos</t>
        </r>
      </text>
    </comment>
    <comment ref="K110" authorId="0" shapeId="0" xr:uid="{A76712A3-5066-4F0A-BC3D-4F2A8AD2B5D9}">
      <text>
        <r>
          <rPr>
            <sz val="11"/>
            <rFont val="Calibri"/>
            <family val="2"/>
            <charset val="238"/>
          </rPr>
          <t>IV_F:TervezettNettoKoltseg</t>
        </r>
      </text>
    </comment>
    <comment ref="L110" authorId="0" shapeId="0" xr:uid="{5B2E313A-B916-48F8-A4B4-8FB8DD2EA72A}">
      <text>
        <r>
          <rPr>
            <sz val="11"/>
            <rFont val="Calibri"/>
            <family val="2"/>
            <charset val="238"/>
          </rPr>
          <t>IV_F:IdotartamKezdes</t>
        </r>
      </text>
    </comment>
    <comment ref="M110" authorId="0" shapeId="0" xr:uid="{2B5EC0B7-B61C-47B6-B0A9-DBFF64BECE25}">
      <text>
        <r>
          <rPr>
            <sz val="11"/>
            <rFont val="Calibri"/>
            <family val="2"/>
            <charset val="238"/>
          </rPr>
          <t>IV_F:IdotartamBefejezes</t>
        </r>
      </text>
    </comment>
    <comment ref="N110" authorId="0" shapeId="0" xr:uid="{6E7E88BF-36B4-4F01-B13E-9CF12E61A260}">
      <text>
        <r>
          <rPr>
            <sz val="11"/>
            <rFont val="Calibri"/>
            <family val="2"/>
            <charset val="238"/>
          </rPr>
          <t>IV_F:NettoKoltsegUtem1</t>
        </r>
      </text>
    </comment>
    <comment ref="O110" authorId="0" shapeId="0" xr:uid="{AF364F82-18B3-43CF-8DC7-3FB45CC68044}">
      <text>
        <r>
          <rPr>
            <sz val="11"/>
            <rFont val="Calibri"/>
            <family val="2"/>
            <charset val="238"/>
          </rPr>
          <t>IV_F:NettoKoltsegUtem2</t>
        </r>
      </text>
    </comment>
    <comment ref="P110" authorId="0" shapeId="0" xr:uid="{00A8D078-E320-4BA1-897E-D7D94E512EAB}">
      <text>
        <r>
          <rPr>
            <sz val="11"/>
            <rFont val="Calibri"/>
            <family val="2"/>
            <charset val="238"/>
          </rPr>
          <t>IV_F:EM_Melleklet2_KTG</t>
        </r>
      </text>
    </comment>
    <comment ref="R110" authorId="0" shapeId="0" xr:uid="{0E1C18BF-C3CA-43F8-8297-F23E23179EBF}">
      <text>
        <r>
          <rPr>
            <sz val="11"/>
            <rFont val="Calibri"/>
            <family val="2"/>
            <charset val="238"/>
          </rPr>
          <t>IV_F:HDUtem1</t>
        </r>
      </text>
    </comment>
    <comment ref="S110" authorId="0" shapeId="0" xr:uid="{CB36DD68-5A6E-4869-A69E-09BEA2BF63A8}">
      <text>
        <r>
          <rPr>
            <sz val="11"/>
            <rFont val="Calibri"/>
            <family val="2"/>
            <charset val="238"/>
          </rPr>
          <t>IV_F:ECSUtem1</t>
        </r>
      </text>
    </comment>
    <comment ref="T110" authorId="0" shapeId="0" xr:uid="{C57C359E-74D8-4740-BE65-9DDC84DA6627}">
      <text>
        <r>
          <rPr>
            <sz val="11"/>
            <rFont val="Calibri"/>
            <family val="2"/>
            <charset val="238"/>
          </rPr>
          <t>IV_F:KFHUtem1</t>
        </r>
      </text>
    </comment>
    <comment ref="U110" authorId="0" shapeId="0" xr:uid="{0567CBDA-EE7C-49D8-9933-ABA6C35D409F}">
      <text>
        <r>
          <rPr>
            <sz val="11"/>
            <rFont val="Calibri"/>
            <family val="2"/>
            <charset val="238"/>
          </rPr>
          <t>IV_F:Egyeb_SajatUtem1</t>
        </r>
      </text>
    </comment>
    <comment ref="V110" authorId="0" shapeId="0" xr:uid="{BEAFCCFD-0889-4A81-8F0F-33FAF8646617}">
      <text>
        <r>
          <rPr>
            <sz val="11"/>
            <rFont val="Calibri"/>
            <family val="2"/>
            <charset val="238"/>
          </rPr>
          <t>IV_F:DijUtem1</t>
        </r>
      </text>
    </comment>
    <comment ref="W110" authorId="0" shapeId="0" xr:uid="{16612D1C-87D2-498D-85BD-E1EFB28BE9CB}">
      <text>
        <r>
          <rPr>
            <sz val="11"/>
            <rFont val="Calibri"/>
            <family val="2"/>
            <charset val="238"/>
          </rPr>
          <t>IV_F:EM_Melleklet1_Utem1</t>
        </r>
      </text>
    </comment>
    <comment ref="X110" authorId="0" shapeId="0" xr:uid="{EBEE422B-6BB7-4D6C-9AFE-0C0BDF2D2C02}">
      <text>
        <r>
          <rPr>
            <sz val="11"/>
            <rFont val="Calibri"/>
            <family val="2"/>
            <charset val="238"/>
          </rPr>
          <t>IV_F:EgyebAllamiUtem1</t>
        </r>
      </text>
    </comment>
    <comment ref="Y110" authorId="0" shapeId="0" xr:uid="{6745FC7E-8123-4D08-BB5B-6B12C35178B8}">
      <text>
        <r>
          <rPr>
            <sz val="11"/>
            <rFont val="Calibri"/>
            <family val="2"/>
            <charset val="238"/>
          </rPr>
          <t>IV_F:OnkormanyzatiUtem1</t>
        </r>
      </text>
    </comment>
    <comment ref="Z110" authorId="0" shapeId="0" xr:uid="{1923D174-F1A1-4AD6-8E93-8A0974CF9ED1}">
      <text>
        <r>
          <rPr>
            <sz val="11"/>
            <rFont val="Calibri"/>
            <family val="2"/>
            <charset val="238"/>
          </rPr>
          <t>IV_F:EUUtem1</t>
        </r>
      </text>
    </comment>
    <comment ref="AA110" authorId="0" shapeId="0" xr:uid="{07A9C0A5-6026-4001-BF31-882A0F51BB04}">
      <text>
        <r>
          <rPr>
            <sz val="11"/>
            <rFont val="Calibri"/>
            <family val="2"/>
            <charset val="238"/>
          </rPr>
          <t>IV_F:EgyebUtem1</t>
        </r>
      </text>
    </comment>
    <comment ref="AB110" authorId="0" shapeId="0" xr:uid="{B3BA54D4-28E0-4A68-BF9C-11F56743C3AA}">
      <text>
        <r>
          <rPr>
            <sz val="11"/>
            <rFont val="Calibri"/>
            <family val="2"/>
            <charset val="238"/>
          </rPr>
          <t>IV_F:HitelKotvenyUtem1</t>
        </r>
      </text>
    </comment>
    <comment ref="AC110" authorId="0" shapeId="0" xr:uid="{D04AAE13-0183-448A-83D2-C88CB210F661}">
      <text>
        <r>
          <rPr>
            <sz val="11"/>
            <rFont val="Calibri"/>
            <family val="2"/>
            <charset val="238"/>
          </rPr>
          <t>IV_F:OsszesenUtem1</t>
        </r>
      </text>
    </comment>
    <comment ref="AF110" authorId="0" shapeId="0" xr:uid="{749584F0-EBD4-4CFB-8F52-9E83FF613C25}">
      <text>
        <r>
          <rPr>
            <sz val="11"/>
            <rFont val="Calibri"/>
            <family val="2"/>
            <charset val="238"/>
          </rPr>
          <t>IV_F:HDUtem2</t>
        </r>
      </text>
    </comment>
    <comment ref="AG110" authorId="0" shapeId="0" xr:uid="{E4D9283C-9FB2-4CFA-962E-95808705863C}">
      <text>
        <r>
          <rPr>
            <sz val="11"/>
            <rFont val="Calibri"/>
            <family val="2"/>
            <charset val="238"/>
          </rPr>
          <t>IV_F:ECSUtem2</t>
        </r>
      </text>
    </comment>
    <comment ref="AH110" authorId="0" shapeId="0" xr:uid="{A0C4F60A-6A4F-4D0A-B83F-21C5B2983560}">
      <text>
        <r>
          <rPr>
            <sz val="11"/>
            <rFont val="Calibri"/>
            <family val="2"/>
            <charset val="238"/>
          </rPr>
          <t>IV_F:KFHUtem2</t>
        </r>
      </text>
    </comment>
    <comment ref="AI110" authorId="0" shapeId="0" xr:uid="{89843F02-F51B-40D4-96DF-6A7B0600F399}">
      <text>
        <r>
          <rPr>
            <sz val="11"/>
            <rFont val="Calibri"/>
            <family val="2"/>
            <charset val="238"/>
          </rPr>
          <t>IV_F:Egyeb_SajatUtem2</t>
        </r>
      </text>
    </comment>
    <comment ref="AJ110" authorId="0" shapeId="0" xr:uid="{2733A69B-57FA-4D6E-8D5B-1DBA38AD14D1}">
      <text>
        <r>
          <rPr>
            <sz val="11"/>
            <rFont val="Calibri"/>
            <family val="2"/>
            <charset val="238"/>
          </rPr>
          <t>IV_F:DijUtem2</t>
        </r>
      </text>
    </comment>
    <comment ref="AK110" authorId="0" shapeId="0" xr:uid="{3F257AD3-02F5-4AE0-8E73-8B8191B58385}">
      <text>
        <r>
          <rPr>
            <sz val="11"/>
            <rFont val="Calibri"/>
            <family val="2"/>
            <charset val="238"/>
          </rPr>
          <t>IV_F:EM_Melleklet1_Utem2</t>
        </r>
      </text>
    </comment>
    <comment ref="AL110" authorId="0" shapeId="0" xr:uid="{67F55B04-863B-4BF7-9A82-D3E355A4791F}">
      <text>
        <r>
          <rPr>
            <sz val="11"/>
            <rFont val="Calibri"/>
            <family val="2"/>
            <charset val="238"/>
          </rPr>
          <t>IV_F:EgyebAllamiUtem2</t>
        </r>
      </text>
    </comment>
    <comment ref="AM110" authorId="0" shapeId="0" xr:uid="{7959F2E7-C107-404D-A5A0-2F8708550B86}">
      <text>
        <r>
          <rPr>
            <sz val="11"/>
            <rFont val="Calibri"/>
            <family val="2"/>
            <charset val="238"/>
          </rPr>
          <t>IV_F:OnkormanyzatiUtem2</t>
        </r>
      </text>
    </comment>
    <comment ref="AN110" authorId="0" shapeId="0" xr:uid="{8AAF09A5-6D89-4253-91EC-BBDCB1BC5864}">
      <text>
        <r>
          <rPr>
            <sz val="11"/>
            <rFont val="Calibri"/>
            <family val="2"/>
            <charset val="238"/>
          </rPr>
          <t>IV_F:EUUtem2</t>
        </r>
      </text>
    </comment>
    <comment ref="AO110" authorId="0" shapeId="0" xr:uid="{560EBF1C-FCA6-4FBD-B1B6-6ED4E021F32A}">
      <text>
        <r>
          <rPr>
            <sz val="11"/>
            <rFont val="Calibri"/>
            <family val="2"/>
            <charset val="238"/>
          </rPr>
          <t>IV_F:EgyebUtem2</t>
        </r>
      </text>
    </comment>
    <comment ref="AP110" authorId="0" shapeId="0" xr:uid="{C8BCA33D-3E02-4E93-B187-431590D5A337}">
      <text>
        <r>
          <rPr>
            <sz val="11"/>
            <rFont val="Calibri"/>
            <family val="2"/>
            <charset val="238"/>
          </rPr>
          <t>IV_F:HitelKotvenyUtem2</t>
        </r>
      </text>
    </comment>
    <comment ref="AQ110" authorId="0" shapeId="0" xr:uid="{EFD13806-D2FE-4E7B-81E6-11C14E22B9BE}">
      <text>
        <r>
          <rPr>
            <sz val="11"/>
            <rFont val="Calibri"/>
            <family val="2"/>
            <charset val="238"/>
          </rPr>
          <t>IV_F:OsszesenUtem2</t>
        </r>
      </text>
    </comment>
    <comment ref="AR110" authorId="0" shapeId="0" xr:uid="{5B52A4BE-9148-466F-9A49-A77289B67550}">
      <text>
        <r>
          <rPr>
            <sz val="11"/>
            <rFont val="Calibri"/>
            <family val="2"/>
            <charset val="238"/>
          </rPr>
          <t>IV_F:ForrashianyUtem2</t>
        </r>
      </text>
    </comment>
    <comment ref="AU110" authorId="0" shapeId="0" xr:uid="{02FD8700-F232-4588-A446-3A2BEE163945}">
      <text>
        <r>
          <rPr>
            <sz val="11"/>
            <rFont val="Calibri"/>
            <family val="2"/>
            <charset val="238"/>
          </rPr>
          <t>IV_F:Indokolas</t>
        </r>
      </text>
    </comment>
    <comment ref="AV110" authorId="0" shapeId="0" xr:uid="{E9A999AF-8B3C-4EAA-A99C-B3350B3BC706}">
      <text>
        <r>
          <rPr>
            <sz val="11"/>
            <rFont val="Calibri"/>
            <family val="2"/>
            <charset val="238"/>
          </rPr>
          <t>IV_F:Megjegyzes</t>
        </r>
      </text>
    </comment>
    <comment ref="AW110" authorId="0" shapeId="0" xr:uid="{BED49A83-7A4B-468F-9F0A-44ED1E37304A}">
      <text>
        <r>
          <rPr>
            <sz val="11"/>
            <rFont val="Calibri"/>
            <family val="2"/>
            <charset val="238"/>
          </rPr>
          <t>IV_F:FeladatSorszam</t>
        </r>
      </text>
    </comment>
    <comment ref="AY110" authorId="0" shapeId="0" xr:uid="{B65FB151-F523-4B3E-A2AB-98F2A26CBB43}">
      <text>
        <r>
          <rPr>
            <sz val="11"/>
            <rFont val="Calibri"/>
            <family val="2"/>
            <charset val="238"/>
          </rPr>
          <t>IV_F:ISA</t>
        </r>
      </text>
    </comment>
    <comment ref="B111" authorId="0" shapeId="0" xr:uid="{6FC6B7F1-2A88-43E8-AC53-2A9E1A5464DD}">
      <text>
        <r>
          <rPr>
            <sz val="11"/>
            <rFont val="Calibri"/>
            <family val="2"/>
            <charset val="238"/>
          </rPr>
          <t>IV_F:FontossagiSorrent</t>
        </r>
      </text>
    </comment>
    <comment ref="C111" authorId="0" shapeId="0" xr:uid="{014F7F78-EBDA-4BE8-85F5-D8F06DE70A81}">
      <text>
        <r>
          <rPr>
            <sz val="11"/>
            <rFont val="Calibri"/>
            <family val="2"/>
            <charset val="238"/>
          </rPr>
          <t>IV_F:FeladatKategoria</t>
        </r>
      </text>
    </comment>
    <comment ref="D111" authorId="0" shapeId="0" xr:uid="{28AE14E3-5CD2-455B-90D5-5000D9B0B65D}">
      <text>
        <r>
          <rPr>
            <sz val="11"/>
            <rFont val="Calibri"/>
            <family val="2"/>
            <charset val="238"/>
          </rPr>
          <t>IV_F:FeladatMegnevezes</t>
        </r>
      </text>
    </comment>
    <comment ref="E111" authorId="0" shapeId="0" xr:uid="{AE00469E-0C5A-4185-A289-B1E214DD9EF9}">
      <text>
        <r>
          <rPr>
            <sz val="11"/>
            <rFont val="Calibri"/>
            <family val="2"/>
            <charset val="238"/>
          </rPr>
          <t>IV_F:ElviEngedelySzam</t>
        </r>
      </text>
    </comment>
    <comment ref="F111" authorId="0" shapeId="0" xr:uid="{0F00BD96-647B-4B8C-A4E3-2709F279BA44}">
      <text>
        <r>
          <rPr>
            <sz val="11"/>
            <rFont val="Calibri"/>
            <family val="2"/>
            <charset val="238"/>
          </rPr>
          <t>IV_F:VKR_Kod</t>
        </r>
      </text>
    </comment>
    <comment ref="G111" authorId="0" shapeId="0" xr:uid="{714EC531-94D9-4E73-A184-4BBFAF030E69}">
      <text>
        <r>
          <rPr>
            <sz val="11"/>
            <rFont val="Calibri"/>
            <family val="2"/>
            <charset val="238"/>
          </rPr>
          <t>IV_F:VKR_Nev</t>
        </r>
      </text>
    </comment>
    <comment ref="H111" authorId="0" shapeId="0" xr:uid="{2D431407-6C49-4F65-A750-CA0627FC0966}">
      <text>
        <r>
          <rPr>
            <sz val="11"/>
            <rFont val="Calibri"/>
            <family val="2"/>
            <charset val="238"/>
          </rPr>
          <t>IV_F:FeladatAzonosito</t>
        </r>
      </text>
    </comment>
    <comment ref="I111" authorId="0" shapeId="0" xr:uid="{8CD7F5BD-E9FA-484C-8DBB-48C0DAB4D3FD}">
      <text>
        <r>
          <rPr>
            <sz val="11"/>
            <rFont val="Calibri"/>
            <family val="2"/>
            <charset val="238"/>
          </rPr>
          <t>IV_F:EllatasiTerulet</t>
        </r>
      </text>
    </comment>
    <comment ref="J111" authorId="0" shapeId="0" xr:uid="{675710DD-64B1-4123-A19C-6606DC386AE7}">
      <text>
        <r>
          <rPr>
            <sz val="11"/>
            <rFont val="Calibri"/>
            <family val="2"/>
            <charset val="238"/>
          </rPr>
          <t>IV_F:EllatasertFelelos</t>
        </r>
      </text>
    </comment>
    <comment ref="K111" authorId="0" shapeId="0" xr:uid="{F12C7584-D869-44F4-BA8D-C97E7DF78B02}">
      <text>
        <r>
          <rPr>
            <sz val="11"/>
            <rFont val="Calibri"/>
            <family val="2"/>
            <charset val="238"/>
          </rPr>
          <t>IV_F:TervezettNettoKoltseg</t>
        </r>
      </text>
    </comment>
    <comment ref="L111" authorId="0" shapeId="0" xr:uid="{B9B55172-1827-4E27-9D79-7C8A34BFBF21}">
      <text>
        <r>
          <rPr>
            <sz val="11"/>
            <rFont val="Calibri"/>
            <family val="2"/>
            <charset val="238"/>
          </rPr>
          <t>IV_F:IdotartamKezdes</t>
        </r>
      </text>
    </comment>
    <comment ref="M111" authorId="0" shapeId="0" xr:uid="{9FBE5B58-40A1-44A2-B4FB-DFA9936A4938}">
      <text>
        <r>
          <rPr>
            <sz val="11"/>
            <rFont val="Calibri"/>
            <family val="2"/>
            <charset val="238"/>
          </rPr>
          <t>IV_F:IdotartamBefejezes</t>
        </r>
      </text>
    </comment>
    <comment ref="N111" authorId="0" shapeId="0" xr:uid="{89190D4A-807E-4569-905E-39B1E82A814A}">
      <text>
        <r>
          <rPr>
            <sz val="11"/>
            <rFont val="Calibri"/>
            <family val="2"/>
            <charset val="238"/>
          </rPr>
          <t>IV_F:NettoKoltsegUtem1</t>
        </r>
      </text>
    </comment>
    <comment ref="O111" authorId="0" shapeId="0" xr:uid="{9B27E273-6DDA-4E5D-8B0D-5E16C18F2B68}">
      <text>
        <r>
          <rPr>
            <sz val="11"/>
            <rFont val="Calibri"/>
            <family val="2"/>
            <charset val="238"/>
          </rPr>
          <t>IV_F:NettoKoltsegUtem2</t>
        </r>
      </text>
    </comment>
    <comment ref="P111" authorId="0" shapeId="0" xr:uid="{EBE2A4AC-A0DA-4BE2-A29B-49EB6CCB6D38}">
      <text>
        <r>
          <rPr>
            <sz val="11"/>
            <rFont val="Calibri"/>
            <family val="2"/>
            <charset val="238"/>
          </rPr>
          <t>IV_F:EM_Melleklet2_KTG</t>
        </r>
      </text>
    </comment>
    <comment ref="R111" authorId="0" shapeId="0" xr:uid="{442C261B-795B-4E3A-8473-2AAD79D55414}">
      <text>
        <r>
          <rPr>
            <sz val="11"/>
            <rFont val="Calibri"/>
            <family val="2"/>
            <charset val="238"/>
          </rPr>
          <t>IV_F:HDUtem1</t>
        </r>
      </text>
    </comment>
    <comment ref="S111" authorId="0" shapeId="0" xr:uid="{0007FFC4-DBAB-4C4D-AD96-AEB0C6713289}">
      <text>
        <r>
          <rPr>
            <sz val="11"/>
            <rFont val="Calibri"/>
            <family val="2"/>
            <charset val="238"/>
          </rPr>
          <t>IV_F:ECSUtem1</t>
        </r>
      </text>
    </comment>
    <comment ref="T111" authorId="0" shapeId="0" xr:uid="{5F7FA13B-5B33-442D-861E-7D96BA3F4595}">
      <text>
        <r>
          <rPr>
            <sz val="11"/>
            <rFont val="Calibri"/>
            <family val="2"/>
            <charset val="238"/>
          </rPr>
          <t>IV_F:KFHUtem1</t>
        </r>
      </text>
    </comment>
    <comment ref="U111" authorId="0" shapeId="0" xr:uid="{7BE97541-5EAA-48F0-969E-47A169A0EEA8}">
      <text>
        <r>
          <rPr>
            <sz val="11"/>
            <rFont val="Calibri"/>
            <family val="2"/>
            <charset val="238"/>
          </rPr>
          <t>IV_F:Egyeb_SajatUtem1</t>
        </r>
      </text>
    </comment>
    <comment ref="V111" authorId="0" shapeId="0" xr:uid="{A1C9A3C5-1E85-47F8-BBC3-431BFECAAA86}">
      <text>
        <r>
          <rPr>
            <sz val="11"/>
            <rFont val="Calibri"/>
            <family val="2"/>
            <charset val="238"/>
          </rPr>
          <t>IV_F:DijUtem1</t>
        </r>
      </text>
    </comment>
    <comment ref="W111" authorId="0" shapeId="0" xr:uid="{CF6ACAAC-E2C2-4800-8B9D-0CF696F5BEDA}">
      <text>
        <r>
          <rPr>
            <sz val="11"/>
            <rFont val="Calibri"/>
            <family val="2"/>
            <charset val="238"/>
          </rPr>
          <t>IV_F:EM_Melleklet1_Utem1</t>
        </r>
      </text>
    </comment>
    <comment ref="X111" authorId="0" shapeId="0" xr:uid="{7F77B8AE-1C6B-473A-AE4F-7248E5E41891}">
      <text>
        <r>
          <rPr>
            <sz val="11"/>
            <rFont val="Calibri"/>
            <family val="2"/>
            <charset val="238"/>
          </rPr>
          <t>IV_F:EgyebAllamiUtem1</t>
        </r>
      </text>
    </comment>
    <comment ref="Y111" authorId="0" shapeId="0" xr:uid="{6D7DA1F7-C85B-486F-99A2-AA88C02751F8}">
      <text>
        <r>
          <rPr>
            <sz val="11"/>
            <rFont val="Calibri"/>
            <family val="2"/>
            <charset val="238"/>
          </rPr>
          <t>IV_F:OnkormanyzatiUtem1</t>
        </r>
      </text>
    </comment>
    <comment ref="Z111" authorId="0" shapeId="0" xr:uid="{2B287C46-BD84-4A40-8A6D-D37E82667B94}">
      <text>
        <r>
          <rPr>
            <sz val="11"/>
            <rFont val="Calibri"/>
            <family val="2"/>
            <charset val="238"/>
          </rPr>
          <t>IV_F:EUUtem1</t>
        </r>
      </text>
    </comment>
    <comment ref="AA111" authorId="0" shapeId="0" xr:uid="{00B776DB-1B6B-4655-8F85-B253B3945E1D}">
      <text>
        <r>
          <rPr>
            <sz val="11"/>
            <rFont val="Calibri"/>
            <family val="2"/>
            <charset val="238"/>
          </rPr>
          <t>IV_F:EgyebUtem1</t>
        </r>
      </text>
    </comment>
    <comment ref="AB111" authorId="0" shapeId="0" xr:uid="{9F038C21-A620-44DD-AB26-83A7547E3E3E}">
      <text>
        <r>
          <rPr>
            <sz val="11"/>
            <rFont val="Calibri"/>
            <family val="2"/>
            <charset val="238"/>
          </rPr>
          <t>IV_F:HitelKotvenyUtem1</t>
        </r>
      </text>
    </comment>
    <comment ref="AC111" authorId="0" shapeId="0" xr:uid="{6E525DA1-2972-4CD6-BC9D-72ECB506FCBC}">
      <text>
        <r>
          <rPr>
            <sz val="11"/>
            <rFont val="Calibri"/>
            <family val="2"/>
            <charset val="238"/>
          </rPr>
          <t>IV_F:OsszesenUtem1</t>
        </r>
      </text>
    </comment>
    <comment ref="AF111" authorId="0" shapeId="0" xr:uid="{F1CF3804-A763-41AE-B7C4-F23F7EEA3A26}">
      <text>
        <r>
          <rPr>
            <sz val="11"/>
            <rFont val="Calibri"/>
            <family val="2"/>
            <charset val="238"/>
          </rPr>
          <t>IV_F:HDUtem2</t>
        </r>
      </text>
    </comment>
    <comment ref="AG111" authorId="0" shapeId="0" xr:uid="{540536B9-EA18-4D25-9C4B-C210A98F517F}">
      <text>
        <r>
          <rPr>
            <sz val="11"/>
            <rFont val="Calibri"/>
            <family val="2"/>
            <charset val="238"/>
          </rPr>
          <t>IV_F:ECSUtem2</t>
        </r>
      </text>
    </comment>
    <comment ref="AH111" authorId="0" shapeId="0" xr:uid="{18E554B8-D54A-4135-9938-787C77AF2F1E}">
      <text>
        <r>
          <rPr>
            <sz val="11"/>
            <rFont val="Calibri"/>
            <family val="2"/>
            <charset val="238"/>
          </rPr>
          <t>IV_F:KFHUtem2</t>
        </r>
      </text>
    </comment>
    <comment ref="AI111" authorId="0" shapeId="0" xr:uid="{ED5FB465-38A6-499E-9CCD-0080891A3FB5}">
      <text>
        <r>
          <rPr>
            <sz val="11"/>
            <rFont val="Calibri"/>
            <family val="2"/>
            <charset val="238"/>
          </rPr>
          <t>IV_F:Egyeb_SajatUtem2</t>
        </r>
      </text>
    </comment>
    <comment ref="AJ111" authorId="0" shapeId="0" xr:uid="{8D44F8B6-C55E-4316-B376-E3B8B4C9BEEE}">
      <text>
        <r>
          <rPr>
            <sz val="11"/>
            <rFont val="Calibri"/>
            <family val="2"/>
            <charset val="238"/>
          </rPr>
          <t>IV_F:DijUtem2</t>
        </r>
      </text>
    </comment>
    <comment ref="AK111" authorId="0" shapeId="0" xr:uid="{470301BF-CF94-43E6-BD89-E19397799E7F}">
      <text>
        <r>
          <rPr>
            <sz val="11"/>
            <rFont val="Calibri"/>
            <family val="2"/>
            <charset val="238"/>
          </rPr>
          <t>IV_F:EM_Melleklet1_Utem2</t>
        </r>
      </text>
    </comment>
    <comment ref="AL111" authorId="0" shapeId="0" xr:uid="{26D862D4-221F-4CAC-AB21-CDE3D2A87375}">
      <text>
        <r>
          <rPr>
            <sz val="11"/>
            <rFont val="Calibri"/>
            <family val="2"/>
            <charset val="238"/>
          </rPr>
          <t>IV_F:EgyebAllamiUtem2</t>
        </r>
      </text>
    </comment>
    <comment ref="AM111" authorId="0" shapeId="0" xr:uid="{5E5EBDED-A6EE-4E76-B8DB-D1A4D4A597E1}">
      <text>
        <r>
          <rPr>
            <sz val="11"/>
            <rFont val="Calibri"/>
            <family val="2"/>
            <charset val="238"/>
          </rPr>
          <t>IV_F:OnkormanyzatiUtem2</t>
        </r>
      </text>
    </comment>
    <comment ref="AN111" authorId="0" shapeId="0" xr:uid="{4B687D24-64AA-4857-8F43-981548191333}">
      <text>
        <r>
          <rPr>
            <sz val="11"/>
            <rFont val="Calibri"/>
            <family val="2"/>
            <charset val="238"/>
          </rPr>
          <t>IV_F:EUUtem2</t>
        </r>
      </text>
    </comment>
    <comment ref="AO111" authorId="0" shapeId="0" xr:uid="{6D30DC4F-A64D-4F06-A5EC-04D32C534E9E}">
      <text>
        <r>
          <rPr>
            <sz val="11"/>
            <rFont val="Calibri"/>
            <family val="2"/>
            <charset val="238"/>
          </rPr>
          <t>IV_F:EgyebUtem2</t>
        </r>
      </text>
    </comment>
    <comment ref="AP111" authorId="0" shapeId="0" xr:uid="{A16020C3-64A0-40FB-B149-A2A3E959A730}">
      <text>
        <r>
          <rPr>
            <sz val="11"/>
            <rFont val="Calibri"/>
            <family val="2"/>
            <charset val="238"/>
          </rPr>
          <t>IV_F:HitelKotvenyUtem2</t>
        </r>
      </text>
    </comment>
    <comment ref="AQ111" authorId="0" shapeId="0" xr:uid="{1EE9467A-9E11-4FEB-B50B-399143F99E21}">
      <text>
        <r>
          <rPr>
            <sz val="11"/>
            <rFont val="Calibri"/>
            <family val="2"/>
            <charset val="238"/>
          </rPr>
          <t>IV_F:OsszesenUtem2</t>
        </r>
      </text>
    </comment>
    <comment ref="AR111" authorId="0" shapeId="0" xr:uid="{BA20914C-CB90-40BB-BEF5-EAA5F7252C50}">
      <text>
        <r>
          <rPr>
            <sz val="11"/>
            <rFont val="Calibri"/>
            <family val="2"/>
            <charset val="238"/>
          </rPr>
          <t>IV_F:ForrashianyUtem2</t>
        </r>
      </text>
    </comment>
    <comment ref="AU111" authorId="0" shapeId="0" xr:uid="{0F4E151D-9052-4F8C-A001-63F2EE80272F}">
      <text>
        <r>
          <rPr>
            <sz val="11"/>
            <rFont val="Calibri"/>
            <family val="2"/>
            <charset val="238"/>
          </rPr>
          <t>IV_F:Indokolas</t>
        </r>
      </text>
    </comment>
    <comment ref="AV111" authorId="0" shapeId="0" xr:uid="{FBB08184-5BDF-4EF4-8C77-D20E1B7E295A}">
      <text>
        <r>
          <rPr>
            <sz val="11"/>
            <rFont val="Calibri"/>
            <family val="2"/>
            <charset val="238"/>
          </rPr>
          <t>IV_F:Megjegyzes</t>
        </r>
      </text>
    </comment>
    <comment ref="AW111" authorId="0" shapeId="0" xr:uid="{5B87E5F7-E901-472C-9528-52040A199CD6}">
      <text>
        <r>
          <rPr>
            <sz val="11"/>
            <rFont val="Calibri"/>
            <family val="2"/>
            <charset val="238"/>
          </rPr>
          <t>IV_F:FeladatSorszam</t>
        </r>
      </text>
    </comment>
    <comment ref="AY111" authorId="0" shapeId="0" xr:uid="{66C0F279-9955-40CA-89BF-0053B0F55ABE}">
      <text>
        <r>
          <rPr>
            <sz val="11"/>
            <rFont val="Calibri"/>
            <family val="2"/>
            <charset val="238"/>
          </rPr>
          <t>IV_F:ISA</t>
        </r>
      </text>
    </comment>
    <comment ref="B112" authorId="0" shapeId="0" xr:uid="{7A124424-AD87-4742-864A-7A8AEA17E539}">
      <text>
        <r>
          <rPr>
            <sz val="11"/>
            <rFont val="Calibri"/>
            <family val="2"/>
            <charset val="238"/>
          </rPr>
          <t>IV_F:FontossagiSorrent</t>
        </r>
      </text>
    </comment>
    <comment ref="C112" authorId="0" shapeId="0" xr:uid="{A4AA9824-C45B-4F78-BE05-D320CC01D343}">
      <text>
        <r>
          <rPr>
            <sz val="11"/>
            <rFont val="Calibri"/>
            <family val="2"/>
            <charset val="238"/>
          </rPr>
          <t>IV_F:FeladatKategoria</t>
        </r>
      </text>
    </comment>
    <comment ref="D112" authorId="0" shapeId="0" xr:uid="{0A1677D5-30D5-4857-B378-1D67152049F3}">
      <text>
        <r>
          <rPr>
            <sz val="11"/>
            <rFont val="Calibri"/>
            <family val="2"/>
            <charset val="238"/>
          </rPr>
          <t>IV_F:FeladatMegnevezes</t>
        </r>
      </text>
    </comment>
    <comment ref="E112" authorId="0" shapeId="0" xr:uid="{997028CA-DC06-4EE2-B330-006D7E4EFBBB}">
      <text>
        <r>
          <rPr>
            <sz val="11"/>
            <rFont val="Calibri"/>
            <family val="2"/>
            <charset val="238"/>
          </rPr>
          <t>IV_F:ElviEngedelySzam</t>
        </r>
      </text>
    </comment>
    <comment ref="F112" authorId="0" shapeId="0" xr:uid="{EE2B391F-F77C-47DB-B3F4-1DCC40DF1BF6}">
      <text>
        <r>
          <rPr>
            <sz val="11"/>
            <rFont val="Calibri"/>
            <family val="2"/>
            <charset val="238"/>
          </rPr>
          <t>IV_F:VKR_Kod</t>
        </r>
      </text>
    </comment>
    <comment ref="G112" authorId="0" shapeId="0" xr:uid="{BEADDCFC-008F-45EA-AE62-F0B0EB1F29C1}">
      <text>
        <r>
          <rPr>
            <sz val="11"/>
            <rFont val="Calibri"/>
            <family val="2"/>
            <charset val="238"/>
          </rPr>
          <t>IV_F:VKR_Nev</t>
        </r>
      </text>
    </comment>
    <comment ref="H112" authorId="0" shapeId="0" xr:uid="{742B085D-4B15-4CEC-B17E-E29F8A641601}">
      <text>
        <r>
          <rPr>
            <sz val="11"/>
            <rFont val="Calibri"/>
            <family val="2"/>
            <charset val="238"/>
          </rPr>
          <t>IV_F:FeladatAzonosito</t>
        </r>
      </text>
    </comment>
    <comment ref="I112" authorId="0" shapeId="0" xr:uid="{80E72333-3C7D-4A01-9666-C8CA08B87E4D}">
      <text>
        <r>
          <rPr>
            <sz val="11"/>
            <rFont val="Calibri"/>
            <family val="2"/>
            <charset val="238"/>
          </rPr>
          <t>IV_F:EllatasiTerulet</t>
        </r>
      </text>
    </comment>
    <comment ref="J112" authorId="0" shapeId="0" xr:uid="{3F061403-865B-448C-B00C-0D3F9B9E341F}">
      <text>
        <r>
          <rPr>
            <sz val="11"/>
            <rFont val="Calibri"/>
            <family val="2"/>
            <charset val="238"/>
          </rPr>
          <t>IV_F:EllatasertFelelos</t>
        </r>
      </text>
    </comment>
    <comment ref="K112" authorId="0" shapeId="0" xr:uid="{215838CF-08E7-4D72-8BDB-EB9A420FA8DC}">
      <text>
        <r>
          <rPr>
            <sz val="11"/>
            <rFont val="Calibri"/>
            <family val="2"/>
            <charset val="238"/>
          </rPr>
          <t>IV_F:TervezettNettoKoltseg</t>
        </r>
      </text>
    </comment>
    <comment ref="L112" authorId="0" shapeId="0" xr:uid="{CB3BE800-22E6-4CC3-A255-D2EF7DEA6B75}">
      <text>
        <r>
          <rPr>
            <sz val="11"/>
            <rFont val="Calibri"/>
            <family val="2"/>
            <charset val="238"/>
          </rPr>
          <t>IV_F:IdotartamKezdes</t>
        </r>
      </text>
    </comment>
    <comment ref="M112" authorId="0" shapeId="0" xr:uid="{ED256C4A-F513-4243-B2BA-6F36D0723C61}">
      <text>
        <r>
          <rPr>
            <sz val="11"/>
            <rFont val="Calibri"/>
            <family val="2"/>
            <charset val="238"/>
          </rPr>
          <t>IV_F:IdotartamBefejezes</t>
        </r>
      </text>
    </comment>
    <comment ref="N112" authorId="0" shapeId="0" xr:uid="{2F0CD786-EEA1-456B-998C-DA494C5F41D2}">
      <text>
        <r>
          <rPr>
            <sz val="11"/>
            <rFont val="Calibri"/>
            <family val="2"/>
            <charset val="238"/>
          </rPr>
          <t>IV_F:NettoKoltsegUtem1</t>
        </r>
      </text>
    </comment>
    <comment ref="O112" authorId="0" shapeId="0" xr:uid="{8A717377-F927-43CD-8447-787A5D927802}">
      <text>
        <r>
          <rPr>
            <sz val="11"/>
            <rFont val="Calibri"/>
            <family val="2"/>
            <charset val="238"/>
          </rPr>
          <t>IV_F:NettoKoltsegUtem2</t>
        </r>
      </text>
    </comment>
    <comment ref="P112" authorId="0" shapeId="0" xr:uid="{EB4E8A38-AA69-46C5-8B0A-0A95D06F3B19}">
      <text>
        <r>
          <rPr>
            <sz val="11"/>
            <rFont val="Calibri"/>
            <family val="2"/>
            <charset val="238"/>
          </rPr>
          <t>IV_F:EM_Melleklet2_KTG</t>
        </r>
      </text>
    </comment>
    <comment ref="R112" authorId="0" shapeId="0" xr:uid="{0623C8BC-2FFE-468A-8DDD-B58904D4697D}">
      <text>
        <r>
          <rPr>
            <sz val="11"/>
            <rFont val="Calibri"/>
            <family val="2"/>
            <charset val="238"/>
          </rPr>
          <t>IV_F:HDUtem1</t>
        </r>
      </text>
    </comment>
    <comment ref="S112" authorId="0" shapeId="0" xr:uid="{F828BCC9-6FFB-4668-998E-CCEB96F10851}">
      <text>
        <r>
          <rPr>
            <sz val="11"/>
            <rFont val="Calibri"/>
            <family val="2"/>
            <charset val="238"/>
          </rPr>
          <t>IV_F:ECSUtem1</t>
        </r>
      </text>
    </comment>
    <comment ref="T112" authorId="0" shapeId="0" xr:uid="{28709766-A164-4A1C-94F7-86897839EDEE}">
      <text>
        <r>
          <rPr>
            <sz val="11"/>
            <rFont val="Calibri"/>
            <family val="2"/>
            <charset val="238"/>
          </rPr>
          <t>IV_F:KFHUtem1</t>
        </r>
      </text>
    </comment>
    <comment ref="U112" authorId="0" shapeId="0" xr:uid="{E7AC7090-0F4B-4B3F-BBCE-A4F495798E67}">
      <text>
        <r>
          <rPr>
            <sz val="11"/>
            <rFont val="Calibri"/>
            <family val="2"/>
            <charset val="238"/>
          </rPr>
          <t>IV_F:Egyeb_SajatUtem1</t>
        </r>
      </text>
    </comment>
    <comment ref="V112" authorId="0" shapeId="0" xr:uid="{FED1641A-F935-486A-A6D7-E03F7123B39A}">
      <text>
        <r>
          <rPr>
            <sz val="11"/>
            <rFont val="Calibri"/>
            <family val="2"/>
            <charset val="238"/>
          </rPr>
          <t>IV_F:DijUtem1</t>
        </r>
      </text>
    </comment>
    <comment ref="W112" authorId="0" shapeId="0" xr:uid="{8CCF6710-A2B4-4E3F-A826-DA71AC7FA607}">
      <text>
        <r>
          <rPr>
            <sz val="11"/>
            <rFont val="Calibri"/>
            <family val="2"/>
            <charset val="238"/>
          </rPr>
          <t>IV_F:EM_Melleklet1_Utem1</t>
        </r>
      </text>
    </comment>
    <comment ref="X112" authorId="0" shapeId="0" xr:uid="{64069986-ED0E-4A82-AE02-793218DD4D27}">
      <text>
        <r>
          <rPr>
            <sz val="11"/>
            <rFont val="Calibri"/>
            <family val="2"/>
            <charset val="238"/>
          </rPr>
          <t>IV_F:EgyebAllamiUtem1</t>
        </r>
      </text>
    </comment>
    <comment ref="Y112" authorId="0" shapeId="0" xr:uid="{2384988A-ADA4-49EC-95D2-F4CC489A257C}">
      <text>
        <r>
          <rPr>
            <sz val="11"/>
            <rFont val="Calibri"/>
            <family val="2"/>
            <charset val="238"/>
          </rPr>
          <t>IV_F:OnkormanyzatiUtem1</t>
        </r>
      </text>
    </comment>
    <comment ref="Z112" authorId="0" shapeId="0" xr:uid="{066E359D-6094-4C90-A41D-37DF7DFF2F7C}">
      <text>
        <r>
          <rPr>
            <sz val="11"/>
            <rFont val="Calibri"/>
            <family val="2"/>
            <charset val="238"/>
          </rPr>
          <t>IV_F:EUUtem1</t>
        </r>
      </text>
    </comment>
    <comment ref="AA112" authorId="0" shapeId="0" xr:uid="{6FCFDAB5-750F-400A-A047-EAA3FFDAF7E1}">
      <text>
        <r>
          <rPr>
            <sz val="11"/>
            <rFont val="Calibri"/>
            <family val="2"/>
            <charset val="238"/>
          </rPr>
          <t>IV_F:EgyebUtem1</t>
        </r>
      </text>
    </comment>
    <comment ref="AB112" authorId="0" shapeId="0" xr:uid="{71A341D1-B947-41CB-95C9-23A47F76BAEF}">
      <text>
        <r>
          <rPr>
            <sz val="11"/>
            <rFont val="Calibri"/>
            <family val="2"/>
            <charset val="238"/>
          </rPr>
          <t>IV_F:HitelKotvenyUtem1</t>
        </r>
      </text>
    </comment>
    <comment ref="AC112" authorId="0" shapeId="0" xr:uid="{4B6870BC-033D-4E70-BB57-A3818885D4AF}">
      <text>
        <r>
          <rPr>
            <sz val="11"/>
            <rFont val="Calibri"/>
            <family val="2"/>
            <charset val="238"/>
          </rPr>
          <t>IV_F:OsszesenUtem1</t>
        </r>
      </text>
    </comment>
    <comment ref="AF112" authorId="0" shapeId="0" xr:uid="{1790FB45-7A83-4D68-A6ED-D83470EC3AA4}">
      <text>
        <r>
          <rPr>
            <sz val="11"/>
            <rFont val="Calibri"/>
            <family val="2"/>
            <charset val="238"/>
          </rPr>
          <t>IV_F:HDUtem2</t>
        </r>
      </text>
    </comment>
    <comment ref="AG112" authorId="0" shapeId="0" xr:uid="{6744070C-0D15-4F3A-A0AF-7DAA99D564F4}">
      <text>
        <r>
          <rPr>
            <sz val="11"/>
            <rFont val="Calibri"/>
            <family val="2"/>
            <charset val="238"/>
          </rPr>
          <t>IV_F:ECSUtem2</t>
        </r>
      </text>
    </comment>
    <comment ref="AH112" authorId="0" shapeId="0" xr:uid="{E5C231D7-7C9A-4341-9828-C04D66F6790B}">
      <text>
        <r>
          <rPr>
            <sz val="11"/>
            <rFont val="Calibri"/>
            <family val="2"/>
            <charset val="238"/>
          </rPr>
          <t>IV_F:KFHUtem2</t>
        </r>
      </text>
    </comment>
    <comment ref="AI112" authorId="0" shapeId="0" xr:uid="{6E97A8C1-0230-411D-AF2D-62FFF8E0723F}">
      <text>
        <r>
          <rPr>
            <sz val="11"/>
            <rFont val="Calibri"/>
            <family val="2"/>
            <charset val="238"/>
          </rPr>
          <t>IV_F:Egyeb_SajatUtem2</t>
        </r>
      </text>
    </comment>
    <comment ref="AJ112" authorId="0" shapeId="0" xr:uid="{37190EB3-FFE8-4AF2-A5BF-3A28AA1A2BD1}">
      <text>
        <r>
          <rPr>
            <sz val="11"/>
            <rFont val="Calibri"/>
            <family val="2"/>
            <charset val="238"/>
          </rPr>
          <t>IV_F:DijUtem2</t>
        </r>
      </text>
    </comment>
    <comment ref="AK112" authorId="0" shapeId="0" xr:uid="{73BA1991-0DDE-4FAE-8B7C-05FC8CEECD16}">
      <text>
        <r>
          <rPr>
            <sz val="11"/>
            <rFont val="Calibri"/>
            <family val="2"/>
            <charset val="238"/>
          </rPr>
          <t>IV_F:EM_Melleklet1_Utem2</t>
        </r>
      </text>
    </comment>
    <comment ref="AL112" authorId="0" shapeId="0" xr:uid="{7FEA0480-00BC-4922-97F4-3B6C036D1609}">
      <text>
        <r>
          <rPr>
            <sz val="11"/>
            <rFont val="Calibri"/>
            <family val="2"/>
            <charset val="238"/>
          </rPr>
          <t>IV_F:EgyebAllamiUtem2</t>
        </r>
      </text>
    </comment>
    <comment ref="AM112" authorId="0" shapeId="0" xr:uid="{96B162CD-E95E-46FB-8C1A-B27FC2A71E89}">
      <text>
        <r>
          <rPr>
            <sz val="11"/>
            <rFont val="Calibri"/>
            <family val="2"/>
            <charset val="238"/>
          </rPr>
          <t>IV_F:OnkormanyzatiUtem2</t>
        </r>
      </text>
    </comment>
    <comment ref="AN112" authorId="0" shapeId="0" xr:uid="{24499964-80AA-4E8E-BF2D-E21027205DAE}">
      <text>
        <r>
          <rPr>
            <sz val="11"/>
            <rFont val="Calibri"/>
            <family val="2"/>
            <charset val="238"/>
          </rPr>
          <t>IV_F:EUUtem2</t>
        </r>
      </text>
    </comment>
    <comment ref="AO112" authorId="0" shapeId="0" xr:uid="{3E212E99-6117-489A-BCC4-311E0DDF7733}">
      <text>
        <r>
          <rPr>
            <sz val="11"/>
            <rFont val="Calibri"/>
            <family val="2"/>
            <charset val="238"/>
          </rPr>
          <t>IV_F:EgyebUtem2</t>
        </r>
      </text>
    </comment>
    <comment ref="AP112" authorId="0" shapeId="0" xr:uid="{29E215A1-87A3-42D7-8C2F-869F593626D8}">
      <text>
        <r>
          <rPr>
            <sz val="11"/>
            <rFont val="Calibri"/>
            <family val="2"/>
            <charset val="238"/>
          </rPr>
          <t>IV_F:HitelKotvenyUtem2</t>
        </r>
      </text>
    </comment>
    <comment ref="AQ112" authorId="0" shapeId="0" xr:uid="{4DB3145A-788A-4260-9BDD-F9AF53AEA0FB}">
      <text>
        <r>
          <rPr>
            <sz val="11"/>
            <rFont val="Calibri"/>
            <family val="2"/>
            <charset val="238"/>
          </rPr>
          <t>IV_F:OsszesenUtem2</t>
        </r>
      </text>
    </comment>
    <comment ref="AR112" authorId="0" shapeId="0" xr:uid="{540CCA56-4D16-4E39-8F7F-BCE6BA96E85C}">
      <text>
        <r>
          <rPr>
            <sz val="11"/>
            <rFont val="Calibri"/>
            <family val="2"/>
            <charset val="238"/>
          </rPr>
          <t>IV_F:ForrashianyUtem2</t>
        </r>
      </text>
    </comment>
    <comment ref="AU112" authorId="0" shapeId="0" xr:uid="{2DD5769E-1295-4771-9ABA-7050C11EF420}">
      <text>
        <r>
          <rPr>
            <sz val="11"/>
            <rFont val="Calibri"/>
            <family val="2"/>
            <charset val="238"/>
          </rPr>
          <t>IV_F:Indokolas</t>
        </r>
      </text>
    </comment>
    <comment ref="AV112" authorId="0" shapeId="0" xr:uid="{843D1C0B-249C-4F0C-B1AA-3E36AD28267D}">
      <text>
        <r>
          <rPr>
            <sz val="11"/>
            <rFont val="Calibri"/>
            <family val="2"/>
            <charset val="238"/>
          </rPr>
          <t>IV_F:Megjegyzes</t>
        </r>
      </text>
    </comment>
    <comment ref="AW112" authorId="0" shapeId="0" xr:uid="{2E2CDE67-2525-402B-854B-2C219BC0DB13}">
      <text>
        <r>
          <rPr>
            <sz val="11"/>
            <rFont val="Calibri"/>
            <family val="2"/>
            <charset val="238"/>
          </rPr>
          <t>IV_F:FeladatSorszam</t>
        </r>
      </text>
    </comment>
    <comment ref="AY112" authorId="0" shapeId="0" xr:uid="{91F146CD-CF36-40CE-8D4C-66A6375A9F56}">
      <text>
        <r>
          <rPr>
            <sz val="11"/>
            <rFont val="Calibri"/>
            <family val="2"/>
            <charset val="238"/>
          </rPr>
          <t>IV_F:ISA</t>
        </r>
      </text>
    </comment>
    <comment ref="B113" authorId="0" shapeId="0" xr:uid="{57CD4C73-BFA0-4FE5-9761-02E79C7274B8}">
      <text>
        <r>
          <rPr>
            <sz val="11"/>
            <rFont val="Calibri"/>
            <family val="2"/>
            <charset val="238"/>
          </rPr>
          <t>IV_F:FontossagiSorrent</t>
        </r>
      </text>
    </comment>
    <comment ref="C113" authorId="0" shapeId="0" xr:uid="{36AC65D6-51B3-4A60-8E3C-83075ACC2D12}">
      <text>
        <r>
          <rPr>
            <sz val="11"/>
            <rFont val="Calibri"/>
            <family val="2"/>
            <charset val="238"/>
          </rPr>
          <t>IV_F:FeladatKategoria</t>
        </r>
      </text>
    </comment>
    <comment ref="D113" authorId="0" shapeId="0" xr:uid="{952107C3-833A-446D-9CA9-A38F7D5ACC08}">
      <text>
        <r>
          <rPr>
            <sz val="11"/>
            <rFont val="Calibri"/>
            <family val="2"/>
            <charset val="238"/>
          </rPr>
          <t>IV_F:FeladatMegnevezes</t>
        </r>
      </text>
    </comment>
    <comment ref="E113" authorId="0" shapeId="0" xr:uid="{FE16C388-1E6F-4712-8671-22942802C2C3}">
      <text>
        <r>
          <rPr>
            <sz val="11"/>
            <rFont val="Calibri"/>
            <family val="2"/>
            <charset val="238"/>
          </rPr>
          <t>IV_F:ElviEngedelySzam</t>
        </r>
      </text>
    </comment>
    <comment ref="F113" authorId="0" shapeId="0" xr:uid="{9FBC337F-A4EF-453F-8ADD-17E2777A20F9}">
      <text>
        <r>
          <rPr>
            <sz val="11"/>
            <rFont val="Calibri"/>
            <family val="2"/>
            <charset val="238"/>
          </rPr>
          <t>IV_F:VKR_Kod</t>
        </r>
      </text>
    </comment>
    <comment ref="G113" authorId="0" shapeId="0" xr:uid="{ED6D1DA3-CB92-4160-A01E-562893ACFDAB}">
      <text>
        <r>
          <rPr>
            <sz val="11"/>
            <rFont val="Calibri"/>
            <family val="2"/>
            <charset val="238"/>
          </rPr>
          <t>IV_F:VKR_Nev</t>
        </r>
      </text>
    </comment>
    <comment ref="H113" authorId="0" shapeId="0" xr:uid="{7BA75548-7465-4908-BA77-21E04240E041}">
      <text>
        <r>
          <rPr>
            <sz val="11"/>
            <rFont val="Calibri"/>
            <family val="2"/>
            <charset val="238"/>
          </rPr>
          <t>IV_F:FeladatAzonosito</t>
        </r>
      </text>
    </comment>
    <comment ref="I113" authorId="0" shapeId="0" xr:uid="{84C0573D-84C6-4855-A971-7164E40E3EBB}">
      <text>
        <r>
          <rPr>
            <sz val="11"/>
            <rFont val="Calibri"/>
            <family val="2"/>
            <charset val="238"/>
          </rPr>
          <t>IV_F:EllatasiTerulet</t>
        </r>
      </text>
    </comment>
    <comment ref="J113" authorId="0" shapeId="0" xr:uid="{08C8CDD8-7605-4AA4-AEAE-CB6118242674}">
      <text>
        <r>
          <rPr>
            <sz val="11"/>
            <rFont val="Calibri"/>
            <family val="2"/>
            <charset val="238"/>
          </rPr>
          <t>IV_F:EllatasertFelelos</t>
        </r>
      </text>
    </comment>
    <comment ref="K113" authorId="0" shapeId="0" xr:uid="{F0C288BC-D2B8-498E-AA5B-CEF9D84B1705}">
      <text>
        <r>
          <rPr>
            <sz val="11"/>
            <rFont val="Calibri"/>
            <family val="2"/>
            <charset val="238"/>
          </rPr>
          <t>IV_F:TervezettNettoKoltseg</t>
        </r>
      </text>
    </comment>
    <comment ref="L113" authorId="0" shapeId="0" xr:uid="{D0484329-4661-4E63-8824-ABF5795BA80C}">
      <text>
        <r>
          <rPr>
            <sz val="11"/>
            <rFont val="Calibri"/>
            <family val="2"/>
            <charset val="238"/>
          </rPr>
          <t>IV_F:IdotartamKezdes</t>
        </r>
      </text>
    </comment>
    <comment ref="M113" authorId="0" shapeId="0" xr:uid="{C62BF1AD-2C02-46E0-98CD-1096833F4CBD}">
      <text>
        <r>
          <rPr>
            <sz val="11"/>
            <rFont val="Calibri"/>
            <family val="2"/>
            <charset val="238"/>
          </rPr>
          <t>IV_F:IdotartamBefejezes</t>
        </r>
      </text>
    </comment>
    <comment ref="N113" authorId="0" shapeId="0" xr:uid="{8E59E70F-67AE-4B51-BBD9-07287323D00C}">
      <text>
        <r>
          <rPr>
            <sz val="11"/>
            <rFont val="Calibri"/>
            <family val="2"/>
            <charset val="238"/>
          </rPr>
          <t>IV_F:NettoKoltsegUtem1</t>
        </r>
      </text>
    </comment>
    <comment ref="O113" authorId="0" shapeId="0" xr:uid="{A5237085-A695-45C2-9982-4EA3D7FA9443}">
      <text>
        <r>
          <rPr>
            <sz val="11"/>
            <rFont val="Calibri"/>
            <family val="2"/>
            <charset val="238"/>
          </rPr>
          <t>IV_F:NettoKoltsegUtem2</t>
        </r>
      </text>
    </comment>
    <comment ref="P113" authorId="0" shapeId="0" xr:uid="{9760858F-06A6-491B-9218-06BCCA56E754}">
      <text>
        <r>
          <rPr>
            <sz val="11"/>
            <rFont val="Calibri"/>
            <family val="2"/>
            <charset val="238"/>
          </rPr>
          <t>IV_F:EM_Melleklet2_KTG</t>
        </r>
      </text>
    </comment>
    <comment ref="R113" authorId="0" shapeId="0" xr:uid="{543D83AB-FD18-4F2F-91D3-4F6202AC377D}">
      <text>
        <r>
          <rPr>
            <sz val="11"/>
            <rFont val="Calibri"/>
            <family val="2"/>
            <charset val="238"/>
          </rPr>
          <t>IV_F:HDUtem1</t>
        </r>
      </text>
    </comment>
    <comment ref="S113" authorId="0" shapeId="0" xr:uid="{B354349B-DE30-4784-A159-3CAD37FA368C}">
      <text>
        <r>
          <rPr>
            <sz val="11"/>
            <rFont val="Calibri"/>
            <family val="2"/>
            <charset val="238"/>
          </rPr>
          <t>IV_F:ECSUtem1</t>
        </r>
      </text>
    </comment>
    <comment ref="T113" authorId="0" shapeId="0" xr:uid="{69E0AF6E-42AF-4CEC-A592-3211F40B6680}">
      <text>
        <r>
          <rPr>
            <sz val="11"/>
            <rFont val="Calibri"/>
            <family val="2"/>
            <charset val="238"/>
          </rPr>
          <t>IV_F:KFHUtem1</t>
        </r>
      </text>
    </comment>
    <comment ref="U113" authorId="0" shapeId="0" xr:uid="{94917885-C70E-4399-A0B3-2217FE726046}">
      <text>
        <r>
          <rPr>
            <sz val="11"/>
            <rFont val="Calibri"/>
            <family val="2"/>
            <charset val="238"/>
          </rPr>
          <t>IV_F:Egyeb_SajatUtem1</t>
        </r>
      </text>
    </comment>
    <comment ref="V113" authorId="0" shapeId="0" xr:uid="{89FBBF75-FCAB-4EDB-A13E-16EF2B685083}">
      <text>
        <r>
          <rPr>
            <sz val="11"/>
            <rFont val="Calibri"/>
            <family val="2"/>
            <charset val="238"/>
          </rPr>
          <t>IV_F:DijUtem1</t>
        </r>
      </text>
    </comment>
    <comment ref="W113" authorId="0" shapeId="0" xr:uid="{CF57A252-D443-4DBB-9BD9-AFF4B0E631D1}">
      <text>
        <r>
          <rPr>
            <sz val="11"/>
            <rFont val="Calibri"/>
            <family val="2"/>
            <charset val="238"/>
          </rPr>
          <t>IV_F:EM_Melleklet1_Utem1</t>
        </r>
      </text>
    </comment>
    <comment ref="X113" authorId="0" shapeId="0" xr:uid="{01C736D5-893E-4683-BEF5-A3DB167D0F34}">
      <text>
        <r>
          <rPr>
            <sz val="11"/>
            <rFont val="Calibri"/>
            <family val="2"/>
            <charset val="238"/>
          </rPr>
          <t>IV_F:EgyebAllamiUtem1</t>
        </r>
      </text>
    </comment>
    <comment ref="Y113" authorId="0" shapeId="0" xr:uid="{6F3B52FC-D9FE-477B-8482-8B7B6D83DC19}">
      <text>
        <r>
          <rPr>
            <sz val="11"/>
            <rFont val="Calibri"/>
            <family val="2"/>
            <charset val="238"/>
          </rPr>
          <t>IV_F:OnkormanyzatiUtem1</t>
        </r>
      </text>
    </comment>
    <comment ref="Z113" authorId="0" shapeId="0" xr:uid="{4FEC4623-7D79-4119-B7E2-45900B5D99C0}">
      <text>
        <r>
          <rPr>
            <sz val="11"/>
            <rFont val="Calibri"/>
            <family val="2"/>
            <charset val="238"/>
          </rPr>
          <t>IV_F:EUUtem1</t>
        </r>
      </text>
    </comment>
    <comment ref="AA113" authorId="0" shapeId="0" xr:uid="{CE37623A-557F-4624-8008-E3707EE3392A}">
      <text>
        <r>
          <rPr>
            <sz val="11"/>
            <rFont val="Calibri"/>
            <family val="2"/>
            <charset val="238"/>
          </rPr>
          <t>IV_F:EgyebUtem1</t>
        </r>
      </text>
    </comment>
    <comment ref="AB113" authorId="0" shapeId="0" xr:uid="{1EAE5118-02E0-4C8B-9CEB-F151E945EDAE}">
      <text>
        <r>
          <rPr>
            <sz val="11"/>
            <rFont val="Calibri"/>
            <family val="2"/>
            <charset val="238"/>
          </rPr>
          <t>IV_F:HitelKotvenyUtem1</t>
        </r>
      </text>
    </comment>
    <comment ref="AC113" authorId="0" shapeId="0" xr:uid="{125E7FD4-C466-46D7-987F-BCA998616221}">
      <text>
        <r>
          <rPr>
            <sz val="11"/>
            <rFont val="Calibri"/>
            <family val="2"/>
            <charset val="238"/>
          </rPr>
          <t>IV_F:OsszesenUtem1</t>
        </r>
      </text>
    </comment>
    <comment ref="AF113" authorId="0" shapeId="0" xr:uid="{2B603829-F5B6-4199-8112-E0AF438E9B63}">
      <text>
        <r>
          <rPr>
            <sz val="11"/>
            <rFont val="Calibri"/>
            <family val="2"/>
            <charset val="238"/>
          </rPr>
          <t>IV_F:HDUtem2</t>
        </r>
      </text>
    </comment>
    <comment ref="AG113" authorId="0" shapeId="0" xr:uid="{E94D20E2-1F46-4455-9A94-1FDFC13A5851}">
      <text>
        <r>
          <rPr>
            <sz val="11"/>
            <rFont val="Calibri"/>
            <family val="2"/>
            <charset val="238"/>
          </rPr>
          <t>IV_F:ECSUtem2</t>
        </r>
      </text>
    </comment>
    <comment ref="AH113" authorId="0" shapeId="0" xr:uid="{E97A9225-2602-4504-9C3F-F6940D07EA00}">
      <text>
        <r>
          <rPr>
            <sz val="11"/>
            <rFont val="Calibri"/>
            <family val="2"/>
            <charset val="238"/>
          </rPr>
          <t>IV_F:KFHUtem2</t>
        </r>
      </text>
    </comment>
    <comment ref="AI113" authorId="0" shapeId="0" xr:uid="{C44F4C81-A403-4716-9E15-2B4C9998A5CA}">
      <text>
        <r>
          <rPr>
            <sz val="11"/>
            <rFont val="Calibri"/>
            <family val="2"/>
            <charset val="238"/>
          </rPr>
          <t>IV_F:Egyeb_SajatUtem2</t>
        </r>
      </text>
    </comment>
    <comment ref="AJ113" authorId="0" shapeId="0" xr:uid="{C61B11C8-721E-4A93-95F2-338C819232DE}">
      <text>
        <r>
          <rPr>
            <sz val="11"/>
            <rFont val="Calibri"/>
            <family val="2"/>
            <charset val="238"/>
          </rPr>
          <t>IV_F:DijUtem2</t>
        </r>
      </text>
    </comment>
    <comment ref="AK113" authorId="0" shapeId="0" xr:uid="{105C2A05-7775-4B40-B3F2-A8C6EFB2B189}">
      <text>
        <r>
          <rPr>
            <sz val="11"/>
            <rFont val="Calibri"/>
            <family val="2"/>
            <charset val="238"/>
          </rPr>
          <t>IV_F:EM_Melleklet1_Utem2</t>
        </r>
      </text>
    </comment>
    <comment ref="AL113" authorId="0" shapeId="0" xr:uid="{7C01C419-2131-496E-8E31-52DB68C00515}">
      <text>
        <r>
          <rPr>
            <sz val="11"/>
            <rFont val="Calibri"/>
            <family val="2"/>
            <charset val="238"/>
          </rPr>
          <t>IV_F:EgyebAllamiUtem2</t>
        </r>
      </text>
    </comment>
    <comment ref="AM113" authorId="0" shapeId="0" xr:uid="{B37D418B-2BE5-4242-BC6A-A47BDC974B3D}">
      <text>
        <r>
          <rPr>
            <sz val="11"/>
            <rFont val="Calibri"/>
            <family val="2"/>
            <charset val="238"/>
          </rPr>
          <t>IV_F:OnkormanyzatiUtem2</t>
        </r>
      </text>
    </comment>
    <comment ref="AN113" authorId="0" shapeId="0" xr:uid="{EB7A9D61-8399-4A20-B98B-F2D1712F3E33}">
      <text>
        <r>
          <rPr>
            <sz val="11"/>
            <rFont val="Calibri"/>
            <family val="2"/>
            <charset val="238"/>
          </rPr>
          <t>IV_F:EUUtem2</t>
        </r>
      </text>
    </comment>
    <comment ref="AO113" authorId="0" shapeId="0" xr:uid="{BB78BD0E-2F6A-40D5-ADF0-E6ACEF0B9E73}">
      <text>
        <r>
          <rPr>
            <sz val="11"/>
            <rFont val="Calibri"/>
            <family val="2"/>
            <charset val="238"/>
          </rPr>
          <t>IV_F:EgyebUtem2</t>
        </r>
      </text>
    </comment>
    <comment ref="AP113" authorId="0" shapeId="0" xr:uid="{8077529F-3743-41FA-AC2E-21E4EF523478}">
      <text>
        <r>
          <rPr>
            <sz val="11"/>
            <rFont val="Calibri"/>
            <family val="2"/>
            <charset val="238"/>
          </rPr>
          <t>IV_F:HitelKotvenyUtem2</t>
        </r>
      </text>
    </comment>
    <comment ref="AQ113" authorId="0" shapeId="0" xr:uid="{7D95BB78-DBF5-4E78-AAC7-70D661D044D4}">
      <text>
        <r>
          <rPr>
            <sz val="11"/>
            <rFont val="Calibri"/>
            <family val="2"/>
            <charset val="238"/>
          </rPr>
          <t>IV_F:OsszesenUtem2</t>
        </r>
      </text>
    </comment>
    <comment ref="AR113" authorId="0" shapeId="0" xr:uid="{BC78FB0A-CFD5-4920-AEBC-D77907B8605B}">
      <text>
        <r>
          <rPr>
            <sz val="11"/>
            <rFont val="Calibri"/>
            <family val="2"/>
            <charset val="238"/>
          </rPr>
          <t>IV_F:ForrashianyUtem2</t>
        </r>
      </text>
    </comment>
    <comment ref="AU113" authorId="0" shapeId="0" xr:uid="{B0DDDB42-26A4-49AA-9799-C3A528637658}">
      <text>
        <r>
          <rPr>
            <sz val="11"/>
            <rFont val="Calibri"/>
            <family val="2"/>
            <charset val="238"/>
          </rPr>
          <t>IV_F:Indokolas</t>
        </r>
      </text>
    </comment>
    <comment ref="AV113" authorId="0" shapeId="0" xr:uid="{3C741594-0D8B-4AFE-9856-AC16C239A440}">
      <text>
        <r>
          <rPr>
            <sz val="11"/>
            <rFont val="Calibri"/>
            <family val="2"/>
            <charset val="238"/>
          </rPr>
          <t>IV_F:Megjegyzes</t>
        </r>
      </text>
    </comment>
    <comment ref="AW113" authorId="0" shapeId="0" xr:uid="{BB6A8691-CFDF-4B47-8F24-B1144A6B460C}">
      <text>
        <r>
          <rPr>
            <sz val="11"/>
            <rFont val="Calibri"/>
            <family val="2"/>
            <charset val="238"/>
          </rPr>
          <t>IV_F:FeladatSorszam</t>
        </r>
      </text>
    </comment>
    <comment ref="AY113" authorId="0" shapeId="0" xr:uid="{9BF5FBA9-0DD4-43B3-A6CC-54F6409D758A}">
      <text>
        <r>
          <rPr>
            <sz val="11"/>
            <rFont val="Calibri"/>
            <family val="2"/>
            <charset val="238"/>
          </rPr>
          <t>IV_F:ISA</t>
        </r>
      </text>
    </comment>
    <comment ref="B114" authorId="0" shapeId="0" xr:uid="{4244A0FA-6179-4A1E-A3C8-DD4BDB0A84AA}">
      <text>
        <r>
          <rPr>
            <sz val="11"/>
            <rFont val="Calibri"/>
            <family val="2"/>
            <charset val="238"/>
          </rPr>
          <t>IV_F:FontossagiSorrent</t>
        </r>
      </text>
    </comment>
    <comment ref="C114" authorId="0" shapeId="0" xr:uid="{E73D7FB2-9E22-45CE-BC9E-A9D0E218988D}">
      <text>
        <r>
          <rPr>
            <sz val="11"/>
            <rFont val="Calibri"/>
            <family val="2"/>
            <charset val="238"/>
          </rPr>
          <t>IV_F:FeladatKategoria</t>
        </r>
      </text>
    </comment>
    <comment ref="D114" authorId="0" shapeId="0" xr:uid="{2157E16A-770F-4BD0-80FD-97E76346B295}">
      <text>
        <r>
          <rPr>
            <sz val="11"/>
            <rFont val="Calibri"/>
            <family val="2"/>
            <charset val="238"/>
          </rPr>
          <t>IV_F:FeladatMegnevezes</t>
        </r>
      </text>
    </comment>
    <comment ref="E114" authorId="0" shapeId="0" xr:uid="{AF287038-15DF-465F-BE35-1A1C3EB27552}">
      <text>
        <r>
          <rPr>
            <sz val="11"/>
            <rFont val="Calibri"/>
            <family val="2"/>
            <charset val="238"/>
          </rPr>
          <t>IV_F:ElviEngedelySzam</t>
        </r>
      </text>
    </comment>
    <comment ref="F114" authorId="0" shapeId="0" xr:uid="{67305FCC-615C-4BEF-8398-687DBC249CF6}">
      <text>
        <r>
          <rPr>
            <sz val="11"/>
            <rFont val="Calibri"/>
            <family val="2"/>
            <charset val="238"/>
          </rPr>
          <t>IV_F:VKR_Kod</t>
        </r>
      </text>
    </comment>
    <comment ref="G114" authorId="0" shapeId="0" xr:uid="{E8AF9690-18AD-4C27-AD43-062C42EB2185}">
      <text>
        <r>
          <rPr>
            <sz val="11"/>
            <rFont val="Calibri"/>
            <family val="2"/>
            <charset val="238"/>
          </rPr>
          <t>IV_F:VKR_Nev</t>
        </r>
      </text>
    </comment>
    <comment ref="H114" authorId="0" shapeId="0" xr:uid="{59A5DD27-E05B-4AAB-8AF8-F132482EE426}">
      <text>
        <r>
          <rPr>
            <sz val="11"/>
            <rFont val="Calibri"/>
            <family val="2"/>
            <charset val="238"/>
          </rPr>
          <t>IV_F:FeladatAzonosito</t>
        </r>
      </text>
    </comment>
    <comment ref="I114" authorId="0" shapeId="0" xr:uid="{A20D846C-ED49-4FBC-A70D-B32B3B8045CA}">
      <text>
        <r>
          <rPr>
            <sz val="11"/>
            <rFont val="Calibri"/>
            <family val="2"/>
            <charset val="238"/>
          </rPr>
          <t>IV_F:EllatasiTerulet</t>
        </r>
      </text>
    </comment>
    <comment ref="J114" authorId="0" shapeId="0" xr:uid="{C21F2EE0-C847-4189-9290-714C41297DFE}">
      <text>
        <r>
          <rPr>
            <sz val="11"/>
            <rFont val="Calibri"/>
            <family val="2"/>
            <charset val="238"/>
          </rPr>
          <t>IV_F:EllatasertFelelos</t>
        </r>
      </text>
    </comment>
    <comment ref="K114" authorId="0" shapeId="0" xr:uid="{1689ADEB-674E-4473-A230-D7D5A7312B5E}">
      <text>
        <r>
          <rPr>
            <sz val="11"/>
            <rFont val="Calibri"/>
            <family val="2"/>
            <charset val="238"/>
          </rPr>
          <t>IV_F:TervezettNettoKoltseg</t>
        </r>
      </text>
    </comment>
    <comment ref="L114" authorId="0" shapeId="0" xr:uid="{2B8E59F6-BE70-43F9-AB9E-DF2943926681}">
      <text>
        <r>
          <rPr>
            <sz val="11"/>
            <rFont val="Calibri"/>
            <family val="2"/>
            <charset val="238"/>
          </rPr>
          <t>IV_F:IdotartamKezdes</t>
        </r>
      </text>
    </comment>
    <comment ref="M114" authorId="0" shapeId="0" xr:uid="{233DBCD0-FACF-4F4E-B589-7D1A18C04164}">
      <text>
        <r>
          <rPr>
            <sz val="11"/>
            <rFont val="Calibri"/>
            <family val="2"/>
            <charset val="238"/>
          </rPr>
          <t>IV_F:IdotartamBefejezes</t>
        </r>
      </text>
    </comment>
    <comment ref="N114" authorId="0" shapeId="0" xr:uid="{8B93EE76-E50B-4643-9D7B-BAEAC67585AE}">
      <text>
        <r>
          <rPr>
            <sz val="11"/>
            <rFont val="Calibri"/>
            <family val="2"/>
            <charset val="238"/>
          </rPr>
          <t>IV_F:NettoKoltsegUtem1</t>
        </r>
      </text>
    </comment>
    <comment ref="O114" authorId="0" shapeId="0" xr:uid="{5222AA5F-E861-4429-8166-F863835BEF3A}">
      <text>
        <r>
          <rPr>
            <sz val="11"/>
            <rFont val="Calibri"/>
            <family val="2"/>
            <charset val="238"/>
          </rPr>
          <t>IV_F:NettoKoltsegUtem2</t>
        </r>
      </text>
    </comment>
    <comment ref="P114" authorId="0" shapeId="0" xr:uid="{C099D1FC-FEFC-4036-87D2-706026144C73}">
      <text>
        <r>
          <rPr>
            <sz val="11"/>
            <rFont val="Calibri"/>
            <family val="2"/>
            <charset val="238"/>
          </rPr>
          <t>IV_F:EM_Melleklet2_KTG</t>
        </r>
      </text>
    </comment>
    <comment ref="R114" authorId="0" shapeId="0" xr:uid="{079C426F-651E-4D47-B8C2-A7BC6AC4B88D}">
      <text>
        <r>
          <rPr>
            <sz val="11"/>
            <rFont val="Calibri"/>
            <family val="2"/>
            <charset val="238"/>
          </rPr>
          <t>IV_F:HDUtem1</t>
        </r>
      </text>
    </comment>
    <comment ref="S114" authorId="0" shapeId="0" xr:uid="{190D86B5-1E17-4E21-8518-B9873B2A0646}">
      <text>
        <r>
          <rPr>
            <sz val="11"/>
            <rFont val="Calibri"/>
            <family val="2"/>
            <charset val="238"/>
          </rPr>
          <t>IV_F:ECSUtem1</t>
        </r>
      </text>
    </comment>
    <comment ref="T114" authorId="0" shapeId="0" xr:uid="{48D92701-5162-4205-91E1-B8553E5759F3}">
      <text>
        <r>
          <rPr>
            <sz val="11"/>
            <rFont val="Calibri"/>
            <family val="2"/>
            <charset val="238"/>
          </rPr>
          <t>IV_F:KFHUtem1</t>
        </r>
      </text>
    </comment>
    <comment ref="U114" authorId="0" shapeId="0" xr:uid="{42D8A622-D39F-4532-ABD0-BF03211AA9F7}">
      <text>
        <r>
          <rPr>
            <sz val="11"/>
            <rFont val="Calibri"/>
            <family val="2"/>
            <charset val="238"/>
          </rPr>
          <t>IV_F:Egyeb_SajatUtem1</t>
        </r>
      </text>
    </comment>
    <comment ref="V114" authorId="0" shapeId="0" xr:uid="{4BAC4D8E-7C6D-497D-B65D-D7E2B26972D5}">
      <text>
        <r>
          <rPr>
            <sz val="11"/>
            <rFont val="Calibri"/>
            <family val="2"/>
            <charset val="238"/>
          </rPr>
          <t>IV_F:DijUtem1</t>
        </r>
      </text>
    </comment>
    <comment ref="W114" authorId="0" shapeId="0" xr:uid="{B80E4C7A-9435-43C9-B41A-5A92286F5B71}">
      <text>
        <r>
          <rPr>
            <sz val="11"/>
            <rFont val="Calibri"/>
            <family val="2"/>
            <charset val="238"/>
          </rPr>
          <t>IV_F:EM_Melleklet1_Utem1</t>
        </r>
      </text>
    </comment>
    <comment ref="X114" authorId="0" shapeId="0" xr:uid="{2FFCD4A9-5609-40D1-A802-1F3AB9E4EB8B}">
      <text>
        <r>
          <rPr>
            <sz val="11"/>
            <rFont val="Calibri"/>
            <family val="2"/>
            <charset val="238"/>
          </rPr>
          <t>IV_F:EgyebAllamiUtem1</t>
        </r>
      </text>
    </comment>
    <comment ref="Y114" authorId="0" shapeId="0" xr:uid="{8C23AE6E-65FE-4DF1-9720-A428F6BA05EE}">
      <text>
        <r>
          <rPr>
            <sz val="11"/>
            <rFont val="Calibri"/>
            <family val="2"/>
            <charset val="238"/>
          </rPr>
          <t>IV_F:OnkormanyzatiUtem1</t>
        </r>
      </text>
    </comment>
    <comment ref="Z114" authorId="0" shapeId="0" xr:uid="{BE8FB096-4F5A-4D46-AEB5-93414C773BBC}">
      <text>
        <r>
          <rPr>
            <sz val="11"/>
            <rFont val="Calibri"/>
            <family val="2"/>
            <charset val="238"/>
          </rPr>
          <t>IV_F:EUUtem1</t>
        </r>
      </text>
    </comment>
    <comment ref="AA114" authorId="0" shapeId="0" xr:uid="{40E9C2D7-A45E-4D1A-8ED0-51BCA247FAB8}">
      <text>
        <r>
          <rPr>
            <sz val="11"/>
            <rFont val="Calibri"/>
            <family val="2"/>
            <charset val="238"/>
          </rPr>
          <t>IV_F:EgyebUtem1</t>
        </r>
      </text>
    </comment>
    <comment ref="AB114" authorId="0" shapeId="0" xr:uid="{7C49555F-AA9A-4CBE-9049-88ACC34DE0FA}">
      <text>
        <r>
          <rPr>
            <sz val="11"/>
            <rFont val="Calibri"/>
            <family val="2"/>
            <charset val="238"/>
          </rPr>
          <t>IV_F:HitelKotvenyUtem1</t>
        </r>
      </text>
    </comment>
    <comment ref="AC114" authorId="0" shapeId="0" xr:uid="{7417D604-843D-46C4-B8F8-1FBF015490D0}">
      <text>
        <r>
          <rPr>
            <sz val="11"/>
            <rFont val="Calibri"/>
            <family val="2"/>
            <charset val="238"/>
          </rPr>
          <t>IV_F:OsszesenUtem1</t>
        </r>
      </text>
    </comment>
    <comment ref="AF114" authorId="0" shapeId="0" xr:uid="{A5744A64-3B2A-43BD-BB45-56EC4349255F}">
      <text>
        <r>
          <rPr>
            <sz val="11"/>
            <rFont val="Calibri"/>
            <family val="2"/>
            <charset val="238"/>
          </rPr>
          <t>IV_F:HDUtem2</t>
        </r>
      </text>
    </comment>
    <comment ref="AG114" authorId="0" shapeId="0" xr:uid="{EC978E77-FA5A-4F71-A522-C49BB9E1D779}">
      <text>
        <r>
          <rPr>
            <sz val="11"/>
            <rFont val="Calibri"/>
            <family val="2"/>
            <charset val="238"/>
          </rPr>
          <t>IV_F:ECSUtem2</t>
        </r>
      </text>
    </comment>
    <comment ref="AH114" authorId="0" shapeId="0" xr:uid="{B4A37A9A-9864-45AD-8A71-82D021457A4E}">
      <text>
        <r>
          <rPr>
            <sz val="11"/>
            <rFont val="Calibri"/>
            <family val="2"/>
            <charset val="238"/>
          </rPr>
          <t>IV_F:KFHUtem2</t>
        </r>
      </text>
    </comment>
    <comment ref="AI114" authorId="0" shapeId="0" xr:uid="{C4A786EB-EDDF-4EFA-8293-1407D777F041}">
      <text>
        <r>
          <rPr>
            <sz val="11"/>
            <rFont val="Calibri"/>
            <family val="2"/>
            <charset val="238"/>
          </rPr>
          <t>IV_F:Egyeb_SajatUtem2</t>
        </r>
      </text>
    </comment>
    <comment ref="AJ114" authorId="0" shapeId="0" xr:uid="{76975C1E-C6A6-4F18-8A1F-9DDF07B7FB85}">
      <text>
        <r>
          <rPr>
            <sz val="11"/>
            <rFont val="Calibri"/>
            <family val="2"/>
            <charset val="238"/>
          </rPr>
          <t>IV_F:DijUtem2</t>
        </r>
      </text>
    </comment>
    <comment ref="AK114" authorId="0" shapeId="0" xr:uid="{B6927F21-6335-45FA-A033-6D9F4563A430}">
      <text>
        <r>
          <rPr>
            <sz val="11"/>
            <rFont val="Calibri"/>
            <family val="2"/>
            <charset val="238"/>
          </rPr>
          <t>IV_F:EM_Melleklet1_Utem2</t>
        </r>
      </text>
    </comment>
    <comment ref="AL114" authorId="0" shapeId="0" xr:uid="{B937171E-5501-4432-AEAD-BA67710A2871}">
      <text>
        <r>
          <rPr>
            <sz val="11"/>
            <rFont val="Calibri"/>
            <family val="2"/>
            <charset val="238"/>
          </rPr>
          <t>IV_F:EgyebAllamiUtem2</t>
        </r>
      </text>
    </comment>
    <comment ref="AM114" authorId="0" shapeId="0" xr:uid="{010276A8-7D33-4769-852F-40A26957A25C}">
      <text>
        <r>
          <rPr>
            <sz val="11"/>
            <rFont val="Calibri"/>
            <family val="2"/>
            <charset val="238"/>
          </rPr>
          <t>IV_F:OnkormanyzatiUtem2</t>
        </r>
      </text>
    </comment>
    <comment ref="AN114" authorId="0" shapeId="0" xr:uid="{63249C0D-D0FB-41BF-8DAF-1D01EB50C7C1}">
      <text>
        <r>
          <rPr>
            <sz val="11"/>
            <rFont val="Calibri"/>
            <family val="2"/>
            <charset val="238"/>
          </rPr>
          <t>IV_F:EUUtem2</t>
        </r>
      </text>
    </comment>
    <comment ref="AO114" authorId="0" shapeId="0" xr:uid="{A02678B5-FD56-4EE1-BB6B-9D53EC7EEDD9}">
      <text>
        <r>
          <rPr>
            <sz val="11"/>
            <rFont val="Calibri"/>
            <family val="2"/>
            <charset val="238"/>
          </rPr>
          <t>IV_F:EgyebUtem2</t>
        </r>
      </text>
    </comment>
    <comment ref="AP114" authorId="0" shapeId="0" xr:uid="{57409D05-652A-4D6D-A0CB-B30512BBF3EE}">
      <text>
        <r>
          <rPr>
            <sz val="11"/>
            <rFont val="Calibri"/>
            <family val="2"/>
            <charset val="238"/>
          </rPr>
          <t>IV_F:HitelKotvenyUtem2</t>
        </r>
      </text>
    </comment>
    <comment ref="AQ114" authorId="0" shapeId="0" xr:uid="{3BB8D5E7-3D67-4FB8-86CE-749504C26CEF}">
      <text>
        <r>
          <rPr>
            <sz val="11"/>
            <rFont val="Calibri"/>
            <family val="2"/>
            <charset val="238"/>
          </rPr>
          <t>IV_F:OsszesenUtem2</t>
        </r>
      </text>
    </comment>
    <comment ref="AR114" authorId="0" shapeId="0" xr:uid="{E8CF6A09-D3A2-49F8-94C6-2885FFA9FBEF}">
      <text>
        <r>
          <rPr>
            <sz val="11"/>
            <rFont val="Calibri"/>
            <family val="2"/>
            <charset val="238"/>
          </rPr>
          <t>IV_F:ForrashianyUtem2</t>
        </r>
      </text>
    </comment>
    <comment ref="AU114" authorId="0" shapeId="0" xr:uid="{2255038A-C99C-4E25-8EE2-DAE4B1096E8B}">
      <text>
        <r>
          <rPr>
            <sz val="11"/>
            <rFont val="Calibri"/>
            <family val="2"/>
            <charset val="238"/>
          </rPr>
          <t>IV_F:Indokolas</t>
        </r>
      </text>
    </comment>
    <comment ref="AV114" authorId="0" shapeId="0" xr:uid="{664EAD20-80BC-4568-9332-3811FFF20112}">
      <text>
        <r>
          <rPr>
            <sz val="11"/>
            <rFont val="Calibri"/>
            <family val="2"/>
            <charset val="238"/>
          </rPr>
          <t>IV_F:Megjegyzes</t>
        </r>
      </text>
    </comment>
    <comment ref="AW114" authorId="0" shapeId="0" xr:uid="{7936E8F2-5003-472C-B3A1-EFFD107EB33B}">
      <text>
        <r>
          <rPr>
            <sz val="11"/>
            <rFont val="Calibri"/>
            <family val="2"/>
            <charset val="238"/>
          </rPr>
          <t>IV_F:FeladatSorszam</t>
        </r>
      </text>
    </comment>
    <comment ref="AY114" authorId="0" shapeId="0" xr:uid="{6E4E98E4-04A2-4704-B32F-EF1C7169A125}">
      <text>
        <r>
          <rPr>
            <sz val="11"/>
            <rFont val="Calibri"/>
            <family val="2"/>
            <charset val="238"/>
          </rPr>
          <t>IV_F:ISA</t>
        </r>
      </text>
    </comment>
    <comment ref="B115" authorId="0" shapeId="0" xr:uid="{ABF34EFE-66D6-4995-8E65-5580CEA4E4FF}">
      <text>
        <r>
          <rPr>
            <sz val="11"/>
            <rFont val="Calibri"/>
            <family val="2"/>
            <charset val="238"/>
          </rPr>
          <t>IV_F:FontossagiSorrent</t>
        </r>
      </text>
    </comment>
    <comment ref="C115" authorId="0" shapeId="0" xr:uid="{592C66DC-6684-4A24-9B28-A260FFB2F5A1}">
      <text>
        <r>
          <rPr>
            <sz val="11"/>
            <rFont val="Calibri"/>
            <family val="2"/>
            <charset val="238"/>
          </rPr>
          <t>IV_F:FeladatKategoria</t>
        </r>
      </text>
    </comment>
    <comment ref="D115" authorId="0" shapeId="0" xr:uid="{BA6E34E9-7C2E-4FAC-A64B-7493C8663D93}">
      <text>
        <r>
          <rPr>
            <sz val="11"/>
            <rFont val="Calibri"/>
            <family val="2"/>
            <charset val="238"/>
          </rPr>
          <t>IV_F:FeladatMegnevezes</t>
        </r>
      </text>
    </comment>
    <comment ref="E115" authorId="0" shapeId="0" xr:uid="{F3DD9F7E-4064-458A-A127-672B7944803C}">
      <text>
        <r>
          <rPr>
            <sz val="11"/>
            <rFont val="Calibri"/>
            <family val="2"/>
            <charset val="238"/>
          </rPr>
          <t>IV_F:ElviEngedelySzam</t>
        </r>
      </text>
    </comment>
    <comment ref="F115" authorId="0" shapeId="0" xr:uid="{B2463EA1-D9D0-4B32-8D55-CA462E1F81A4}">
      <text>
        <r>
          <rPr>
            <sz val="11"/>
            <rFont val="Calibri"/>
            <family val="2"/>
            <charset val="238"/>
          </rPr>
          <t>IV_F:VKR_Kod</t>
        </r>
      </text>
    </comment>
    <comment ref="G115" authorId="0" shapeId="0" xr:uid="{321D8C31-7010-4178-A269-C38375705425}">
      <text>
        <r>
          <rPr>
            <sz val="11"/>
            <rFont val="Calibri"/>
            <family val="2"/>
            <charset val="238"/>
          </rPr>
          <t>IV_F:VKR_Nev</t>
        </r>
      </text>
    </comment>
    <comment ref="H115" authorId="0" shapeId="0" xr:uid="{7D3D2A2B-40D6-4158-A3F6-3F57C11F5CC4}">
      <text>
        <r>
          <rPr>
            <sz val="11"/>
            <rFont val="Calibri"/>
            <family val="2"/>
            <charset val="238"/>
          </rPr>
          <t>IV_F:FeladatAzonosito</t>
        </r>
      </text>
    </comment>
    <comment ref="I115" authorId="0" shapeId="0" xr:uid="{32C603B2-4556-40F4-BCAC-2EEBB8C481C7}">
      <text>
        <r>
          <rPr>
            <sz val="11"/>
            <rFont val="Calibri"/>
            <family val="2"/>
            <charset val="238"/>
          </rPr>
          <t>IV_F:EllatasiTerulet</t>
        </r>
      </text>
    </comment>
    <comment ref="J115" authorId="0" shapeId="0" xr:uid="{E73BCE36-141B-43A8-A811-D86A3312E9BB}">
      <text>
        <r>
          <rPr>
            <sz val="11"/>
            <rFont val="Calibri"/>
            <family val="2"/>
            <charset val="238"/>
          </rPr>
          <t>IV_F:EllatasertFelelos</t>
        </r>
      </text>
    </comment>
    <comment ref="K115" authorId="0" shapeId="0" xr:uid="{23FADAFA-DD35-4D5B-A630-53DC520E40B0}">
      <text>
        <r>
          <rPr>
            <sz val="11"/>
            <rFont val="Calibri"/>
            <family val="2"/>
            <charset val="238"/>
          </rPr>
          <t>IV_F:TervezettNettoKoltseg</t>
        </r>
      </text>
    </comment>
    <comment ref="L115" authorId="0" shapeId="0" xr:uid="{8B1839DE-8055-48CE-9D4F-3B1659CACC4C}">
      <text>
        <r>
          <rPr>
            <sz val="11"/>
            <rFont val="Calibri"/>
            <family val="2"/>
            <charset val="238"/>
          </rPr>
          <t>IV_F:IdotartamKezdes</t>
        </r>
      </text>
    </comment>
    <comment ref="M115" authorId="0" shapeId="0" xr:uid="{A1D8FC28-CFB3-4694-AA39-771D9A3F629E}">
      <text>
        <r>
          <rPr>
            <sz val="11"/>
            <rFont val="Calibri"/>
            <family val="2"/>
            <charset val="238"/>
          </rPr>
          <t>IV_F:IdotartamBefejezes</t>
        </r>
      </text>
    </comment>
    <comment ref="N115" authorId="0" shapeId="0" xr:uid="{4FB9D218-8E0C-4804-ABE4-3436EF9C6E60}">
      <text>
        <r>
          <rPr>
            <sz val="11"/>
            <rFont val="Calibri"/>
            <family val="2"/>
            <charset val="238"/>
          </rPr>
          <t>IV_F:NettoKoltsegUtem1</t>
        </r>
      </text>
    </comment>
    <comment ref="O115" authorId="0" shapeId="0" xr:uid="{04DA810C-30EF-4487-8BD1-B81BDD07B2FA}">
      <text>
        <r>
          <rPr>
            <sz val="11"/>
            <rFont val="Calibri"/>
            <family val="2"/>
            <charset val="238"/>
          </rPr>
          <t>IV_F:NettoKoltsegUtem2</t>
        </r>
      </text>
    </comment>
    <comment ref="P115" authorId="0" shapeId="0" xr:uid="{E3EA4CF0-82D0-4DA1-B7E4-65EE435415F7}">
      <text>
        <r>
          <rPr>
            <sz val="11"/>
            <rFont val="Calibri"/>
            <family val="2"/>
            <charset val="238"/>
          </rPr>
          <t>IV_F:EM_Melleklet2_KTG</t>
        </r>
      </text>
    </comment>
    <comment ref="R115" authorId="0" shapeId="0" xr:uid="{90E6F95A-F183-4234-BFD5-8848C3739CFD}">
      <text>
        <r>
          <rPr>
            <sz val="11"/>
            <rFont val="Calibri"/>
            <family val="2"/>
            <charset val="238"/>
          </rPr>
          <t>IV_F:HDUtem1</t>
        </r>
      </text>
    </comment>
    <comment ref="S115" authorId="0" shapeId="0" xr:uid="{6D3784F6-84F5-4FA6-86FC-CF0ACA5E43C2}">
      <text>
        <r>
          <rPr>
            <sz val="11"/>
            <rFont val="Calibri"/>
            <family val="2"/>
            <charset val="238"/>
          </rPr>
          <t>IV_F:ECSUtem1</t>
        </r>
      </text>
    </comment>
    <comment ref="T115" authorId="0" shapeId="0" xr:uid="{43835487-E39E-4E4B-AF63-052702DD2348}">
      <text>
        <r>
          <rPr>
            <sz val="11"/>
            <rFont val="Calibri"/>
            <family val="2"/>
            <charset val="238"/>
          </rPr>
          <t>IV_F:KFHUtem1</t>
        </r>
      </text>
    </comment>
    <comment ref="U115" authorId="0" shapeId="0" xr:uid="{DA42F27C-0299-4FE0-918A-857FACA6C48D}">
      <text>
        <r>
          <rPr>
            <sz val="11"/>
            <rFont val="Calibri"/>
            <family val="2"/>
            <charset val="238"/>
          </rPr>
          <t>IV_F:Egyeb_SajatUtem1</t>
        </r>
      </text>
    </comment>
    <comment ref="V115" authorId="0" shapeId="0" xr:uid="{B30E18C9-4174-4589-96B1-956C16DC81C3}">
      <text>
        <r>
          <rPr>
            <sz val="11"/>
            <rFont val="Calibri"/>
            <family val="2"/>
            <charset val="238"/>
          </rPr>
          <t>IV_F:DijUtem1</t>
        </r>
      </text>
    </comment>
    <comment ref="W115" authorId="0" shapeId="0" xr:uid="{66222B1C-0AAF-471A-91D4-866D09CE90DA}">
      <text>
        <r>
          <rPr>
            <sz val="11"/>
            <rFont val="Calibri"/>
            <family val="2"/>
            <charset val="238"/>
          </rPr>
          <t>IV_F:EM_Melleklet1_Utem1</t>
        </r>
      </text>
    </comment>
    <comment ref="X115" authorId="0" shapeId="0" xr:uid="{F85645BF-7579-4C7B-BCC5-8414A7734E5A}">
      <text>
        <r>
          <rPr>
            <sz val="11"/>
            <rFont val="Calibri"/>
            <family val="2"/>
            <charset val="238"/>
          </rPr>
          <t>IV_F:EgyebAllamiUtem1</t>
        </r>
      </text>
    </comment>
    <comment ref="Y115" authorId="0" shapeId="0" xr:uid="{E6CC0D4C-30AC-442F-AFC3-2F291A49D046}">
      <text>
        <r>
          <rPr>
            <sz val="11"/>
            <rFont val="Calibri"/>
            <family val="2"/>
            <charset val="238"/>
          </rPr>
          <t>IV_F:OnkormanyzatiUtem1</t>
        </r>
      </text>
    </comment>
    <comment ref="Z115" authorId="0" shapeId="0" xr:uid="{9ABA85C2-7185-4950-9993-7F641F56D6F3}">
      <text>
        <r>
          <rPr>
            <sz val="11"/>
            <rFont val="Calibri"/>
            <family val="2"/>
            <charset val="238"/>
          </rPr>
          <t>IV_F:EUUtem1</t>
        </r>
      </text>
    </comment>
    <comment ref="AA115" authorId="0" shapeId="0" xr:uid="{70FAADC3-9083-449C-ABFF-12E1F987865F}">
      <text>
        <r>
          <rPr>
            <sz val="11"/>
            <rFont val="Calibri"/>
            <family val="2"/>
            <charset val="238"/>
          </rPr>
          <t>IV_F:EgyebUtem1</t>
        </r>
      </text>
    </comment>
    <comment ref="AB115" authorId="0" shapeId="0" xr:uid="{7B66BBC3-511B-4568-B7FF-2F9AFCE03AE6}">
      <text>
        <r>
          <rPr>
            <sz val="11"/>
            <rFont val="Calibri"/>
            <family val="2"/>
            <charset val="238"/>
          </rPr>
          <t>IV_F:HitelKotvenyUtem1</t>
        </r>
      </text>
    </comment>
    <comment ref="AC115" authorId="0" shapeId="0" xr:uid="{ECF171C7-9ACB-4110-93C0-724D4A4CF0B6}">
      <text>
        <r>
          <rPr>
            <sz val="11"/>
            <rFont val="Calibri"/>
            <family val="2"/>
            <charset val="238"/>
          </rPr>
          <t>IV_F:OsszesenUtem1</t>
        </r>
      </text>
    </comment>
    <comment ref="AF115" authorId="0" shapeId="0" xr:uid="{DC2D827D-38B8-4CA0-9282-F57D6766141F}">
      <text>
        <r>
          <rPr>
            <sz val="11"/>
            <rFont val="Calibri"/>
            <family val="2"/>
            <charset val="238"/>
          </rPr>
          <t>IV_F:HDUtem2</t>
        </r>
      </text>
    </comment>
    <comment ref="AG115" authorId="0" shapeId="0" xr:uid="{A6015D6D-9C44-4B0B-90C9-78C07496FED0}">
      <text>
        <r>
          <rPr>
            <sz val="11"/>
            <rFont val="Calibri"/>
            <family val="2"/>
            <charset val="238"/>
          </rPr>
          <t>IV_F:ECSUtem2</t>
        </r>
      </text>
    </comment>
    <comment ref="AH115" authorId="0" shapeId="0" xr:uid="{D457BDF8-51DF-4E63-98A9-345B9FCF1C4C}">
      <text>
        <r>
          <rPr>
            <sz val="11"/>
            <rFont val="Calibri"/>
            <family val="2"/>
            <charset val="238"/>
          </rPr>
          <t>IV_F:KFHUtem2</t>
        </r>
      </text>
    </comment>
    <comment ref="AI115" authorId="0" shapeId="0" xr:uid="{2746A96C-1AFB-4586-A5EA-A15EA032F622}">
      <text>
        <r>
          <rPr>
            <sz val="11"/>
            <rFont val="Calibri"/>
            <family val="2"/>
            <charset val="238"/>
          </rPr>
          <t>IV_F:Egyeb_SajatUtem2</t>
        </r>
      </text>
    </comment>
    <comment ref="AJ115" authorId="0" shapeId="0" xr:uid="{C81A5774-3B9D-46C7-9D87-7526EE23145F}">
      <text>
        <r>
          <rPr>
            <sz val="11"/>
            <rFont val="Calibri"/>
            <family val="2"/>
            <charset val="238"/>
          </rPr>
          <t>IV_F:DijUtem2</t>
        </r>
      </text>
    </comment>
    <comment ref="AK115" authorId="0" shapeId="0" xr:uid="{9C1E30D0-0498-47DC-98CE-F27291FAE1B4}">
      <text>
        <r>
          <rPr>
            <sz val="11"/>
            <rFont val="Calibri"/>
            <family val="2"/>
            <charset val="238"/>
          </rPr>
          <t>IV_F:EM_Melleklet1_Utem2</t>
        </r>
      </text>
    </comment>
    <comment ref="AL115" authorId="0" shapeId="0" xr:uid="{B7E79117-1F07-45CF-AE5F-77EECC9FE444}">
      <text>
        <r>
          <rPr>
            <sz val="11"/>
            <rFont val="Calibri"/>
            <family val="2"/>
            <charset val="238"/>
          </rPr>
          <t>IV_F:EgyebAllamiUtem2</t>
        </r>
      </text>
    </comment>
    <comment ref="AM115" authorId="0" shapeId="0" xr:uid="{E8626948-33D0-43EE-8DA2-ECBDD0FABFFC}">
      <text>
        <r>
          <rPr>
            <sz val="11"/>
            <rFont val="Calibri"/>
            <family val="2"/>
            <charset val="238"/>
          </rPr>
          <t>IV_F:OnkormanyzatiUtem2</t>
        </r>
      </text>
    </comment>
    <comment ref="AN115" authorId="0" shapeId="0" xr:uid="{93631FB9-8307-412D-B0A6-909865433800}">
      <text>
        <r>
          <rPr>
            <sz val="11"/>
            <rFont val="Calibri"/>
            <family val="2"/>
            <charset val="238"/>
          </rPr>
          <t>IV_F:EUUtem2</t>
        </r>
      </text>
    </comment>
    <comment ref="AO115" authorId="0" shapeId="0" xr:uid="{F36EA43A-E9F5-4E51-A7CD-793480AA2A58}">
      <text>
        <r>
          <rPr>
            <sz val="11"/>
            <rFont val="Calibri"/>
            <family val="2"/>
            <charset val="238"/>
          </rPr>
          <t>IV_F:EgyebUtem2</t>
        </r>
      </text>
    </comment>
    <comment ref="AP115" authorId="0" shapeId="0" xr:uid="{19DF3FA4-C6F1-4322-BC24-9D4898FEB5E5}">
      <text>
        <r>
          <rPr>
            <sz val="11"/>
            <rFont val="Calibri"/>
            <family val="2"/>
            <charset val="238"/>
          </rPr>
          <t>IV_F:HitelKotvenyUtem2</t>
        </r>
      </text>
    </comment>
    <comment ref="AQ115" authorId="0" shapeId="0" xr:uid="{054CE3BC-7B9C-43DB-A6CA-07720BF35CD1}">
      <text>
        <r>
          <rPr>
            <sz val="11"/>
            <rFont val="Calibri"/>
            <family val="2"/>
            <charset val="238"/>
          </rPr>
          <t>IV_F:OsszesenUtem2</t>
        </r>
      </text>
    </comment>
    <comment ref="AR115" authorId="0" shapeId="0" xr:uid="{0765B13E-5229-4A19-B8FB-5407DBE229A8}">
      <text>
        <r>
          <rPr>
            <sz val="11"/>
            <rFont val="Calibri"/>
            <family val="2"/>
            <charset val="238"/>
          </rPr>
          <t>IV_F:ForrashianyUtem2</t>
        </r>
      </text>
    </comment>
    <comment ref="AU115" authorId="0" shapeId="0" xr:uid="{E22DB8D5-0050-49F1-8FA8-ECA47C1E2182}">
      <text>
        <r>
          <rPr>
            <sz val="11"/>
            <rFont val="Calibri"/>
            <family val="2"/>
            <charset val="238"/>
          </rPr>
          <t>IV_F:Indokolas</t>
        </r>
      </text>
    </comment>
    <comment ref="AV115" authorId="0" shapeId="0" xr:uid="{D78CE54E-55ED-4270-91BB-EFCD8854B20F}">
      <text>
        <r>
          <rPr>
            <sz val="11"/>
            <rFont val="Calibri"/>
            <family val="2"/>
            <charset val="238"/>
          </rPr>
          <t>IV_F:Megjegyzes</t>
        </r>
      </text>
    </comment>
    <comment ref="AW115" authorId="0" shapeId="0" xr:uid="{D42D69F8-C181-4F10-9452-1BBD09CA4A54}">
      <text>
        <r>
          <rPr>
            <sz val="11"/>
            <rFont val="Calibri"/>
            <family val="2"/>
            <charset val="238"/>
          </rPr>
          <t>IV_F:FeladatSorszam</t>
        </r>
      </text>
    </comment>
    <comment ref="AY115" authorId="0" shapeId="0" xr:uid="{ED44250B-91C1-4C9F-B352-57E48B24330E}">
      <text>
        <r>
          <rPr>
            <sz val="11"/>
            <rFont val="Calibri"/>
            <family val="2"/>
            <charset val="238"/>
          </rPr>
          <t>IV_F:ISA</t>
        </r>
      </text>
    </comment>
    <comment ref="B116" authorId="0" shapeId="0" xr:uid="{4DFDB936-E3C3-4AFA-A74A-E7C2BAB4044C}">
      <text>
        <r>
          <rPr>
            <sz val="11"/>
            <rFont val="Calibri"/>
            <family val="2"/>
            <charset val="238"/>
          </rPr>
          <t>IV_F:FontossagiSorrent</t>
        </r>
      </text>
    </comment>
    <comment ref="C116" authorId="0" shapeId="0" xr:uid="{E731DE13-C227-4FD9-BEF2-B903AAE30719}">
      <text>
        <r>
          <rPr>
            <sz val="11"/>
            <rFont val="Calibri"/>
            <family val="2"/>
            <charset val="238"/>
          </rPr>
          <t>IV_F:FeladatKategoria</t>
        </r>
      </text>
    </comment>
    <comment ref="D116" authorId="0" shapeId="0" xr:uid="{44D889BF-8B98-4FA6-BB53-9D06A88470C4}">
      <text>
        <r>
          <rPr>
            <sz val="11"/>
            <rFont val="Calibri"/>
            <family val="2"/>
            <charset val="238"/>
          </rPr>
          <t>IV_F:FeladatMegnevezes</t>
        </r>
      </text>
    </comment>
    <comment ref="E116" authorId="0" shapeId="0" xr:uid="{F4278C89-C7ED-4057-AB9C-D4BB984CDC27}">
      <text>
        <r>
          <rPr>
            <sz val="11"/>
            <rFont val="Calibri"/>
            <family val="2"/>
            <charset val="238"/>
          </rPr>
          <t>IV_F:ElviEngedelySzam</t>
        </r>
      </text>
    </comment>
    <comment ref="F116" authorId="0" shapeId="0" xr:uid="{33DC7A19-5095-44F9-851A-D2A04AA69C78}">
      <text>
        <r>
          <rPr>
            <sz val="11"/>
            <rFont val="Calibri"/>
            <family val="2"/>
            <charset val="238"/>
          </rPr>
          <t>IV_F:VKR_Kod</t>
        </r>
      </text>
    </comment>
    <comment ref="G116" authorId="0" shapeId="0" xr:uid="{BCC0F087-E461-4628-89A9-CCEA335028B9}">
      <text>
        <r>
          <rPr>
            <sz val="11"/>
            <rFont val="Calibri"/>
            <family val="2"/>
            <charset val="238"/>
          </rPr>
          <t>IV_F:VKR_Nev</t>
        </r>
      </text>
    </comment>
    <comment ref="H116" authorId="0" shapeId="0" xr:uid="{EE95DA62-A626-4090-A63D-C64EAF9180B8}">
      <text>
        <r>
          <rPr>
            <sz val="11"/>
            <rFont val="Calibri"/>
            <family val="2"/>
            <charset val="238"/>
          </rPr>
          <t>IV_F:FeladatAzonosito</t>
        </r>
      </text>
    </comment>
    <comment ref="I116" authorId="0" shapeId="0" xr:uid="{FBF4486C-2D8A-412C-B6A6-870E76833659}">
      <text>
        <r>
          <rPr>
            <sz val="11"/>
            <rFont val="Calibri"/>
            <family val="2"/>
            <charset val="238"/>
          </rPr>
          <t>IV_F:EllatasiTerulet</t>
        </r>
      </text>
    </comment>
    <comment ref="J116" authorId="0" shapeId="0" xr:uid="{75BE5682-E3FE-4908-B5D1-E8DCEA00BB03}">
      <text>
        <r>
          <rPr>
            <sz val="11"/>
            <rFont val="Calibri"/>
            <family val="2"/>
            <charset val="238"/>
          </rPr>
          <t>IV_F:EllatasertFelelos</t>
        </r>
      </text>
    </comment>
    <comment ref="K116" authorId="0" shapeId="0" xr:uid="{6536F67F-8F1E-4743-A8C5-BC89FE972054}">
      <text>
        <r>
          <rPr>
            <sz val="11"/>
            <rFont val="Calibri"/>
            <family val="2"/>
            <charset val="238"/>
          </rPr>
          <t>IV_F:TervezettNettoKoltseg</t>
        </r>
      </text>
    </comment>
    <comment ref="L116" authorId="0" shapeId="0" xr:uid="{483B5B68-6346-4590-9A89-A8DD03A7F403}">
      <text>
        <r>
          <rPr>
            <sz val="11"/>
            <rFont val="Calibri"/>
            <family val="2"/>
            <charset val="238"/>
          </rPr>
          <t>IV_F:IdotartamKezdes</t>
        </r>
      </text>
    </comment>
    <comment ref="M116" authorId="0" shapeId="0" xr:uid="{FD918580-DF44-431E-BA85-9A04E1984FC4}">
      <text>
        <r>
          <rPr>
            <sz val="11"/>
            <rFont val="Calibri"/>
            <family val="2"/>
            <charset val="238"/>
          </rPr>
          <t>IV_F:IdotartamBefejezes</t>
        </r>
      </text>
    </comment>
    <comment ref="N116" authorId="0" shapeId="0" xr:uid="{84296D59-0CE5-4A93-9381-CC2297333BB4}">
      <text>
        <r>
          <rPr>
            <sz val="11"/>
            <rFont val="Calibri"/>
            <family val="2"/>
            <charset val="238"/>
          </rPr>
          <t>IV_F:NettoKoltsegUtem1</t>
        </r>
      </text>
    </comment>
    <comment ref="O116" authorId="0" shapeId="0" xr:uid="{A493DF0D-6433-455F-957A-57BC14D7D710}">
      <text>
        <r>
          <rPr>
            <sz val="11"/>
            <rFont val="Calibri"/>
            <family val="2"/>
            <charset val="238"/>
          </rPr>
          <t>IV_F:NettoKoltsegUtem2</t>
        </r>
      </text>
    </comment>
    <comment ref="P116" authorId="0" shapeId="0" xr:uid="{D83C9375-A974-4004-9B9A-9B89BD8B11B3}">
      <text>
        <r>
          <rPr>
            <sz val="11"/>
            <rFont val="Calibri"/>
            <family val="2"/>
            <charset val="238"/>
          </rPr>
          <t>IV_F:EM_Melleklet2_KTG</t>
        </r>
      </text>
    </comment>
    <comment ref="R116" authorId="0" shapeId="0" xr:uid="{4BF8C469-04BC-4F53-B7E8-75E2CBCACAD1}">
      <text>
        <r>
          <rPr>
            <sz val="11"/>
            <rFont val="Calibri"/>
            <family val="2"/>
            <charset val="238"/>
          </rPr>
          <t>IV_F:HDUtem1</t>
        </r>
      </text>
    </comment>
    <comment ref="S116" authorId="0" shapeId="0" xr:uid="{F81A1305-BAA9-4DA4-BBA3-54599032BD75}">
      <text>
        <r>
          <rPr>
            <sz val="11"/>
            <rFont val="Calibri"/>
            <family val="2"/>
            <charset val="238"/>
          </rPr>
          <t>IV_F:ECSUtem1</t>
        </r>
      </text>
    </comment>
    <comment ref="T116" authorId="0" shapeId="0" xr:uid="{C04C7D05-434A-4965-A000-9C055241641E}">
      <text>
        <r>
          <rPr>
            <sz val="11"/>
            <rFont val="Calibri"/>
            <family val="2"/>
            <charset val="238"/>
          </rPr>
          <t>IV_F:KFHUtem1</t>
        </r>
      </text>
    </comment>
    <comment ref="U116" authorId="0" shapeId="0" xr:uid="{554388B9-3B76-471E-8939-0E4696A06342}">
      <text>
        <r>
          <rPr>
            <sz val="11"/>
            <rFont val="Calibri"/>
            <family val="2"/>
            <charset val="238"/>
          </rPr>
          <t>IV_F:Egyeb_SajatUtem1</t>
        </r>
      </text>
    </comment>
    <comment ref="V116" authorId="0" shapeId="0" xr:uid="{FF1BBF2F-A7C4-4726-9F3E-FD4B3472E9D6}">
      <text>
        <r>
          <rPr>
            <sz val="11"/>
            <rFont val="Calibri"/>
            <family val="2"/>
            <charset val="238"/>
          </rPr>
          <t>IV_F:DijUtem1</t>
        </r>
      </text>
    </comment>
    <comment ref="W116" authorId="0" shapeId="0" xr:uid="{14F152DD-6BB0-47ED-93FE-A9BF04AB3AEC}">
      <text>
        <r>
          <rPr>
            <sz val="11"/>
            <rFont val="Calibri"/>
            <family val="2"/>
            <charset val="238"/>
          </rPr>
          <t>IV_F:EM_Melleklet1_Utem1</t>
        </r>
      </text>
    </comment>
    <comment ref="X116" authorId="0" shapeId="0" xr:uid="{9328FB8A-7508-40C5-95E3-02C1C3E54CEF}">
      <text>
        <r>
          <rPr>
            <sz val="11"/>
            <rFont val="Calibri"/>
            <family val="2"/>
            <charset val="238"/>
          </rPr>
          <t>IV_F:EgyebAllamiUtem1</t>
        </r>
      </text>
    </comment>
    <comment ref="Y116" authorId="0" shapeId="0" xr:uid="{41C68474-F09F-4F4A-AAEC-96F3C60282BB}">
      <text>
        <r>
          <rPr>
            <sz val="11"/>
            <rFont val="Calibri"/>
            <family val="2"/>
            <charset val="238"/>
          </rPr>
          <t>IV_F:OnkormanyzatiUtem1</t>
        </r>
      </text>
    </comment>
    <comment ref="Z116" authorId="0" shapeId="0" xr:uid="{320F431C-32C3-408F-AC26-4E7189FA95F0}">
      <text>
        <r>
          <rPr>
            <sz val="11"/>
            <rFont val="Calibri"/>
            <family val="2"/>
            <charset val="238"/>
          </rPr>
          <t>IV_F:EUUtem1</t>
        </r>
      </text>
    </comment>
    <comment ref="AA116" authorId="0" shapeId="0" xr:uid="{3CEB3151-ED8A-402B-B698-1D87A05B0818}">
      <text>
        <r>
          <rPr>
            <sz val="11"/>
            <rFont val="Calibri"/>
            <family val="2"/>
            <charset val="238"/>
          </rPr>
          <t>IV_F:EgyebUtem1</t>
        </r>
      </text>
    </comment>
    <comment ref="AB116" authorId="0" shapeId="0" xr:uid="{25BF3D1C-AD7C-4EBB-86B8-E811A889BE99}">
      <text>
        <r>
          <rPr>
            <sz val="11"/>
            <rFont val="Calibri"/>
            <family val="2"/>
            <charset val="238"/>
          </rPr>
          <t>IV_F:HitelKotvenyUtem1</t>
        </r>
      </text>
    </comment>
    <comment ref="AC116" authorId="0" shapeId="0" xr:uid="{5F367B68-CC54-4437-B142-4AF164FBE1D1}">
      <text>
        <r>
          <rPr>
            <sz val="11"/>
            <rFont val="Calibri"/>
            <family val="2"/>
            <charset val="238"/>
          </rPr>
          <t>IV_F:OsszesenUtem1</t>
        </r>
      </text>
    </comment>
    <comment ref="AF116" authorId="0" shapeId="0" xr:uid="{87E4B09C-EA96-450A-9F47-A8C6A5E7CF6C}">
      <text>
        <r>
          <rPr>
            <sz val="11"/>
            <rFont val="Calibri"/>
            <family val="2"/>
            <charset val="238"/>
          </rPr>
          <t>IV_F:HDUtem2</t>
        </r>
      </text>
    </comment>
    <comment ref="AG116" authorId="0" shapeId="0" xr:uid="{A4425782-6203-416D-8E3E-6E2E7DDADB89}">
      <text>
        <r>
          <rPr>
            <sz val="11"/>
            <rFont val="Calibri"/>
            <family val="2"/>
            <charset val="238"/>
          </rPr>
          <t>IV_F:ECSUtem2</t>
        </r>
      </text>
    </comment>
    <comment ref="AH116" authorId="0" shapeId="0" xr:uid="{5FAD1335-B27C-41D8-A5FA-962A05694FC6}">
      <text>
        <r>
          <rPr>
            <sz val="11"/>
            <rFont val="Calibri"/>
            <family val="2"/>
            <charset val="238"/>
          </rPr>
          <t>IV_F:KFHUtem2</t>
        </r>
      </text>
    </comment>
    <comment ref="AI116" authorId="0" shapeId="0" xr:uid="{4A7A973B-7005-4F45-B060-0472317350FB}">
      <text>
        <r>
          <rPr>
            <sz val="11"/>
            <rFont val="Calibri"/>
            <family val="2"/>
            <charset val="238"/>
          </rPr>
          <t>IV_F:Egyeb_SajatUtem2</t>
        </r>
      </text>
    </comment>
    <comment ref="AJ116" authorId="0" shapeId="0" xr:uid="{4FEF0B59-F5DE-4C3E-815B-33B185F49FF2}">
      <text>
        <r>
          <rPr>
            <sz val="11"/>
            <rFont val="Calibri"/>
            <family val="2"/>
            <charset val="238"/>
          </rPr>
          <t>IV_F:DijUtem2</t>
        </r>
      </text>
    </comment>
    <comment ref="AK116" authorId="0" shapeId="0" xr:uid="{4D7D1F32-8E2A-4A07-BFE1-F0DD80565FFD}">
      <text>
        <r>
          <rPr>
            <sz val="11"/>
            <rFont val="Calibri"/>
            <family val="2"/>
            <charset val="238"/>
          </rPr>
          <t>IV_F:EM_Melleklet1_Utem2</t>
        </r>
      </text>
    </comment>
    <comment ref="AL116" authorId="0" shapeId="0" xr:uid="{111A48D6-90B5-4E5A-AD35-6DBBDC994B2E}">
      <text>
        <r>
          <rPr>
            <sz val="11"/>
            <rFont val="Calibri"/>
            <family val="2"/>
            <charset val="238"/>
          </rPr>
          <t>IV_F:EgyebAllamiUtem2</t>
        </r>
      </text>
    </comment>
    <comment ref="AM116" authorId="0" shapeId="0" xr:uid="{5A3C3E59-6EAA-421E-8FE4-5337A0290DC3}">
      <text>
        <r>
          <rPr>
            <sz val="11"/>
            <rFont val="Calibri"/>
            <family val="2"/>
            <charset val="238"/>
          </rPr>
          <t>IV_F:OnkormanyzatiUtem2</t>
        </r>
      </text>
    </comment>
    <comment ref="AN116" authorId="0" shapeId="0" xr:uid="{B6D98523-1780-457B-B060-88F8380E9E89}">
      <text>
        <r>
          <rPr>
            <sz val="11"/>
            <rFont val="Calibri"/>
            <family val="2"/>
            <charset val="238"/>
          </rPr>
          <t>IV_F:EUUtem2</t>
        </r>
      </text>
    </comment>
    <comment ref="AO116" authorId="0" shapeId="0" xr:uid="{1DBCA1A7-8769-475C-B07C-0DEADAD8440E}">
      <text>
        <r>
          <rPr>
            <sz val="11"/>
            <rFont val="Calibri"/>
            <family val="2"/>
            <charset val="238"/>
          </rPr>
          <t>IV_F:EgyebUtem2</t>
        </r>
      </text>
    </comment>
    <comment ref="AP116" authorId="0" shapeId="0" xr:uid="{979AC313-8679-429D-9368-50A5AE05B8C8}">
      <text>
        <r>
          <rPr>
            <sz val="11"/>
            <rFont val="Calibri"/>
            <family val="2"/>
            <charset val="238"/>
          </rPr>
          <t>IV_F:HitelKotvenyUtem2</t>
        </r>
      </text>
    </comment>
    <comment ref="AQ116" authorId="0" shapeId="0" xr:uid="{3A8A5BC5-74D6-4AB0-A3B3-0BA316402278}">
      <text>
        <r>
          <rPr>
            <sz val="11"/>
            <rFont val="Calibri"/>
            <family val="2"/>
            <charset val="238"/>
          </rPr>
          <t>IV_F:OsszesenUtem2</t>
        </r>
      </text>
    </comment>
    <comment ref="AR116" authorId="0" shapeId="0" xr:uid="{A9BE2A15-4DB3-4FB4-9439-1CB4E0FAA48B}">
      <text>
        <r>
          <rPr>
            <sz val="11"/>
            <rFont val="Calibri"/>
            <family val="2"/>
            <charset val="238"/>
          </rPr>
          <t>IV_F:ForrashianyUtem2</t>
        </r>
      </text>
    </comment>
    <comment ref="AU116" authorId="0" shapeId="0" xr:uid="{A6791FCE-2374-4C8A-8069-4E788DC2DB77}">
      <text>
        <r>
          <rPr>
            <sz val="11"/>
            <rFont val="Calibri"/>
            <family val="2"/>
            <charset val="238"/>
          </rPr>
          <t>IV_F:Indokolas</t>
        </r>
      </text>
    </comment>
    <comment ref="AV116" authorId="0" shapeId="0" xr:uid="{2ABB3ADE-59A9-4E66-81CC-9BB5BBE3AA56}">
      <text>
        <r>
          <rPr>
            <sz val="11"/>
            <rFont val="Calibri"/>
            <family val="2"/>
            <charset val="238"/>
          </rPr>
          <t>IV_F:Megjegyzes</t>
        </r>
      </text>
    </comment>
    <comment ref="AW116" authorId="0" shapeId="0" xr:uid="{B52DCBBB-FEA9-4501-8AF1-8CE38B604EC3}">
      <text>
        <r>
          <rPr>
            <sz val="11"/>
            <rFont val="Calibri"/>
            <family val="2"/>
            <charset val="238"/>
          </rPr>
          <t>IV_F:FeladatSorszam</t>
        </r>
      </text>
    </comment>
    <comment ref="AY116" authorId="0" shapeId="0" xr:uid="{F14D3A82-534D-498C-93A1-8A2EFA16710C}">
      <text>
        <r>
          <rPr>
            <sz val="11"/>
            <rFont val="Calibri"/>
            <family val="2"/>
            <charset val="238"/>
          </rPr>
          <t>IV_F:ISA</t>
        </r>
      </text>
    </comment>
    <comment ref="B117" authorId="0" shapeId="0" xr:uid="{6FC8E70A-83EF-497F-8EB9-E27281B7D04C}">
      <text>
        <r>
          <rPr>
            <sz val="11"/>
            <rFont val="Calibri"/>
            <family val="2"/>
            <charset val="238"/>
          </rPr>
          <t>IV_F:FontossagiSorrent</t>
        </r>
      </text>
    </comment>
    <comment ref="C117" authorId="0" shapeId="0" xr:uid="{907E86CB-1193-4032-B9D4-F2ABD645C607}">
      <text>
        <r>
          <rPr>
            <sz val="11"/>
            <rFont val="Calibri"/>
            <family val="2"/>
            <charset val="238"/>
          </rPr>
          <t>IV_F:FeladatKategoria</t>
        </r>
      </text>
    </comment>
    <comment ref="D117" authorId="0" shapeId="0" xr:uid="{CD2EBA4F-E893-42C6-A399-33092F91DAC8}">
      <text>
        <r>
          <rPr>
            <sz val="11"/>
            <rFont val="Calibri"/>
            <family val="2"/>
            <charset val="238"/>
          </rPr>
          <t>IV_F:FeladatMegnevezes</t>
        </r>
      </text>
    </comment>
    <comment ref="E117" authorId="0" shapeId="0" xr:uid="{C262A5E6-4D71-4193-959D-7A0798882C1D}">
      <text>
        <r>
          <rPr>
            <sz val="11"/>
            <rFont val="Calibri"/>
            <family val="2"/>
            <charset val="238"/>
          </rPr>
          <t>IV_F:ElviEngedelySzam</t>
        </r>
      </text>
    </comment>
    <comment ref="F117" authorId="0" shapeId="0" xr:uid="{7586F098-4CA9-4082-BA9E-779ADB0CC3D6}">
      <text>
        <r>
          <rPr>
            <sz val="11"/>
            <rFont val="Calibri"/>
            <family val="2"/>
            <charset val="238"/>
          </rPr>
          <t>IV_F:VKR_Kod</t>
        </r>
      </text>
    </comment>
    <comment ref="G117" authorId="0" shapeId="0" xr:uid="{A9CECD0E-C23A-484E-B4F1-6D4960F9277D}">
      <text>
        <r>
          <rPr>
            <sz val="11"/>
            <rFont val="Calibri"/>
            <family val="2"/>
            <charset val="238"/>
          </rPr>
          <t>IV_F:VKR_Nev</t>
        </r>
      </text>
    </comment>
    <comment ref="H117" authorId="0" shapeId="0" xr:uid="{12468F6F-F5A3-4B97-AAF6-2B72BA7FC89D}">
      <text>
        <r>
          <rPr>
            <sz val="11"/>
            <rFont val="Calibri"/>
            <family val="2"/>
            <charset val="238"/>
          </rPr>
          <t>IV_F:FeladatAzonosito</t>
        </r>
      </text>
    </comment>
    <comment ref="I117" authorId="0" shapeId="0" xr:uid="{84E0E399-50E3-4387-96FB-D38BE5D3720E}">
      <text>
        <r>
          <rPr>
            <sz val="11"/>
            <rFont val="Calibri"/>
            <family val="2"/>
            <charset val="238"/>
          </rPr>
          <t>IV_F:EllatasiTerulet</t>
        </r>
      </text>
    </comment>
    <comment ref="J117" authorId="0" shapeId="0" xr:uid="{1085E136-3368-4498-9974-F0BB14AB06C2}">
      <text>
        <r>
          <rPr>
            <sz val="11"/>
            <rFont val="Calibri"/>
            <family val="2"/>
            <charset val="238"/>
          </rPr>
          <t>IV_F:EllatasertFelelos</t>
        </r>
      </text>
    </comment>
    <comment ref="K117" authorId="0" shapeId="0" xr:uid="{87B3573B-CE16-4D24-8139-CFFEFD035974}">
      <text>
        <r>
          <rPr>
            <sz val="11"/>
            <rFont val="Calibri"/>
            <family val="2"/>
            <charset val="238"/>
          </rPr>
          <t>IV_F:TervezettNettoKoltseg</t>
        </r>
      </text>
    </comment>
    <comment ref="L117" authorId="0" shapeId="0" xr:uid="{77D6627C-0896-4359-9CEA-3ED973C01C2D}">
      <text>
        <r>
          <rPr>
            <sz val="11"/>
            <rFont val="Calibri"/>
            <family val="2"/>
            <charset val="238"/>
          </rPr>
          <t>IV_F:IdotartamKezdes</t>
        </r>
      </text>
    </comment>
    <comment ref="M117" authorId="0" shapeId="0" xr:uid="{02A3ACE6-283D-4A26-BD31-C7BF90B175CA}">
      <text>
        <r>
          <rPr>
            <sz val="11"/>
            <rFont val="Calibri"/>
            <family val="2"/>
            <charset val="238"/>
          </rPr>
          <t>IV_F:IdotartamBefejezes</t>
        </r>
      </text>
    </comment>
    <comment ref="N117" authorId="0" shapeId="0" xr:uid="{B08CBAB8-CBB9-4901-A982-B75513F14258}">
      <text>
        <r>
          <rPr>
            <sz val="11"/>
            <rFont val="Calibri"/>
            <family val="2"/>
            <charset val="238"/>
          </rPr>
          <t>IV_F:NettoKoltsegUtem1</t>
        </r>
      </text>
    </comment>
    <comment ref="O117" authorId="0" shapeId="0" xr:uid="{914EC419-8D2D-4DAB-BF1D-C7DE3783B978}">
      <text>
        <r>
          <rPr>
            <sz val="11"/>
            <rFont val="Calibri"/>
            <family val="2"/>
            <charset val="238"/>
          </rPr>
          <t>IV_F:NettoKoltsegUtem2</t>
        </r>
      </text>
    </comment>
    <comment ref="P117" authorId="0" shapeId="0" xr:uid="{54FE9EF1-A92A-4F6C-88E7-CA6D3F1645C1}">
      <text>
        <r>
          <rPr>
            <sz val="11"/>
            <rFont val="Calibri"/>
            <family val="2"/>
            <charset val="238"/>
          </rPr>
          <t>IV_F:EM_Melleklet2_KTG</t>
        </r>
      </text>
    </comment>
    <comment ref="R117" authorId="0" shapeId="0" xr:uid="{278B0594-F167-4A3B-98D1-832195D0311A}">
      <text>
        <r>
          <rPr>
            <sz val="11"/>
            <rFont val="Calibri"/>
            <family val="2"/>
            <charset val="238"/>
          </rPr>
          <t>IV_F:HDUtem1</t>
        </r>
      </text>
    </comment>
    <comment ref="S117" authorId="0" shapeId="0" xr:uid="{18CB42C7-0019-49DF-960A-9F5A98F1D7D3}">
      <text>
        <r>
          <rPr>
            <sz val="11"/>
            <rFont val="Calibri"/>
            <family val="2"/>
            <charset val="238"/>
          </rPr>
          <t>IV_F:ECSUtem1</t>
        </r>
      </text>
    </comment>
    <comment ref="T117" authorId="0" shapeId="0" xr:uid="{E727E4DA-E80D-489C-A0E8-2E093C9596B9}">
      <text>
        <r>
          <rPr>
            <sz val="11"/>
            <rFont val="Calibri"/>
            <family val="2"/>
            <charset val="238"/>
          </rPr>
          <t>IV_F:KFHUtem1</t>
        </r>
      </text>
    </comment>
    <comment ref="U117" authorId="0" shapeId="0" xr:uid="{E66B38E7-1E4A-4E30-9ED7-93FB97FCAF8B}">
      <text>
        <r>
          <rPr>
            <sz val="11"/>
            <rFont val="Calibri"/>
            <family val="2"/>
            <charset val="238"/>
          </rPr>
          <t>IV_F:Egyeb_SajatUtem1</t>
        </r>
      </text>
    </comment>
    <comment ref="V117" authorId="0" shapeId="0" xr:uid="{50BEED60-F048-44FA-9153-99923A808230}">
      <text>
        <r>
          <rPr>
            <sz val="11"/>
            <rFont val="Calibri"/>
            <family val="2"/>
            <charset val="238"/>
          </rPr>
          <t>IV_F:DijUtem1</t>
        </r>
      </text>
    </comment>
    <comment ref="W117" authorId="0" shapeId="0" xr:uid="{A7B1EF9D-6F4E-48F2-A97B-947933A275DD}">
      <text>
        <r>
          <rPr>
            <sz val="11"/>
            <rFont val="Calibri"/>
            <family val="2"/>
            <charset val="238"/>
          </rPr>
          <t>IV_F:EM_Melleklet1_Utem1</t>
        </r>
      </text>
    </comment>
    <comment ref="X117" authorId="0" shapeId="0" xr:uid="{CE0AF029-C0A2-4D2E-ACFE-C73E0C9771D6}">
      <text>
        <r>
          <rPr>
            <sz val="11"/>
            <rFont val="Calibri"/>
            <family val="2"/>
            <charset val="238"/>
          </rPr>
          <t>IV_F:EgyebAllamiUtem1</t>
        </r>
      </text>
    </comment>
    <comment ref="Y117" authorId="0" shapeId="0" xr:uid="{867EF3D6-2115-45A7-BCB9-FF2039EAC6A1}">
      <text>
        <r>
          <rPr>
            <sz val="11"/>
            <rFont val="Calibri"/>
            <family val="2"/>
            <charset val="238"/>
          </rPr>
          <t>IV_F:OnkormanyzatiUtem1</t>
        </r>
      </text>
    </comment>
    <comment ref="Z117" authorId="0" shapeId="0" xr:uid="{30AE8336-8B5F-4D02-A41A-7835E7C6EA6F}">
      <text>
        <r>
          <rPr>
            <sz val="11"/>
            <rFont val="Calibri"/>
            <family val="2"/>
            <charset val="238"/>
          </rPr>
          <t>IV_F:EUUtem1</t>
        </r>
      </text>
    </comment>
    <comment ref="AA117" authorId="0" shapeId="0" xr:uid="{C272112F-2205-4CB5-A873-8708E61EF2FF}">
      <text>
        <r>
          <rPr>
            <sz val="11"/>
            <rFont val="Calibri"/>
            <family val="2"/>
            <charset val="238"/>
          </rPr>
          <t>IV_F:EgyebUtem1</t>
        </r>
      </text>
    </comment>
    <comment ref="AB117" authorId="0" shapeId="0" xr:uid="{7EA36BE6-4183-4702-BD53-34D1926D2DDD}">
      <text>
        <r>
          <rPr>
            <sz val="11"/>
            <rFont val="Calibri"/>
            <family val="2"/>
            <charset val="238"/>
          </rPr>
          <t>IV_F:HitelKotvenyUtem1</t>
        </r>
      </text>
    </comment>
    <comment ref="AC117" authorId="0" shapeId="0" xr:uid="{856CDB7A-3642-4A6F-9380-579734646DE3}">
      <text>
        <r>
          <rPr>
            <sz val="11"/>
            <rFont val="Calibri"/>
            <family val="2"/>
            <charset val="238"/>
          </rPr>
          <t>IV_F:OsszesenUtem1</t>
        </r>
      </text>
    </comment>
    <comment ref="AF117" authorId="0" shapeId="0" xr:uid="{668027EF-8F83-4E91-9A21-D40DB0D6938A}">
      <text>
        <r>
          <rPr>
            <sz val="11"/>
            <rFont val="Calibri"/>
            <family val="2"/>
            <charset val="238"/>
          </rPr>
          <t>IV_F:HDUtem2</t>
        </r>
      </text>
    </comment>
    <comment ref="AG117" authorId="0" shapeId="0" xr:uid="{8D8377AC-5A40-4C74-8DFC-0CB8338BDEF4}">
      <text>
        <r>
          <rPr>
            <sz val="11"/>
            <rFont val="Calibri"/>
            <family val="2"/>
            <charset val="238"/>
          </rPr>
          <t>IV_F:ECSUtem2</t>
        </r>
      </text>
    </comment>
    <comment ref="AH117" authorId="0" shapeId="0" xr:uid="{0FF1A2C7-104D-4961-AF56-9A9F1AA1B402}">
      <text>
        <r>
          <rPr>
            <sz val="11"/>
            <rFont val="Calibri"/>
            <family val="2"/>
            <charset val="238"/>
          </rPr>
          <t>IV_F:KFHUtem2</t>
        </r>
      </text>
    </comment>
    <comment ref="AI117" authorId="0" shapeId="0" xr:uid="{CDBB4D81-16FF-4E8D-B3D7-84B4FEA23AD1}">
      <text>
        <r>
          <rPr>
            <sz val="11"/>
            <rFont val="Calibri"/>
            <family val="2"/>
            <charset val="238"/>
          </rPr>
          <t>IV_F:Egyeb_SajatUtem2</t>
        </r>
      </text>
    </comment>
    <comment ref="AJ117" authorId="0" shapeId="0" xr:uid="{CCAE04E2-6FD7-41D8-8991-D9113822D4CB}">
      <text>
        <r>
          <rPr>
            <sz val="11"/>
            <rFont val="Calibri"/>
            <family val="2"/>
            <charset val="238"/>
          </rPr>
          <t>IV_F:DijUtem2</t>
        </r>
      </text>
    </comment>
    <comment ref="AK117" authorId="0" shapeId="0" xr:uid="{934035CE-56AD-4F18-BFCF-A030CDDAA14E}">
      <text>
        <r>
          <rPr>
            <sz val="11"/>
            <rFont val="Calibri"/>
            <family val="2"/>
            <charset val="238"/>
          </rPr>
          <t>IV_F:EM_Melleklet1_Utem2</t>
        </r>
      </text>
    </comment>
    <comment ref="AL117" authorId="0" shapeId="0" xr:uid="{892C24EF-42E6-4627-B0B5-8D22AC0C2581}">
      <text>
        <r>
          <rPr>
            <sz val="11"/>
            <rFont val="Calibri"/>
            <family val="2"/>
            <charset val="238"/>
          </rPr>
          <t>IV_F:EgyebAllamiUtem2</t>
        </r>
      </text>
    </comment>
    <comment ref="AM117" authorId="0" shapeId="0" xr:uid="{ABC9B303-77A2-4118-A171-EFB2C3D737A2}">
      <text>
        <r>
          <rPr>
            <sz val="11"/>
            <rFont val="Calibri"/>
            <family val="2"/>
            <charset val="238"/>
          </rPr>
          <t>IV_F:OnkormanyzatiUtem2</t>
        </r>
      </text>
    </comment>
    <comment ref="AN117" authorId="0" shapeId="0" xr:uid="{5E538387-140F-4AAD-955B-C2EF9537A6AB}">
      <text>
        <r>
          <rPr>
            <sz val="11"/>
            <rFont val="Calibri"/>
            <family val="2"/>
            <charset val="238"/>
          </rPr>
          <t>IV_F:EUUtem2</t>
        </r>
      </text>
    </comment>
    <comment ref="AO117" authorId="0" shapeId="0" xr:uid="{704A3065-F0C5-4134-8D66-7F43FDD2E62A}">
      <text>
        <r>
          <rPr>
            <sz val="11"/>
            <rFont val="Calibri"/>
            <family val="2"/>
            <charset val="238"/>
          </rPr>
          <t>IV_F:EgyebUtem2</t>
        </r>
      </text>
    </comment>
    <comment ref="AP117" authorId="0" shapeId="0" xr:uid="{F4D367DB-6ECA-4F5D-AE4E-E5F44C47F46F}">
      <text>
        <r>
          <rPr>
            <sz val="11"/>
            <rFont val="Calibri"/>
            <family val="2"/>
            <charset val="238"/>
          </rPr>
          <t>IV_F:HitelKotvenyUtem2</t>
        </r>
      </text>
    </comment>
    <comment ref="AQ117" authorId="0" shapeId="0" xr:uid="{57F6A5DD-3FF7-426B-BE24-C389346B0C84}">
      <text>
        <r>
          <rPr>
            <sz val="11"/>
            <rFont val="Calibri"/>
            <family val="2"/>
            <charset val="238"/>
          </rPr>
          <t>IV_F:OsszesenUtem2</t>
        </r>
      </text>
    </comment>
    <comment ref="AR117" authorId="0" shapeId="0" xr:uid="{66B2B473-9E9F-4569-B69B-53059DF64958}">
      <text>
        <r>
          <rPr>
            <sz val="11"/>
            <rFont val="Calibri"/>
            <family val="2"/>
            <charset val="238"/>
          </rPr>
          <t>IV_F:ForrashianyUtem2</t>
        </r>
      </text>
    </comment>
    <comment ref="AU117" authorId="0" shapeId="0" xr:uid="{C410A614-2872-4273-A2E5-D48B82146649}">
      <text>
        <r>
          <rPr>
            <sz val="11"/>
            <rFont val="Calibri"/>
            <family val="2"/>
            <charset val="238"/>
          </rPr>
          <t>IV_F:Indokolas</t>
        </r>
      </text>
    </comment>
    <comment ref="AV117" authorId="0" shapeId="0" xr:uid="{70D9A9CD-AA05-4E7C-B931-222F6283459B}">
      <text>
        <r>
          <rPr>
            <sz val="11"/>
            <rFont val="Calibri"/>
            <family val="2"/>
            <charset val="238"/>
          </rPr>
          <t>IV_F:Megjegyzes</t>
        </r>
      </text>
    </comment>
    <comment ref="AW117" authorId="0" shapeId="0" xr:uid="{652C52A9-839D-4693-83BF-759FDFDAD72A}">
      <text>
        <r>
          <rPr>
            <sz val="11"/>
            <rFont val="Calibri"/>
            <family val="2"/>
            <charset val="238"/>
          </rPr>
          <t>IV_F:FeladatSorszam</t>
        </r>
      </text>
    </comment>
    <comment ref="AY117" authorId="0" shapeId="0" xr:uid="{9DB32C70-6F3A-4685-BA10-597D2B861E3B}">
      <text>
        <r>
          <rPr>
            <sz val="11"/>
            <rFont val="Calibri"/>
            <family val="2"/>
            <charset val="238"/>
          </rPr>
          <t>IV_F:ISA</t>
        </r>
      </text>
    </comment>
    <comment ref="B118" authorId="0" shapeId="0" xr:uid="{2E44999A-B78D-4F66-BA99-AA77D1A09ECF}">
      <text>
        <r>
          <rPr>
            <sz val="11"/>
            <rFont val="Calibri"/>
            <family val="2"/>
            <charset val="238"/>
          </rPr>
          <t>IV_F:FontossagiSorrent</t>
        </r>
      </text>
    </comment>
    <comment ref="C118" authorId="0" shapeId="0" xr:uid="{B2D31B2D-1240-4AF1-BAB2-E80E9324395D}">
      <text>
        <r>
          <rPr>
            <sz val="11"/>
            <rFont val="Calibri"/>
            <family val="2"/>
            <charset val="238"/>
          </rPr>
          <t>IV_F:FeladatKategoria</t>
        </r>
      </text>
    </comment>
    <comment ref="D118" authorId="0" shapeId="0" xr:uid="{0B2B8778-3854-4A80-9EAC-309BBC56BBEE}">
      <text>
        <r>
          <rPr>
            <sz val="11"/>
            <rFont val="Calibri"/>
            <family val="2"/>
            <charset val="238"/>
          </rPr>
          <t>IV_F:FeladatMegnevezes</t>
        </r>
      </text>
    </comment>
    <comment ref="E118" authorId="0" shapeId="0" xr:uid="{EEB862C6-7C37-4A60-9319-FC0EFA7451A8}">
      <text>
        <r>
          <rPr>
            <sz val="11"/>
            <rFont val="Calibri"/>
            <family val="2"/>
            <charset val="238"/>
          </rPr>
          <t>IV_F:ElviEngedelySzam</t>
        </r>
      </text>
    </comment>
    <comment ref="F118" authorId="0" shapeId="0" xr:uid="{98796045-D2C3-41F4-9539-79C16A48EC3B}">
      <text>
        <r>
          <rPr>
            <sz val="11"/>
            <rFont val="Calibri"/>
            <family val="2"/>
            <charset val="238"/>
          </rPr>
          <t>IV_F:VKR_Kod</t>
        </r>
      </text>
    </comment>
    <comment ref="G118" authorId="0" shapeId="0" xr:uid="{23E1A2B8-F3E3-45FE-AE36-D5371470B920}">
      <text>
        <r>
          <rPr>
            <sz val="11"/>
            <rFont val="Calibri"/>
            <family val="2"/>
            <charset val="238"/>
          </rPr>
          <t>IV_F:VKR_Nev</t>
        </r>
      </text>
    </comment>
    <comment ref="H118" authorId="0" shapeId="0" xr:uid="{DACF192B-8CDD-4E13-B99F-FB18A8377ED8}">
      <text>
        <r>
          <rPr>
            <sz val="11"/>
            <rFont val="Calibri"/>
            <family val="2"/>
            <charset val="238"/>
          </rPr>
          <t>IV_F:FeladatAzonosito</t>
        </r>
      </text>
    </comment>
    <comment ref="I118" authorId="0" shapeId="0" xr:uid="{08E1ED63-A016-460D-BDCC-E74E3FE21AD6}">
      <text>
        <r>
          <rPr>
            <sz val="11"/>
            <rFont val="Calibri"/>
            <family val="2"/>
            <charset val="238"/>
          </rPr>
          <t>IV_F:EllatasiTerulet</t>
        </r>
      </text>
    </comment>
    <comment ref="J118" authorId="0" shapeId="0" xr:uid="{4E8BBC1B-23AD-43F9-9F7D-A37E9664BC4E}">
      <text>
        <r>
          <rPr>
            <sz val="11"/>
            <rFont val="Calibri"/>
            <family val="2"/>
            <charset val="238"/>
          </rPr>
          <t>IV_F:EllatasertFelelos</t>
        </r>
      </text>
    </comment>
    <comment ref="K118" authorId="0" shapeId="0" xr:uid="{6D9A8EFC-7F7E-48BD-8835-1FCCAC031681}">
      <text>
        <r>
          <rPr>
            <sz val="11"/>
            <rFont val="Calibri"/>
            <family val="2"/>
            <charset val="238"/>
          </rPr>
          <t>IV_F:TervezettNettoKoltseg</t>
        </r>
      </text>
    </comment>
    <comment ref="L118" authorId="0" shapeId="0" xr:uid="{8E6F518D-ED64-4FE5-AC28-61B82788C2B4}">
      <text>
        <r>
          <rPr>
            <sz val="11"/>
            <rFont val="Calibri"/>
            <family val="2"/>
            <charset val="238"/>
          </rPr>
          <t>IV_F:IdotartamKezdes</t>
        </r>
      </text>
    </comment>
    <comment ref="M118" authorId="0" shapeId="0" xr:uid="{79EF29A8-AA90-4E43-8AC4-C7C491296C1C}">
      <text>
        <r>
          <rPr>
            <sz val="11"/>
            <rFont val="Calibri"/>
            <family val="2"/>
            <charset val="238"/>
          </rPr>
          <t>IV_F:IdotartamBefejezes</t>
        </r>
      </text>
    </comment>
    <comment ref="N118" authorId="0" shapeId="0" xr:uid="{5840F996-5577-430F-9602-32511C0BCA4F}">
      <text>
        <r>
          <rPr>
            <sz val="11"/>
            <rFont val="Calibri"/>
            <family val="2"/>
            <charset val="238"/>
          </rPr>
          <t>IV_F:NettoKoltsegUtem1</t>
        </r>
      </text>
    </comment>
    <comment ref="O118" authorId="0" shapeId="0" xr:uid="{2CAEFF2E-B7F9-4DCE-BB52-C7DDBC0759D1}">
      <text>
        <r>
          <rPr>
            <sz val="11"/>
            <rFont val="Calibri"/>
            <family val="2"/>
            <charset val="238"/>
          </rPr>
          <t>IV_F:NettoKoltsegUtem2</t>
        </r>
      </text>
    </comment>
    <comment ref="P118" authorId="0" shapeId="0" xr:uid="{6AD68005-1CEB-422B-910C-1740093715B6}">
      <text>
        <r>
          <rPr>
            <sz val="11"/>
            <rFont val="Calibri"/>
            <family val="2"/>
            <charset val="238"/>
          </rPr>
          <t>IV_F:EM_Melleklet2_KTG</t>
        </r>
      </text>
    </comment>
    <comment ref="R118" authorId="0" shapeId="0" xr:uid="{9753740B-E6C4-4586-A17B-906251BADADB}">
      <text>
        <r>
          <rPr>
            <sz val="11"/>
            <rFont val="Calibri"/>
            <family val="2"/>
            <charset val="238"/>
          </rPr>
          <t>IV_F:HDUtem1</t>
        </r>
      </text>
    </comment>
    <comment ref="S118" authorId="0" shapeId="0" xr:uid="{A345EAE7-9D34-41D4-8650-D431AC5FAFD8}">
      <text>
        <r>
          <rPr>
            <sz val="11"/>
            <rFont val="Calibri"/>
            <family val="2"/>
            <charset val="238"/>
          </rPr>
          <t>IV_F:ECSUtem1</t>
        </r>
      </text>
    </comment>
    <comment ref="T118" authorId="0" shapeId="0" xr:uid="{57304000-4B37-430D-8687-B70C760C1A66}">
      <text>
        <r>
          <rPr>
            <sz val="11"/>
            <rFont val="Calibri"/>
            <family val="2"/>
            <charset val="238"/>
          </rPr>
          <t>IV_F:KFHUtem1</t>
        </r>
      </text>
    </comment>
    <comment ref="U118" authorId="0" shapeId="0" xr:uid="{3BFBEFF7-4C01-42C2-9E38-B3A90715829D}">
      <text>
        <r>
          <rPr>
            <sz val="11"/>
            <rFont val="Calibri"/>
            <family val="2"/>
            <charset val="238"/>
          </rPr>
          <t>IV_F:Egyeb_SajatUtem1</t>
        </r>
      </text>
    </comment>
    <comment ref="V118" authorId="0" shapeId="0" xr:uid="{4B90D116-B3BD-47D3-9E4A-88590AD0677A}">
      <text>
        <r>
          <rPr>
            <sz val="11"/>
            <rFont val="Calibri"/>
            <family val="2"/>
            <charset val="238"/>
          </rPr>
          <t>IV_F:DijUtem1</t>
        </r>
      </text>
    </comment>
    <comment ref="W118" authorId="0" shapeId="0" xr:uid="{85D2C1A1-23A4-4EA6-9A7A-217685B8E17A}">
      <text>
        <r>
          <rPr>
            <sz val="11"/>
            <rFont val="Calibri"/>
            <family val="2"/>
            <charset val="238"/>
          </rPr>
          <t>IV_F:EM_Melleklet1_Utem1</t>
        </r>
      </text>
    </comment>
    <comment ref="X118" authorId="0" shapeId="0" xr:uid="{1A599990-95F2-471E-A26F-3C76C2F38C04}">
      <text>
        <r>
          <rPr>
            <sz val="11"/>
            <rFont val="Calibri"/>
            <family val="2"/>
            <charset val="238"/>
          </rPr>
          <t>IV_F:EgyebAllamiUtem1</t>
        </r>
      </text>
    </comment>
    <comment ref="Y118" authorId="0" shapeId="0" xr:uid="{F20F5376-B272-4D1A-A82D-6906803C711B}">
      <text>
        <r>
          <rPr>
            <sz val="11"/>
            <rFont val="Calibri"/>
            <family val="2"/>
            <charset val="238"/>
          </rPr>
          <t>IV_F:OnkormanyzatiUtem1</t>
        </r>
      </text>
    </comment>
    <comment ref="Z118" authorId="0" shapeId="0" xr:uid="{6080F2BB-7729-497B-86D0-5681FA88ED7C}">
      <text>
        <r>
          <rPr>
            <sz val="11"/>
            <rFont val="Calibri"/>
            <family val="2"/>
            <charset val="238"/>
          </rPr>
          <t>IV_F:EUUtem1</t>
        </r>
      </text>
    </comment>
    <comment ref="AA118" authorId="0" shapeId="0" xr:uid="{B2513764-7D77-4987-A425-7BD74DFDBE9E}">
      <text>
        <r>
          <rPr>
            <sz val="11"/>
            <rFont val="Calibri"/>
            <family val="2"/>
            <charset val="238"/>
          </rPr>
          <t>IV_F:EgyebUtem1</t>
        </r>
      </text>
    </comment>
    <comment ref="AB118" authorId="0" shapeId="0" xr:uid="{25601F61-FFD8-4EDA-B265-708EF6491E64}">
      <text>
        <r>
          <rPr>
            <sz val="11"/>
            <rFont val="Calibri"/>
            <family val="2"/>
            <charset val="238"/>
          </rPr>
          <t>IV_F:HitelKotvenyUtem1</t>
        </r>
      </text>
    </comment>
    <comment ref="AC118" authorId="0" shapeId="0" xr:uid="{A8F59B9D-7167-4193-B245-FDBBCEA91951}">
      <text>
        <r>
          <rPr>
            <sz val="11"/>
            <rFont val="Calibri"/>
            <family val="2"/>
            <charset val="238"/>
          </rPr>
          <t>IV_F:OsszesenUtem1</t>
        </r>
      </text>
    </comment>
    <comment ref="AF118" authorId="0" shapeId="0" xr:uid="{CEAC8C90-F10C-4DDF-88B5-F30702513991}">
      <text>
        <r>
          <rPr>
            <sz val="11"/>
            <rFont val="Calibri"/>
            <family val="2"/>
            <charset val="238"/>
          </rPr>
          <t>IV_F:HDUtem2</t>
        </r>
      </text>
    </comment>
    <comment ref="AG118" authorId="0" shapeId="0" xr:uid="{48264155-E65A-4EF2-BCBE-72E34E020C21}">
      <text>
        <r>
          <rPr>
            <sz val="11"/>
            <rFont val="Calibri"/>
            <family val="2"/>
            <charset val="238"/>
          </rPr>
          <t>IV_F:ECSUtem2</t>
        </r>
      </text>
    </comment>
    <comment ref="AH118" authorId="0" shapeId="0" xr:uid="{59B73C20-EC2D-4711-BE2E-CB6717E41F5E}">
      <text>
        <r>
          <rPr>
            <sz val="11"/>
            <rFont val="Calibri"/>
            <family val="2"/>
            <charset val="238"/>
          </rPr>
          <t>IV_F:KFHUtem2</t>
        </r>
      </text>
    </comment>
    <comment ref="AI118" authorId="0" shapeId="0" xr:uid="{9848706E-03A2-4245-B241-CF499AEFE717}">
      <text>
        <r>
          <rPr>
            <sz val="11"/>
            <rFont val="Calibri"/>
            <family val="2"/>
            <charset val="238"/>
          </rPr>
          <t>IV_F:Egyeb_SajatUtem2</t>
        </r>
      </text>
    </comment>
    <comment ref="AJ118" authorId="0" shapeId="0" xr:uid="{E53C5908-9E6D-4733-91F0-6E03A3C2A301}">
      <text>
        <r>
          <rPr>
            <sz val="11"/>
            <rFont val="Calibri"/>
            <family val="2"/>
            <charset val="238"/>
          </rPr>
          <t>IV_F:DijUtem2</t>
        </r>
      </text>
    </comment>
    <comment ref="AK118" authorId="0" shapeId="0" xr:uid="{FD582C85-9767-4068-B9E7-7BAFF28EC147}">
      <text>
        <r>
          <rPr>
            <sz val="11"/>
            <rFont val="Calibri"/>
            <family val="2"/>
            <charset val="238"/>
          </rPr>
          <t>IV_F:EM_Melleklet1_Utem2</t>
        </r>
      </text>
    </comment>
    <comment ref="AL118" authorId="0" shapeId="0" xr:uid="{B3B2BDFC-8525-4CF8-9575-680D93E63FE4}">
      <text>
        <r>
          <rPr>
            <sz val="11"/>
            <rFont val="Calibri"/>
            <family val="2"/>
            <charset val="238"/>
          </rPr>
          <t>IV_F:EgyebAllamiUtem2</t>
        </r>
      </text>
    </comment>
    <comment ref="AM118" authorId="0" shapeId="0" xr:uid="{7B8FEB58-331C-4E86-BB57-E8A147A5B524}">
      <text>
        <r>
          <rPr>
            <sz val="11"/>
            <rFont val="Calibri"/>
            <family val="2"/>
            <charset val="238"/>
          </rPr>
          <t>IV_F:OnkormanyzatiUtem2</t>
        </r>
      </text>
    </comment>
    <comment ref="AN118" authorId="0" shapeId="0" xr:uid="{710522E8-A66B-404B-B79D-5EF27138B4F4}">
      <text>
        <r>
          <rPr>
            <sz val="11"/>
            <rFont val="Calibri"/>
            <family val="2"/>
            <charset val="238"/>
          </rPr>
          <t>IV_F:EUUtem2</t>
        </r>
      </text>
    </comment>
    <comment ref="AO118" authorId="0" shapeId="0" xr:uid="{663DE4EE-5155-48B4-A36B-42893A978BB2}">
      <text>
        <r>
          <rPr>
            <sz val="11"/>
            <rFont val="Calibri"/>
            <family val="2"/>
            <charset val="238"/>
          </rPr>
          <t>IV_F:EgyebUtem2</t>
        </r>
      </text>
    </comment>
    <comment ref="AP118" authorId="0" shapeId="0" xr:uid="{E7386D5A-B525-43C3-BF3E-6414C930B991}">
      <text>
        <r>
          <rPr>
            <sz val="11"/>
            <rFont val="Calibri"/>
            <family val="2"/>
            <charset val="238"/>
          </rPr>
          <t>IV_F:HitelKotvenyUtem2</t>
        </r>
      </text>
    </comment>
    <comment ref="AQ118" authorId="0" shapeId="0" xr:uid="{48F69F5C-A216-4FE2-9498-60033364D95B}">
      <text>
        <r>
          <rPr>
            <sz val="11"/>
            <rFont val="Calibri"/>
            <family val="2"/>
            <charset val="238"/>
          </rPr>
          <t>IV_F:OsszesenUtem2</t>
        </r>
      </text>
    </comment>
    <comment ref="AR118" authorId="0" shapeId="0" xr:uid="{22224702-4C5E-4A62-9734-6EBC5778C4C1}">
      <text>
        <r>
          <rPr>
            <sz val="11"/>
            <rFont val="Calibri"/>
            <family val="2"/>
            <charset val="238"/>
          </rPr>
          <t>IV_F:ForrashianyUtem2</t>
        </r>
      </text>
    </comment>
    <comment ref="AU118" authorId="0" shapeId="0" xr:uid="{1660D165-27F6-4298-B846-97DB25CB5CD2}">
      <text>
        <r>
          <rPr>
            <sz val="11"/>
            <rFont val="Calibri"/>
            <family val="2"/>
            <charset val="238"/>
          </rPr>
          <t>IV_F:Indokolas</t>
        </r>
      </text>
    </comment>
    <comment ref="AV118" authorId="0" shapeId="0" xr:uid="{B14270CA-C6FE-4FCC-B125-4F181E988974}">
      <text>
        <r>
          <rPr>
            <sz val="11"/>
            <rFont val="Calibri"/>
            <family val="2"/>
            <charset val="238"/>
          </rPr>
          <t>IV_F:Megjegyzes</t>
        </r>
      </text>
    </comment>
    <comment ref="AW118" authorId="0" shapeId="0" xr:uid="{9044E93A-E861-47ED-BE31-8D9577D7C13A}">
      <text>
        <r>
          <rPr>
            <sz val="11"/>
            <rFont val="Calibri"/>
            <family val="2"/>
            <charset val="238"/>
          </rPr>
          <t>IV_F:FeladatSorszam</t>
        </r>
      </text>
    </comment>
    <comment ref="AY118" authorId="0" shapeId="0" xr:uid="{81DBAD80-6F33-4CDF-830D-49AE1D0A36A3}">
      <text>
        <r>
          <rPr>
            <sz val="11"/>
            <rFont val="Calibri"/>
            <family val="2"/>
            <charset val="238"/>
          </rPr>
          <t>IV_F:ISA</t>
        </r>
      </text>
    </comment>
    <comment ref="B119" authorId="0" shapeId="0" xr:uid="{20F188D9-E4F3-4364-BC0C-0D9772AE0A97}">
      <text>
        <r>
          <rPr>
            <sz val="11"/>
            <rFont val="Calibri"/>
            <family val="2"/>
            <charset val="238"/>
          </rPr>
          <t>IV_F:FontossagiSorrent</t>
        </r>
      </text>
    </comment>
    <comment ref="C119" authorId="0" shapeId="0" xr:uid="{08F7911B-F190-40D5-B30D-F54CD314C00C}">
      <text>
        <r>
          <rPr>
            <sz val="11"/>
            <rFont val="Calibri"/>
            <family val="2"/>
            <charset val="238"/>
          </rPr>
          <t>IV_F:FeladatKategoria</t>
        </r>
      </text>
    </comment>
    <comment ref="D119" authorId="0" shapeId="0" xr:uid="{8235F5D0-792B-46A9-AA52-A504517FAA08}">
      <text>
        <r>
          <rPr>
            <sz val="11"/>
            <rFont val="Calibri"/>
            <family val="2"/>
            <charset val="238"/>
          </rPr>
          <t>IV_F:FeladatMegnevezes</t>
        </r>
      </text>
    </comment>
    <comment ref="E119" authorId="0" shapeId="0" xr:uid="{129242A2-911C-4626-B863-951820FA14BC}">
      <text>
        <r>
          <rPr>
            <sz val="11"/>
            <rFont val="Calibri"/>
            <family val="2"/>
            <charset val="238"/>
          </rPr>
          <t>IV_F:ElviEngedelySzam</t>
        </r>
      </text>
    </comment>
    <comment ref="F119" authorId="0" shapeId="0" xr:uid="{9BAB3AB5-8514-4FA4-8EA6-939C5546146D}">
      <text>
        <r>
          <rPr>
            <sz val="11"/>
            <rFont val="Calibri"/>
            <family val="2"/>
            <charset val="238"/>
          </rPr>
          <t>IV_F:VKR_Kod</t>
        </r>
      </text>
    </comment>
    <comment ref="G119" authorId="0" shapeId="0" xr:uid="{567616EA-4B47-4AB3-843D-EF110FB767C8}">
      <text>
        <r>
          <rPr>
            <sz val="11"/>
            <rFont val="Calibri"/>
            <family val="2"/>
            <charset val="238"/>
          </rPr>
          <t>IV_F:VKR_Nev</t>
        </r>
      </text>
    </comment>
    <comment ref="H119" authorId="0" shapeId="0" xr:uid="{2059E7D8-884A-47DB-98B8-5FF6CDDB8EC1}">
      <text>
        <r>
          <rPr>
            <sz val="11"/>
            <rFont val="Calibri"/>
            <family val="2"/>
            <charset val="238"/>
          </rPr>
          <t>IV_F:FeladatAzonosito</t>
        </r>
      </text>
    </comment>
    <comment ref="I119" authorId="0" shapeId="0" xr:uid="{347B1198-B24B-492F-9A4B-FA3F22ACD60A}">
      <text>
        <r>
          <rPr>
            <sz val="11"/>
            <rFont val="Calibri"/>
            <family val="2"/>
            <charset val="238"/>
          </rPr>
          <t>IV_F:EllatasiTerulet</t>
        </r>
      </text>
    </comment>
    <comment ref="J119" authorId="0" shapeId="0" xr:uid="{717A2E1A-0B9D-4448-A1E4-268748D1B421}">
      <text>
        <r>
          <rPr>
            <sz val="11"/>
            <rFont val="Calibri"/>
            <family val="2"/>
            <charset val="238"/>
          </rPr>
          <t>IV_F:EllatasertFelelos</t>
        </r>
      </text>
    </comment>
    <comment ref="K119" authorId="0" shapeId="0" xr:uid="{ABF91724-D46A-4D10-9842-784878B0C306}">
      <text>
        <r>
          <rPr>
            <sz val="11"/>
            <rFont val="Calibri"/>
            <family val="2"/>
            <charset val="238"/>
          </rPr>
          <t>IV_F:TervezettNettoKoltseg</t>
        </r>
      </text>
    </comment>
    <comment ref="L119" authorId="0" shapeId="0" xr:uid="{CC18CD9F-CE3E-430C-8076-034B731D3301}">
      <text>
        <r>
          <rPr>
            <sz val="11"/>
            <rFont val="Calibri"/>
            <family val="2"/>
            <charset val="238"/>
          </rPr>
          <t>IV_F:IdotartamKezdes</t>
        </r>
      </text>
    </comment>
    <comment ref="M119" authorId="0" shapeId="0" xr:uid="{9FC2754D-CFC3-49EB-9B6A-3028EFA381A8}">
      <text>
        <r>
          <rPr>
            <sz val="11"/>
            <rFont val="Calibri"/>
            <family val="2"/>
            <charset val="238"/>
          </rPr>
          <t>IV_F:IdotartamBefejezes</t>
        </r>
      </text>
    </comment>
    <comment ref="N119" authorId="0" shapeId="0" xr:uid="{B3D289EF-CDB3-4418-985F-266839076AFC}">
      <text>
        <r>
          <rPr>
            <sz val="11"/>
            <rFont val="Calibri"/>
            <family val="2"/>
            <charset val="238"/>
          </rPr>
          <t>IV_F:NettoKoltsegUtem1</t>
        </r>
      </text>
    </comment>
    <comment ref="O119" authorId="0" shapeId="0" xr:uid="{1323C019-81F0-48CB-98B5-4D87452F0DBF}">
      <text>
        <r>
          <rPr>
            <sz val="11"/>
            <rFont val="Calibri"/>
            <family val="2"/>
            <charset val="238"/>
          </rPr>
          <t>IV_F:NettoKoltsegUtem2</t>
        </r>
      </text>
    </comment>
    <comment ref="P119" authorId="0" shapeId="0" xr:uid="{39DC88B1-FD7D-48B0-BC14-0FA420888E27}">
      <text>
        <r>
          <rPr>
            <sz val="11"/>
            <rFont val="Calibri"/>
            <family val="2"/>
            <charset val="238"/>
          </rPr>
          <t>IV_F:EM_Melleklet2_KTG</t>
        </r>
      </text>
    </comment>
    <comment ref="R119" authorId="0" shapeId="0" xr:uid="{072650F7-6912-42F8-926C-965F53E98952}">
      <text>
        <r>
          <rPr>
            <sz val="11"/>
            <rFont val="Calibri"/>
            <family val="2"/>
            <charset val="238"/>
          </rPr>
          <t>IV_F:HDUtem1</t>
        </r>
      </text>
    </comment>
    <comment ref="S119" authorId="0" shapeId="0" xr:uid="{1E6BCE3C-2892-4510-B7BF-3A50456FAB05}">
      <text>
        <r>
          <rPr>
            <sz val="11"/>
            <rFont val="Calibri"/>
            <family val="2"/>
            <charset val="238"/>
          </rPr>
          <t>IV_F:ECSUtem1</t>
        </r>
      </text>
    </comment>
    <comment ref="T119" authorId="0" shapeId="0" xr:uid="{B5012AE4-707E-4DC2-B2F8-49DC00D52BCF}">
      <text>
        <r>
          <rPr>
            <sz val="11"/>
            <rFont val="Calibri"/>
            <family val="2"/>
            <charset val="238"/>
          </rPr>
          <t>IV_F:KFHUtem1</t>
        </r>
      </text>
    </comment>
    <comment ref="U119" authorId="0" shapeId="0" xr:uid="{41A8AD41-B10A-44F0-9FDE-6123EA0393BB}">
      <text>
        <r>
          <rPr>
            <sz val="11"/>
            <rFont val="Calibri"/>
            <family val="2"/>
            <charset val="238"/>
          </rPr>
          <t>IV_F:Egyeb_SajatUtem1</t>
        </r>
      </text>
    </comment>
    <comment ref="V119" authorId="0" shapeId="0" xr:uid="{9A2733C9-E1CD-4F5E-8FDD-629AC22BE760}">
      <text>
        <r>
          <rPr>
            <sz val="11"/>
            <rFont val="Calibri"/>
            <family val="2"/>
            <charset val="238"/>
          </rPr>
          <t>IV_F:DijUtem1</t>
        </r>
      </text>
    </comment>
    <comment ref="W119" authorId="0" shapeId="0" xr:uid="{02BE78AB-DF72-4D30-A7B4-7A56D84B3602}">
      <text>
        <r>
          <rPr>
            <sz val="11"/>
            <rFont val="Calibri"/>
            <family val="2"/>
            <charset val="238"/>
          </rPr>
          <t>IV_F:EM_Melleklet1_Utem1</t>
        </r>
      </text>
    </comment>
    <comment ref="X119" authorId="0" shapeId="0" xr:uid="{4EEB0800-E792-4BFA-BA9A-124426C977BB}">
      <text>
        <r>
          <rPr>
            <sz val="11"/>
            <rFont val="Calibri"/>
            <family val="2"/>
            <charset val="238"/>
          </rPr>
          <t>IV_F:EgyebAllamiUtem1</t>
        </r>
      </text>
    </comment>
    <comment ref="Y119" authorId="0" shapeId="0" xr:uid="{D6375CB7-3D2D-4612-BC50-6E9E018E1BF4}">
      <text>
        <r>
          <rPr>
            <sz val="11"/>
            <rFont val="Calibri"/>
            <family val="2"/>
            <charset val="238"/>
          </rPr>
          <t>IV_F:OnkormanyzatiUtem1</t>
        </r>
      </text>
    </comment>
    <comment ref="Z119" authorId="0" shapeId="0" xr:uid="{4EC6BD54-2E2C-4553-87B3-C1AC8D124590}">
      <text>
        <r>
          <rPr>
            <sz val="11"/>
            <rFont val="Calibri"/>
            <family val="2"/>
            <charset val="238"/>
          </rPr>
          <t>IV_F:EUUtem1</t>
        </r>
      </text>
    </comment>
    <comment ref="AA119" authorId="0" shapeId="0" xr:uid="{37C1968C-46AC-4016-80DD-B120E8F0A3EC}">
      <text>
        <r>
          <rPr>
            <sz val="11"/>
            <rFont val="Calibri"/>
            <family val="2"/>
            <charset val="238"/>
          </rPr>
          <t>IV_F:EgyebUtem1</t>
        </r>
      </text>
    </comment>
    <comment ref="AB119" authorId="0" shapeId="0" xr:uid="{738F053B-2D02-4B89-AB31-C8DA6D2E495B}">
      <text>
        <r>
          <rPr>
            <sz val="11"/>
            <rFont val="Calibri"/>
            <family val="2"/>
            <charset val="238"/>
          </rPr>
          <t>IV_F:HitelKotvenyUtem1</t>
        </r>
      </text>
    </comment>
    <comment ref="AC119" authorId="0" shapeId="0" xr:uid="{A0AFD221-4C32-4E80-94EF-90A4656F30DC}">
      <text>
        <r>
          <rPr>
            <sz val="11"/>
            <rFont val="Calibri"/>
            <family val="2"/>
            <charset val="238"/>
          </rPr>
          <t>IV_F:OsszesenUtem1</t>
        </r>
      </text>
    </comment>
    <comment ref="AF119" authorId="0" shapeId="0" xr:uid="{BEEC8658-3A10-4B30-AD43-64FAFEB631E8}">
      <text>
        <r>
          <rPr>
            <sz val="11"/>
            <rFont val="Calibri"/>
            <family val="2"/>
            <charset val="238"/>
          </rPr>
          <t>IV_F:HDUtem2</t>
        </r>
      </text>
    </comment>
    <comment ref="AG119" authorId="0" shapeId="0" xr:uid="{013941E4-FD1B-4134-AA16-617859F9FE0F}">
      <text>
        <r>
          <rPr>
            <sz val="11"/>
            <rFont val="Calibri"/>
            <family val="2"/>
            <charset val="238"/>
          </rPr>
          <t>IV_F:ECSUtem2</t>
        </r>
      </text>
    </comment>
    <comment ref="AH119" authorId="0" shapeId="0" xr:uid="{67E1ACAE-A415-4E69-897F-1E6ACC8D3F5F}">
      <text>
        <r>
          <rPr>
            <sz val="11"/>
            <rFont val="Calibri"/>
            <family val="2"/>
            <charset val="238"/>
          </rPr>
          <t>IV_F:KFHUtem2</t>
        </r>
      </text>
    </comment>
    <comment ref="AI119" authorId="0" shapeId="0" xr:uid="{F46DB9AD-2F7F-4280-9FDA-2435D29D951D}">
      <text>
        <r>
          <rPr>
            <sz val="11"/>
            <rFont val="Calibri"/>
            <family val="2"/>
            <charset val="238"/>
          </rPr>
          <t>IV_F:Egyeb_SajatUtem2</t>
        </r>
      </text>
    </comment>
    <comment ref="AJ119" authorId="0" shapeId="0" xr:uid="{C8C3F41B-4369-4F1E-B9F0-9B49C0FD885E}">
      <text>
        <r>
          <rPr>
            <sz val="11"/>
            <rFont val="Calibri"/>
            <family val="2"/>
            <charset val="238"/>
          </rPr>
          <t>IV_F:DijUtem2</t>
        </r>
      </text>
    </comment>
    <comment ref="AK119" authorId="0" shapeId="0" xr:uid="{B751237F-A255-49CF-933A-727A79886E91}">
      <text>
        <r>
          <rPr>
            <sz val="11"/>
            <rFont val="Calibri"/>
            <family val="2"/>
            <charset val="238"/>
          </rPr>
          <t>IV_F:EM_Melleklet1_Utem2</t>
        </r>
      </text>
    </comment>
    <comment ref="AL119" authorId="0" shapeId="0" xr:uid="{5E1DB5AE-4F21-49F3-8FE0-A879FB4ADF41}">
      <text>
        <r>
          <rPr>
            <sz val="11"/>
            <rFont val="Calibri"/>
            <family val="2"/>
            <charset val="238"/>
          </rPr>
          <t>IV_F:EgyebAllamiUtem2</t>
        </r>
      </text>
    </comment>
    <comment ref="AM119" authorId="0" shapeId="0" xr:uid="{0A548F9C-CF08-4362-8B73-477A8DD08F43}">
      <text>
        <r>
          <rPr>
            <sz val="11"/>
            <rFont val="Calibri"/>
            <family val="2"/>
            <charset val="238"/>
          </rPr>
          <t>IV_F:OnkormanyzatiUtem2</t>
        </r>
      </text>
    </comment>
    <comment ref="AN119" authorId="0" shapeId="0" xr:uid="{65CFA695-A9E3-444E-9BA8-FCE241653882}">
      <text>
        <r>
          <rPr>
            <sz val="11"/>
            <rFont val="Calibri"/>
            <family val="2"/>
            <charset val="238"/>
          </rPr>
          <t>IV_F:EUUtem2</t>
        </r>
      </text>
    </comment>
    <comment ref="AO119" authorId="0" shapeId="0" xr:uid="{78C9B3DD-0AB9-4A95-880E-612545231923}">
      <text>
        <r>
          <rPr>
            <sz val="11"/>
            <rFont val="Calibri"/>
            <family val="2"/>
            <charset val="238"/>
          </rPr>
          <t>IV_F:EgyebUtem2</t>
        </r>
      </text>
    </comment>
    <comment ref="AP119" authorId="0" shapeId="0" xr:uid="{7235A525-FED1-4A69-8C88-C103C87FD355}">
      <text>
        <r>
          <rPr>
            <sz val="11"/>
            <rFont val="Calibri"/>
            <family val="2"/>
            <charset val="238"/>
          </rPr>
          <t>IV_F:HitelKotvenyUtem2</t>
        </r>
      </text>
    </comment>
    <comment ref="AQ119" authorId="0" shapeId="0" xr:uid="{AED699D0-BFAB-4E60-95D5-E4EDD506F15F}">
      <text>
        <r>
          <rPr>
            <sz val="11"/>
            <rFont val="Calibri"/>
            <family val="2"/>
            <charset val="238"/>
          </rPr>
          <t>IV_F:OsszesenUtem2</t>
        </r>
      </text>
    </comment>
    <comment ref="AR119" authorId="0" shapeId="0" xr:uid="{159AC61C-9396-4BC2-9D22-139F75536E91}">
      <text>
        <r>
          <rPr>
            <sz val="11"/>
            <rFont val="Calibri"/>
            <family val="2"/>
            <charset val="238"/>
          </rPr>
          <t>IV_F:ForrashianyUtem2</t>
        </r>
      </text>
    </comment>
    <comment ref="AU119" authorId="0" shapeId="0" xr:uid="{7CB909F6-BF0F-4E11-9D64-3CBEE6386AF9}">
      <text>
        <r>
          <rPr>
            <sz val="11"/>
            <rFont val="Calibri"/>
            <family val="2"/>
            <charset val="238"/>
          </rPr>
          <t>IV_F:Indokolas</t>
        </r>
      </text>
    </comment>
    <comment ref="AV119" authorId="0" shapeId="0" xr:uid="{E5AB95B4-C42C-4138-B5E5-924AA6225B42}">
      <text>
        <r>
          <rPr>
            <sz val="11"/>
            <rFont val="Calibri"/>
            <family val="2"/>
            <charset val="238"/>
          </rPr>
          <t>IV_F:Megjegyzes</t>
        </r>
      </text>
    </comment>
    <comment ref="AW119" authorId="0" shapeId="0" xr:uid="{AA97E956-C20F-41F3-95FF-8B4DF9602AD3}">
      <text>
        <r>
          <rPr>
            <sz val="11"/>
            <rFont val="Calibri"/>
            <family val="2"/>
            <charset val="238"/>
          </rPr>
          <t>IV_F:FeladatSorszam</t>
        </r>
      </text>
    </comment>
    <comment ref="AY119" authorId="0" shapeId="0" xr:uid="{5BB35883-1FEF-4975-BB87-879521C85DF8}">
      <text>
        <r>
          <rPr>
            <sz val="11"/>
            <rFont val="Calibri"/>
            <family val="2"/>
            <charset val="238"/>
          </rPr>
          <t>IV_F:ISA</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Anonymous</author>
  </authors>
  <commentList>
    <comment ref="A3" authorId="0" shapeId="0" xr:uid="{00000000-0006-0000-0400-000001000000}">
      <text>
        <r>
          <rPr>
            <sz val="11"/>
            <rFont val="Calibri"/>
            <family val="2"/>
            <charset val="238"/>
          </rPr>
          <t>UserDEComment</t>
        </r>
      </text>
    </comment>
  </commentList>
</comments>
</file>

<file path=xl/sharedStrings.xml><?xml version="1.0" encoding="utf-8"?>
<sst xmlns="http://schemas.openxmlformats.org/spreadsheetml/2006/main" count="1328" uniqueCount="503">
  <si>
    <t>A felújítási feladat kategóriája - IVÓVÍZ</t>
  </si>
  <si>
    <t>NV Zrt. által javasolt főcsoport</t>
  </si>
  <si>
    <t>FORRÁS MEGNEVEZÉSE</t>
  </si>
  <si>
    <t>A kitöltés lehetséges eredménye, az "ELLENÖRZÉS" oszlopban jelenik meg</t>
  </si>
  <si>
    <t>Színkód</t>
  </si>
  <si>
    <r>
      <t xml:space="preserve">A kitöltés lehetséges eredménye, az "ELLENÖRZÉS" oszlopban jelenik meg </t>
    </r>
    <r>
      <rPr>
        <sz val="16"/>
        <color theme="1"/>
        <rFont val="Arial"/>
        <family val="2"/>
        <charset val="238"/>
      </rPr>
      <t>(</t>
    </r>
    <r>
      <rPr>
        <i/>
        <sz val="16"/>
        <color theme="1"/>
        <rFont val="Arial"/>
        <family val="2"/>
        <charset val="238"/>
      </rPr>
      <t>Osszesito lap</t>
    </r>
    <r>
      <rPr>
        <sz val="16"/>
        <color theme="1"/>
        <rFont val="Arial"/>
        <family val="2"/>
        <charset val="238"/>
      </rPr>
      <t>)</t>
    </r>
  </si>
  <si>
    <t>Sorszám</t>
  </si>
  <si>
    <t>KATEGÓRIA</t>
  </si>
  <si>
    <t>1. SZINT</t>
  </si>
  <si>
    <t>2. SZINT</t>
  </si>
  <si>
    <t>3. SZINT</t>
  </si>
  <si>
    <t>PÉLDÁK</t>
  </si>
  <si>
    <t>Kategóriák</t>
  </si>
  <si>
    <t>Magyarázat</t>
  </si>
  <si>
    <t>Nincs VKR kiválasztva!</t>
  </si>
  <si>
    <t>Nincs rögzítve!</t>
  </si>
  <si>
    <t>1111_TERM_KÚT</t>
  </si>
  <si>
    <t>víztermelés</t>
  </si>
  <si>
    <t>kutak</t>
  </si>
  <si>
    <t>kúthoz kapcsolódó felújítási feladatok (pl.: kút építészeti felújítás, kútfúrás (az új kút műszaki paraméterei megegyeznek a kiváltandó kút műszaki paramétereivel), NV Zrt. által javasolt 121. főcsoport)</t>
  </si>
  <si>
    <t>Használati díj</t>
  </si>
  <si>
    <t>- az előző évek használati díj maradványa
- önkormányzattól átvett fel nem használt használati díj
- a víziközmű alap (Vksztv. 2. § 33.pont) 
- Vksztv. értelmező rendelkezéséhez egyezően bérleti díj, vagyonkezelési díj vagy koncessziós díj</t>
  </si>
  <si>
    <t>Hiányos kitöltés! („?”-oszlop üres)</t>
  </si>
  <si>
    <t>Kitöltési hiba!</t>
  </si>
  <si>
    <t>1121_TERM_VEZETÉK</t>
  </si>
  <si>
    <t>vezeték</t>
  </si>
  <si>
    <t>a víztermeléshez kapcsolódó vezetékfelújítási feladatok (pl.: kútbekötés, gyűjtővezeték felújítás, csere)</t>
  </si>
  <si>
    <t>ÉCS</t>
  </si>
  <si>
    <t>- értékcsökkenési leírás</t>
  </si>
  <si>
    <t xml:space="preserve">I. ütem forrása nincs kitöltve! </t>
  </si>
  <si>
    <t>Hiányzik a rövidtávú terv!</t>
  </si>
  <si>
    <t>1131_TERM_SZIVATTYÚ</t>
  </si>
  <si>
    <t xml:space="preserve">szivattyú </t>
  </si>
  <si>
    <t>a víztermeléshez kapcsolódó szivattyúfelújítási feladatok (pl.: kútszivattyú felújítás, csere)</t>
  </si>
  <si>
    <t>Közműfejlesztési hozzájárulás</t>
  </si>
  <si>
    <t xml:space="preserve">II. ütem forrása nincs kitöltve! </t>
  </si>
  <si>
    <t>Hiányzik a hosszútávú terv!</t>
  </si>
  <si>
    <t>1110_TERM_EGYÉB</t>
  </si>
  <si>
    <t>egyéb</t>
  </si>
  <si>
    <t>a víztermeléshez kapcsolódó komplex felújítási feladatok (pl.: kút építészeti felújítása, termelőcső felújítása, cseréje, bekötés, vezeték felújítása, kútszivattyú felújítása, cseréje, villamos és irányítástechnikai rendszer felújítása munkákból többféle feladatot együttesen tartalmazó felújítási munka)</t>
  </si>
  <si>
    <t>Egyéb saját forrás</t>
  </si>
  <si>
    <t>- társasági eszköz hasznosításból/értékesítésből származó bevétel/vissznyeremény</t>
  </si>
  <si>
    <t xml:space="preserve">Költségek üteme nem megfelelő (az időtartam és a költség üteme eltér)! </t>
  </si>
  <si>
    <t>Kitöltés rendben!</t>
  </si>
  <si>
    <t>1100_TERM_KOMPLEX</t>
  </si>
  <si>
    <t>komplex</t>
  </si>
  <si>
    <t>a víztermeléshez kapcsolódó, egyéb, a fenti kategóriákba nem besorolható felújítási feladatok (pl.: termelőcső felújítás, csere)</t>
  </si>
  <si>
    <t>Díj</t>
  </si>
  <si>
    <t>- víziközmű-szolgáltatási díj (lakossági/nem lakossági)</t>
  </si>
  <si>
    <t xml:space="preserve">Kötelező cellák kitöltve, de az I. ütem forrása hibás! </t>
  </si>
  <si>
    <t>1211_TELEP_TÁROLÁS</t>
  </si>
  <si>
    <t>vízműtelep / vízkezelés</t>
  </si>
  <si>
    <t xml:space="preserve">vízműtelepi tárolás </t>
  </si>
  <si>
    <t>a vízműtelep területén található víztároló műtárgyakhoz kapcsolódó felújítási feladatok (pl.: vízműtelepi medence, víztorony, tározó, tároló felújítás, NV Zrt. által javasolt 123. főcsoport vízműtelepi tárolómedence esetén)</t>
  </si>
  <si>
    <t>VFEA - EM rendelet 1. melléklet</t>
  </si>
  <si>
    <t>- Víziközmű-fejlesztési és Ellentételezési Alap - 24/2023. (XII. 13.) EM rendelet 1. melléklet</t>
  </si>
  <si>
    <t xml:space="preserve">Kötelező cellák kitöltve, de a II. ütem forrása hibás! </t>
  </si>
  <si>
    <t>1221_TELEP_VEZETÉK</t>
  </si>
  <si>
    <t>a vízműtelep területén található vízszállító vezetékekhez kapcsolódó felújítási feladatok (pl.: vízkezelési technológiához tartozó tisztavíztározó medencék udvartéri vezetékeinek felújítása)</t>
  </si>
  <si>
    <t>Egyéb állami támogatás</t>
  </si>
  <si>
    <t>- központi kezelésű előirányzat
- egyéb állami támogatás
- egyéb központi költségvetés</t>
  </si>
  <si>
    <t xml:space="preserve">Nullás a rövidtávú feladat és rövid (hiányzik) a hozzá tartozó indoklás! </t>
  </si>
  <si>
    <t>1231_TELEP_SZIVATTYÚ</t>
  </si>
  <si>
    <t>a vízműtelep területén található nyomásfokozó szivattyú felújítása</t>
  </si>
  <si>
    <t>Önkormányzati támogatás</t>
  </si>
  <si>
    <t>- bármilyen önkormányzati forrás</t>
  </si>
  <si>
    <t xml:space="preserve">Nullás a hosszútávú feladat és rövid (hiányzik) a hozzá tartozó indoklás! </t>
  </si>
  <si>
    <t>1241_TELEP_TECHN</t>
  </si>
  <si>
    <t>víztisztítási technológia</t>
  </si>
  <si>
    <t>a víztisztítási technológiához kapcsolódó felújítási feladatok (pl.: szűrőtöltet csere, szűrőtatály felújítás, NV Zrt. által javasolt 125. főcsoport)</t>
  </si>
  <si>
    <t>EU-s támogatás</t>
  </si>
  <si>
    <t xml:space="preserve">II. ütemre nem tervezhet Rendkívüli feladatot! </t>
  </si>
  <si>
    <t>1251_TELEP_ÉPÍTÉSZET</t>
  </si>
  <si>
    <t>építészet</t>
  </si>
  <si>
    <t>a vízműtelephez kapcsolódó építészeti felújítás (pl.: épület, út felújítása)</t>
  </si>
  <si>
    <t>Egyéb támogatás</t>
  </si>
  <si>
    <t>- egyéb külső forrás
- egyéb nemzetközi hátterű támogatás
- egyéb/Fejlesztési célú pénzeszköz átadás
- állami/önkormányzati eszköz hasznosításból/értékesítésből származó bevétel/vissznyeremény
- ESCO típusú finanszírozás</t>
  </si>
  <si>
    <t xml:space="preserve">EM rendelet 2. melléklet terhére elszámolt költség nem lehet nagyobb az I. ütemre tervezett tényleges költségnél! </t>
  </si>
  <si>
    <t>1210_TELEP_EGYÉB</t>
  </si>
  <si>
    <t>a vízműtelephez kapcsolódó komplex felújítási feladatok (pl.: gépház teljeskörű felújítása)</t>
  </si>
  <si>
    <t>Banki hitel, kötvénykibocsátás</t>
  </si>
  <si>
    <t xml:space="preserve">Többlet forrást jelölt meg az I. ütemnél! A forrás ne legyen több a költségnél. </t>
  </si>
  <si>
    <t>1200_TELEP_KOMPLEX</t>
  </si>
  <si>
    <t>a vízműtelep területéhez kapcsolódó, egyéb, a fenti kategóriákba nem besorolható felújítási feladatok (pl.: térvilágítás felújítása)</t>
  </si>
  <si>
    <t>Többlet forrást jelölt meg a II. ütemnél! A forrás ne legyen több a költségnél.</t>
  </si>
  <si>
    <t>1311_ELOSZT_VEZETÉK_TÁV</t>
  </si>
  <si>
    <t>vízelosztás</t>
  </si>
  <si>
    <t xml:space="preserve">vezeték </t>
  </si>
  <si>
    <t>távvezeték</t>
  </si>
  <si>
    <t>regionális vezetékkel, távvezetékkel kapcsolatos felújítási feladatok</t>
  </si>
  <si>
    <t>1312_ELOSZT_VEZETÉK_GERINC</t>
  </si>
  <si>
    <t>gerincvezeték</t>
  </si>
  <si>
    <t>gerincvezetékkel kapcsolatos felújítási feladatok</t>
  </si>
  <si>
    <t>1313_ELOSZT_VEZETÉK_BEKÖTŐ</t>
  </si>
  <si>
    <t>bekötővezeték</t>
  </si>
  <si>
    <t>bekötővezetékkel kapcsolatos felújítási feladatok (pl.: NV Zrt. által javasolt 113. főcsoport)</t>
  </si>
  <si>
    <t>1321_ELOSZT_TÁROLÁS</t>
  </si>
  <si>
    <t xml:space="preserve">hálózati tárolás </t>
  </si>
  <si>
    <t>az elosztóhálózaton található víztároló műtárgyakhoz kapcsolódó felújítási feladatok (pl.: hálózati medence, víztorony, tározó, tároló felújítás)</t>
  </si>
  <si>
    <t>1331_ELOSZT_SZIVATTYÚ</t>
  </si>
  <si>
    <t>az elosztóhálózaton található szivattyúfelújítási feladatok (pl.: szivattyú felújítás, csere)</t>
  </si>
  <si>
    <t>1341_ELOSZT_SZERELV_CSOMÓPONT</t>
  </si>
  <si>
    <t>akna/szerelvények</t>
  </si>
  <si>
    <t>csomópont</t>
  </si>
  <si>
    <t>az elosztóhálózaton található csomópontok általános felújítása (Amennyiben tervezéskor nem ismert, hogy a feladat a "vízelosztás-akna/szerelvények" mely kategóriájába sorolható, vagy a feladat egyszerre több "vízelosztás-akna/szerelvények" kategóriába is sorolható, akkor a feladatot itt szükséges szerepeltetni.)</t>
  </si>
  <si>
    <t>1342_ELOSZT_SZERELV_TŰZCSAP</t>
  </si>
  <si>
    <t>tűzcsap</t>
  </si>
  <si>
    <t>az elosztóhálózaton található tűzcsapok felújítása, cseréje</t>
  </si>
  <si>
    <t>1343_ELOSZT_SZERELV_TOLÓZÁR</t>
  </si>
  <si>
    <t>tolózár</t>
  </si>
  <si>
    <t>az elosztóhálózaton található tolózárak felújítása, cseréje</t>
  </si>
  <si>
    <t>1344_ELOSZT_SZERELV_KÖZKIFOLYÓ</t>
  </si>
  <si>
    <t>közkifolyó</t>
  </si>
  <si>
    <t>az elosztóhálózaton található közkifolyók felújítása, cseréje</t>
  </si>
  <si>
    <t>1345_ELOSZT_SZERELV_VÍZMÉRŐ</t>
  </si>
  <si>
    <t>vízmérő</t>
  </si>
  <si>
    <t>az elosztóhálózaton található vízmérők felújítása, cseréje (pl.: NV Zrt. által javasolt 114. főcsoport)</t>
  </si>
  <si>
    <t>1346_ELOSZT_SZERELV_NYOMCSÖK</t>
  </si>
  <si>
    <t>nyomáscsökkentő</t>
  </si>
  <si>
    <t>az elosztóhálózaton található nyomáscsökkentők felújítása, cseréje</t>
  </si>
  <si>
    <t>1347_ELOSZT_SZERELV_AKNA</t>
  </si>
  <si>
    <t>akna építészet</t>
  </si>
  <si>
    <t>az elosztóhálózaton található aknák építészeti felújítása (pl.: bélelés, vízzáróvá tétel, felületkezelés, fedlapcsere)</t>
  </si>
  <si>
    <t>1310_ELOSZT_EGYÉB</t>
  </si>
  <si>
    <t>az elosztóhálózathoz kapcsolódó komplex felújítási feladatok (pl.: egy adott utcára vonatkozó vízhálózat teljeskörű felújítása)</t>
  </si>
  <si>
    <t>1300_ELOSZT_KOMPLEX</t>
  </si>
  <si>
    <t>az elosztóhálózathoz kapcsolódó, egyéb, a fenti kategóriákba nem besorolható felújítási feladatok (pl.: csőhídcsere, töltőszelep csere)</t>
  </si>
  <si>
    <t>1411_NAPELEM</t>
  </si>
  <si>
    <t>napelem</t>
  </si>
  <si>
    <t>napelem felújítása (NV Zrt. által javasolt 129. főcsoport)</t>
  </si>
  <si>
    <t>1511_VILL_IRÁNYTECH</t>
  </si>
  <si>
    <t>villamos- és irányítástechnika</t>
  </si>
  <si>
    <t>villamos- és irányítástechnikai felújítási feladatok, folyamatirányító rendszer felújítása (pl.: vezérlőszekrény felújítása, cseréje, NV Zrt. által javasolt 126. és 128. főcsoport)</t>
  </si>
  <si>
    <t>1611_EGYÉB</t>
  </si>
  <si>
    <t>az ivóvízellátáshoz kapcsolódó, egyéb, a fenti kategóriákba nem besorolható felújítási feladatok (pl.: biztonságtechnika, vagyonvédelem, szolgalmi jog, ingatlan-nyilvántartás, tervezés, engedélyeztetés, közműfelújítás utáni úthelyreállítás, vízműtelepre vezető bekötőút felújítása, NV Zrt. által javasolt 124. főcsoport)</t>
  </si>
  <si>
    <t>1711_NINCS_FELADAT</t>
  </si>
  <si>
    <t>nincs feladat</t>
  </si>
  <si>
    <t>Az adott ütemben nem kerül feladat betervezésre, melynek indokolása az AQ mezőben szükséges.</t>
  </si>
  <si>
    <t>1811_RENDKÍVÜLI</t>
  </si>
  <si>
    <t>rendkívüli</t>
  </si>
  <si>
    <t>A</t>
  </si>
  <si>
    <t>B</t>
  </si>
  <si>
    <t>C</t>
  </si>
  <si>
    <t>D</t>
  </si>
  <si>
    <t>E/1</t>
  </si>
  <si>
    <t>E/2</t>
  </si>
  <si>
    <t>fx</t>
  </si>
  <si>
    <t>VKEFFO</t>
  </si>
  <si>
    <t>F</t>
  </si>
  <si>
    <t>G</t>
  </si>
  <si>
    <t>I/1</t>
  </si>
  <si>
    <t>I/2</t>
  </si>
  <si>
    <t>J/1</t>
  </si>
  <si>
    <t>J/2</t>
  </si>
  <si>
    <t>H/1 -- Forrás megnevezése (I. ütem)</t>
  </si>
  <si>
    <t>H/2 -- Forrás megnevezése (II. ütem)</t>
  </si>
  <si>
    <t/>
  </si>
  <si>
    <t>Ellenőrzés</t>
  </si>
  <si>
    <t>Fontossági sorrend</t>
  </si>
  <si>
    <t>A felújítási feladat kategóriája</t>
  </si>
  <si>
    <t>Felújítás megnevezése</t>
  </si>
  <si>
    <t>Vízjogi létesítési/ elvi engedély száma (amennyiben rendelkezésre áll)</t>
  </si>
  <si>
    <t>Víziközmű-rendszer hivatali kódja</t>
  </si>
  <si>
    <t>Víziközmű-rendszer megnevezése</t>
  </si>
  <si>
    <t>FELADAT-AZONOSITO</t>
  </si>
  <si>
    <t>Ellátási terület</t>
  </si>
  <si>
    <t>Az érintett ellátásért felelős(ök) megnevezése</t>
  </si>
  <si>
    <t>Tervezett nettó költség [eFt]</t>
  </si>
  <si>
    <t>Megvalósítás várható időtartama - KEZDÉS</t>
  </si>
  <si>
    <t>Megvalósítás várható időtartama - BEFEJEZÉS</t>
  </si>
  <si>
    <t>A Felújítás tervezett nettó költsége a tervezési időszak ütemezése szerint [eFt] - I. ütem</t>
  </si>
  <si>
    <t>A Felújítás tervezett nettó költsége a tervezési időszak ütemezése szerint [eFt] - II. ütem</t>
  </si>
  <si>
    <t>Az EM rendelet 2. melléklet terhére elszámolni tervezett költség</t>
  </si>
  <si>
    <t>Használati díj [eFt]</t>
  </si>
  <si>
    <t>ÉCS [eFt]</t>
  </si>
  <si>
    <t>Közműfejlesztési hozzájárulás [eFt]</t>
  </si>
  <si>
    <t>Egyéb saját forrás [eFt]</t>
  </si>
  <si>
    <t>Díj [eFt]</t>
  </si>
  <si>
    <t>Egyéb állami támogatás [eFt]</t>
  </si>
  <si>
    <t>Önkormányzati támogatás [eFt]</t>
  </si>
  <si>
    <t>EU-s támogatás [eFt]</t>
  </si>
  <si>
    <t>Egyéb támogatás [eFt]</t>
  </si>
  <si>
    <t>Banki hitel, kötvénykibocsátás [eFt]</t>
  </si>
  <si>
    <t>Összesítés [eFt]</t>
  </si>
  <si>
    <t>Forrás (I. ütem) - ELLENŐRZÉS</t>
  </si>
  <si>
    <t>Forráshiányos a feladat (II. ütem)?</t>
  </si>
  <si>
    <t>Forrás (II. ütem) - ELLENŐRZÉS</t>
  </si>
  <si>
    <t>INDOKLÁS</t>
  </si>
  <si>
    <t>MEGJEGYZÉS</t>
  </si>
  <si>
    <t>Feladat sorszáma</t>
  </si>
  <si>
    <t>ISA</t>
  </si>
  <si>
    <t>Indoklás hossza</t>
  </si>
  <si>
    <t>Minden kitöltve? (kivéve a forrás) 1-igen;0-nem</t>
  </si>
  <si>
    <t>2027-2027: R
2027-x: RH
2028-x: H</t>
  </si>
  <si>
    <t>Van rövid távú feladat</t>
  </si>
  <si>
    <t>Ütem költségek hibásak? --- 1-igen; 0-nem</t>
  </si>
  <si>
    <t>1.ütem FORRÁS --- forráshiányos? 1-igen;0-nem</t>
  </si>
  <si>
    <t>1.ütem FORRÁS --- Összesítés</t>
  </si>
  <si>
    <t>1.ütem FORRÁS kitöltve? 1-igen, 0-nem</t>
  </si>
  <si>
    <t>1.ütem FORRÁS jól kitöltve? 1-igen;0-nem</t>
  </si>
  <si>
    <t>2.ütem FORRÁS --- forráshiányos? 1-igen;0-nem</t>
  </si>
  <si>
    <t>2.ütem FORRÁS kitöltve? 1-igen, 0-nem</t>
  </si>
  <si>
    <t>2.ütem FORRÁS jól kitöltve? 1-igen;0-nem</t>
  </si>
  <si>
    <t>2.FORRÁS ütem --- Összesítés</t>
  </si>
  <si>
    <t>Van feladat 1.ütem? 1-igen;0-nem</t>
  </si>
  <si>
    <t>Van feladat 2.ütem? 1-igen;0-nem</t>
  </si>
  <si>
    <t>1.ütem nullás a terv? 1-igen;0-nem</t>
  </si>
  <si>
    <t>2.ütem nullás a terv? 1-igen;0-nem</t>
  </si>
  <si>
    <t>Nullás és van indoklás rövidtáv 1-igen; 0-nem</t>
  </si>
  <si>
    <t>Nincs hosszútávú terv (ktg) indoklás?</t>
  </si>
  <si>
    <t>Nullás és van idnoklás rövidtáv 1-igen; 0-nem</t>
  </si>
  <si>
    <t>Nullás és van indoklás hosszútáv 1-igen; 0-nem</t>
  </si>
  <si>
    <r>
      <t xml:space="preserve">Megvalósítás várható időtartama - </t>
    </r>
    <r>
      <rPr>
        <u/>
        <sz val="14"/>
        <color theme="1"/>
        <rFont val="Arial"/>
        <family val="2"/>
        <charset val="238"/>
      </rPr>
      <t>KEZDÉS</t>
    </r>
  </si>
  <si>
    <r>
      <t xml:space="preserve">Megvalósítás várható időtartama - </t>
    </r>
    <r>
      <rPr>
        <u/>
        <sz val="14"/>
        <color theme="1"/>
        <rFont val="Arial"/>
        <family val="2"/>
        <charset val="238"/>
      </rPr>
      <t>BEFEJEZÉS</t>
    </r>
  </si>
  <si>
    <t>VFEA - EM rendelet 2. melléklet (fenntartására fordítandó)</t>
  </si>
  <si>
    <t>HIÁNYOS kitöltés?!</t>
  </si>
  <si>
    <t>ÖSSZESÍTŐ szöveggel</t>
  </si>
  <si>
    <t>Kitöltés rendben! &gt;&gt; 1; Egyébként &gt;&gt; 0</t>
  </si>
  <si>
    <t>Rövid és jó</t>
  </si>
  <si>
    <t>Hosszú és jó</t>
  </si>
  <si>
    <r>
      <t xml:space="preserve">A beruházás tervezett nettó költsége a tervezési időszak ütemezése szerint [eFt] - </t>
    </r>
    <r>
      <rPr>
        <b/>
        <u/>
        <sz val="11"/>
        <color theme="1"/>
        <rFont val="Calibri"/>
        <family val="2"/>
        <charset val="238"/>
      </rPr>
      <t>I. ütem</t>
    </r>
  </si>
  <si>
    <r>
      <t>A beruházás tervezett nettó költsége a tervezési időszak ütemezése szerint [eFt] -</t>
    </r>
    <r>
      <rPr>
        <b/>
        <u/>
        <sz val="11"/>
        <color theme="1"/>
        <rFont val="Calibri"/>
        <family val="2"/>
        <charset val="238"/>
      </rPr>
      <t xml:space="preserve"> II. ütem</t>
    </r>
  </si>
  <si>
    <t>Hány feladat van a rendszeren</t>
  </si>
  <si>
    <t>Helyes kitöltések száma</t>
  </si>
  <si>
    <t>VAN rövidtávú terv?</t>
  </si>
  <si>
    <t>VAN hosszútávú terv?</t>
  </si>
  <si>
    <t>RÖGZÍTVE?</t>
  </si>
  <si>
    <t>új</t>
  </si>
  <si>
    <t>Gutorfölde-IV</t>
  </si>
  <si>
    <t>11-02097-1-001-00-15</t>
  </si>
  <si>
    <t>Gutorfölde Község Önkormányzata</t>
  </si>
  <si>
    <t>Gutorfölde</t>
  </si>
  <si>
    <t>Zalabaksa-IV</t>
  </si>
  <si>
    <t>11-02583-1-006-00-04</t>
  </si>
  <si>
    <t>Csesztreg Község Önkormányzata, Kálócfa Község Önkormányzata, Kerkabarabás Község Önkormányzata, Kozmadombja Község Önkormányzata, Pórszombat Község Önkormányzata, Zalabaksa Község Önkormányzata</t>
  </si>
  <si>
    <t>Csesztreg, Kálócfa, Kerkabarabás, Kozmadombja, Pórszombat, Zalabaksa</t>
  </si>
  <si>
    <t>Nova-IV</t>
  </si>
  <si>
    <t>11-03355-1-004-00-14</t>
  </si>
  <si>
    <t>Csertalakos Község Önkormányzata, Mikekarácsonyfa Község Önkormányzata, Nova Község Önkormányzata, Zebecke Község Önkormányzata</t>
  </si>
  <si>
    <t>Csertalakos, Mikekarácsonyfa, Nova, Zebecke</t>
  </si>
  <si>
    <t>Bak-IV</t>
  </si>
  <si>
    <t>11-04738-1-001-00-11</t>
  </si>
  <si>
    <t>Bak Község Önkormányzata</t>
  </si>
  <si>
    <t>Bak</t>
  </si>
  <si>
    <t>Tófej-IV</t>
  </si>
  <si>
    <t>11-05342-1-003-00-03</t>
  </si>
  <si>
    <t>Baktüttös Község Önkormányzata, Pusztaederics Község Önkormányzata, Tófej Község Önkormányzata</t>
  </si>
  <si>
    <t>Baktüttös, Pusztaederics, Tófej</t>
  </si>
  <si>
    <t>Búcsúszentlászló-IV</t>
  </si>
  <si>
    <t>11-20613-1-007-01-12</t>
  </si>
  <si>
    <t>Búcsúszentlászló Község Önkormányzata, Kisbucsa Község Önkormányzata, Nemeshetés Község Önkormányzata, Nemessándorháza Község Önkormányzata, Nemesszentandrás Község Önkormányzata, Pölöske Község Önkormányzata, Zalaszentmihály Községi Önkormányzata</t>
  </si>
  <si>
    <t>Búcsúszentlászló, Kisbucsa, Nemeshetés, Nemessándorháza, Nemesszentandrás, Pölöske, Zalaszentmihály</t>
  </si>
  <si>
    <t>Lenti-IV</t>
  </si>
  <si>
    <t>11-12575-1-011-00-14</t>
  </si>
  <si>
    <t>Baglad Község Önkormányzata, Belsősárd Község Önkormányzata, Bödeháza Község Önkormányzata, Gáborjánháza Község Önkormányzata, Külsősárd Község Önkormányzata, Lendvajakabfa Község Önkormányzata, Lenti Város Önkormányzata, Rédics Község Önkormányzata, Resznek Község Önkormányzata, Szijártóháza Község Önkormányzata, Zalaszombatfa Község Önkormányzata</t>
  </si>
  <si>
    <t>Baglad, Belsősárd, Bödeháza, Gáborjánháza, Külsősárd, Lendvajakabfa, Lenti - kivéve Lentikápolna, Rédics, Resznek, Szijártóháza, Zalaszombatfa</t>
  </si>
  <si>
    <t>Lentikápolna-IV</t>
  </si>
  <si>
    <t>11-12575-2-001-00-00</t>
  </si>
  <si>
    <t>Lenti Város Önkormányzata</t>
  </si>
  <si>
    <t>Lenti - Lentikápolna</t>
  </si>
  <si>
    <t>Gosztola-IV</t>
  </si>
  <si>
    <t>11-13569-1-001-00-07</t>
  </si>
  <si>
    <t>Gosztola Község Önkormányzata</t>
  </si>
  <si>
    <t>Gosztola</t>
  </si>
  <si>
    <t>Pusztaapáti-IV</t>
  </si>
  <si>
    <t>11-16920-1-001-00-14</t>
  </si>
  <si>
    <t>Pusztaapáti Község Önkormányzata</t>
  </si>
  <si>
    <t>Pusztaapáti</t>
  </si>
  <si>
    <t>Szilvágy-IV</t>
  </si>
  <si>
    <t>11-17853-1-001-00-12</t>
  </si>
  <si>
    <t>Szilvágy Község Önkormányzata</t>
  </si>
  <si>
    <t>Szilvágy</t>
  </si>
  <si>
    <t>Szentgyörgyvölgy-IV</t>
  </si>
  <si>
    <t>11-18652-1-003-00-01</t>
  </si>
  <si>
    <t>Márokföld Község Önkormányzata, Nemesnép Község Önkormányzata, Szentgyörgyvölgy Község Önkormányzata</t>
  </si>
  <si>
    <t>Márokföld, Nemesnép, Szentgyörgyvölgy</t>
  </si>
  <si>
    <t>Söjtör-IV</t>
  </si>
  <si>
    <t>11-19080-1-002-00-13</t>
  </si>
  <si>
    <t>Pusztaszentlászló Község Önkormányzata, Söjtör Község Önkormányzata</t>
  </si>
  <si>
    <t>Pusztaszentlászló, Söjtör</t>
  </si>
  <si>
    <t>Nemesapáti-IV</t>
  </si>
  <si>
    <t>11-19512-1-002-00-00</t>
  </si>
  <si>
    <t>Alsónemesapáti Község Önkormányzata, Nemesapáti Község Önkormányzata</t>
  </si>
  <si>
    <t>Alsónemesapáti, Nemesapáti</t>
  </si>
  <si>
    <t>Hernyék-IV</t>
  </si>
  <si>
    <t>11-19895-1-001-00-14</t>
  </si>
  <si>
    <t>Hernyék Község Önkormányzata</t>
  </si>
  <si>
    <t>Hernyék</t>
  </si>
  <si>
    <t>Nagykapornak-IV</t>
  </si>
  <si>
    <t>11-20589-1-006-00-00</t>
  </si>
  <si>
    <t>Bezeréd Község Önkormányzata, Misefa Község Önkormányzata, Nagykapornak Község Önkormányzata, Nemesrádó Község Önkormányzata, Orbányosfa Község Önkormányzata, Padár Község Önkormányzata</t>
  </si>
  <si>
    <t>Bezeréd, Misefa, Nagykapornak, Nemesrádó, Orbányosfa, Padár</t>
  </si>
  <si>
    <t>Pókaszepetk-IV</t>
  </si>
  <si>
    <t>11-21050-1-005-01-05</t>
  </si>
  <si>
    <t>Kemendollár Község Önkormányzata, Pókaszepetk Község Önkormányzata, Vöckönd Község Önkormányzata, Zalaistvánd Község Önkormányzata, Gyűrűs Község Önkormányzata</t>
  </si>
  <si>
    <t>Kemendollár, Pókaszepetk, Vöckönd, Zalaistvánd, Gyűrűs</t>
  </si>
  <si>
    <t>ZALABÉR-IV (ZB-IV)</t>
  </si>
  <si>
    <t>11-24280-1-005-00-14</t>
  </si>
  <si>
    <t>Batyk Község Önkormányzata, Dötk Község Önkormányzata, Pakod Község Önkormányzata, Zalabér Község Önkormányzata, Zalavég Község Önkormányzata</t>
  </si>
  <si>
    <t>Batyk, Dötk, Pakod, Zalabér, Zalavég</t>
  </si>
  <si>
    <t>Barlahida-IV</t>
  </si>
  <si>
    <t>11-27447-1-001-00-05</t>
  </si>
  <si>
    <t>Barlahida Község Önkormányzata</t>
  </si>
  <si>
    <t>Barlahida</t>
  </si>
  <si>
    <t>Lendvadedes-IV</t>
  </si>
  <si>
    <t>11-27483-1-001-00-11</t>
  </si>
  <si>
    <t>Lendvadedes Község Önkormányzata</t>
  </si>
  <si>
    <t>Lendvadedes</t>
  </si>
  <si>
    <t>Zalacséb-IV</t>
  </si>
  <si>
    <t>11-27720-1-006-00-13</t>
  </si>
  <si>
    <t>Keménfa Község Önkormányzata, Ozmánbük Község Önkormányzata, Salomvár Község Önkormányzata, Vaspör Község Önkormányzata, Zalacséb Község Önkormányzata, Zalaháshágy Község Önkormányzata</t>
  </si>
  <si>
    <t>Keménfa, Ozmánbük - kivéve Márkus, Salomvár, Vaspör, Zalacséb, Zalaháshágy</t>
  </si>
  <si>
    <t>Dióskál-IV</t>
  </si>
  <si>
    <t>11-28778-1-002-00-13</t>
  </si>
  <si>
    <t>Dióskál Község Önkormányzata, Egeraracsa Község Önkormányzata</t>
  </si>
  <si>
    <t>Dióskál, Egeraracsa</t>
  </si>
  <si>
    <t>Páka-IV</t>
  </si>
  <si>
    <t>11-29160-1-006-00-11</t>
  </si>
  <si>
    <t>Csömödér Község Önkormányzata, Iklódbördőce Község Önkormányzata, Kányavár Község Önkormányzata, Kissziget Község Önkormányzata, Ortaháza Község Önkormányzata, Páka Község Önkormányzata</t>
  </si>
  <si>
    <t>Csömödér, Iklódbördőce, Kányavár, Kissziget, Ortaháza, Páka</t>
  </si>
  <si>
    <t>Zalatárnok-IV</t>
  </si>
  <si>
    <t>11-29683-1-002-00-03</t>
  </si>
  <si>
    <t>Szentkozmadombja Község Önkormányzata, Zalatárnok Község Önkormányzata</t>
  </si>
  <si>
    <t>Szentkozmadombja, Zalatárnok</t>
  </si>
  <si>
    <t>Gősfa-IV</t>
  </si>
  <si>
    <t>11-29771-1-001-00-04</t>
  </si>
  <si>
    <t>Gősfa Község Önkormányzata</t>
  </si>
  <si>
    <t>Gősfa - kivéve Csöngetmajor</t>
  </si>
  <si>
    <t>Csöngetmajor-IV</t>
  </si>
  <si>
    <t>11-29771-2-001-00-11</t>
  </si>
  <si>
    <t>Gősfa - Csöngetmajor</t>
  </si>
  <si>
    <t>Szentpéterfölde-IV</t>
  </si>
  <si>
    <t>11-30067-1-001-00-04</t>
  </si>
  <si>
    <t>Szentpéterfölde Község Önkormányzata</t>
  </si>
  <si>
    <t>Szentpéterfölde</t>
  </si>
  <si>
    <t>ZALALÖVŐ-IV (ZL-IV)</t>
  </si>
  <si>
    <t>11-30313-1-003-00-01</t>
  </si>
  <si>
    <t>Csöde Község Önkormányzata, Felsőjánosfa Község Önkormányzata, Zalalövő Város Önkormányzata</t>
  </si>
  <si>
    <t>Csöde, Felsőjánosfa, Zalalövő</t>
  </si>
  <si>
    <t>Pacsa-IV</t>
  </si>
  <si>
    <t>11-31741-1-005-01-00</t>
  </si>
  <si>
    <t>Pacsa Város Önkormányzata, Szentpéterúr Községi Önkormányzat, Zalaigrice Község Önkormányzata, Zalaszentmárton Község Önkormányzata, Gétye Község Önkormányzata</t>
  </si>
  <si>
    <t>Pacsa, Szentpéterúr, Zalaigrice, Zalaszentmárton, Gétye</t>
  </si>
  <si>
    <t>Zalaegerszeg-IV</t>
  </si>
  <si>
    <t>11-32054-1-036-03-05</t>
  </si>
  <si>
    <t>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t>
  </si>
  <si>
    <t>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t>
  </si>
  <si>
    <t>Pördefölde-IV</t>
  </si>
  <si>
    <t>11-32513-1-001-00-03</t>
  </si>
  <si>
    <t>Pördefölde Község Önkormányzata</t>
  </si>
  <si>
    <t>Pördefölde</t>
  </si>
  <si>
    <t>Zalaszentgrót-IV</t>
  </si>
  <si>
    <t>11-32522-1-029-01-15</t>
  </si>
  <si>
    <t>Zalaszentgrót Város Önkormányzata, Almásháza Község Önkormányzata, Bazsi Község Önkormányzata, Bókaháza Község Önkormányzata, Döbröce Község Önkormányzata, Esztergályhorváti Község Önkormányzata, Kallósd Község Önkormányzata, Kehidakustány Község Önkormányzata, Kisgörbő Község Önkormányzata, Kisvásárhely Község Önkormányzata, Ligetfalva Község Önkormányzata, Mihályfa Község Önkormányzata, Nagygörbő Község Önkormányzata, Nemesbük Község Önkormányzata, Óhíd Község Önkormányzata, Sénye Község Önkormányzata, Sümegcsehi Község Önkormányzata, Szalapa Község Önkormányzata, Szentgyörgyvár Község Önkormányzata, Tekenye Község Önkormányzata, Tilaj Község Önkormányzata, Türje Község Önkormányzata, Vindornyalak Község Önkormányzata, Vindornyaszőlős Község Önkormányzata, Zalaapáti Község Önkormányzata, Zalacsány Község Önkormányzata, Zalaszántó Község Önkormányzata, Zalaszentlászló Község Önkormányzata, Zalaköveskút Község Önkormányzata</t>
  </si>
  <si>
    <t>Zalaszentgrót, Almásháza, Bazsi, Bókaháza, Döbröce, Esztergályhorváti, Kallósd, Kehidakustány, Kisgörbő, Kisvásárhely, Ligetfalva, Mihályfa, Nagygörbő, Nemesbük, Óhíd, Sénye, Sümegcsehi, Szalapa, Szentgyörgyvár, Tekenye, Tilaj, Türje, Vindornyalak, Vindornyaszőlős, Zalaapáti, Zalacsány, Zalaszántó, Zalaszentlászló, Zalaköveskút</t>
  </si>
  <si>
    <t>Egervár-IV</t>
  </si>
  <si>
    <t>11-33428-1-003-00-03</t>
  </si>
  <si>
    <t>Egervár Község Önkormányzata, Lakhegy Község Önkormányzata, Vasboldogasszony Község Önkormányzata</t>
  </si>
  <si>
    <t>Egervár, Lakhegy, Vasboldogasszony</t>
  </si>
  <si>
    <t>Kerkakutas-IV</t>
  </si>
  <si>
    <t>12-22080-1-002-00-13</t>
  </si>
  <si>
    <t>Kerkafalva Község Önkormányzata, Kerkakutas Község Önkormányzata</t>
  </si>
  <si>
    <t>Kerkafalva, Kerkakutas</t>
  </si>
  <si>
    <t>Az adatszolgáltatás</t>
  </si>
  <si>
    <t>MEKH azonosítószáma:</t>
  </si>
  <si>
    <t>VK_GFT-JH_F-IV</t>
  </si>
  <si>
    <t>címe:</t>
  </si>
  <si>
    <t>GFT-Jóváhagyás_Felújítás-Ivóvíz</t>
  </si>
  <si>
    <t>gyakorisága:</t>
  </si>
  <si>
    <t>Éves</t>
  </si>
  <si>
    <t>beszámolási időszak:</t>
  </si>
  <si>
    <t>2026-01-01</t>
  </si>
  <si>
    <t>Tárgyidőszak kezdete</t>
  </si>
  <si>
    <t>Tárgyidőszak vége</t>
  </si>
  <si>
    <t>teljesítésének határideje:</t>
  </si>
  <si>
    <t>2026-10-01</t>
  </si>
  <si>
    <t>Az adatszolgáltató</t>
  </si>
  <si>
    <t>neve:</t>
  </si>
  <si>
    <t>ZALAVÍZ Zrt.</t>
  </si>
  <si>
    <t>8900 Zalaegerszeg, Balatoni út 8. (2735/17 hrsz.)</t>
  </si>
  <si>
    <t>MEKH nyilvántartási kódja:</t>
  </si>
  <si>
    <t>Megjegyzés</t>
  </si>
  <si>
    <t>.</t>
  </si>
  <si>
    <t>Rendkívüli helyzetből adódó azonnali feladatok</t>
  </si>
  <si>
    <t>nem</t>
  </si>
  <si>
    <t>igen</t>
  </si>
  <si>
    <t>Nem áll rendelkezésre</t>
  </si>
  <si>
    <t>Bagod, gerincvezeték csere</t>
  </si>
  <si>
    <t>Bagod, bekötés csere</t>
  </si>
  <si>
    <t>Hagyárosbörönd, TR állomás 22 kV-os rekonstrukció</t>
  </si>
  <si>
    <t>Hagyárosbörönd, tűzcsap építés, csere</t>
  </si>
  <si>
    <t>Kávás, tűzcsap építés, csere</t>
  </si>
  <si>
    <t>Zalaboldogfa, Petőfi u. 55. bekötés csere</t>
  </si>
  <si>
    <t>Zalaboldogfa, tűzcsap építés, csere</t>
  </si>
  <si>
    <t>Bocfölde, nyomáscsökkentő csere</t>
  </si>
  <si>
    <t>Bocfölde, gerincvezeték csere</t>
  </si>
  <si>
    <t>Csatár, nyomáscsökkentő csere</t>
  </si>
  <si>
    <t>Teskánd, nyomáscsökkentő csere</t>
  </si>
  <si>
    <t>Babosdöbréte, gerincvezeték csere</t>
  </si>
  <si>
    <t>Becsvölgye, gerincvezeték csere</t>
  </si>
  <si>
    <t>Becsvölgye, tűzcsap építés, csere</t>
  </si>
  <si>
    <t>Boncodfölde, gerincvezeték csere</t>
  </si>
  <si>
    <t>Kustánszeg, gerincvezeték csere</t>
  </si>
  <si>
    <t>Kustánszeg, tűzcsap építés, csere</t>
  </si>
  <si>
    <t>Kispáli, bekötés csere</t>
  </si>
  <si>
    <t>Nagykutas, gerincvezeték csere</t>
  </si>
  <si>
    <t>Nagypáli, bekötés csere</t>
  </si>
  <si>
    <t>Zalaegerszeg, bekötés csere</t>
  </si>
  <si>
    <t>Zalaegerszeg, tűzcsap építés, csere</t>
  </si>
  <si>
    <t>Zalaegerszeg, gerincvezeték csere</t>
  </si>
  <si>
    <t>Zalaszentiván Dózsa u. gerincvezeték csere (NA80 260 fm)</t>
  </si>
  <si>
    <t>Zalaszentiván Táncsics u. gerincvezeték csere (NA80 144 fm)</t>
  </si>
  <si>
    <t>Zalaszentiván Petőfi u. gerincvezeték csere (NA80 200 fm)</t>
  </si>
  <si>
    <t>Zalaszentiván bekötés csere</t>
  </si>
  <si>
    <t>Zalaszentiván tűzcsap építés, csere</t>
  </si>
  <si>
    <t>Alibánfa bekötés csere</t>
  </si>
  <si>
    <t>Alibánfa tűzcsap építés, csere</t>
  </si>
  <si>
    <t>Pethőnenye bekötés csere</t>
  </si>
  <si>
    <t>Pethőhenye tűzcsap építés, csere</t>
  </si>
  <si>
    <t>Zalaszentiván vezeték kiváltás, rekonstrukció, felújítás</t>
  </si>
  <si>
    <t>Babosdöbréte vezeték kiváltás, rekonstrukció, felújítás</t>
  </si>
  <si>
    <t xml:space="preserve">Bagod, Vitenyédi út gerincvezeték csere (d225 1210 fm) </t>
  </si>
  <si>
    <t>Bagod vezeték kiváltás, rekonstrukció, felújítás</t>
  </si>
  <si>
    <t>Bagod, Ady Endre utca gerincvezeték csere (d225 800 fm)</t>
  </si>
  <si>
    <t>Bagod Szentpál nyomásfokozó szivattyú csere (CRIE3-5 2 db; CR45-3)</t>
  </si>
  <si>
    <t>Kustánszeg víztorony közmű gépészet felújítása</t>
  </si>
  <si>
    <t>Kustánszeg víztorony villamos és irányítástechnika felújítása</t>
  </si>
  <si>
    <t>Csatár Kossuth u. I. ütem vezeték kiváltás, rekonstrukció, felújítás</t>
  </si>
  <si>
    <t>Dobronhegy, Petőfi u. csőhíd csere (NA100 6 fm)</t>
  </si>
  <si>
    <t>Hagyárosbörönd nyomásfokozó Szivattyú csere (CRIE5-9 2 db; CR45-6)</t>
  </si>
  <si>
    <t>Hottó vezeték kiváltás, rekonstrukció, felújítás</t>
  </si>
  <si>
    <t>Kávás vezeték kiváltás, rekonstrukció, felújítás</t>
  </si>
  <si>
    <t>Kávás Öreghegy nyomásfokozó szivattyú csere (CRIE3-8 2 db)</t>
  </si>
  <si>
    <t>Kiskutas átemelő és a település között gerincvezeték csere (D160 410 fm</t>
  </si>
  <si>
    <t>Nagykutasi átemelő szivattyú csere (WILO MVIL 906-16/E/3-400-50-2/IE3 3 db)</t>
  </si>
  <si>
    <t>Kiskutas átemelő gépház TR állomás 22 kV-os rekonstrukció</t>
  </si>
  <si>
    <t>Nagykutas átemelő villamos és irányítástechnika felújítása</t>
  </si>
  <si>
    <t>Kispáli tűzcsap építés, csere</t>
  </si>
  <si>
    <t>Kispáli bekötés csere</t>
  </si>
  <si>
    <t>Milejszeg - Pálfiszeg gerincvezeték csere (NA100 840 fm)</t>
  </si>
  <si>
    <t>Nagypáli tűzcsap építés, csere</t>
  </si>
  <si>
    <t>Nagypáli bekötés csere</t>
  </si>
  <si>
    <t>Nagypáli vezeték kiváltás, rekonstrukció, felújítás</t>
  </si>
  <si>
    <t>Sárhida, Ady E. u. D110 90 fm acél elosztó vezeték kiváltás</t>
  </si>
  <si>
    <t>Sárhida bekötés csere</t>
  </si>
  <si>
    <t>Sárhida vezeték kiváltás, rekonstrukció, felújítás</t>
  </si>
  <si>
    <t>Teskánd ivóvízhálózat rekonstrukció</t>
  </si>
  <si>
    <t>Zalaboldogfa vezeték kiváltás, rekonstrukció, felújítás</t>
  </si>
  <si>
    <t>Zalaboldogfa nyomásfokozó szivattyú csere (CRIE3-5 2 db; CR45-3)</t>
  </si>
  <si>
    <t xml:space="preserve">Zalaegerszeg … kút melléfúrásos kútrekonstrukció (4 db) + tervezés </t>
  </si>
  <si>
    <t>Teskánd T1 kút eltömedékelés</t>
  </si>
  <si>
    <t>Zalaegerszeg D1 kút eltömedékelés</t>
  </si>
  <si>
    <t>Zalaegerszeg … kút kútfelújítás</t>
  </si>
  <si>
    <t>Zalaegerszeg 16/A kút eltömedékelés</t>
  </si>
  <si>
    <t>Zalaegerszeg … kút közmű gépészet felújítása (4 db)</t>
  </si>
  <si>
    <t>Zalaegerszeg … kút szivattyú javítás és csere</t>
  </si>
  <si>
    <t>Zalaegerszeg … kút közmű gépészet felújítása</t>
  </si>
  <si>
    <t>Zalaegerszeg, D1-D3 kút villamos mérőhely felújítás</t>
  </si>
  <si>
    <t>Zalaegerszeg … kút elektromos és irányítástechnikai szekrény csere (4 db)</t>
  </si>
  <si>
    <t>Bocfölde töltővezeték (ADA-Bocfölde Ady u. 104) d250 576fm ivóvízvezeték rekonstrukció+tervezés</t>
  </si>
  <si>
    <t>Zalaegerszeg, Landorhegyi u. 22/B és Göcseji út között d315 6 fm ivóvízvezeték kiváltás tűzcsap cserével</t>
  </si>
  <si>
    <t>Zalaegerszeg, Köztársaság u. 69-71. d90 75 fm acél bekötővezeték kiváltás</t>
  </si>
  <si>
    <t>Zalaegerszeg bekötés csere</t>
  </si>
  <si>
    <t>Zalaegerszeg tűzcsap építés, csere</t>
  </si>
  <si>
    <t>Zalaegerszeg ivóvízhálózat rekonstrukció</t>
  </si>
  <si>
    <t>Zalaegerszeg mechanikai tisztítási csomópontok kiépítése</t>
  </si>
  <si>
    <t xml:space="preserve">Zalaegerszeg gerincvezeték csere </t>
  </si>
  <si>
    <t>Zalaegerszeg ivóvízvezeték rekonstrukcióhoz köthető tervezési feladatok</t>
  </si>
  <si>
    <t>Zalaegerszeg Keleti átemelő kimenő ág csere</t>
  </si>
  <si>
    <t>Zalaegerszeg Bíró M. út (Berzsenyi - Petőfi u. között) gerincvezeték csere (D355 330 fm)</t>
  </si>
  <si>
    <t>Zalaegerszeg Jánkahegyi víztároló egyéb közmű építmények felújítása</t>
  </si>
  <si>
    <t>Zalaegerszeg Bocfölde magaslati tároló vezérlőszekrény felújítás</t>
  </si>
  <si>
    <t>Zalaegerszeg Bocfölde magaslati tároló irányítástechnikai szekrény felújítás</t>
  </si>
  <si>
    <t>Zalaegerszeg Jánkahegyi víztároló épületvillamossági, világítás rekonstrukció</t>
  </si>
  <si>
    <t>Zalaegerszeg Jánkahegyi víztároló behatolásjelzés felújítása</t>
  </si>
  <si>
    <t>Zalaegerszeg Átalszegett úti 2-es átemelő épületvillamossági, világítás rekonstrukció</t>
  </si>
  <si>
    <t>Zalaszentgyörgy - Kávás gerincvezeték csere (d160 730 fm) I. ütem + tervezés</t>
  </si>
  <si>
    <t>Zalaszentgyörgy tűzcsap építés, csere</t>
  </si>
  <si>
    <t>Zalaszentgyörgy ivóvízhálózat rekonstrukció</t>
  </si>
  <si>
    <t>Petrikeresztúr Győrfiszegi u. 3db földalatti tűzcsap csere + 3db tolózár pótlás</t>
  </si>
  <si>
    <t>Gellénháza vízmű ivóvízhálózat rekonstrukció</t>
  </si>
  <si>
    <t>Gellénháza (Olajmunkás u. 27., Kossuth u. - Új u. ker., Ifjúság u. 45.) tűzcsap építés, csere</t>
  </si>
  <si>
    <t>Nagylengyel (Hegyi u. 2., Cser u. 26., 41.) tűzcsap építés, csere</t>
  </si>
  <si>
    <t>Ormándlak Ady u. 42. tűzcsap építés csere</t>
  </si>
  <si>
    <t>Iborfia Fő u. 26. tűzcsap építés, csere</t>
  </si>
  <si>
    <t>Gellénháza magaslati víztároló tároló belépő vakolat javítása, lapostető szigetelése</t>
  </si>
  <si>
    <t>Petrikeresztúr magaslati víztároló tároló belépő vakolat javítása, lapostető szigetelése</t>
  </si>
  <si>
    <t>Nagylengyel magaslati tároló tároló belépő vakolat javítása, lapostető szigetelése</t>
  </si>
  <si>
    <t xml:space="preserve">Petrikeresztúr nyomásfokozó szivattyú csere (Pedrollo JSWM-2AX), gépészeti rekonstrukció </t>
  </si>
  <si>
    <t>Nagylengyel Hegyi út nyomásfokozó szivattyú csere, gépészeti rekonstrukció</t>
  </si>
  <si>
    <t>Petrikeresztúr nyomásfokozó irányítástechnikai és elektromos szekrény felújítás</t>
  </si>
  <si>
    <t>Bocföldei átemelő, nyomástartásos üzem kialakítása</t>
  </si>
  <si>
    <t>Zalaegerszeg Bozsoki hegy I. átemelő, nyomástartásos üzem kialakítása</t>
  </si>
  <si>
    <t>Zalaegerszeg Csácsi hegy I. átemelő, nyomástartásos üzem kialakítása</t>
  </si>
  <si>
    <t>Zalaegerszeg Domb utcai átemelő, nyomástartásos üzem kialakítása</t>
  </si>
  <si>
    <t>Zalaegerszeg Nyugati - Zalaboldogfai átemelő, nyomástartásos üzem kialakítása</t>
  </si>
  <si>
    <t>ZalaegerszegJánkahegyi tároló, 2000 m3-es melletti tolózár akna létra csere 1 db 6,7 fm hátkosaras (60 cm-től)</t>
  </si>
  <si>
    <t>Zalaegerszeg Kovács K. tér, NA300 KM-PVC gerincvezeték kiváltás</t>
  </si>
  <si>
    <t>Zalaszentiván osztatlan közös, gerincvezeték csere</t>
  </si>
  <si>
    <t>Zalaszentiván osztatlan közös, bekötés csere</t>
  </si>
  <si>
    <t>Gellénháza osztatlan közös, gerincvezeték csere</t>
  </si>
  <si>
    <t>Zalaegerszeg, tartalék transzformátor felújítás</t>
  </si>
  <si>
    <t>Zalaegerszeg, Vizslaparki u. (Kisfaludy-Petőfi u. közötti szakasz), ivóvízvezeték rekonstrukció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</si>
</sst>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General&quot; eFt&quot;"/>
  </numFmts>
  <fonts count="25" x14ac:knownFonts="1">
    <font>
      <sz val="11"/>
      <name val="Calibri"/>
      <charset val="238"/>
    </font>
    <font>
      <sz val="11"/>
      <color theme="1"/>
      <name val="Calibri"/>
      <family val="2"/>
      <charset val="238"/>
      <scheme val="minor"/>
    </font>
    <font>
      <sz val="11"/>
      <name val="Times New Roman"/>
      <family val="1"/>
      <charset val="238"/>
    </font>
    <font>
      <sz val="11"/>
      <color theme="1"/>
      <name val="Calibri"/>
      <family val="2"/>
      <charset val="238"/>
    </font>
    <font>
      <sz val="12"/>
      <name val="Arial"/>
      <family val="2"/>
      <charset val="238"/>
    </font>
    <font>
      <b/>
      <sz val="12"/>
      <color theme="1"/>
      <name val="Arial"/>
      <family val="2"/>
      <charset val="238"/>
    </font>
    <font>
      <b/>
      <sz val="12"/>
      <name val="Arial"/>
      <family val="2"/>
      <charset val="238"/>
    </font>
    <font>
      <sz val="12"/>
      <color theme="1"/>
      <name val="Arial"/>
      <family val="2"/>
      <charset val="238"/>
    </font>
    <font>
      <sz val="12"/>
      <color theme="1"/>
      <name val="Calibri"/>
      <family val="2"/>
      <charset val="238"/>
      <scheme val="minor"/>
    </font>
    <font>
      <sz val="11"/>
      <name val="Calibri"/>
      <family val="2"/>
      <charset val="238"/>
    </font>
    <font>
      <sz val="14"/>
      <color theme="1"/>
      <name val="Calibri"/>
      <family val="2"/>
      <charset val="238"/>
      <scheme val="minor"/>
    </font>
    <font>
      <b/>
      <sz val="16"/>
      <color theme="1"/>
      <name val="Arial"/>
      <family val="2"/>
      <charset val="238"/>
    </font>
    <font>
      <b/>
      <i/>
      <sz val="11"/>
      <color theme="1"/>
      <name val="Calibri"/>
      <family val="2"/>
      <charset val="238"/>
    </font>
    <font>
      <b/>
      <sz val="11"/>
      <color theme="1"/>
      <name val="Calibri"/>
      <family val="2"/>
      <charset val="238"/>
    </font>
    <font>
      <b/>
      <sz val="16"/>
      <name val="Arial"/>
      <family val="2"/>
      <charset val="238"/>
    </font>
    <font>
      <b/>
      <sz val="16"/>
      <color rgb="FF000000"/>
      <name val="Arial"/>
      <family val="2"/>
      <charset val="238"/>
    </font>
    <font>
      <b/>
      <u/>
      <sz val="12"/>
      <name val="Arial"/>
      <family val="2"/>
      <charset val="238"/>
    </font>
    <font>
      <i/>
      <u/>
      <sz val="12"/>
      <name val="Arial"/>
      <family val="2"/>
      <charset val="238"/>
    </font>
    <font>
      <i/>
      <sz val="12"/>
      <name val="Arial"/>
      <family val="2"/>
      <charset val="238"/>
    </font>
    <font>
      <b/>
      <sz val="12"/>
      <color rgb="FF000000"/>
      <name val="Arial"/>
      <family val="2"/>
      <charset val="238"/>
    </font>
    <font>
      <sz val="12"/>
      <color rgb="FF000000"/>
      <name val="Arial"/>
      <family val="2"/>
      <charset val="238"/>
    </font>
    <font>
      <sz val="16"/>
      <color theme="1"/>
      <name val="Arial"/>
      <family val="2"/>
      <charset val="238"/>
    </font>
    <font>
      <i/>
      <sz val="16"/>
      <color theme="1"/>
      <name val="Arial"/>
      <family val="2"/>
      <charset val="238"/>
    </font>
    <font>
      <u/>
      <sz val="14"/>
      <color theme="1"/>
      <name val="Arial"/>
      <family val="2"/>
      <charset val="238"/>
    </font>
    <font>
      <b/>
      <u/>
      <sz val="11"/>
      <color theme="1"/>
      <name val="Calibri"/>
      <family val="2"/>
      <charset val="238"/>
    </font>
  </fonts>
  <fills count="25">
    <fill>
      <patternFill patternType="none"/>
    </fill>
    <fill>
      <patternFill patternType="gray125"/>
    </fill>
    <fill>
      <patternFill patternType="solid">
        <fgColor rgb="FFFFFFFF"/>
      </patternFill>
    </fill>
    <fill>
      <patternFill patternType="solid">
        <fgColor rgb="FFDBDBDB"/>
      </patternFill>
    </fill>
    <fill>
      <patternFill patternType="solid">
        <fgColor rgb="FFB4C6E7"/>
      </patternFill>
    </fill>
    <fill>
      <patternFill patternType="solid">
        <fgColor rgb="FFD8E4BC"/>
      </patternFill>
    </fill>
    <fill>
      <patternFill patternType="solid">
        <fgColor rgb="FFFFFFCC"/>
      </patternFill>
    </fill>
    <fill>
      <patternFill patternType="solid">
        <fgColor theme="7" tint="0.59999389629810485"/>
        <bgColor indexed="64"/>
      </patternFill>
    </fill>
    <fill>
      <patternFill patternType="solid">
        <fgColor theme="2" tint="-0.249977111117893"/>
        <bgColor indexed="64"/>
      </patternFill>
    </fill>
    <fill>
      <patternFill patternType="solid">
        <fgColor rgb="FFFF0000"/>
        <bgColor indexed="64"/>
      </patternFill>
    </fill>
    <fill>
      <patternFill patternType="solid">
        <fgColor rgb="FF00B050"/>
        <bgColor indexed="64"/>
      </patternFill>
    </fill>
    <fill>
      <patternFill patternType="solid">
        <fgColor theme="0" tint="-0.14999847407452621"/>
        <bgColor indexed="64"/>
      </patternFill>
    </fill>
    <fill>
      <patternFill patternType="solid">
        <fgColor theme="9" tint="0.59999389629810485"/>
        <bgColor indexed="64"/>
      </patternFill>
    </fill>
    <fill>
      <patternFill patternType="solid">
        <fgColor rgb="FFFFFFCC"/>
        <bgColor indexed="64"/>
      </patternFill>
    </fill>
    <fill>
      <patternFill patternType="solid">
        <fgColor rgb="FFDBDBDB"/>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2" tint="-9.9978637043366805E-2"/>
        <bgColor indexed="64"/>
      </patternFill>
    </fill>
    <fill>
      <patternFill patternType="solid">
        <fgColor theme="8" tint="0.79998168889431442"/>
        <bgColor indexed="64"/>
      </patternFill>
    </fill>
    <fill>
      <patternFill patternType="solid">
        <fgColor theme="7" tint="0.39997558519241921"/>
        <bgColor indexed="64"/>
      </patternFill>
    </fill>
    <fill>
      <patternFill patternType="solid">
        <fgColor rgb="FFFFFF00"/>
        <bgColor indexed="64"/>
      </patternFill>
    </fill>
    <fill>
      <patternFill patternType="solid">
        <fgColor theme="8" tint="0.39994506668294322"/>
        <bgColor indexed="64"/>
      </patternFill>
    </fill>
    <fill>
      <patternFill patternType="solid">
        <fgColor theme="6" tint="0.79998168889431442"/>
        <bgColor indexed="64"/>
      </patternFill>
    </fill>
    <fill>
      <patternFill patternType="solid">
        <fgColor theme="0" tint="-0.249977111117893"/>
        <bgColor indexed="64"/>
      </patternFill>
    </fill>
    <fill>
      <patternFill patternType="solid">
        <fgColor theme="8" tint="0.39997558519241921"/>
        <bgColor indexed="64"/>
      </patternFill>
    </fill>
  </fills>
  <borders count="63">
    <border>
      <left/>
      <right/>
      <top/>
      <bottom/>
      <diagonal/>
    </border>
    <border>
      <left/>
      <right/>
      <top style="thin">
        <color auto="1"/>
      </top>
      <bottom style="thin">
        <color auto="1"/>
      </bottom>
      <diagonal/>
    </border>
    <border>
      <left style="thin">
        <color auto="1"/>
      </left>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style="medium">
        <color indexed="64"/>
      </top>
      <bottom style="medium">
        <color indexed="64"/>
      </bottom>
      <diagonal/>
    </border>
    <border>
      <left style="thin">
        <color indexed="64"/>
      </left>
      <right/>
      <top/>
      <bottom style="thin">
        <color indexed="64"/>
      </bottom>
      <diagonal/>
    </border>
    <border>
      <left/>
      <right/>
      <top style="thin">
        <color auto="1"/>
      </top>
      <bottom/>
      <diagonal/>
    </border>
    <border>
      <left style="medium">
        <color indexed="64"/>
      </left>
      <right/>
      <top/>
      <bottom/>
      <diagonal/>
    </border>
    <border>
      <left style="mediumDashed">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style="medium">
        <color indexed="64"/>
      </left>
      <right style="medium">
        <color indexed="64"/>
      </right>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mediumDashed">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Dashed">
        <color indexed="64"/>
      </left>
      <right/>
      <top style="thin">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medium">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thin">
        <color indexed="64"/>
      </top>
      <bottom style="medium">
        <color indexed="64"/>
      </bottom>
      <diagonal/>
    </border>
    <border>
      <left style="mediumDashed">
        <color indexed="64"/>
      </left>
      <right/>
      <top style="thin">
        <color indexed="64"/>
      </top>
      <bottom style="medium">
        <color indexed="64"/>
      </bottom>
      <diagonal/>
    </border>
    <border>
      <left/>
      <right/>
      <top style="thin">
        <color indexed="64"/>
      </top>
      <bottom style="medium">
        <color indexed="64"/>
      </bottom>
      <diagonal/>
    </border>
    <border>
      <left style="medium">
        <color indexed="64"/>
      </left>
      <right/>
      <top/>
      <bottom style="thin">
        <color indexed="64"/>
      </bottom>
      <diagonal/>
    </border>
    <border>
      <left style="mediumDashed">
        <color indexed="64"/>
      </left>
      <right/>
      <top/>
      <bottom style="thin">
        <color indexed="64"/>
      </bottom>
      <diagonal/>
    </border>
    <border>
      <left style="medium">
        <color indexed="64"/>
      </left>
      <right/>
      <top style="thin">
        <color indexed="64"/>
      </top>
      <bottom/>
      <diagonal/>
    </border>
    <border>
      <left style="mediumDashed">
        <color indexed="64"/>
      </left>
      <right/>
      <top style="thin">
        <color indexed="64"/>
      </top>
      <bottom/>
      <diagonal/>
    </border>
    <border>
      <left style="medium">
        <color indexed="64"/>
      </left>
      <right/>
      <top/>
      <bottom style="medium">
        <color indexed="64"/>
      </bottom>
      <diagonal/>
    </border>
    <border>
      <left style="medium">
        <color indexed="64"/>
      </left>
      <right/>
      <top style="medium">
        <color indexed="64"/>
      </top>
      <bottom/>
      <diagonal/>
    </border>
    <border>
      <left style="thin">
        <color indexed="64"/>
      </left>
      <right/>
      <top style="medium">
        <color indexed="64"/>
      </top>
      <bottom style="thin">
        <color indexed="64"/>
      </bottom>
      <diagonal/>
    </border>
    <border>
      <left style="medium">
        <color indexed="64"/>
      </left>
      <right style="mediumDashed">
        <color indexed="64"/>
      </right>
      <top style="thin">
        <color indexed="64"/>
      </top>
      <bottom style="thin">
        <color indexed="64"/>
      </bottom>
      <diagonal/>
    </border>
    <border>
      <left style="thin">
        <color indexed="64"/>
      </left>
      <right style="thin">
        <color indexed="64"/>
      </right>
      <top/>
      <bottom/>
      <diagonal/>
    </border>
    <border>
      <left style="mediumDashed">
        <color indexed="64"/>
      </left>
      <right/>
      <top style="medium">
        <color indexed="64"/>
      </top>
      <bottom style="medium">
        <color indexed="64"/>
      </bottom>
      <diagonal/>
    </border>
    <border>
      <left style="mediumDashed">
        <color indexed="64"/>
      </left>
      <right/>
      <top/>
      <bottom/>
      <diagonal/>
    </border>
    <border>
      <left style="medium">
        <color indexed="64"/>
      </left>
      <right style="thin">
        <color indexed="64"/>
      </right>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2">
    <xf numFmtId="0" fontId="0" fillId="2" borderId="0"/>
    <xf numFmtId="0" fontId="1" fillId="0" borderId="0"/>
  </cellStyleXfs>
  <cellXfs count="227">
    <xf numFmtId="0" fontId="0" fillId="2" borderId="0" xfId="0" applyNumberFormat="1" applyFont="1" applyFill="1" applyBorder="1" applyProtection="1"/>
    <xf numFmtId="0" fontId="7" fillId="9" borderId="3" xfId="0" applyNumberFormat="1" applyFont="1" applyFill="1" applyBorder="1" applyAlignment="1" applyProtection="1">
      <alignment horizontal="left" vertical="center" wrapText="1"/>
    </xf>
    <xf numFmtId="0" fontId="0" fillId="2" borderId="0" xfId="0" applyNumberFormat="1" applyFont="1" applyFill="1" applyBorder="1" applyAlignment="1" applyProtection="1">
      <alignment wrapText="1"/>
    </xf>
    <xf numFmtId="0" fontId="7" fillId="7" borderId="5" xfId="0" applyNumberFormat="1" applyFont="1" applyFill="1" applyBorder="1" applyAlignment="1" applyProtection="1">
      <alignment horizontal="left" vertical="center" wrapText="1"/>
    </xf>
    <xf numFmtId="0" fontId="8" fillId="11" borderId="3" xfId="0" applyNumberFormat="1" applyFont="1" applyFill="1" applyBorder="1" applyAlignment="1" applyProtection="1">
      <alignment horizontal="left" vertical="center" wrapText="1"/>
    </xf>
    <xf numFmtId="0" fontId="8" fillId="11" borderId="3" xfId="0" applyNumberFormat="1" applyFont="1" applyFill="1" applyBorder="1" applyAlignment="1" applyProtection="1">
      <alignment horizontal="center" vertical="center" wrapText="1"/>
    </xf>
    <xf numFmtId="164" fontId="0" fillId="4" borderId="3" xfId="0" applyNumberFormat="1" applyFont="1" applyFill="1" applyBorder="1" applyAlignment="1" applyProtection="1">
      <alignment wrapText="1"/>
    </xf>
    <xf numFmtId="164" fontId="0" fillId="6" borderId="3" xfId="0" applyNumberFormat="1" applyFont="1" applyFill="1" applyBorder="1" applyAlignment="1" applyProtection="1">
      <alignment wrapText="1"/>
    </xf>
    <xf numFmtId="0" fontId="8" fillId="11" borderId="3" xfId="0" applyNumberFormat="1" applyFont="1" applyFill="1" applyBorder="1" applyAlignment="1" applyProtection="1">
      <alignment vertical="center" wrapText="1"/>
    </xf>
    <xf numFmtId="0" fontId="9" fillId="3" borderId="3" xfId="0" applyNumberFormat="1" applyFont="1" applyFill="1" applyBorder="1" applyAlignment="1" applyProtection="1">
      <alignment horizontal="center" vertical="center" wrapText="1"/>
    </xf>
    <xf numFmtId="0" fontId="9" fillId="2" borderId="0" xfId="0" applyNumberFormat="1" applyFont="1" applyFill="1" applyBorder="1" applyAlignment="1" applyProtection="1">
      <alignment horizontal="center" vertical="center" wrapText="1"/>
    </xf>
    <xf numFmtId="0" fontId="10" fillId="8" borderId="3" xfId="0" applyNumberFormat="1" applyFont="1" applyFill="1" applyBorder="1" applyAlignment="1" applyProtection="1">
      <alignment horizontal="center" vertical="center" wrapText="1"/>
    </xf>
    <xf numFmtId="164" fontId="0" fillId="13" borderId="3" xfId="0" applyNumberFormat="1" applyFont="1" applyFill="1" applyBorder="1" applyAlignment="1" applyProtection="1">
      <alignment wrapText="1"/>
    </xf>
    <xf numFmtId="0" fontId="9" fillId="12" borderId="3" xfId="0" applyNumberFormat="1" applyFont="1" applyFill="1" applyBorder="1" applyAlignment="1" applyProtection="1">
      <alignment horizontal="center" vertical="center" wrapText="1"/>
    </xf>
    <xf numFmtId="0" fontId="9" fillId="14" borderId="3" xfId="0" applyNumberFormat="1" applyFont="1" applyFill="1" applyBorder="1" applyAlignment="1" applyProtection="1">
      <alignment horizontal="center" vertical="center" wrapText="1"/>
    </xf>
    <xf numFmtId="0" fontId="4" fillId="14" borderId="8" xfId="0" applyNumberFormat="1" applyFont="1" applyFill="1" applyBorder="1" applyAlignment="1" applyProtection="1">
      <alignment horizontal="center" vertical="center"/>
    </xf>
    <xf numFmtId="0" fontId="7" fillId="14" borderId="11" xfId="0" applyNumberFormat="1" applyFont="1" applyFill="1" applyBorder="1" applyAlignment="1" applyProtection="1">
      <alignment horizontal="center" vertical="center" wrapText="1"/>
    </xf>
    <xf numFmtId="0" fontId="9" fillId="2" borderId="0" xfId="0" applyNumberFormat="1" applyFont="1" applyFill="1" applyBorder="1" applyProtection="1"/>
    <xf numFmtId="0" fontId="9" fillId="2" borderId="0" xfId="0" applyNumberFormat="1" applyFont="1" applyFill="1" applyBorder="1" applyProtection="1"/>
    <xf numFmtId="0" fontId="9" fillId="17" borderId="3" xfId="0" applyNumberFormat="1" applyFont="1" applyFill="1" applyBorder="1" applyAlignment="1" applyProtection="1">
      <alignment vertical="center"/>
    </xf>
    <xf numFmtId="0" fontId="13" fillId="2" borderId="15" xfId="0" applyNumberFormat="1" applyFont="1" applyFill="1" applyBorder="1" applyAlignment="1" applyProtection="1">
      <alignment horizontal="center" vertical="center" wrapText="1"/>
    </xf>
    <xf numFmtId="0" fontId="13" fillId="2" borderId="16" xfId="0" applyNumberFormat="1" applyFont="1" applyFill="1" applyBorder="1" applyAlignment="1" applyProtection="1">
      <alignment horizontal="center" vertical="center" wrapText="1"/>
    </xf>
    <xf numFmtId="0" fontId="13" fillId="2" borderId="17" xfId="0" applyNumberFormat="1" applyFont="1" applyFill="1" applyBorder="1" applyAlignment="1" applyProtection="1">
      <alignment horizontal="center" vertical="center" wrapText="1"/>
    </xf>
    <xf numFmtId="0" fontId="13" fillId="0" borderId="18" xfId="0" applyNumberFormat="1" applyFont="1" applyFill="1" applyBorder="1" applyAlignment="1" applyProtection="1">
      <alignment horizontal="center" vertical="center" wrapText="1"/>
    </xf>
    <xf numFmtId="0" fontId="13" fillId="0" borderId="19" xfId="0" applyNumberFormat="1" applyFont="1" applyFill="1" applyBorder="1" applyAlignment="1" applyProtection="1">
      <alignment horizontal="center" vertical="center" wrapText="1"/>
    </xf>
    <xf numFmtId="0" fontId="13" fillId="2" borderId="20" xfId="0" applyNumberFormat="1" applyFont="1" applyFill="1" applyBorder="1" applyAlignment="1" applyProtection="1">
      <alignment horizontal="center" vertical="center" wrapText="1"/>
    </xf>
    <xf numFmtId="0" fontId="13" fillId="0" borderId="21" xfId="0" applyNumberFormat="1" applyFont="1" applyFill="1" applyBorder="1" applyAlignment="1" applyProtection="1">
      <alignment horizontal="center" vertical="center" wrapText="1"/>
    </xf>
    <xf numFmtId="0" fontId="13" fillId="0" borderId="22" xfId="0" applyNumberFormat="1" applyFont="1" applyFill="1" applyBorder="1" applyAlignment="1" applyProtection="1">
      <alignment horizontal="center" vertical="center" wrapText="1"/>
    </xf>
    <xf numFmtId="0" fontId="13" fillId="2" borderId="23" xfId="0" applyNumberFormat="1" applyFont="1" applyFill="1" applyBorder="1" applyAlignment="1" applyProtection="1">
      <alignment horizontal="center" vertical="center" wrapText="1"/>
    </xf>
    <xf numFmtId="0" fontId="3" fillId="17" borderId="3" xfId="0" applyNumberFormat="1" applyFont="1" applyFill="1" applyBorder="1" applyAlignment="1" applyProtection="1">
      <alignment vertical="center"/>
    </xf>
    <xf numFmtId="0" fontId="3" fillId="17" borderId="3" xfId="0" applyNumberFormat="1" applyFont="1" applyFill="1" applyBorder="1" applyAlignment="1" applyProtection="1">
      <alignment horizontal="center" vertical="center" wrapText="1"/>
    </xf>
    <xf numFmtId="3" fontId="13" fillId="18" borderId="15" xfId="0" applyNumberFormat="1" applyFont="1" applyFill="1" applyBorder="1" applyAlignment="1" applyProtection="1">
      <alignment horizontal="center" vertical="center"/>
    </xf>
    <xf numFmtId="0" fontId="3" fillId="17" borderId="3" xfId="0" applyNumberFormat="1" applyFont="1" applyFill="1" applyBorder="1" applyAlignment="1" applyProtection="1">
      <alignment horizontal="center" vertical="center"/>
    </xf>
    <xf numFmtId="0" fontId="3" fillId="7" borderId="3" xfId="0" applyNumberFormat="1" applyFont="1" applyFill="1" applyBorder="1" applyAlignment="1" applyProtection="1">
      <alignment horizontal="left" vertical="center" wrapText="1"/>
    </xf>
    <xf numFmtId="3" fontId="13" fillId="18" borderId="5" xfId="0" applyNumberFormat="1" applyFont="1" applyFill="1" applyBorder="1" applyAlignment="1" applyProtection="1">
      <alignment horizontal="right" vertical="center"/>
    </xf>
    <xf numFmtId="0" fontId="0" fillId="2" borderId="26" xfId="0" applyNumberFormat="1" applyFont="1" applyFill="1" applyBorder="1" applyProtection="1"/>
    <xf numFmtId="0" fontId="0" fillId="2" borderId="0" xfId="0" applyNumberFormat="1" applyFont="1" applyFill="1" applyBorder="1" applyProtection="1"/>
    <xf numFmtId="0" fontId="7" fillId="20" borderId="15" xfId="1" applyNumberFormat="1" applyFont="1" applyFill="1" applyBorder="1" applyAlignment="1" applyProtection="1">
      <alignment horizontal="center" vertical="center"/>
    </xf>
    <xf numFmtId="0" fontId="14" fillId="0" borderId="12" xfId="1" applyNumberFormat="1" applyFont="1" applyFill="1" applyBorder="1" applyAlignment="1" applyProtection="1">
      <alignment horizontal="centerContinuous" vertical="center"/>
    </xf>
    <xf numFmtId="0" fontId="14" fillId="0" borderId="13" xfId="1" applyNumberFormat="1" applyFont="1" applyFill="1" applyBorder="1" applyAlignment="1" applyProtection="1">
      <alignment horizontal="centerContinuous" vertical="center"/>
    </xf>
    <xf numFmtId="0" fontId="14" fillId="0" borderId="14" xfId="1" applyNumberFormat="1" applyFont="1" applyFill="1" applyBorder="1" applyAlignment="1" applyProtection="1">
      <alignment horizontal="centerContinuous" vertical="center"/>
    </xf>
    <xf numFmtId="0" fontId="1" fillId="0" borderId="0" xfId="1" applyNumberFormat="1" applyFont="1" applyFill="1" applyBorder="1" applyProtection="1"/>
    <xf numFmtId="0" fontId="11" fillId="0" borderId="18" xfId="1" applyNumberFormat="1" applyFont="1" applyFill="1" applyBorder="1" applyAlignment="1" applyProtection="1">
      <alignment horizontal="centerContinuous" vertical="center" wrapText="1"/>
    </xf>
    <xf numFmtId="0" fontId="11" fillId="0" borderId="15" xfId="1" applyNumberFormat="1" applyFont="1" applyFill="1" applyBorder="1" applyAlignment="1" applyProtection="1">
      <alignment horizontal="centerContinuous" vertical="center"/>
    </xf>
    <xf numFmtId="0" fontId="5" fillId="0" borderId="17" xfId="1" applyNumberFormat="1" applyFont="1" applyFill="1" applyBorder="1" applyAlignment="1" applyProtection="1">
      <alignment horizontal="centerContinuous" vertical="center"/>
    </xf>
    <xf numFmtId="0" fontId="16" fillId="0" borderId="27" xfId="1" applyNumberFormat="1" applyFont="1" applyFill="1" applyBorder="1" applyAlignment="1" applyProtection="1">
      <alignment horizontal="center" vertical="center"/>
    </xf>
    <xf numFmtId="0" fontId="16" fillId="0" borderId="28" xfId="1" applyNumberFormat="1" applyFont="1" applyFill="1" applyBorder="1" applyAlignment="1" applyProtection="1">
      <alignment horizontal="center" vertical="center"/>
    </xf>
    <xf numFmtId="0" fontId="16" fillId="0" borderId="16" xfId="1" applyNumberFormat="1" applyFont="1" applyFill="1" applyBorder="1" applyAlignment="1" applyProtection="1">
      <alignment horizontal="center" vertical="center"/>
    </xf>
    <xf numFmtId="0" fontId="16" fillId="0" borderId="19" xfId="1" applyNumberFormat="1" applyFont="1" applyFill="1" applyBorder="1" applyAlignment="1" applyProtection="1">
      <alignment horizontal="center" vertical="center"/>
    </xf>
    <xf numFmtId="0" fontId="16" fillId="0" borderId="17" xfId="1" applyNumberFormat="1" applyFont="1" applyFill="1" applyBorder="1" applyAlignment="1" applyProtection="1">
      <alignment horizontal="center" vertical="center"/>
    </xf>
    <xf numFmtId="0" fontId="17" fillId="0" borderId="29" xfId="1" applyNumberFormat="1" applyFont="1" applyFill="1" applyBorder="1" applyAlignment="1" applyProtection="1">
      <alignment horizontal="center" vertical="center"/>
    </xf>
    <xf numFmtId="0" fontId="5" fillId="0" borderId="29" xfId="1" applyNumberFormat="1" applyFont="1" applyFill="1" applyBorder="1" applyAlignment="1" applyProtection="1">
      <alignment horizontal="center" vertical="center"/>
    </xf>
    <xf numFmtId="0" fontId="5" fillId="0" borderId="32" xfId="1" applyNumberFormat="1" applyFont="1" applyFill="1" applyBorder="1" applyAlignment="1" applyProtection="1">
      <alignment vertical="center"/>
    </xf>
    <xf numFmtId="0" fontId="7" fillId="7" borderId="29" xfId="1" applyNumberFormat="1" applyFont="1" applyFill="1" applyBorder="1" applyAlignment="1" applyProtection="1">
      <alignment vertical="center"/>
    </xf>
    <xf numFmtId="0" fontId="4" fillId="18" borderId="33" xfId="1" applyNumberFormat="1" applyFont="1" applyFill="1" applyBorder="1" applyAlignment="1" applyProtection="1">
      <alignment vertical="center" wrapText="1"/>
    </xf>
    <xf numFmtId="0" fontId="6" fillId="18" borderId="34" xfId="1" applyNumberFormat="1" applyFont="1" applyFill="1" applyBorder="1" applyAlignment="1" applyProtection="1">
      <alignment horizontal="left" vertical="center" wrapText="1"/>
    </xf>
    <xf numFmtId="0" fontId="4" fillId="18" borderId="7" xfId="1" applyNumberFormat="1" applyFont="1" applyFill="1" applyBorder="1" applyAlignment="1" applyProtection="1">
      <alignment horizontal="left" vertical="center" wrapText="1"/>
    </xf>
    <xf numFmtId="0" fontId="4" fillId="18" borderId="32" xfId="1" applyNumberFormat="1" applyFont="1" applyFill="1" applyBorder="1" applyAlignment="1" applyProtection="1">
      <alignment horizontal="left" vertical="center" wrapText="1"/>
    </xf>
    <xf numFmtId="0" fontId="18" fillId="18" borderId="31" xfId="1" applyNumberFormat="1" applyFont="1" applyFill="1" applyBorder="1" applyAlignment="1" applyProtection="1">
      <alignment horizontal="left" vertical="center" wrapText="1"/>
    </xf>
    <xf numFmtId="0" fontId="7" fillId="0" borderId="35" xfId="1" applyNumberFormat="1" applyFont="1" applyFill="1" applyBorder="1" applyAlignment="1" applyProtection="1">
      <alignment vertical="center"/>
    </xf>
    <xf numFmtId="0" fontId="7" fillId="0" borderId="36" xfId="1" applyNumberFormat="1" applyFont="1" applyFill="1" applyBorder="1" applyAlignment="1" applyProtection="1">
      <alignment vertical="center"/>
    </xf>
    <xf numFmtId="0" fontId="5" fillId="0" borderId="31" xfId="1" applyNumberFormat="1" applyFont="1" applyFill="1" applyBorder="1" applyAlignment="1" applyProtection="1">
      <alignment horizontal="center" vertical="center"/>
    </xf>
    <xf numFmtId="0" fontId="5" fillId="0" borderId="30" xfId="1" applyNumberFormat="1" applyFont="1" applyFill="1" applyBorder="1" applyAlignment="1" applyProtection="1">
      <alignment vertical="center"/>
    </xf>
    <xf numFmtId="0" fontId="7" fillId="9" borderId="37" xfId="1" applyNumberFormat="1" applyFont="1" applyFill="1" applyBorder="1" applyAlignment="1" applyProtection="1">
      <alignment vertical="center"/>
    </xf>
    <xf numFmtId="0" fontId="4" fillId="18" borderId="38" xfId="1" applyNumberFormat="1" applyFont="1" applyFill="1" applyBorder="1" applyAlignment="1" applyProtection="1">
      <alignment vertical="center" wrapText="1"/>
    </xf>
    <xf numFmtId="0" fontId="6" fillId="18" borderId="39" xfId="1" applyNumberFormat="1" applyFont="1" applyFill="1" applyBorder="1" applyAlignment="1" applyProtection="1">
      <alignment horizontal="left" vertical="center" wrapText="1"/>
    </xf>
    <xf numFmtId="0" fontId="4" fillId="18" borderId="3" xfId="1" applyNumberFormat="1" applyFont="1" applyFill="1" applyBorder="1" applyAlignment="1" applyProtection="1">
      <alignment horizontal="left" vertical="center" wrapText="1"/>
    </xf>
    <xf numFmtId="0" fontId="4" fillId="18" borderId="1" xfId="1" applyNumberFormat="1" applyFont="1" applyFill="1" applyBorder="1" applyAlignment="1" applyProtection="1">
      <alignment horizontal="left" vertical="center" wrapText="1"/>
    </xf>
    <xf numFmtId="0" fontId="18" fillId="18" borderId="37" xfId="1" applyNumberFormat="1" applyFont="1" applyFill="1" applyBorder="1" applyAlignment="1" applyProtection="1">
      <alignment horizontal="left" vertical="center" wrapText="1"/>
    </xf>
    <xf numFmtId="0" fontId="18" fillId="18" borderId="40" xfId="1" applyNumberFormat="1" applyFont="1" applyFill="1" applyBorder="1" applyAlignment="1" applyProtection="1">
      <alignment horizontal="left" vertical="center" wrapText="1"/>
    </xf>
    <xf numFmtId="0" fontId="5" fillId="0" borderId="41" xfId="1" applyNumberFormat="1" applyFont="1" applyFill="1" applyBorder="1" applyAlignment="1" applyProtection="1">
      <alignment horizontal="center" vertical="center"/>
    </xf>
    <xf numFmtId="0" fontId="5" fillId="0" borderId="42" xfId="1" applyNumberFormat="1" applyFont="1" applyFill="1" applyBorder="1" applyAlignment="1" applyProtection="1">
      <alignment vertical="center"/>
    </xf>
    <xf numFmtId="0" fontId="7" fillId="10" borderId="43" xfId="1" applyNumberFormat="1" applyFont="1" applyFill="1" applyBorder="1" applyAlignment="1" applyProtection="1">
      <alignment vertical="center"/>
    </xf>
    <xf numFmtId="0" fontId="4" fillId="18" borderId="44" xfId="1" applyNumberFormat="1" applyFont="1" applyFill="1" applyBorder="1" applyAlignment="1" applyProtection="1">
      <alignment vertical="center" wrapText="1"/>
    </xf>
    <xf numFmtId="0" fontId="6" fillId="18" borderId="45" xfId="1" applyNumberFormat="1" applyFont="1" applyFill="1" applyBorder="1" applyAlignment="1" applyProtection="1">
      <alignment horizontal="left" vertical="center" wrapText="1"/>
    </xf>
    <xf numFmtId="0" fontId="4" fillId="18" borderId="10" xfId="1" applyNumberFormat="1" applyFont="1" applyFill="1" applyBorder="1" applyAlignment="1" applyProtection="1">
      <alignment horizontal="left" vertical="center" wrapText="1"/>
    </xf>
    <xf numFmtId="0" fontId="4" fillId="18" borderId="46" xfId="1" applyNumberFormat="1" applyFont="1" applyFill="1" applyBorder="1" applyAlignment="1" applyProtection="1">
      <alignment horizontal="left" vertical="center" wrapText="1"/>
    </xf>
    <xf numFmtId="0" fontId="18" fillId="18" borderId="43" xfId="1" applyNumberFormat="1" applyFont="1" applyFill="1" applyBorder="1" applyAlignment="1" applyProtection="1">
      <alignment horizontal="left" vertical="center" wrapText="1"/>
    </xf>
    <xf numFmtId="0" fontId="4" fillId="16" borderId="47" xfId="1" applyNumberFormat="1" applyFont="1" applyFill="1" applyBorder="1" applyAlignment="1" applyProtection="1">
      <alignment vertical="center" wrapText="1"/>
    </xf>
    <xf numFmtId="0" fontId="6" fillId="16" borderId="48" xfId="1" applyNumberFormat="1" applyFont="1" applyFill="1" applyBorder="1" applyAlignment="1" applyProtection="1">
      <alignment horizontal="left" vertical="center" wrapText="1"/>
    </xf>
    <xf numFmtId="0" fontId="4" fillId="16" borderId="5" xfId="1" applyNumberFormat="1" applyFont="1" applyFill="1" applyBorder="1" applyAlignment="1" applyProtection="1">
      <alignment horizontal="left" vertical="center" wrapText="1"/>
    </xf>
    <xf numFmtId="0" fontId="4" fillId="16" borderId="0" xfId="1" applyNumberFormat="1" applyFont="1" applyFill="1" applyBorder="1" applyAlignment="1" applyProtection="1">
      <alignment horizontal="left" vertical="center" wrapText="1"/>
    </xf>
    <xf numFmtId="0" fontId="18" fillId="16" borderId="29" xfId="1" applyNumberFormat="1" applyFont="1" applyFill="1" applyBorder="1" applyAlignment="1" applyProtection="1">
      <alignment horizontal="left" vertical="center" wrapText="1"/>
    </xf>
    <xf numFmtId="0" fontId="4" fillId="16" borderId="38" xfId="1" applyNumberFormat="1" applyFont="1" applyFill="1" applyBorder="1" applyAlignment="1" applyProtection="1">
      <alignment vertical="center" wrapText="1"/>
    </xf>
    <xf numFmtId="0" fontId="6" fillId="16" borderId="39" xfId="1" applyNumberFormat="1" applyFont="1" applyFill="1" applyBorder="1" applyAlignment="1" applyProtection="1">
      <alignment horizontal="left" vertical="center" wrapText="1"/>
    </xf>
    <xf numFmtId="0" fontId="4" fillId="16" borderId="3" xfId="1" applyNumberFormat="1" applyFont="1" applyFill="1" applyBorder="1" applyAlignment="1" applyProtection="1">
      <alignment horizontal="left" vertical="center" wrapText="1"/>
    </xf>
    <xf numFmtId="0" fontId="18" fillId="16" borderId="37" xfId="1" applyNumberFormat="1" applyFont="1" applyFill="1" applyBorder="1" applyAlignment="1" applyProtection="1">
      <alignment horizontal="left" vertical="center" wrapText="1"/>
    </xf>
    <xf numFmtId="0" fontId="4" fillId="16" borderId="49" xfId="1" applyNumberFormat="1" applyFont="1" applyFill="1" applyBorder="1" applyAlignment="1" applyProtection="1">
      <alignment vertical="center" wrapText="1"/>
    </xf>
    <xf numFmtId="0" fontId="6" fillId="16" borderId="50" xfId="1" applyNumberFormat="1" applyFont="1" applyFill="1" applyBorder="1" applyAlignment="1" applyProtection="1">
      <alignment horizontal="left" vertical="center" wrapText="1"/>
    </xf>
    <xf numFmtId="0" fontId="4" fillId="16" borderId="4" xfId="1" applyNumberFormat="1" applyFont="1" applyFill="1" applyBorder="1" applyAlignment="1" applyProtection="1">
      <alignment horizontal="left" vertical="center" wrapText="1"/>
    </xf>
    <xf numFmtId="0" fontId="18" fillId="16" borderId="40" xfId="1" applyNumberFormat="1" applyFont="1" applyFill="1" applyBorder="1" applyAlignment="1" applyProtection="1">
      <alignment horizontal="left" vertical="center" wrapText="1"/>
    </xf>
    <xf numFmtId="0" fontId="4" fillId="16" borderId="44" xfId="1" applyNumberFormat="1" applyFont="1" applyFill="1" applyBorder="1" applyAlignment="1" applyProtection="1">
      <alignment vertical="center" wrapText="1"/>
    </xf>
    <xf numFmtId="0" fontId="4" fillId="16" borderId="42" xfId="1" applyNumberFormat="1" applyFont="1" applyFill="1" applyBorder="1" applyAlignment="1" applyProtection="1">
      <alignment horizontal="left" vertical="center" wrapText="1"/>
    </xf>
    <xf numFmtId="0" fontId="18" fillId="16" borderId="43" xfId="1" applyNumberFormat="1" applyFont="1" applyFill="1" applyBorder="1" applyAlignment="1" applyProtection="1">
      <alignment horizontal="left" vertical="center" wrapText="1"/>
    </xf>
    <xf numFmtId="0" fontId="4" fillId="18" borderId="53" xfId="1" applyNumberFormat="1" applyFont="1" applyFill="1" applyBorder="1" applyAlignment="1" applyProtection="1">
      <alignment horizontal="left" vertical="center" wrapText="1"/>
    </xf>
    <xf numFmtId="0" fontId="18" fillId="18" borderId="29" xfId="1" applyNumberFormat="1" applyFont="1" applyFill="1" applyBorder="1" applyAlignment="1" applyProtection="1">
      <alignment horizontal="left" vertical="center" wrapText="1"/>
    </xf>
    <xf numFmtId="0" fontId="4" fillId="18" borderId="2" xfId="1" applyNumberFormat="1" applyFont="1" applyFill="1" applyBorder="1" applyAlignment="1" applyProtection="1">
      <alignment horizontal="left" vertical="center" wrapText="1"/>
    </xf>
    <xf numFmtId="0" fontId="4" fillId="18" borderId="0" xfId="1" applyNumberFormat="1" applyFont="1" applyFill="1" applyBorder="1" applyAlignment="1" applyProtection="1">
      <alignment horizontal="left" vertical="center" wrapText="1"/>
    </xf>
    <xf numFmtId="0" fontId="4" fillId="18" borderId="54" xfId="1" applyNumberFormat="1" applyFont="1" applyFill="1" applyBorder="1" applyAlignment="1" applyProtection="1">
      <alignment vertical="center" wrapText="1"/>
    </xf>
    <xf numFmtId="0" fontId="4" fillId="18" borderId="4" xfId="1" applyNumberFormat="1" applyFont="1" applyFill="1" applyBorder="1" applyAlignment="1" applyProtection="1">
      <alignment horizontal="left" vertical="center" wrapText="1"/>
    </xf>
    <xf numFmtId="0" fontId="4" fillId="18" borderId="51" xfId="1" applyNumberFormat="1" applyFont="1" applyFill="1" applyBorder="1" applyAlignment="1" applyProtection="1">
      <alignment vertical="center" wrapText="1"/>
    </xf>
    <xf numFmtId="0" fontId="4" fillId="18" borderId="55" xfId="1" applyNumberFormat="1" applyFont="1" applyFill="1" applyBorder="1" applyAlignment="1" applyProtection="1">
      <alignment horizontal="left" vertical="center" wrapText="1"/>
    </xf>
    <xf numFmtId="0" fontId="4" fillId="16" borderId="12" xfId="1" applyNumberFormat="1" applyFont="1" applyFill="1" applyBorder="1" applyAlignment="1" applyProtection="1">
      <alignment vertical="center" wrapText="1"/>
    </xf>
    <xf numFmtId="0" fontId="6" fillId="16" borderId="56" xfId="1" applyNumberFormat="1" applyFont="1" applyFill="1" applyBorder="1" applyAlignment="1" applyProtection="1">
      <alignment horizontal="left" vertical="center" wrapText="1"/>
    </xf>
    <xf numFmtId="0" fontId="6" fillId="16" borderId="18" xfId="1" applyNumberFormat="1" applyFont="1" applyFill="1" applyBorder="1" applyAlignment="1" applyProtection="1">
      <alignment horizontal="left" vertical="center" wrapText="1"/>
    </xf>
    <xf numFmtId="0" fontId="18" fillId="16" borderId="24" xfId="1" applyNumberFormat="1" applyFont="1" applyFill="1" applyBorder="1" applyAlignment="1" applyProtection="1">
      <alignment horizontal="left" vertical="center" wrapText="1"/>
    </xf>
    <xf numFmtId="0" fontId="4" fillId="16" borderId="14" xfId="1" applyNumberFormat="1" applyFont="1" applyFill="1" applyBorder="1" applyAlignment="1" applyProtection="1">
      <alignment horizontal="left" vertical="center" wrapText="1"/>
    </xf>
    <xf numFmtId="0" fontId="18" fillId="16" borderId="15" xfId="1" applyNumberFormat="1" applyFont="1" applyFill="1" applyBorder="1" applyAlignment="1" applyProtection="1">
      <alignment horizontal="left" vertical="center" wrapText="1"/>
    </xf>
    <xf numFmtId="0" fontId="4" fillId="18" borderId="27" xfId="1" applyNumberFormat="1" applyFont="1" applyFill="1" applyBorder="1" applyAlignment="1" applyProtection="1">
      <alignment vertical="center" wrapText="1"/>
    </xf>
    <xf numFmtId="0" fontId="6" fillId="18" borderId="57" xfId="1" applyNumberFormat="1" applyFont="1" applyFill="1" applyBorder="1" applyAlignment="1" applyProtection="1">
      <alignment horizontal="left" vertical="center" wrapText="1"/>
    </xf>
    <xf numFmtId="0" fontId="6" fillId="18" borderId="58" xfId="1" applyNumberFormat="1" applyFont="1" applyFill="1" applyBorder="1" applyAlignment="1" applyProtection="1">
      <alignment horizontal="left" vertical="center" wrapText="1"/>
    </xf>
    <xf numFmtId="0" fontId="18" fillId="18" borderId="0" xfId="1" applyNumberFormat="1" applyFont="1" applyFill="1" applyBorder="1" applyAlignment="1" applyProtection="1">
      <alignment horizontal="left" vertical="center" wrapText="1"/>
    </xf>
    <xf numFmtId="0" fontId="18" fillId="18" borderId="59" xfId="1" applyNumberFormat="1" applyFont="1" applyFill="1" applyBorder="1" applyAlignment="1" applyProtection="1">
      <alignment horizontal="left" vertical="center" wrapText="1"/>
    </xf>
    <xf numFmtId="0" fontId="18" fillId="16" borderId="13" xfId="1" applyNumberFormat="1" applyFont="1" applyFill="1" applyBorder="1" applyAlignment="1" applyProtection="1">
      <alignment horizontal="left" vertical="center" wrapText="1"/>
    </xf>
    <xf numFmtId="0" fontId="4" fillId="16" borderId="13" xfId="1" applyNumberFormat="1" applyFont="1" applyFill="1" applyBorder="1" applyAlignment="1" applyProtection="1">
      <alignment horizontal="left" vertical="center" wrapText="1"/>
    </xf>
    <xf numFmtId="0" fontId="4" fillId="18" borderId="12" xfId="1" applyNumberFormat="1" applyFont="1" applyFill="1" applyBorder="1" applyAlignment="1" applyProtection="1">
      <alignment vertical="center" wrapText="1"/>
    </xf>
    <xf numFmtId="0" fontId="6" fillId="18" borderId="56" xfId="1" applyNumberFormat="1" applyFont="1" applyFill="1" applyBorder="1" applyAlignment="1" applyProtection="1">
      <alignment horizontal="left" vertical="center" wrapText="1"/>
    </xf>
    <xf numFmtId="0" fontId="6" fillId="18" borderId="18" xfId="1" applyNumberFormat="1" applyFont="1" applyFill="1" applyBorder="1" applyAlignment="1" applyProtection="1">
      <alignment horizontal="left" vertical="center" wrapText="1"/>
    </xf>
    <xf numFmtId="0" fontId="18" fillId="18" borderId="13" xfId="1" applyNumberFormat="1" applyFont="1" applyFill="1" applyBorder="1" applyAlignment="1" applyProtection="1">
      <alignment horizontal="left" vertical="center" wrapText="1"/>
    </xf>
    <xf numFmtId="0" fontId="4" fillId="18" borderId="13" xfId="1" applyNumberFormat="1" applyFont="1" applyFill="1" applyBorder="1" applyAlignment="1" applyProtection="1">
      <alignment horizontal="left" vertical="center" wrapText="1"/>
    </xf>
    <xf numFmtId="0" fontId="18" fillId="18" borderId="15" xfId="1" applyNumberFormat="1" applyFont="1" applyFill="1" applyBorder="1" applyAlignment="1" applyProtection="1">
      <alignment horizontal="left" vertical="center" wrapText="1"/>
    </xf>
    <xf numFmtId="0" fontId="7" fillId="0" borderId="9" xfId="1" applyNumberFormat="1" applyFont="1" applyFill="1" applyBorder="1" applyAlignment="1" applyProtection="1">
      <alignment vertical="center"/>
    </xf>
    <xf numFmtId="0" fontId="7" fillId="0" borderId="11" xfId="1" applyNumberFormat="1" applyFont="1" applyFill="1" applyBorder="1" applyAlignment="1" applyProtection="1">
      <alignment vertical="center"/>
    </xf>
    <xf numFmtId="0" fontId="9" fillId="15" borderId="3" xfId="0" applyNumberFormat="1" applyFont="1" applyFill="1" applyBorder="1" applyProtection="1"/>
    <xf numFmtId="3" fontId="13" fillId="11" borderId="15" xfId="0" applyNumberFormat="1" applyFont="1" applyFill="1" applyBorder="1" applyAlignment="1" applyProtection="1">
      <alignment horizontal="center" vertical="center"/>
    </xf>
    <xf numFmtId="3" fontId="13" fillId="11" borderId="16" xfId="0" applyNumberFormat="1" applyFont="1" applyFill="1" applyBorder="1" applyAlignment="1" applyProtection="1">
      <alignment horizontal="center" vertical="center"/>
    </xf>
    <xf numFmtId="3" fontId="13" fillId="11" borderId="17" xfId="0" applyNumberFormat="1" applyFont="1" applyFill="1" applyBorder="1" applyAlignment="1" applyProtection="1">
      <alignment horizontal="center" vertical="center"/>
    </xf>
    <xf numFmtId="3" fontId="13" fillId="11" borderId="5" xfId="0" applyNumberFormat="1" applyFont="1" applyFill="1" applyBorder="1" applyAlignment="1" applyProtection="1">
      <alignment horizontal="center" vertical="center"/>
    </xf>
    <xf numFmtId="3" fontId="3" fillId="11" borderId="5" xfId="0" applyNumberFormat="1" applyFont="1" applyFill="1" applyBorder="1" applyAlignment="1" applyProtection="1">
      <alignment horizontal="right" vertical="center"/>
    </xf>
    <xf numFmtId="0" fontId="12" fillId="11" borderId="12" xfId="0" applyNumberFormat="1" applyFont="1" applyFill="1" applyBorder="1" applyAlignment="1" applyProtection="1">
      <alignment horizontal="centerContinuous" vertical="center"/>
    </xf>
    <xf numFmtId="0" fontId="13" fillId="11" borderId="13" xfId="0" applyNumberFormat="1" applyFont="1" applyFill="1" applyBorder="1" applyAlignment="1" applyProtection="1">
      <alignment horizontal="centerContinuous"/>
    </xf>
    <xf numFmtId="0" fontId="13" fillId="11" borderId="14" xfId="0" applyNumberFormat="1" applyFont="1" applyFill="1" applyBorder="1" applyAlignment="1" applyProtection="1">
      <alignment horizontal="centerContinuous"/>
    </xf>
    <xf numFmtId="3" fontId="13" fillId="11" borderId="18" xfId="0" applyNumberFormat="1" applyFont="1" applyFill="1" applyBorder="1" applyAlignment="1" applyProtection="1">
      <alignment horizontal="center" vertical="center"/>
    </xf>
    <xf numFmtId="3" fontId="13" fillId="11" borderId="19" xfId="0" applyNumberFormat="1" applyFont="1" applyFill="1" applyBorder="1" applyAlignment="1" applyProtection="1">
      <alignment horizontal="center" vertical="center"/>
    </xf>
    <xf numFmtId="3" fontId="13" fillId="11" borderId="24" xfId="0" applyNumberFormat="1" applyFont="1" applyFill="1" applyBorder="1" applyAlignment="1" applyProtection="1">
      <alignment horizontal="center" vertical="center"/>
    </xf>
    <xf numFmtId="3" fontId="3" fillId="11" borderId="25" xfId="0" applyNumberFormat="1" applyFont="1" applyFill="1" applyBorder="1" applyAlignment="1" applyProtection="1">
      <alignment horizontal="right" vertical="center"/>
    </xf>
    <xf numFmtId="0" fontId="12" fillId="23" borderId="15" xfId="0" applyNumberFormat="1" applyFont="1" applyFill="1" applyBorder="1" applyAlignment="1" applyProtection="1">
      <alignment horizontal="centerContinuous" vertical="center" wrapText="1"/>
    </xf>
    <xf numFmtId="0" fontId="9" fillId="23" borderId="13" xfId="0" applyNumberFormat="1" applyFont="1" applyFill="1" applyBorder="1" applyAlignment="1" applyProtection="1">
      <alignment horizontal="centerContinuous"/>
    </xf>
    <xf numFmtId="0" fontId="9" fillId="23" borderId="14" xfId="0" applyNumberFormat="1" applyFont="1" applyFill="1" applyBorder="1" applyAlignment="1" applyProtection="1">
      <alignment horizontal="centerContinuous"/>
    </xf>
    <xf numFmtId="3" fontId="13" fillId="23" borderId="18" xfId="0" applyNumberFormat="1" applyFont="1" applyFill="1" applyBorder="1" applyAlignment="1" applyProtection="1">
      <alignment horizontal="center" vertical="center"/>
    </xf>
    <xf numFmtId="3" fontId="13" fillId="23" borderId="19" xfId="0" applyNumberFormat="1" applyFont="1" applyFill="1" applyBorder="1" applyAlignment="1" applyProtection="1">
      <alignment horizontal="center" vertical="center"/>
    </xf>
    <xf numFmtId="3" fontId="13" fillId="23" borderId="24" xfId="0" applyNumberFormat="1" applyFont="1" applyFill="1" applyBorder="1" applyAlignment="1" applyProtection="1">
      <alignment horizontal="center" vertical="center"/>
    </xf>
    <xf numFmtId="3" fontId="3" fillId="23" borderId="5" xfId="0" applyNumberFormat="1" applyFont="1" applyFill="1" applyBorder="1" applyAlignment="1" applyProtection="1">
      <alignment horizontal="right" vertical="center"/>
    </xf>
    <xf numFmtId="0" fontId="2" fillId="19" borderId="3" xfId="0" applyNumberFormat="1" applyFont="1" applyFill="1" applyBorder="1" applyAlignment="1" applyProtection="1">
      <alignment vertical="center" wrapText="1"/>
    </xf>
    <xf numFmtId="1" fontId="2" fillId="13" borderId="3" xfId="0" applyNumberFormat="1" applyFont="1" applyFill="1" applyBorder="1" applyAlignment="1" applyProtection="1">
      <alignment wrapText="1"/>
    </xf>
    <xf numFmtId="49" fontId="2" fillId="13" borderId="3" xfId="0" applyNumberFormat="1" applyFont="1" applyFill="1" applyBorder="1" applyAlignment="1" applyProtection="1">
      <alignment wrapText="1"/>
    </xf>
    <xf numFmtId="0" fontId="0" fillId="4" borderId="3" xfId="0" applyNumberFormat="1" applyFont="1" applyFill="1" applyBorder="1" applyAlignment="1" applyProtection="1">
      <alignment wrapText="1"/>
    </xf>
    <xf numFmtId="0" fontId="16" fillId="2" borderId="12" xfId="0" applyNumberFormat="1" applyFont="1" applyFill="1" applyBorder="1" applyAlignment="1" applyProtection="1">
      <alignment horizontal="center" vertical="center" textRotation="90"/>
    </xf>
    <xf numFmtId="0" fontId="16" fillId="2" borderId="18" xfId="0" applyNumberFormat="1" applyFont="1" applyFill="1" applyBorder="1" applyAlignment="1" applyProtection="1">
      <alignment horizontal="center" vertical="center"/>
    </xf>
    <xf numFmtId="0" fontId="16" fillId="2" borderId="17" xfId="0" applyNumberFormat="1" applyFont="1" applyFill="1" applyBorder="1" applyAlignment="1" applyProtection="1">
      <alignment horizontal="center" vertical="center"/>
    </xf>
    <xf numFmtId="0" fontId="7" fillId="21" borderId="29" xfId="0" applyNumberFormat="1" applyFont="1" applyFill="1" applyBorder="1" applyAlignment="1" applyProtection="1">
      <alignment horizontal="right" vertical="center" wrapText="1"/>
    </xf>
    <xf numFmtId="0" fontId="19" fillId="21" borderId="60" xfId="0" applyNumberFormat="1" applyFont="1" applyFill="1" applyBorder="1" applyAlignment="1" applyProtection="1">
      <alignment vertical="center" wrapText="1"/>
    </xf>
    <xf numFmtId="0" fontId="7" fillId="21" borderId="8" xfId="0" quotePrefix="1" applyNumberFormat="1" applyFont="1" applyFill="1" applyBorder="1" applyAlignment="1" applyProtection="1">
      <alignment horizontal="left" vertical="center" wrapText="1"/>
    </xf>
    <xf numFmtId="0" fontId="7" fillId="21" borderId="37" xfId="0" applyNumberFormat="1" applyFont="1" applyFill="1" applyBorder="1" applyAlignment="1" applyProtection="1">
      <alignment horizontal="right" vertical="center" wrapText="1"/>
    </xf>
    <xf numFmtId="0" fontId="19" fillId="21" borderId="35" xfId="0" applyNumberFormat="1" applyFont="1" applyFill="1" applyBorder="1" applyAlignment="1" applyProtection="1">
      <alignment vertical="center" wrapText="1"/>
    </xf>
    <xf numFmtId="0" fontId="7" fillId="21" borderId="36" xfId="0" quotePrefix="1" applyNumberFormat="1" applyFont="1" applyFill="1" applyBorder="1" applyAlignment="1" applyProtection="1">
      <alignment horizontal="left" vertical="center" wrapText="1"/>
    </xf>
    <xf numFmtId="0" fontId="7" fillId="21" borderId="36" xfId="0" applyNumberFormat="1" applyFont="1" applyFill="1" applyBorder="1" applyAlignment="1" applyProtection="1">
      <alignment horizontal="left" vertical="center" wrapText="1"/>
    </xf>
    <xf numFmtId="0" fontId="7" fillId="21" borderId="31" xfId="0" applyNumberFormat="1" applyFont="1" applyFill="1" applyBorder="1" applyAlignment="1" applyProtection="1">
      <alignment horizontal="right" vertical="center" wrapText="1"/>
    </xf>
    <xf numFmtId="0" fontId="7" fillId="24" borderId="37" xfId="0" quotePrefix="1" applyNumberFormat="1" applyFont="1" applyFill="1" applyBorder="1" applyAlignment="1" applyProtection="1">
      <alignment horizontal="right" vertical="center" wrapText="1"/>
    </xf>
    <xf numFmtId="0" fontId="19" fillId="24" borderId="35" xfId="0" applyNumberFormat="1" applyFont="1" applyFill="1" applyBorder="1" applyAlignment="1" applyProtection="1">
      <alignment vertical="center" wrapText="1"/>
    </xf>
    <xf numFmtId="0" fontId="7" fillId="24" borderId="36" xfId="0" quotePrefix="1" applyNumberFormat="1" applyFont="1" applyFill="1" applyBorder="1" applyAlignment="1" applyProtection="1">
      <alignment horizontal="left" vertical="center" wrapText="1"/>
    </xf>
    <xf numFmtId="0" fontId="7" fillId="22" borderId="37" xfId="0" quotePrefix="1" applyNumberFormat="1" applyFont="1" applyFill="1" applyBorder="1" applyAlignment="1" applyProtection="1">
      <alignment horizontal="right" vertical="center" wrapText="1"/>
    </xf>
    <xf numFmtId="0" fontId="19" fillId="22" borderId="35" xfId="0" applyNumberFormat="1" applyFont="1" applyFill="1" applyBorder="1" applyAlignment="1" applyProtection="1">
      <alignment vertical="center" wrapText="1"/>
    </xf>
    <xf numFmtId="0" fontId="7" fillId="22" borderId="36" xfId="0" quotePrefix="1" applyNumberFormat="1" applyFont="1" applyFill="1" applyBorder="1" applyAlignment="1" applyProtection="1">
      <alignment horizontal="left" vertical="center" wrapText="1"/>
    </xf>
    <xf numFmtId="0" fontId="7" fillId="22" borderId="43" xfId="0" quotePrefix="1" applyNumberFormat="1" applyFont="1" applyFill="1" applyBorder="1" applyAlignment="1" applyProtection="1">
      <alignment horizontal="right" vertical="center" wrapText="1"/>
    </xf>
    <xf numFmtId="0" fontId="19" fillId="22" borderId="9" xfId="0" applyNumberFormat="1" applyFont="1" applyFill="1" applyBorder="1" applyAlignment="1" applyProtection="1">
      <alignment vertical="center" wrapText="1"/>
    </xf>
    <xf numFmtId="0" fontId="7" fillId="22" borderId="11" xfId="0" applyNumberFormat="1" applyFont="1" applyFill="1" applyBorder="1" applyAlignment="1" applyProtection="1">
      <alignment horizontal="left" vertical="center" wrapText="1"/>
    </xf>
    <xf numFmtId="0" fontId="11" fillId="2" borderId="47" xfId="0" applyNumberFormat="1" applyFont="1" applyFill="1" applyBorder="1" applyAlignment="1" applyProtection="1">
      <alignment wrapText="1"/>
    </xf>
    <xf numFmtId="0" fontId="11" fillId="2" borderId="62" xfId="0" applyNumberFormat="1" applyFont="1" applyFill="1" applyBorder="1" applyAlignment="1" applyProtection="1">
      <alignment wrapText="1"/>
    </xf>
    <xf numFmtId="0" fontId="11" fillId="2" borderId="59" xfId="0" applyNumberFormat="1" applyFont="1" applyFill="1" applyBorder="1" applyAlignment="1" applyProtection="1">
      <alignment horizontal="centerContinuous" vertical="center"/>
    </xf>
    <xf numFmtId="0" fontId="5" fillId="2" borderId="60" xfId="0" applyNumberFormat="1" applyFont="1" applyFill="1" applyBorder="1" applyAlignment="1" applyProtection="1">
      <alignment horizontal="center" vertical="center" wrapText="1"/>
    </xf>
    <xf numFmtId="0" fontId="7" fillId="0" borderId="7" xfId="0" applyNumberFormat="1" applyFont="1" applyFill="1" applyBorder="1" applyAlignment="1" applyProtection="1">
      <alignment horizontal="left" vertical="center" wrapText="1"/>
    </xf>
    <xf numFmtId="0" fontId="7" fillId="7" borderId="8" xfId="0" applyNumberFormat="1" applyFont="1" applyFill="1" applyBorder="1" applyAlignment="1" applyProtection="1">
      <alignment horizontal="left" vertical="center" wrapText="1"/>
    </xf>
    <xf numFmtId="0" fontId="5" fillId="2" borderId="35" xfId="0" applyNumberFormat="1" applyFont="1" applyFill="1" applyBorder="1" applyAlignment="1" applyProtection="1">
      <alignment horizontal="center" vertical="center" wrapText="1"/>
    </xf>
    <xf numFmtId="0" fontId="7" fillId="2" borderId="3" xfId="0" applyNumberFormat="1" applyFont="1" applyFill="1" applyBorder="1" applyAlignment="1" applyProtection="1">
      <alignment horizontal="left" vertical="center" wrapText="1"/>
    </xf>
    <xf numFmtId="0" fontId="7" fillId="9" borderId="36" xfId="0" applyNumberFormat="1" applyFont="1" applyFill="1" applyBorder="1" applyAlignment="1" applyProtection="1">
      <alignment horizontal="left" vertical="center" wrapText="1"/>
    </xf>
    <xf numFmtId="0" fontId="20" fillId="2" borderId="3" xfId="0" applyNumberFormat="1" applyFont="1" applyFill="1" applyBorder="1" applyAlignment="1" applyProtection="1">
      <alignment horizontal="left" vertical="center" wrapText="1"/>
    </xf>
    <xf numFmtId="0" fontId="5" fillId="2" borderId="9" xfId="0" applyNumberFormat="1" applyFont="1" applyFill="1" applyBorder="1" applyAlignment="1" applyProtection="1">
      <alignment horizontal="center" vertical="center" wrapText="1"/>
    </xf>
    <xf numFmtId="0" fontId="7" fillId="2" borderId="10" xfId="0" applyNumberFormat="1" applyFont="1" applyFill="1" applyBorder="1" applyAlignment="1" applyProtection="1">
      <alignment horizontal="left" vertical="center" wrapText="1"/>
    </xf>
    <xf numFmtId="0" fontId="7" fillId="10" borderId="11" xfId="0" applyNumberFormat="1" applyFont="1" applyFill="1" applyBorder="1" applyAlignment="1" applyProtection="1">
      <alignment horizontal="left" vertical="center" wrapText="1"/>
    </xf>
    <xf numFmtId="1" fontId="2" fillId="13" borderId="3" xfId="0" applyNumberFormat="1" applyFont="1" applyFill="1" applyBorder="1" applyAlignment="1" applyProtection="1">
      <alignment wrapText="1"/>
    </xf>
    <xf numFmtId="0" fontId="2" fillId="19" borderId="3" xfId="0" applyNumberFormat="1" applyFont="1" applyFill="1" applyBorder="1" applyAlignment="1" applyProtection="1">
      <alignment vertical="center" wrapText="1"/>
    </xf>
    <xf numFmtId="1" fontId="2" fillId="13" borderId="3" xfId="0" applyNumberFormat="1" applyFont="1" applyFill="1" applyBorder="1" applyAlignment="1" applyProtection="1">
      <alignment wrapText="1"/>
    </xf>
    <xf numFmtId="49" fontId="2" fillId="13" borderId="3" xfId="0" applyNumberFormat="1" applyFont="1" applyFill="1" applyBorder="1" applyAlignment="1" applyProtection="1">
      <alignment wrapText="1"/>
    </xf>
    <xf numFmtId="0" fontId="0" fillId="4" borderId="3" xfId="0" applyNumberFormat="1" applyFont="1" applyFill="1" applyBorder="1" applyAlignment="1" applyProtection="1">
      <alignment wrapText="1"/>
    </xf>
    <xf numFmtId="0" fontId="2" fillId="19" borderId="3" xfId="0" applyNumberFormat="1" applyFont="1" applyFill="1" applyBorder="1" applyAlignment="1" applyProtection="1">
      <alignment vertical="center" wrapText="1"/>
    </xf>
    <xf numFmtId="1" fontId="2" fillId="13" borderId="3" xfId="0" applyNumberFormat="1" applyFont="1" applyFill="1" applyBorder="1" applyAlignment="1" applyProtection="1">
      <alignment wrapText="1"/>
    </xf>
    <xf numFmtId="49" fontId="2" fillId="13" borderId="3" xfId="0" applyNumberFormat="1" applyFont="1" applyFill="1" applyBorder="1" applyAlignment="1" applyProtection="1">
      <alignment wrapText="1"/>
    </xf>
    <xf numFmtId="0" fontId="0" fillId="4" borderId="3" xfId="0" applyNumberFormat="1" applyFont="1" applyFill="1" applyBorder="1" applyAlignment="1" applyProtection="1">
      <alignment wrapText="1"/>
    </xf>
    <xf numFmtId="0" fontId="2" fillId="19" borderId="3" xfId="0" applyNumberFormat="1" applyFont="1" applyFill="1" applyBorder="1" applyAlignment="1" applyProtection="1">
      <alignment vertical="center" wrapText="1"/>
    </xf>
    <xf numFmtId="1" fontId="2" fillId="13" borderId="3" xfId="0" applyNumberFormat="1" applyFont="1" applyFill="1" applyBorder="1" applyAlignment="1" applyProtection="1">
      <alignment wrapText="1"/>
    </xf>
    <xf numFmtId="49" fontId="2" fillId="13" borderId="3" xfId="0" applyNumberFormat="1" applyFont="1" applyFill="1" applyBorder="1" applyAlignment="1" applyProtection="1">
      <alignment wrapText="1"/>
    </xf>
    <xf numFmtId="0" fontId="0" fillId="4" borderId="3" xfId="0" applyNumberFormat="1" applyFont="1" applyFill="1" applyBorder="1" applyAlignment="1" applyProtection="1">
      <alignment wrapText="1"/>
    </xf>
    <xf numFmtId="0" fontId="2" fillId="19" borderId="3" xfId="0" applyNumberFormat="1" applyFont="1" applyFill="1" applyBorder="1" applyAlignment="1" applyProtection="1">
      <alignment vertical="center" wrapText="1"/>
    </xf>
    <xf numFmtId="1" fontId="2" fillId="13" borderId="3" xfId="0" applyNumberFormat="1" applyFont="1" applyFill="1" applyBorder="1" applyAlignment="1" applyProtection="1">
      <alignment wrapText="1"/>
    </xf>
    <xf numFmtId="49" fontId="2" fillId="13" borderId="3" xfId="0" applyNumberFormat="1" applyFont="1" applyFill="1" applyBorder="1" applyAlignment="1" applyProtection="1">
      <alignment wrapText="1"/>
    </xf>
    <xf numFmtId="0" fontId="0" fillId="4" borderId="3" xfId="0" applyNumberFormat="1" applyFont="1" applyFill="1" applyBorder="1" applyAlignment="1" applyProtection="1">
      <alignment wrapText="1"/>
    </xf>
    <xf numFmtId="0" fontId="0" fillId="3" borderId="3" xfId="0" applyNumberFormat="1" applyFont="1" applyFill="1" applyBorder="1" applyProtection="1"/>
    <xf numFmtId="0" fontId="0" fillId="4" borderId="3" xfId="0" applyNumberFormat="1" applyFont="1" applyFill="1" applyBorder="1" applyProtection="1"/>
    <xf numFmtId="49" fontId="9" fillId="15" borderId="3" xfId="0" applyNumberFormat="1" applyFont="1" applyFill="1" applyBorder="1" applyProtection="1"/>
    <xf numFmtId="0" fontId="9" fillId="3" borderId="4" xfId="0" applyNumberFormat="1" applyFont="1" applyFill="1" applyBorder="1" applyAlignment="1" applyProtection="1">
      <alignment horizontal="center" vertical="center" wrapText="1"/>
    </xf>
    <xf numFmtId="0" fontId="9" fillId="3" borderId="5" xfId="0" applyNumberFormat="1" applyFont="1" applyFill="1" applyBorder="1" applyAlignment="1" applyProtection="1">
      <alignment horizontal="center" vertical="center" wrapText="1"/>
    </xf>
    <xf numFmtId="0" fontId="9" fillId="11" borderId="4" xfId="0" applyNumberFormat="1" applyFont="1" applyFill="1" applyBorder="1" applyAlignment="1" applyProtection="1">
      <alignment horizontal="center" vertical="center" wrapText="1"/>
    </xf>
    <xf numFmtId="0" fontId="9" fillId="11" borderId="5" xfId="0" applyNumberFormat="1" applyFont="1" applyFill="1" applyBorder="1" applyAlignment="1" applyProtection="1">
      <alignment horizontal="center" vertical="center" wrapText="1"/>
    </xf>
    <xf numFmtId="0" fontId="9" fillId="12" borderId="3" xfId="0" applyNumberFormat="1" applyFont="1" applyFill="1" applyBorder="1" applyAlignment="1" applyProtection="1">
      <alignment horizontal="center" vertical="center" wrapText="1"/>
    </xf>
    <xf numFmtId="0" fontId="9" fillId="3" borderId="3" xfId="0" applyNumberFormat="1" applyFont="1" applyFill="1" applyBorder="1" applyAlignment="1" applyProtection="1">
      <alignment horizontal="center" vertical="center" wrapText="1"/>
    </xf>
    <xf numFmtId="0" fontId="9" fillId="12" borderId="2" xfId="0" applyNumberFormat="1" applyFont="1" applyFill="1" applyBorder="1" applyAlignment="1" applyProtection="1">
      <alignment horizontal="center" vertical="center" wrapText="1"/>
    </xf>
    <xf numFmtId="0" fontId="9" fillId="12" borderId="1" xfId="0" applyNumberFormat="1" applyFont="1" applyFill="1" applyBorder="1" applyAlignment="1" applyProtection="1">
      <alignment horizontal="center" vertical="center" wrapText="1"/>
    </xf>
    <xf numFmtId="0" fontId="9" fillId="12" borderId="6" xfId="0" applyNumberFormat="1" applyFont="1" applyFill="1" applyBorder="1" applyAlignment="1" applyProtection="1">
      <alignment horizontal="center" vertical="center" wrapText="1"/>
    </xf>
    <xf numFmtId="0" fontId="11" fillId="2" borderId="12" xfId="0" applyNumberFormat="1" applyFont="1" applyFill="1" applyBorder="1" applyAlignment="1" applyProtection="1">
      <alignment horizontal="center" vertical="center" wrapText="1"/>
    </xf>
    <xf numFmtId="0" fontId="11" fillId="2" borderId="14" xfId="0" applyNumberFormat="1" applyFont="1" applyFill="1" applyBorder="1" applyAlignment="1" applyProtection="1">
      <alignment horizontal="center" vertical="center" wrapText="1"/>
    </xf>
    <xf numFmtId="0" fontId="6" fillId="18" borderId="33" xfId="1" applyNumberFormat="1" applyFont="1" applyFill="1" applyBorder="1" applyAlignment="1" applyProtection="1">
      <alignment horizontal="left" vertical="center" wrapText="1"/>
    </xf>
    <xf numFmtId="0" fontId="6" fillId="18" borderId="38" xfId="1" applyNumberFormat="1" applyFont="1" applyFill="1" applyBorder="1" applyAlignment="1" applyProtection="1">
      <alignment horizontal="left" vertical="center" wrapText="1"/>
    </xf>
    <xf numFmtId="0" fontId="6" fillId="18" borderId="44" xfId="1" applyNumberFormat="1" applyFont="1" applyFill="1" applyBorder="1" applyAlignment="1" applyProtection="1">
      <alignment horizontal="left" vertical="center" wrapText="1"/>
    </xf>
    <xf numFmtId="0" fontId="6" fillId="16" borderId="27" xfId="1" applyNumberFormat="1" applyFont="1" applyFill="1" applyBorder="1" applyAlignment="1" applyProtection="1">
      <alignment horizontal="left" vertical="center" wrapText="1"/>
    </xf>
    <xf numFmtId="0" fontId="6" fillId="16" borderId="51" xfId="1" applyNumberFormat="1" applyFont="1" applyFill="1" applyBorder="1" applyAlignment="1" applyProtection="1">
      <alignment horizontal="left" vertical="center" wrapText="1"/>
    </xf>
    <xf numFmtId="0" fontId="6" fillId="18" borderId="52" xfId="1" applyNumberFormat="1" applyFont="1" applyFill="1" applyBorder="1" applyAlignment="1" applyProtection="1">
      <alignment horizontal="left" vertical="center" wrapText="1"/>
    </xf>
    <xf numFmtId="0" fontId="6" fillId="18" borderId="27" xfId="1" applyNumberFormat="1" applyFont="1" applyFill="1" applyBorder="1" applyAlignment="1" applyProtection="1">
      <alignment horizontal="left" vertical="center" wrapText="1"/>
    </xf>
    <xf numFmtId="0" fontId="6" fillId="18" borderId="51" xfId="1" applyNumberFormat="1" applyFont="1" applyFill="1" applyBorder="1" applyAlignment="1" applyProtection="1">
      <alignment horizontal="left" vertical="center" wrapText="1"/>
    </xf>
    <xf numFmtId="0" fontId="4" fillId="18" borderId="7" xfId="1" applyNumberFormat="1" applyFont="1" applyFill="1" applyBorder="1" applyAlignment="1" applyProtection="1">
      <alignment horizontal="left" vertical="center" wrapText="1"/>
    </xf>
    <xf numFmtId="0" fontId="4" fillId="18" borderId="3" xfId="1" applyNumberFormat="1" applyFont="1" applyFill="1" applyBorder="1" applyAlignment="1" applyProtection="1">
      <alignment horizontal="left" vertical="center" wrapText="1"/>
    </xf>
    <xf numFmtId="0" fontId="15" fillId="2" borderId="12" xfId="0" applyNumberFormat="1" applyFont="1" applyFill="1" applyBorder="1" applyAlignment="1" applyProtection="1">
      <alignment horizontal="center" vertical="center"/>
    </xf>
    <xf numFmtId="0" fontId="15" fillId="2" borderId="13" xfId="0" applyNumberFormat="1" applyFont="1" applyFill="1" applyBorder="1" applyAlignment="1" applyProtection="1">
      <alignment horizontal="center" vertical="center"/>
    </xf>
    <xf numFmtId="0" fontId="15" fillId="2" borderId="14" xfId="0" applyNumberFormat="1" applyFont="1" applyFill="1" applyBorder="1" applyAlignment="1" applyProtection="1">
      <alignment horizontal="center" vertical="center"/>
    </xf>
    <xf numFmtId="0" fontId="11" fillId="2" borderId="52" xfId="0" applyNumberFormat="1" applyFont="1" applyFill="1" applyBorder="1" applyAlignment="1" applyProtection="1">
      <alignment horizontal="center" vertical="center" wrapText="1"/>
    </xf>
    <xf numFmtId="0" fontId="11" fillId="2" borderId="61" xfId="0" applyNumberFormat="1" applyFont="1" applyFill="1" applyBorder="1" applyAlignment="1" applyProtection="1">
      <alignment horizontal="center" vertical="center" wrapText="1"/>
    </xf>
    <xf numFmtId="49" fontId="2" fillId="5" borderId="3" xfId="0" applyNumberFormat="1" applyFont="1" applyFill="1" applyBorder="1" applyProtection="1"/>
  </cellXfs>
  <cellStyles count="2">
    <cellStyle name="Normál" xfId="0" builtinId="0"/>
    <cellStyle name="Normál 2" xfId="1" xr:uid="{CA8D08C3-A311-4752-9F5E-B6C9A37B6381}"/>
  </cellStyles>
  <dxfs count="6">
    <dxf>
      <font>
        <color auto="1"/>
      </font>
      <fill>
        <patternFill>
          <bgColor theme="9"/>
        </patternFill>
      </fill>
    </dxf>
    <dxf>
      <font>
        <color auto="1"/>
      </font>
      <fill>
        <patternFill>
          <bgColor rgb="FF00B050"/>
        </patternFill>
      </fill>
    </dxf>
    <dxf>
      <fill>
        <patternFill>
          <bgColor theme="7" tint="0.59996337778862885"/>
        </patternFill>
      </fill>
      <border>
        <left style="thin">
          <color rgb="FF9C0006"/>
        </left>
        <right style="thin">
          <color rgb="FF9C0006"/>
        </right>
        <top style="thin">
          <color rgb="FF9C0006"/>
        </top>
        <bottom style="thin">
          <color rgb="FF9C0006"/>
        </bottom>
      </border>
    </dxf>
    <dxf>
      <font>
        <color auto="1"/>
      </font>
      <fill>
        <patternFill>
          <bgColor theme="9"/>
        </patternFill>
      </fill>
    </dxf>
    <dxf>
      <font>
        <color auto="1"/>
      </font>
      <fill>
        <patternFill>
          <bgColor rgb="FFFF0000"/>
        </patternFill>
      </fill>
    </dxf>
    <dxf>
      <font>
        <color auto="1"/>
      </font>
      <fill>
        <patternFill>
          <bgColor rgb="FFFF0000"/>
        </patternFill>
      </fill>
    </dxf>
  </dxfs>
  <tableStyles count="0" defaultTableStyle="TableStyleMedium2" defaultPivotStyle="PivotStyleLight16"/>
  <colors>
    <mruColors>
      <color rgb="FFDBDBDB"/>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2013 – 2022 téma">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2" Type="http://schemas.openxmlformats.org/officeDocument/2006/relationships/comments" Target="../comments4.xml"/><Relationship Id="rId1" Type="http://schemas.openxmlformats.org/officeDocument/2006/relationships/vmlDrawing" Target="../drawings/vmlDrawing4.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17"/>
  <sheetViews>
    <sheetView workbookViewId="0"/>
  </sheetViews>
  <sheetFormatPr defaultRowHeight="15" x14ac:dyDescent="0.25"/>
  <cols>
    <col min="1" max="1" width="24.85546875" bestFit="1" customWidth="1"/>
    <col min="2" max="2" width="22.42578125" customWidth="1"/>
  </cols>
  <sheetData>
    <row r="1" spans="1:2" x14ac:dyDescent="0.25">
      <c r="A1" t="s">
        <v>156</v>
      </c>
    </row>
    <row r="2" spans="1:2" x14ac:dyDescent="0.25">
      <c r="A2" t="s">
        <v>363</v>
      </c>
    </row>
    <row r="3" spans="1:2" x14ac:dyDescent="0.25">
      <c r="A3" s="197" t="s">
        <v>364</v>
      </c>
      <c r="B3" s="197" t="s">
        <v>365</v>
      </c>
    </row>
    <row r="4" spans="1:2" x14ac:dyDescent="0.25">
      <c r="A4" s="197" t="s">
        <v>366</v>
      </c>
      <c r="B4" s="197" t="s">
        <v>367</v>
      </c>
    </row>
    <row r="5" spans="1:2" x14ac:dyDescent="0.25">
      <c r="A5" s="197" t="s">
        <v>368</v>
      </c>
      <c r="B5" s="197" t="s">
        <v>369</v>
      </c>
    </row>
    <row r="6" spans="1:2" x14ac:dyDescent="0.25">
      <c r="A6" s="197" t="s">
        <v>370</v>
      </c>
      <c r="B6" s="197" t="s">
        <v>371</v>
      </c>
    </row>
    <row r="7" spans="1:2" x14ac:dyDescent="0.25">
      <c r="A7" s="197" t="s">
        <v>372</v>
      </c>
      <c r="B7" s="198">
        <f>LEFT(B6,4)+1</f>
        <v>2027</v>
      </c>
    </row>
    <row r="8" spans="1:2" x14ac:dyDescent="0.25">
      <c r="A8" s="197" t="s">
        <v>373</v>
      </c>
      <c r="B8" s="198">
        <f>LEFT(B6,4)+10</f>
        <v>2036</v>
      </c>
    </row>
    <row r="9" spans="1:2" x14ac:dyDescent="0.25">
      <c r="A9" s="197" t="s">
        <v>374</v>
      </c>
      <c r="B9" s="197" t="s">
        <v>375</v>
      </c>
    </row>
    <row r="10" spans="1:2" x14ac:dyDescent="0.25">
      <c r="A10" t="s">
        <v>156</v>
      </c>
    </row>
    <row r="11" spans="1:2" x14ac:dyDescent="0.25">
      <c r="A11" t="s">
        <v>156</v>
      </c>
    </row>
    <row r="12" spans="1:2" x14ac:dyDescent="0.25">
      <c r="A12" t="s">
        <v>376</v>
      </c>
    </row>
    <row r="13" spans="1:2" x14ac:dyDescent="0.25">
      <c r="A13" s="197" t="s">
        <v>377</v>
      </c>
      <c r="B13" s="197" t="s">
        <v>378</v>
      </c>
    </row>
    <row r="14" spans="1:2" x14ac:dyDescent="0.25">
      <c r="A14" s="197" t="s">
        <v>366</v>
      </c>
      <c r="B14" s="197" t="s">
        <v>379</v>
      </c>
    </row>
    <row r="15" spans="1:2" x14ac:dyDescent="0.25">
      <c r="A15" s="197" t="s">
        <v>380</v>
      </c>
      <c r="B15" s="197">
        <v>11354286</v>
      </c>
    </row>
    <row r="16" spans="1:2" x14ac:dyDescent="0.25">
      <c r="A16" t="s">
        <v>156</v>
      </c>
    </row>
    <row r="17" spans="1:1" x14ac:dyDescent="0.25">
      <c r="A17" t="s">
        <v>156</v>
      </c>
    </row>
  </sheetData>
  <mergeCells count="20">
    <mergeCell ref="A3"/>
    <mergeCell ref="B3"/>
    <mergeCell ref="A4"/>
    <mergeCell ref="B4"/>
    <mergeCell ref="A5"/>
    <mergeCell ref="B5"/>
    <mergeCell ref="A6"/>
    <mergeCell ref="B6"/>
    <mergeCell ref="A7"/>
    <mergeCell ref="B7"/>
    <mergeCell ref="A8"/>
    <mergeCell ref="B8"/>
    <mergeCell ref="A14"/>
    <mergeCell ref="B14"/>
    <mergeCell ref="A15"/>
    <mergeCell ref="B15"/>
    <mergeCell ref="A9"/>
    <mergeCell ref="B9"/>
    <mergeCell ref="A13"/>
    <mergeCell ref="B13"/>
  </mergeCells>
  <pageMargins left="0.7" right="0.7" top="0.75" bottom="0.75" header="0.3" footer="0.3"/>
  <legacy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V37"/>
  <sheetViews>
    <sheetView zoomScale="70" zoomScaleNormal="70" workbookViewId="0"/>
  </sheetViews>
  <sheetFormatPr defaultColWidth="20.7109375" defaultRowHeight="15" x14ac:dyDescent="0.25"/>
  <cols>
    <col min="1" max="1" width="20.7109375" style="17" customWidth="1"/>
    <col min="2" max="16384" width="20.7109375" style="17"/>
  </cols>
  <sheetData>
    <row r="1" spans="1:48" x14ac:dyDescent="0.25">
      <c r="B1" s="17" t="s">
        <v>156</v>
      </c>
      <c r="H1" s="18"/>
      <c r="I1" s="18"/>
      <c r="J1" s="18"/>
      <c r="K1" s="18"/>
      <c r="L1" s="18"/>
      <c r="M1" s="18"/>
      <c r="N1" s="129" t="s">
        <v>154</v>
      </c>
      <c r="O1" s="130"/>
      <c r="P1" s="130"/>
      <c r="Q1" s="130"/>
      <c r="R1" s="130"/>
      <c r="S1" s="130"/>
      <c r="T1" s="130"/>
      <c r="U1" s="130"/>
      <c r="V1" s="130"/>
      <c r="W1" s="130"/>
      <c r="X1" s="131"/>
      <c r="Y1" s="131"/>
      <c r="Z1" s="18"/>
      <c r="AA1" s="136" t="s">
        <v>155</v>
      </c>
      <c r="AB1" s="137"/>
      <c r="AC1" s="137"/>
      <c r="AD1" s="137"/>
      <c r="AE1" s="137"/>
      <c r="AF1" s="137"/>
      <c r="AG1" s="137"/>
      <c r="AH1" s="137"/>
      <c r="AI1" s="137"/>
      <c r="AJ1" s="137"/>
      <c r="AK1" s="138"/>
      <c r="AL1" s="138"/>
      <c r="AM1" s="18"/>
      <c r="AN1" s="18"/>
      <c r="AO1" s="18"/>
      <c r="AP1" s="18"/>
      <c r="AQ1" s="18"/>
      <c r="AR1" s="18"/>
      <c r="AS1" s="18"/>
      <c r="AT1" s="18"/>
      <c r="AU1" s="18"/>
      <c r="AV1" s="18"/>
    </row>
    <row r="2" spans="1:48" ht="75" x14ac:dyDescent="0.25">
      <c r="A2" s="200" t="s">
        <v>6</v>
      </c>
      <c r="B2" s="200" t="s">
        <v>163</v>
      </c>
      <c r="C2" s="200" t="s">
        <v>162</v>
      </c>
      <c r="D2" s="200" t="s">
        <v>190</v>
      </c>
      <c r="E2" s="200" t="s">
        <v>166</v>
      </c>
      <c r="F2" s="200" t="s">
        <v>165</v>
      </c>
      <c r="G2" s="202" t="s">
        <v>157</v>
      </c>
      <c r="H2" s="18"/>
      <c r="I2" s="20" t="s">
        <v>167</v>
      </c>
      <c r="J2" s="21" t="s">
        <v>220</v>
      </c>
      <c r="K2" s="22" t="s">
        <v>221</v>
      </c>
      <c r="L2" s="20" t="s">
        <v>172</v>
      </c>
      <c r="M2" s="18"/>
      <c r="N2" s="23" t="s">
        <v>173</v>
      </c>
      <c r="O2" s="24" t="s">
        <v>174</v>
      </c>
      <c r="P2" s="24" t="s">
        <v>175</v>
      </c>
      <c r="Q2" s="24" t="s">
        <v>176</v>
      </c>
      <c r="R2" s="24" t="s">
        <v>177</v>
      </c>
      <c r="S2" s="24" t="s">
        <v>54</v>
      </c>
      <c r="T2" s="24" t="s">
        <v>178</v>
      </c>
      <c r="U2" s="24" t="s">
        <v>179</v>
      </c>
      <c r="V2" s="24" t="s">
        <v>180</v>
      </c>
      <c r="W2" s="24" t="s">
        <v>181</v>
      </c>
      <c r="X2" s="22" t="s">
        <v>182</v>
      </c>
      <c r="Y2" s="25" t="s">
        <v>183</v>
      </c>
      <c r="Z2" s="18"/>
      <c r="AA2" s="26" t="s">
        <v>173</v>
      </c>
      <c r="AB2" s="27" t="s">
        <v>174</v>
      </c>
      <c r="AC2" s="27" t="s">
        <v>175</v>
      </c>
      <c r="AD2" s="27" t="s">
        <v>176</v>
      </c>
      <c r="AE2" s="27" t="s">
        <v>177</v>
      </c>
      <c r="AF2" s="27" t="s">
        <v>54</v>
      </c>
      <c r="AG2" s="27" t="s">
        <v>178</v>
      </c>
      <c r="AH2" s="27" t="s">
        <v>179</v>
      </c>
      <c r="AI2" s="27" t="s">
        <v>180</v>
      </c>
      <c r="AJ2" s="27" t="s">
        <v>181</v>
      </c>
      <c r="AK2" s="28" t="s">
        <v>182</v>
      </c>
      <c r="AL2" s="25" t="s">
        <v>183</v>
      </c>
      <c r="AM2" s="18"/>
      <c r="AN2" s="18"/>
      <c r="AO2" s="18"/>
      <c r="AP2" s="18"/>
      <c r="AQ2" s="18"/>
      <c r="AR2" s="29"/>
      <c r="AS2" s="30" t="s">
        <v>222</v>
      </c>
      <c r="AT2" s="30" t="s">
        <v>223</v>
      </c>
      <c r="AU2" s="30" t="s">
        <v>224</v>
      </c>
      <c r="AV2" s="30" t="s">
        <v>225</v>
      </c>
    </row>
    <row r="3" spans="1:48" x14ac:dyDescent="0.25">
      <c r="A3" s="201"/>
      <c r="B3" s="201" t="s">
        <v>163</v>
      </c>
      <c r="C3" s="201" t="s">
        <v>162</v>
      </c>
      <c r="D3" s="201" t="s">
        <v>190</v>
      </c>
      <c r="E3" s="201" t="s">
        <v>166</v>
      </c>
      <c r="F3" s="201" t="s">
        <v>165</v>
      </c>
      <c r="G3" s="203"/>
      <c r="H3" s="18"/>
      <c r="I3" s="124">
        <f t="shared" ref="I3:L3" si="0">SUM(I$4:I$13033)</f>
        <v>6850112</v>
      </c>
      <c r="J3" s="125">
        <f t="shared" si="0"/>
        <v>167739</v>
      </c>
      <c r="K3" s="126">
        <f t="shared" si="0"/>
        <v>6682373</v>
      </c>
      <c r="L3" s="124">
        <f t="shared" si="0"/>
        <v>0</v>
      </c>
      <c r="M3" s="18"/>
      <c r="N3" s="132">
        <f>SUM(N$4:N$3033)</f>
        <v>167739</v>
      </c>
      <c r="O3" s="133">
        <f t="shared" ref="O3:Y3" si="1">SUM(O$4:O$3033)</f>
        <v>0</v>
      </c>
      <c r="P3" s="133">
        <f t="shared" si="1"/>
        <v>0</v>
      </c>
      <c r="Q3" s="133">
        <f t="shared" si="1"/>
        <v>0</v>
      </c>
      <c r="R3" s="133">
        <f t="shared" si="1"/>
        <v>0</v>
      </c>
      <c r="S3" s="133">
        <f t="shared" si="1"/>
        <v>0</v>
      </c>
      <c r="T3" s="133">
        <f t="shared" si="1"/>
        <v>0</v>
      </c>
      <c r="U3" s="133">
        <f t="shared" si="1"/>
        <v>0</v>
      </c>
      <c r="V3" s="133">
        <f t="shared" si="1"/>
        <v>0</v>
      </c>
      <c r="W3" s="133">
        <f t="shared" si="1"/>
        <v>0</v>
      </c>
      <c r="X3" s="134">
        <f t="shared" si="1"/>
        <v>0</v>
      </c>
      <c r="Y3" s="31">
        <f t="shared" si="1"/>
        <v>167739</v>
      </c>
      <c r="Z3" s="18"/>
      <c r="AA3" s="139">
        <f t="shared" ref="AA3:AL3" si="2">SUM(AA$4:AA$3033)</f>
        <v>1333882</v>
      </c>
      <c r="AB3" s="140">
        <f t="shared" si="2"/>
        <v>0</v>
      </c>
      <c r="AC3" s="140">
        <f t="shared" si="2"/>
        <v>0</v>
      </c>
      <c r="AD3" s="140">
        <f t="shared" si="2"/>
        <v>0</v>
      </c>
      <c r="AE3" s="140">
        <f t="shared" si="2"/>
        <v>0</v>
      </c>
      <c r="AF3" s="140">
        <f t="shared" si="2"/>
        <v>0</v>
      </c>
      <c r="AG3" s="140">
        <f t="shared" si="2"/>
        <v>0</v>
      </c>
      <c r="AH3" s="140">
        <f t="shared" si="2"/>
        <v>0</v>
      </c>
      <c r="AI3" s="140">
        <f t="shared" si="2"/>
        <v>0</v>
      </c>
      <c r="AJ3" s="140">
        <f t="shared" si="2"/>
        <v>0</v>
      </c>
      <c r="AK3" s="141">
        <f t="shared" si="2"/>
        <v>0</v>
      </c>
      <c r="AL3" s="31">
        <f t="shared" si="2"/>
        <v>1333882</v>
      </c>
      <c r="AM3" s="18"/>
      <c r="AN3" s="18"/>
      <c r="AO3" s="18"/>
      <c r="AP3" s="18"/>
      <c r="AQ3" s="18"/>
      <c r="AR3" s="32" t="s">
        <v>226</v>
      </c>
      <c r="AS3" s="32">
        <f t="shared" ref="AS3:AT3" si="3">SUM(AS$4:AS$3033)</f>
        <v>117</v>
      </c>
      <c r="AT3" s="32">
        <f t="shared" si="3"/>
        <v>117</v>
      </c>
      <c r="AU3" s="32" t="s">
        <v>227</v>
      </c>
      <c r="AV3" s="32" t="s">
        <v>227</v>
      </c>
    </row>
    <row r="4" spans="1:48" x14ac:dyDescent="0.25">
      <c r="A4" s="123">
        <v>1637</v>
      </c>
      <c r="B4" s="199" t="s">
        <v>228</v>
      </c>
      <c r="C4" s="199" t="s">
        <v>229</v>
      </c>
      <c r="D4" s="199">
        <v>3129</v>
      </c>
      <c r="E4" s="199" t="s">
        <v>230</v>
      </c>
      <c r="F4" s="199" t="s">
        <v>231</v>
      </c>
      <c r="G4" s="33" t="str">
        <f t="shared" ref="G4:G37" si="4">IF(ISNA($AR4),"Nincs rögzítve!",IF(AU4=0,"Hiányzik a rövidtávú terv!",IF(AV4=0,"Hiányzik a hosszútávú terv!",IF(AS4=AT4,"Kitöltés rendben!",IF(AS4&lt;&gt;AT4,"Kitöltési hiba!","Kitöltési hiba!")))))</f>
        <v>Nincs rögzítve!</v>
      </c>
      <c r="H4" s="18"/>
      <c r="I4" s="127">
        <f t="shared" ref="I4:I37" si="5">J4+K4</f>
        <v>0</v>
      </c>
      <c r="J4" s="128">
        <f>SUMIF(F_IV_1A!$F:$F,$C4,F_IV_1A!$N:$N)</f>
        <v>0</v>
      </c>
      <c r="K4" s="128">
        <f>SUMIF(F_IV_1A!$F:$F,$C4,F_IV_1A!$O:$O)</f>
        <v>0</v>
      </c>
      <c r="L4" s="128">
        <f>SUMIF(F_IV_1A!$F:$F,$C4,F_IV_1A!$P:$P)</f>
        <v>0</v>
      </c>
      <c r="M4" s="18"/>
      <c r="N4" s="128">
        <f>SUMIF(F_IV_1A!$F:$F,$C4,F_IV_1A!R:R)</f>
        <v>0</v>
      </c>
      <c r="O4" s="128">
        <f>SUMIF(F_IV_1A!$F:$F,$C4,F_IV_1A!S:S)</f>
        <v>0</v>
      </c>
      <c r="P4" s="128">
        <f>SUMIF(F_IV_1A!$F:$F,$C4,F_IV_1A!T:T)</f>
        <v>0</v>
      </c>
      <c r="Q4" s="128">
        <f>SUMIF(F_IV_1A!$F:$F,$C4,F_IV_1A!U:U)</f>
        <v>0</v>
      </c>
      <c r="R4" s="128">
        <f>SUMIF(F_IV_1A!$F:$F,$C4,F_IV_1A!V:V)</f>
        <v>0</v>
      </c>
      <c r="S4" s="128">
        <f>SUMIF(F_IV_1A!$F:$F,$C4,F_IV_1A!W:W)</f>
        <v>0</v>
      </c>
      <c r="T4" s="128">
        <f>SUMIF(F_IV_1A!$F:$F,$C4,F_IV_1A!X:X)</f>
        <v>0</v>
      </c>
      <c r="U4" s="128">
        <f>SUMIF(F_IV_1A!$F:$F,$C4,F_IV_1A!Y:Y)</f>
        <v>0</v>
      </c>
      <c r="V4" s="128">
        <f>SUMIF(F_IV_1A!$F:$F,$C4,F_IV_1A!Z:Z)</f>
        <v>0</v>
      </c>
      <c r="W4" s="128">
        <f>SUMIF(F_IV_1A!$F:$F,$C4,F_IV_1A!AA:AA)</f>
        <v>0</v>
      </c>
      <c r="X4" s="135">
        <f>SUMIF(F_IV_1A!$F:$F,$C4,F_IV_1A!AB:AB)</f>
        <v>0</v>
      </c>
      <c r="Y4" s="34">
        <f t="shared" ref="Y4:Y37" si="6">SUM(N4:X4)</f>
        <v>0</v>
      </c>
      <c r="Z4" s="18"/>
      <c r="AA4" s="142">
        <f>SUMIF(F_IV_1A!$F:$F,$C4,F_IV_1A!AF:AF)</f>
        <v>0</v>
      </c>
      <c r="AB4" s="142">
        <f>SUMIF(F_IV_1A!$F:$F,$C4,F_IV_1A!AG:AG)</f>
        <v>0</v>
      </c>
      <c r="AC4" s="142">
        <f>SUMIF(F_IV_1A!$F:$F,$C4,F_IV_1A!AH:AH)</f>
        <v>0</v>
      </c>
      <c r="AD4" s="142">
        <f>SUMIF(F_IV_1A!$F:$F,$C4,F_IV_1A!AI:AI)</f>
        <v>0</v>
      </c>
      <c r="AE4" s="142">
        <f>SUMIF(F_IV_1A!$F:$F,$C4,F_IV_1A!AJ:AJ)</f>
        <v>0</v>
      </c>
      <c r="AF4" s="142">
        <f>SUMIF(F_IV_1A!$F:$F,$C4,F_IV_1A!AK:AK)</f>
        <v>0</v>
      </c>
      <c r="AG4" s="142">
        <f>SUMIF(F_IV_1A!$F:$F,$C4,F_IV_1A!AL:AL)</f>
        <v>0</v>
      </c>
      <c r="AH4" s="142">
        <f>SUMIF(F_IV_1A!$F:$F,$C4,F_IV_1A!AM:AM)</f>
        <v>0</v>
      </c>
      <c r="AI4" s="142">
        <f>SUMIF(F_IV_1A!$F:$F,$C4,F_IV_1A!AN:AN)</f>
        <v>0</v>
      </c>
      <c r="AJ4" s="142">
        <f>SUMIF(F_IV_1A!$F:$F,$C4,F_IV_1A!AO:AO)</f>
        <v>0</v>
      </c>
      <c r="AK4" s="142">
        <f>SUMIF(F_IV_1A!$F:$F,$C4,F_IV_1A!AP:AP)</f>
        <v>0</v>
      </c>
      <c r="AL4" s="34">
        <f t="shared" ref="AL4:AL37" si="7">SUM(AA4:AK4)</f>
        <v>0</v>
      </c>
      <c r="AM4" s="18"/>
      <c r="AN4" s="18"/>
      <c r="AO4" s="18"/>
      <c r="AP4" s="18"/>
      <c r="AQ4" s="18"/>
      <c r="AR4" s="19" t="e">
        <f>INDEX(F_IV_1A!$G:$G,MATCH($C4,F_IV_1A!$F:$F,0))</f>
        <v>#N/A</v>
      </c>
      <c r="AS4" s="19">
        <f>COUNTIF(F_IV_1A!$AY$3:$AY$1616,$D4)</f>
        <v>0</v>
      </c>
      <c r="AT4" s="19">
        <f>SUMIF(F_IV_1A!$AY$3:$AY$1616,$D4,F_IV_1A!$CF$3:$CF$1616)</f>
        <v>0</v>
      </c>
      <c r="AU4" s="19">
        <f>SUMIF(F_IV_1A!$AY:$AY,$D4,F_IV_1A!$CG:$CG)</f>
        <v>0</v>
      </c>
      <c r="AV4" s="19">
        <f>SUMIF(F_IV_1A!$AY:$AY,$D4,F_IV_1A!$CG:$CG)</f>
        <v>0</v>
      </c>
    </row>
    <row r="5" spans="1:48" x14ac:dyDescent="0.25">
      <c r="A5" s="123">
        <v>1638</v>
      </c>
      <c r="B5" s="199" t="s">
        <v>232</v>
      </c>
      <c r="C5" s="199" t="s">
        <v>233</v>
      </c>
      <c r="D5" s="199">
        <v>3130</v>
      </c>
      <c r="E5" s="199" t="s">
        <v>234</v>
      </c>
      <c r="F5" s="199" t="s">
        <v>235</v>
      </c>
      <c r="G5" s="33" t="str">
        <f t="shared" si="4"/>
        <v>Nincs rögzítve!</v>
      </c>
      <c r="H5" s="18"/>
      <c r="I5" s="127">
        <f t="shared" si="5"/>
        <v>0</v>
      </c>
      <c r="J5" s="128">
        <f>SUMIF(F_IV_1A!$F:$F,$C5,F_IV_1A!$N:$N)</f>
        <v>0</v>
      </c>
      <c r="K5" s="128">
        <f>SUMIF(F_IV_1A!$F:$F,$C5,F_IV_1A!$O:$O)</f>
        <v>0</v>
      </c>
      <c r="L5" s="128">
        <f>SUMIF(F_IV_1A!$F:$F,$C5,F_IV_1A!$P:$P)</f>
        <v>0</v>
      </c>
      <c r="M5" s="18"/>
      <c r="N5" s="128">
        <f>SUMIF(F_IV_1A!$F:$F,$C5,F_IV_1A!R:R)</f>
        <v>0</v>
      </c>
      <c r="O5" s="128">
        <f>SUMIF(F_IV_1A!$F:$F,$C5,F_IV_1A!S:S)</f>
        <v>0</v>
      </c>
      <c r="P5" s="128">
        <f>SUMIF(F_IV_1A!$F:$F,$C5,F_IV_1A!T:T)</f>
        <v>0</v>
      </c>
      <c r="Q5" s="128">
        <f>SUMIF(F_IV_1A!$F:$F,$C5,F_IV_1A!U:U)</f>
        <v>0</v>
      </c>
      <c r="R5" s="128">
        <f>SUMIF(F_IV_1A!$F:$F,$C5,F_IV_1A!V:V)</f>
        <v>0</v>
      </c>
      <c r="S5" s="128">
        <f>SUMIF(F_IV_1A!$F:$F,$C5,F_IV_1A!W:W)</f>
        <v>0</v>
      </c>
      <c r="T5" s="128">
        <f>SUMIF(F_IV_1A!$F:$F,$C5,F_IV_1A!X:X)</f>
        <v>0</v>
      </c>
      <c r="U5" s="128">
        <f>SUMIF(F_IV_1A!$F:$F,$C5,F_IV_1A!Y:Y)</f>
        <v>0</v>
      </c>
      <c r="V5" s="128">
        <f>SUMIF(F_IV_1A!$F:$F,$C5,F_IV_1A!Z:Z)</f>
        <v>0</v>
      </c>
      <c r="W5" s="128">
        <f>SUMIF(F_IV_1A!$F:$F,$C5,F_IV_1A!AA:AA)</f>
        <v>0</v>
      </c>
      <c r="X5" s="135">
        <f>SUMIF(F_IV_1A!$F:$F,$C5,F_IV_1A!AB:AB)</f>
        <v>0</v>
      </c>
      <c r="Y5" s="34">
        <f t="shared" si="6"/>
        <v>0</v>
      </c>
      <c r="Z5" s="18"/>
      <c r="AA5" s="142">
        <f>SUMIF(F_IV_1A!$F:$F,$C5,F_IV_1A!AF:AF)</f>
        <v>0</v>
      </c>
      <c r="AB5" s="142">
        <f>SUMIF(F_IV_1A!$F:$F,$C5,F_IV_1A!AG:AG)</f>
        <v>0</v>
      </c>
      <c r="AC5" s="142">
        <f>SUMIF(F_IV_1A!$F:$F,$C5,F_IV_1A!AH:AH)</f>
        <v>0</v>
      </c>
      <c r="AD5" s="142">
        <f>SUMIF(F_IV_1A!$F:$F,$C5,F_IV_1A!AI:AI)</f>
        <v>0</v>
      </c>
      <c r="AE5" s="142">
        <f>SUMIF(F_IV_1A!$F:$F,$C5,F_IV_1A!AJ:AJ)</f>
        <v>0</v>
      </c>
      <c r="AF5" s="142">
        <f>SUMIF(F_IV_1A!$F:$F,$C5,F_IV_1A!AK:AK)</f>
        <v>0</v>
      </c>
      <c r="AG5" s="142">
        <f>SUMIF(F_IV_1A!$F:$F,$C5,F_IV_1A!AL:AL)</f>
        <v>0</v>
      </c>
      <c r="AH5" s="142">
        <f>SUMIF(F_IV_1A!$F:$F,$C5,F_IV_1A!AM:AM)</f>
        <v>0</v>
      </c>
      <c r="AI5" s="142">
        <f>SUMIF(F_IV_1A!$F:$F,$C5,F_IV_1A!AN:AN)</f>
        <v>0</v>
      </c>
      <c r="AJ5" s="142">
        <f>SUMIF(F_IV_1A!$F:$F,$C5,F_IV_1A!AO:AO)</f>
        <v>0</v>
      </c>
      <c r="AK5" s="142">
        <f>SUMIF(F_IV_1A!$F:$F,$C5,F_IV_1A!AP:AP)</f>
        <v>0</v>
      </c>
      <c r="AL5" s="34">
        <f t="shared" si="7"/>
        <v>0</v>
      </c>
      <c r="AM5" s="18"/>
      <c r="AN5" s="18"/>
      <c r="AO5" s="18"/>
      <c r="AP5" s="18"/>
      <c r="AQ5" s="18"/>
      <c r="AR5" s="19" t="e">
        <f>INDEX(F_IV_1A!$G:$G,MATCH($C5,F_IV_1A!$F:$F,0))</f>
        <v>#N/A</v>
      </c>
      <c r="AS5" s="19">
        <f>COUNTIF(F_IV_1A!$AY$3:$AY$1616,$D5)</f>
        <v>0</v>
      </c>
      <c r="AT5" s="19">
        <f>SUMIF(F_IV_1A!$AY$3:$AY$1616,$D5,F_IV_1A!$CF$3:$CF$1616)</f>
        <v>0</v>
      </c>
      <c r="AU5" s="19">
        <f>SUMIF(F_IV_1A!$AY:$AY,$D5,F_IV_1A!$CG:$CG)</f>
        <v>0</v>
      </c>
      <c r="AV5" s="19">
        <f>SUMIF(F_IV_1A!$AY:$AY,$D5,F_IV_1A!$CG:$CG)</f>
        <v>0</v>
      </c>
    </row>
    <row r="6" spans="1:48" x14ac:dyDescent="0.25">
      <c r="A6" s="123">
        <v>1639</v>
      </c>
      <c r="B6" s="199" t="s">
        <v>236</v>
      </c>
      <c r="C6" s="199" t="s">
        <v>237</v>
      </c>
      <c r="D6" s="199">
        <v>3131</v>
      </c>
      <c r="E6" s="199" t="s">
        <v>238</v>
      </c>
      <c r="F6" s="199" t="s">
        <v>239</v>
      </c>
      <c r="G6" s="33" t="str">
        <f t="shared" si="4"/>
        <v>Nincs rögzítve!</v>
      </c>
      <c r="H6" s="18"/>
      <c r="I6" s="127">
        <f t="shared" si="5"/>
        <v>0</v>
      </c>
      <c r="J6" s="128">
        <f>SUMIF(F_IV_1A!$F:$F,$C6,F_IV_1A!$N:$N)</f>
        <v>0</v>
      </c>
      <c r="K6" s="128">
        <f>SUMIF(F_IV_1A!$F:$F,$C6,F_IV_1A!$O:$O)</f>
        <v>0</v>
      </c>
      <c r="L6" s="128">
        <f>SUMIF(F_IV_1A!$F:$F,$C6,F_IV_1A!$P:$P)</f>
        <v>0</v>
      </c>
      <c r="M6" s="18"/>
      <c r="N6" s="128">
        <f>SUMIF(F_IV_1A!$F:$F,$C6,F_IV_1A!R:R)</f>
        <v>0</v>
      </c>
      <c r="O6" s="128">
        <f>SUMIF(F_IV_1A!$F:$F,$C6,F_IV_1A!S:S)</f>
        <v>0</v>
      </c>
      <c r="P6" s="128">
        <f>SUMIF(F_IV_1A!$F:$F,$C6,F_IV_1A!T:T)</f>
        <v>0</v>
      </c>
      <c r="Q6" s="128">
        <f>SUMIF(F_IV_1A!$F:$F,$C6,F_IV_1A!U:U)</f>
        <v>0</v>
      </c>
      <c r="R6" s="128">
        <f>SUMIF(F_IV_1A!$F:$F,$C6,F_IV_1A!V:V)</f>
        <v>0</v>
      </c>
      <c r="S6" s="128">
        <f>SUMIF(F_IV_1A!$F:$F,$C6,F_IV_1A!W:W)</f>
        <v>0</v>
      </c>
      <c r="T6" s="128">
        <f>SUMIF(F_IV_1A!$F:$F,$C6,F_IV_1A!X:X)</f>
        <v>0</v>
      </c>
      <c r="U6" s="128">
        <f>SUMIF(F_IV_1A!$F:$F,$C6,F_IV_1A!Y:Y)</f>
        <v>0</v>
      </c>
      <c r="V6" s="128">
        <f>SUMIF(F_IV_1A!$F:$F,$C6,F_IV_1A!Z:Z)</f>
        <v>0</v>
      </c>
      <c r="W6" s="128">
        <f>SUMIF(F_IV_1A!$F:$F,$C6,F_IV_1A!AA:AA)</f>
        <v>0</v>
      </c>
      <c r="X6" s="135">
        <f>SUMIF(F_IV_1A!$F:$F,$C6,F_IV_1A!AB:AB)</f>
        <v>0</v>
      </c>
      <c r="Y6" s="34">
        <f t="shared" si="6"/>
        <v>0</v>
      </c>
      <c r="Z6" s="18"/>
      <c r="AA6" s="142">
        <f>SUMIF(F_IV_1A!$F:$F,$C6,F_IV_1A!AF:AF)</f>
        <v>0</v>
      </c>
      <c r="AB6" s="142">
        <f>SUMIF(F_IV_1A!$F:$F,$C6,F_IV_1A!AG:AG)</f>
        <v>0</v>
      </c>
      <c r="AC6" s="142">
        <f>SUMIF(F_IV_1A!$F:$F,$C6,F_IV_1A!AH:AH)</f>
        <v>0</v>
      </c>
      <c r="AD6" s="142">
        <f>SUMIF(F_IV_1A!$F:$F,$C6,F_IV_1A!AI:AI)</f>
        <v>0</v>
      </c>
      <c r="AE6" s="142">
        <f>SUMIF(F_IV_1A!$F:$F,$C6,F_IV_1A!AJ:AJ)</f>
        <v>0</v>
      </c>
      <c r="AF6" s="142">
        <f>SUMIF(F_IV_1A!$F:$F,$C6,F_IV_1A!AK:AK)</f>
        <v>0</v>
      </c>
      <c r="AG6" s="142">
        <f>SUMIF(F_IV_1A!$F:$F,$C6,F_IV_1A!AL:AL)</f>
        <v>0</v>
      </c>
      <c r="AH6" s="142">
        <f>SUMIF(F_IV_1A!$F:$F,$C6,F_IV_1A!AM:AM)</f>
        <v>0</v>
      </c>
      <c r="AI6" s="142">
        <f>SUMIF(F_IV_1A!$F:$F,$C6,F_IV_1A!AN:AN)</f>
        <v>0</v>
      </c>
      <c r="AJ6" s="142">
        <f>SUMIF(F_IV_1A!$F:$F,$C6,F_IV_1A!AO:AO)</f>
        <v>0</v>
      </c>
      <c r="AK6" s="142">
        <f>SUMIF(F_IV_1A!$F:$F,$C6,F_IV_1A!AP:AP)</f>
        <v>0</v>
      </c>
      <c r="AL6" s="34">
        <f t="shared" si="7"/>
        <v>0</v>
      </c>
      <c r="AM6" s="18"/>
      <c r="AN6" s="18"/>
      <c r="AO6" s="18"/>
      <c r="AP6" s="18"/>
      <c r="AQ6" s="18"/>
      <c r="AR6" s="19" t="e">
        <f>INDEX(F_IV_1A!$G:$G,MATCH($C6,F_IV_1A!$F:$F,0))</f>
        <v>#N/A</v>
      </c>
      <c r="AS6" s="19">
        <f>COUNTIF(F_IV_1A!$AY$3:$AY$1616,$D6)</f>
        <v>0</v>
      </c>
      <c r="AT6" s="19">
        <f>SUMIF(F_IV_1A!$AY$3:$AY$1616,$D6,F_IV_1A!$CF$3:$CF$1616)</f>
        <v>0</v>
      </c>
      <c r="AU6" s="19">
        <f>SUMIF(F_IV_1A!$AY:$AY,$D6,F_IV_1A!$CG:$CG)</f>
        <v>0</v>
      </c>
      <c r="AV6" s="19">
        <f>SUMIF(F_IV_1A!$AY:$AY,$D6,F_IV_1A!$CG:$CG)</f>
        <v>0</v>
      </c>
    </row>
    <row r="7" spans="1:48" x14ac:dyDescent="0.25">
      <c r="A7" s="123">
        <v>1640</v>
      </c>
      <c r="B7" s="199" t="s">
        <v>240</v>
      </c>
      <c r="C7" s="199" t="s">
        <v>241</v>
      </c>
      <c r="D7" s="199">
        <v>3132</v>
      </c>
      <c r="E7" s="199" t="s">
        <v>242</v>
      </c>
      <c r="F7" s="199" t="s">
        <v>243</v>
      </c>
      <c r="G7" s="33" t="str">
        <f t="shared" si="4"/>
        <v>Nincs rögzítve!</v>
      </c>
      <c r="H7" s="18"/>
      <c r="I7" s="127">
        <f t="shared" si="5"/>
        <v>0</v>
      </c>
      <c r="J7" s="128">
        <f>SUMIF(F_IV_1A!$F:$F,$C7,F_IV_1A!$N:$N)</f>
        <v>0</v>
      </c>
      <c r="K7" s="128">
        <f>SUMIF(F_IV_1A!$F:$F,$C7,F_IV_1A!$O:$O)</f>
        <v>0</v>
      </c>
      <c r="L7" s="128">
        <f>SUMIF(F_IV_1A!$F:$F,$C7,F_IV_1A!$P:$P)</f>
        <v>0</v>
      </c>
      <c r="M7" s="18"/>
      <c r="N7" s="128">
        <f>SUMIF(F_IV_1A!$F:$F,$C7,F_IV_1A!R:R)</f>
        <v>0</v>
      </c>
      <c r="O7" s="128">
        <f>SUMIF(F_IV_1A!$F:$F,$C7,F_IV_1A!S:S)</f>
        <v>0</v>
      </c>
      <c r="P7" s="128">
        <f>SUMIF(F_IV_1A!$F:$F,$C7,F_IV_1A!T:T)</f>
        <v>0</v>
      </c>
      <c r="Q7" s="128">
        <f>SUMIF(F_IV_1A!$F:$F,$C7,F_IV_1A!U:U)</f>
        <v>0</v>
      </c>
      <c r="R7" s="128">
        <f>SUMIF(F_IV_1A!$F:$F,$C7,F_IV_1A!V:V)</f>
        <v>0</v>
      </c>
      <c r="S7" s="128">
        <f>SUMIF(F_IV_1A!$F:$F,$C7,F_IV_1A!W:W)</f>
        <v>0</v>
      </c>
      <c r="T7" s="128">
        <f>SUMIF(F_IV_1A!$F:$F,$C7,F_IV_1A!X:X)</f>
        <v>0</v>
      </c>
      <c r="U7" s="128">
        <f>SUMIF(F_IV_1A!$F:$F,$C7,F_IV_1A!Y:Y)</f>
        <v>0</v>
      </c>
      <c r="V7" s="128">
        <f>SUMIF(F_IV_1A!$F:$F,$C7,F_IV_1A!Z:Z)</f>
        <v>0</v>
      </c>
      <c r="W7" s="128">
        <f>SUMIF(F_IV_1A!$F:$F,$C7,F_IV_1A!AA:AA)</f>
        <v>0</v>
      </c>
      <c r="X7" s="135">
        <f>SUMIF(F_IV_1A!$F:$F,$C7,F_IV_1A!AB:AB)</f>
        <v>0</v>
      </c>
      <c r="Y7" s="34">
        <f t="shared" si="6"/>
        <v>0</v>
      </c>
      <c r="Z7" s="18"/>
      <c r="AA7" s="142">
        <f>SUMIF(F_IV_1A!$F:$F,$C7,F_IV_1A!AF:AF)</f>
        <v>0</v>
      </c>
      <c r="AB7" s="142">
        <f>SUMIF(F_IV_1A!$F:$F,$C7,F_IV_1A!AG:AG)</f>
        <v>0</v>
      </c>
      <c r="AC7" s="142">
        <f>SUMIF(F_IV_1A!$F:$F,$C7,F_IV_1A!AH:AH)</f>
        <v>0</v>
      </c>
      <c r="AD7" s="142">
        <f>SUMIF(F_IV_1A!$F:$F,$C7,F_IV_1A!AI:AI)</f>
        <v>0</v>
      </c>
      <c r="AE7" s="142">
        <f>SUMIF(F_IV_1A!$F:$F,$C7,F_IV_1A!AJ:AJ)</f>
        <v>0</v>
      </c>
      <c r="AF7" s="142">
        <f>SUMIF(F_IV_1A!$F:$F,$C7,F_IV_1A!AK:AK)</f>
        <v>0</v>
      </c>
      <c r="AG7" s="142">
        <f>SUMIF(F_IV_1A!$F:$F,$C7,F_IV_1A!AL:AL)</f>
        <v>0</v>
      </c>
      <c r="AH7" s="142">
        <f>SUMIF(F_IV_1A!$F:$F,$C7,F_IV_1A!AM:AM)</f>
        <v>0</v>
      </c>
      <c r="AI7" s="142">
        <f>SUMIF(F_IV_1A!$F:$F,$C7,F_IV_1A!AN:AN)</f>
        <v>0</v>
      </c>
      <c r="AJ7" s="142">
        <f>SUMIF(F_IV_1A!$F:$F,$C7,F_IV_1A!AO:AO)</f>
        <v>0</v>
      </c>
      <c r="AK7" s="142">
        <f>SUMIF(F_IV_1A!$F:$F,$C7,F_IV_1A!AP:AP)</f>
        <v>0</v>
      </c>
      <c r="AL7" s="34">
        <f t="shared" si="7"/>
        <v>0</v>
      </c>
      <c r="AM7" s="18"/>
      <c r="AN7" s="18"/>
      <c r="AO7" s="18"/>
      <c r="AP7" s="18"/>
      <c r="AQ7" s="18"/>
      <c r="AR7" s="19" t="e">
        <f>INDEX(F_IV_1A!$G:$G,MATCH($C7,F_IV_1A!$F:$F,0))</f>
        <v>#N/A</v>
      </c>
      <c r="AS7" s="19">
        <f>COUNTIF(F_IV_1A!$AY$3:$AY$1616,$D7)</f>
        <v>0</v>
      </c>
      <c r="AT7" s="19">
        <f>SUMIF(F_IV_1A!$AY$3:$AY$1616,$D7,F_IV_1A!$CF$3:$CF$1616)</f>
        <v>0</v>
      </c>
      <c r="AU7" s="19">
        <f>SUMIF(F_IV_1A!$AY:$AY,$D7,F_IV_1A!$CG:$CG)</f>
        <v>0</v>
      </c>
      <c r="AV7" s="19">
        <f>SUMIF(F_IV_1A!$AY:$AY,$D7,F_IV_1A!$CG:$CG)</f>
        <v>0</v>
      </c>
    </row>
    <row r="8" spans="1:48" x14ac:dyDescent="0.25">
      <c r="A8" s="123">
        <v>1641</v>
      </c>
      <c r="B8" s="199" t="s">
        <v>244</v>
      </c>
      <c r="C8" s="199" t="s">
        <v>245</v>
      </c>
      <c r="D8" s="199">
        <v>3133</v>
      </c>
      <c r="E8" s="199" t="s">
        <v>246</v>
      </c>
      <c r="F8" s="199" t="s">
        <v>247</v>
      </c>
      <c r="G8" s="33" t="str">
        <f t="shared" si="4"/>
        <v>Nincs rögzítve!</v>
      </c>
      <c r="H8" s="18"/>
      <c r="I8" s="127">
        <f t="shared" si="5"/>
        <v>0</v>
      </c>
      <c r="J8" s="128">
        <f>SUMIF(F_IV_1A!$F:$F,$C8,F_IV_1A!$N:$N)</f>
        <v>0</v>
      </c>
      <c r="K8" s="128">
        <f>SUMIF(F_IV_1A!$F:$F,$C8,F_IV_1A!$O:$O)</f>
        <v>0</v>
      </c>
      <c r="L8" s="128">
        <f>SUMIF(F_IV_1A!$F:$F,$C8,F_IV_1A!$P:$P)</f>
        <v>0</v>
      </c>
      <c r="M8" s="18"/>
      <c r="N8" s="128">
        <f>SUMIF(F_IV_1A!$F:$F,$C8,F_IV_1A!R:R)</f>
        <v>0</v>
      </c>
      <c r="O8" s="128">
        <f>SUMIF(F_IV_1A!$F:$F,$C8,F_IV_1A!S:S)</f>
        <v>0</v>
      </c>
      <c r="P8" s="128">
        <f>SUMIF(F_IV_1A!$F:$F,$C8,F_IV_1A!T:T)</f>
        <v>0</v>
      </c>
      <c r="Q8" s="128">
        <f>SUMIF(F_IV_1A!$F:$F,$C8,F_IV_1A!U:U)</f>
        <v>0</v>
      </c>
      <c r="R8" s="128">
        <f>SUMIF(F_IV_1A!$F:$F,$C8,F_IV_1A!V:V)</f>
        <v>0</v>
      </c>
      <c r="S8" s="128">
        <f>SUMIF(F_IV_1A!$F:$F,$C8,F_IV_1A!W:W)</f>
        <v>0</v>
      </c>
      <c r="T8" s="128">
        <f>SUMIF(F_IV_1A!$F:$F,$C8,F_IV_1A!X:X)</f>
        <v>0</v>
      </c>
      <c r="U8" s="128">
        <f>SUMIF(F_IV_1A!$F:$F,$C8,F_IV_1A!Y:Y)</f>
        <v>0</v>
      </c>
      <c r="V8" s="128">
        <f>SUMIF(F_IV_1A!$F:$F,$C8,F_IV_1A!Z:Z)</f>
        <v>0</v>
      </c>
      <c r="W8" s="128">
        <f>SUMIF(F_IV_1A!$F:$F,$C8,F_IV_1A!AA:AA)</f>
        <v>0</v>
      </c>
      <c r="X8" s="135">
        <f>SUMIF(F_IV_1A!$F:$F,$C8,F_IV_1A!AB:AB)</f>
        <v>0</v>
      </c>
      <c r="Y8" s="34">
        <f t="shared" si="6"/>
        <v>0</v>
      </c>
      <c r="Z8" s="18"/>
      <c r="AA8" s="142">
        <f>SUMIF(F_IV_1A!$F:$F,$C8,F_IV_1A!AF:AF)</f>
        <v>0</v>
      </c>
      <c r="AB8" s="142">
        <f>SUMIF(F_IV_1A!$F:$F,$C8,F_IV_1A!AG:AG)</f>
        <v>0</v>
      </c>
      <c r="AC8" s="142">
        <f>SUMIF(F_IV_1A!$F:$F,$C8,F_IV_1A!AH:AH)</f>
        <v>0</v>
      </c>
      <c r="AD8" s="142">
        <f>SUMIF(F_IV_1A!$F:$F,$C8,F_IV_1A!AI:AI)</f>
        <v>0</v>
      </c>
      <c r="AE8" s="142">
        <f>SUMIF(F_IV_1A!$F:$F,$C8,F_IV_1A!AJ:AJ)</f>
        <v>0</v>
      </c>
      <c r="AF8" s="142">
        <f>SUMIF(F_IV_1A!$F:$F,$C8,F_IV_1A!AK:AK)</f>
        <v>0</v>
      </c>
      <c r="AG8" s="142">
        <f>SUMIF(F_IV_1A!$F:$F,$C8,F_IV_1A!AL:AL)</f>
        <v>0</v>
      </c>
      <c r="AH8" s="142">
        <f>SUMIF(F_IV_1A!$F:$F,$C8,F_IV_1A!AM:AM)</f>
        <v>0</v>
      </c>
      <c r="AI8" s="142">
        <f>SUMIF(F_IV_1A!$F:$F,$C8,F_IV_1A!AN:AN)</f>
        <v>0</v>
      </c>
      <c r="AJ8" s="142">
        <f>SUMIF(F_IV_1A!$F:$F,$C8,F_IV_1A!AO:AO)</f>
        <v>0</v>
      </c>
      <c r="AK8" s="142">
        <f>SUMIF(F_IV_1A!$F:$F,$C8,F_IV_1A!AP:AP)</f>
        <v>0</v>
      </c>
      <c r="AL8" s="34">
        <f t="shared" si="7"/>
        <v>0</v>
      </c>
      <c r="AM8" s="18"/>
      <c r="AN8" s="18"/>
      <c r="AO8" s="18"/>
      <c r="AP8" s="18"/>
      <c r="AQ8" s="18"/>
      <c r="AR8" s="19" t="e">
        <f>INDEX(F_IV_1A!$G:$G,MATCH($C8,F_IV_1A!$F:$F,0))</f>
        <v>#N/A</v>
      </c>
      <c r="AS8" s="19">
        <f>COUNTIF(F_IV_1A!$AY$3:$AY$1616,$D8)</f>
        <v>0</v>
      </c>
      <c r="AT8" s="19">
        <f>SUMIF(F_IV_1A!$AY$3:$AY$1616,$D8,F_IV_1A!$CF$3:$CF$1616)</f>
        <v>0</v>
      </c>
      <c r="AU8" s="19">
        <f>SUMIF(F_IV_1A!$AY:$AY,$D8,F_IV_1A!$CG:$CG)</f>
        <v>0</v>
      </c>
      <c r="AV8" s="19">
        <f>SUMIF(F_IV_1A!$AY:$AY,$D8,F_IV_1A!$CG:$CG)</f>
        <v>0</v>
      </c>
    </row>
    <row r="9" spans="1:48" x14ac:dyDescent="0.25">
      <c r="A9" s="123">
        <v>1642</v>
      </c>
      <c r="B9" s="199" t="s">
        <v>248</v>
      </c>
      <c r="C9" s="199" t="s">
        <v>249</v>
      </c>
      <c r="D9" s="199">
        <v>3136</v>
      </c>
      <c r="E9" s="199" t="s">
        <v>250</v>
      </c>
      <c r="F9" s="199" t="s">
        <v>251</v>
      </c>
      <c r="G9" s="33" t="str">
        <f t="shared" si="4"/>
        <v>Nincs rögzítve!</v>
      </c>
      <c r="H9" s="18"/>
      <c r="I9" s="127">
        <f t="shared" si="5"/>
        <v>0</v>
      </c>
      <c r="J9" s="128">
        <f>SUMIF(F_IV_1A!$F:$F,$C9,F_IV_1A!$N:$N)</f>
        <v>0</v>
      </c>
      <c r="K9" s="128">
        <f>SUMIF(F_IV_1A!$F:$F,$C9,F_IV_1A!$O:$O)</f>
        <v>0</v>
      </c>
      <c r="L9" s="128">
        <f>SUMIF(F_IV_1A!$F:$F,$C9,F_IV_1A!$P:$P)</f>
        <v>0</v>
      </c>
      <c r="M9" s="18"/>
      <c r="N9" s="128">
        <f>SUMIF(F_IV_1A!$F:$F,$C9,F_IV_1A!R:R)</f>
        <v>0</v>
      </c>
      <c r="O9" s="128">
        <f>SUMIF(F_IV_1A!$F:$F,$C9,F_IV_1A!S:S)</f>
        <v>0</v>
      </c>
      <c r="P9" s="128">
        <f>SUMIF(F_IV_1A!$F:$F,$C9,F_IV_1A!T:T)</f>
        <v>0</v>
      </c>
      <c r="Q9" s="128">
        <f>SUMIF(F_IV_1A!$F:$F,$C9,F_IV_1A!U:U)</f>
        <v>0</v>
      </c>
      <c r="R9" s="128">
        <f>SUMIF(F_IV_1A!$F:$F,$C9,F_IV_1A!V:V)</f>
        <v>0</v>
      </c>
      <c r="S9" s="128">
        <f>SUMIF(F_IV_1A!$F:$F,$C9,F_IV_1A!W:W)</f>
        <v>0</v>
      </c>
      <c r="T9" s="128">
        <f>SUMIF(F_IV_1A!$F:$F,$C9,F_IV_1A!X:X)</f>
        <v>0</v>
      </c>
      <c r="U9" s="128">
        <f>SUMIF(F_IV_1A!$F:$F,$C9,F_IV_1A!Y:Y)</f>
        <v>0</v>
      </c>
      <c r="V9" s="128">
        <f>SUMIF(F_IV_1A!$F:$F,$C9,F_IV_1A!Z:Z)</f>
        <v>0</v>
      </c>
      <c r="W9" s="128">
        <f>SUMIF(F_IV_1A!$F:$F,$C9,F_IV_1A!AA:AA)</f>
        <v>0</v>
      </c>
      <c r="X9" s="135">
        <f>SUMIF(F_IV_1A!$F:$F,$C9,F_IV_1A!AB:AB)</f>
        <v>0</v>
      </c>
      <c r="Y9" s="34">
        <f t="shared" si="6"/>
        <v>0</v>
      </c>
      <c r="Z9" s="18"/>
      <c r="AA9" s="142">
        <f>SUMIF(F_IV_1A!$F:$F,$C9,F_IV_1A!AF:AF)</f>
        <v>0</v>
      </c>
      <c r="AB9" s="142">
        <f>SUMIF(F_IV_1A!$F:$F,$C9,F_IV_1A!AG:AG)</f>
        <v>0</v>
      </c>
      <c r="AC9" s="142">
        <f>SUMIF(F_IV_1A!$F:$F,$C9,F_IV_1A!AH:AH)</f>
        <v>0</v>
      </c>
      <c r="AD9" s="142">
        <f>SUMIF(F_IV_1A!$F:$F,$C9,F_IV_1A!AI:AI)</f>
        <v>0</v>
      </c>
      <c r="AE9" s="142">
        <f>SUMIF(F_IV_1A!$F:$F,$C9,F_IV_1A!AJ:AJ)</f>
        <v>0</v>
      </c>
      <c r="AF9" s="142">
        <f>SUMIF(F_IV_1A!$F:$F,$C9,F_IV_1A!AK:AK)</f>
        <v>0</v>
      </c>
      <c r="AG9" s="142">
        <f>SUMIF(F_IV_1A!$F:$F,$C9,F_IV_1A!AL:AL)</f>
        <v>0</v>
      </c>
      <c r="AH9" s="142">
        <f>SUMIF(F_IV_1A!$F:$F,$C9,F_IV_1A!AM:AM)</f>
        <v>0</v>
      </c>
      <c r="AI9" s="142">
        <f>SUMIF(F_IV_1A!$F:$F,$C9,F_IV_1A!AN:AN)</f>
        <v>0</v>
      </c>
      <c r="AJ9" s="142">
        <f>SUMIF(F_IV_1A!$F:$F,$C9,F_IV_1A!AO:AO)</f>
        <v>0</v>
      </c>
      <c r="AK9" s="142">
        <f>SUMIF(F_IV_1A!$F:$F,$C9,F_IV_1A!AP:AP)</f>
        <v>0</v>
      </c>
      <c r="AL9" s="34">
        <f t="shared" si="7"/>
        <v>0</v>
      </c>
      <c r="AM9" s="18"/>
      <c r="AN9" s="18"/>
      <c r="AO9" s="18"/>
      <c r="AP9" s="18"/>
      <c r="AQ9" s="18"/>
      <c r="AR9" s="19" t="e">
        <f>INDEX(F_IV_1A!$G:$G,MATCH($C9,F_IV_1A!$F:$F,0))</f>
        <v>#N/A</v>
      </c>
      <c r="AS9" s="19">
        <f>COUNTIF(F_IV_1A!$AY$3:$AY$1616,$D9)</f>
        <v>0</v>
      </c>
      <c r="AT9" s="19">
        <f>SUMIF(F_IV_1A!$AY$3:$AY$1616,$D9,F_IV_1A!$CF$3:$CF$1616)</f>
        <v>0</v>
      </c>
      <c r="AU9" s="19">
        <f>SUMIF(F_IV_1A!$AY:$AY,$D9,F_IV_1A!$CG:$CG)</f>
        <v>0</v>
      </c>
      <c r="AV9" s="19">
        <f>SUMIF(F_IV_1A!$AY:$AY,$D9,F_IV_1A!$CG:$CG)</f>
        <v>0</v>
      </c>
    </row>
    <row r="10" spans="1:48" x14ac:dyDescent="0.25">
      <c r="A10" s="123">
        <v>1643</v>
      </c>
      <c r="B10" s="199" t="s">
        <v>252</v>
      </c>
      <c r="C10" s="199" t="s">
        <v>253</v>
      </c>
      <c r="D10" s="199">
        <v>3137</v>
      </c>
      <c r="E10" s="199" t="s">
        <v>254</v>
      </c>
      <c r="F10" s="199" t="s">
        <v>255</v>
      </c>
      <c r="G10" s="33" t="str">
        <f t="shared" si="4"/>
        <v>Nincs rögzítve!</v>
      </c>
      <c r="H10" s="18"/>
      <c r="I10" s="127">
        <f t="shared" si="5"/>
        <v>0</v>
      </c>
      <c r="J10" s="128">
        <f>SUMIF(F_IV_1A!$F:$F,$C10,F_IV_1A!$N:$N)</f>
        <v>0</v>
      </c>
      <c r="K10" s="128">
        <f>SUMIF(F_IV_1A!$F:$F,$C10,F_IV_1A!$O:$O)</f>
        <v>0</v>
      </c>
      <c r="L10" s="128">
        <f>SUMIF(F_IV_1A!$F:$F,$C10,F_IV_1A!$P:$P)</f>
        <v>0</v>
      </c>
      <c r="M10" s="18"/>
      <c r="N10" s="128">
        <f>SUMIF(F_IV_1A!$F:$F,$C10,F_IV_1A!R:R)</f>
        <v>0</v>
      </c>
      <c r="O10" s="128">
        <f>SUMIF(F_IV_1A!$F:$F,$C10,F_IV_1A!S:S)</f>
        <v>0</v>
      </c>
      <c r="P10" s="128">
        <f>SUMIF(F_IV_1A!$F:$F,$C10,F_IV_1A!T:T)</f>
        <v>0</v>
      </c>
      <c r="Q10" s="128">
        <f>SUMIF(F_IV_1A!$F:$F,$C10,F_IV_1A!U:U)</f>
        <v>0</v>
      </c>
      <c r="R10" s="128">
        <f>SUMIF(F_IV_1A!$F:$F,$C10,F_IV_1A!V:V)</f>
        <v>0</v>
      </c>
      <c r="S10" s="128">
        <f>SUMIF(F_IV_1A!$F:$F,$C10,F_IV_1A!W:W)</f>
        <v>0</v>
      </c>
      <c r="T10" s="128">
        <f>SUMIF(F_IV_1A!$F:$F,$C10,F_IV_1A!X:X)</f>
        <v>0</v>
      </c>
      <c r="U10" s="128">
        <f>SUMIF(F_IV_1A!$F:$F,$C10,F_IV_1A!Y:Y)</f>
        <v>0</v>
      </c>
      <c r="V10" s="128">
        <f>SUMIF(F_IV_1A!$F:$F,$C10,F_IV_1A!Z:Z)</f>
        <v>0</v>
      </c>
      <c r="W10" s="128">
        <f>SUMIF(F_IV_1A!$F:$F,$C10,F_IV_1A!AA:AA)</f>
        <v>0</v>
      </c>
      <c r="X10" s="135">
        <f>SUMIF(F_IV_1A!$F:$F,$C10,F_IV_1A!AB:AB)</f>
        <v>0</v>
      </c>
      <c r="Y10" s="34">
        <f t="shared" si="6"/>
        <v>0</v>
      </c>
      <c r="Z10" s="18"/>
      <c r="AA10" s="142">
        <f>SUMIF(F_IV_1A!$F:$F,$C10,F_IV_1A!AF:AF)</f>
        <v>0</v>
      </c>
      <c r="AB10" s="142">
        <f>SUMIF(F_IV_1A!$F:$F,$C10,F_IV_1A!AG:AG)</f>
        <v>0</v>
      </c>
      <c r="AC10" s="142">
        <f>SUMIF(F_IV_1A!$F:$F,$C10,F_IV_1A!AH:AH)</f>
        <v>0</v>
      </c>
      <c r="AD10" s="142">
        <f>SUMIF(F_IV_1A!$F:$F,$C10,F_IV_1A!AI:AI)</f>
        <v>0</v>
      </c>
      <c r="AE10" s="142">
        <f>SUMIF(F_IV_1A!$F:$F,$C10,F_IV_1A!AJ:AJ)</f>
        <v>0</v>
      </c>
      <c r="AF10" s="142">
        <f>SUMIF(F_IV_1A!$F:$F,$C10,F_IV_1A!AK:AK)</f>
        <v>0</v>
      </c>
      <c r="AG10" s="142">
        <f>SUMIF(F_IV_1A!$F:$F,$C10,F_IV_1A!AL:AL)</f>
        <v>0</v>
      </c>
      <c r="AH10" s="142">
        <f>SUMIF(F_IV_1A!$F:$F,$C10,F_IV_1A!AM:AM)</f>
        <v>0</v>
      </c>
      <c r="AI10" s="142">
        <f>SUMIF(F_IV_1A!$F:$F,$C10,F_IV_1A!AN:AN)</f>
        <v>0</v>
      </c>
      <c r="AJ10" s="142">
        <f>SUMIF(F_IV_1A!$F:$F,$C10,F_IV_1A!AO:AO)</f>
        <v>0</v>
      </c>
      <c r="AK10" s="142">
        <f>SUMIF(F_IV_1A!$F:$F,$C10,F_IV_1A!AP:AP)</f>
        <v>0</v>
      </c>
      <c r="AL10" s="34">
        <f t="shared" si="7"/>
        <v>0</v>
      </c>
      <c r="AM10" s="18"/>
      <c r="AN10" s="18"/>
      <c r="AO10" s="18"/>
      <c r="AP10" s="18"/>
      <c r="AQ10" s="18"/>
      <c r="AR10" s="19" t="e">
        <f>INDEX(F_IV_1A!$G:$G,MATCH($C10,F_IV_1A!$F:$F,0))</f>
        <v>#N/A</v>
      </c>
      <c r="AS10" s="19">
        <f>COUNTIF(F_IV_1A!$AY$3:$AY$1616,$D10)</f>
        <v>0</v>
      </c>
      <c r="AT10" s="19">
        <f>SUMIF(F_IV_1A!$AY$3:$AY$1616,$D10,F_IV_1A!$CF$3:$CF$1616)</f>
        <v>0</v>
      </c>
      <c r="AU10" s="19">
        <f>SUMIF(F_IV_1A!$AY:$AY,$D10,F_IV_1A!$CG:$CG)</f>
        <v>0</v>
      </c>
      <c r="AV10" s="19">
        <f>SUMIF(F_IV_1A!$AY:$AY,$D10,F_IV_1A!$CG:$CG)</f>
        <v>0</v>
      </c>
    </row>
    <row r="11" spans="1:48" x14ac:dyDescent="0.25">
      <c r="A11" s="123">
        <v>1644</v>
      </c>
      <c r="B11" s="199" t="s">
        <v>256</v>
      </c>
      <c r="C11" s="199" t="s">
        <v>257</v>
      </c>
      <c r="D11" s="199">
        <v>3138</v>
      </c>
      <c r="E11" s="199" t="s">
        <v>258</v>
      </c>
      <c r="F11" s="199" t="s">
        <v>259</v>
      </c>
      <c r="G11" s="33" t="str">
        <f t="shared" si="4"/>
        <v>Nincs rögzítve!</v>
      </c>
      <c r="H11" s="18"/>
      <c r="I11" s="127">
        <f t="shared" si="5"/>
        <v>0</v>
      </c>
      <c r="J11" s="128">
        <f>SUMIF(F_IV_1A!$F:$F,$C11,F_IV_1A!$N:$N)</f>
        <v>0</v>
      </c>
      <c r="K11" s="128">
        <f>SUMIF(F_IV_1A!$F:$F,$C11,F_IV_1A!$O:$O)</f>
        <v>0</v>
      </c>
      <c r="L11" s="128">
        <f>SUMIF(F_IV_1A!$F:$F,$C11,F_IV_1A!$P:$P)</f>
        <v>0</v>
      </c>
      <c r="M11" s="18"/>
      <c r="N11" s="128">
        <f>SUMIF(F_IV_1A!$F:$F,$C11,F_IV_1A!R:R)</f>
        <v>0</v>
      </c>
      <c r="O11" s="128">
        <f>SUMIF(F_IV_1A!$F:$F,$C11,F_IV_1A!S:S)</f>
        <v>0</v>
      </c>
      <c r="P11" s="128">
        <f>SUMIF(F_IV_1A!$F:$F,$C11,F_IV_1A!T:T)</f>
        <v>0</v>
      </c>
      <c r="Q11" s="128">
        <f>SUMIF(F_IV_1A!$F:$F,$C11,F_IV_1A!U:U)</f>
        <v>0</v>
      </c>
      <c r="R11" s="128">
        <f>SUMIF(F_IV_1A!$F:$F,$C11,F_IV_1A!V:V)</f>
        <v>0</v>
      </c>
      <c r="S11" s="128">
        <f>SUMIF(F_IV_1A!$F:$F,$C11,F_IV_1A!W:W)</f>
        <v>0</v>
      </c>
      <c r="T11" s="128">
        <f>SUMIF(F_IV_1A!$F:$F,$C11,F_IV_1A!X:X)</f>
        <v>0</v>
      </c>
      <c r="U11" s="128">
        <f>SUMIF(F_IV_1A!$F:$F,$C11,F_IV_1A!Y:Y)</f>
        <v>0</v>
      </c>
      <c r="V11" s="128">
        <f>SUMIF(F_IV_1A!$F:$F,$C11,F_IV_1A!Z:Z)</f>
        <v>0</v>
      </c>
      <c r="W11" s="128">
        <f>SUMIF(F_IV_1A!$F:$F,$C11,F_IV_1A!AA:AA)</f>
        <v>0</v>
      </c>
      <c r="X11" s="135">
        <f>SUMIF(F_IV_1A!$F:$F,$C11,F_IV_1A!AB:AB)</f>
        <v>0</v>
      </c>
      <c r="Y11" s="34">
        <f t="shared" si="6"/>
        <v>0</v>
      </c>
      <c r="Z11" s="18"/>
      <c r="AA11" s="142">
        <f>SUMIF(F_IV_1A!$F:$F,$C11,F_IV_1A!AF:AF)</f>
        <v>0</v>
      </c>
      <c r="AB11" s="142">
        <f>SUMIF(F_IV_1A!$F:$F,$C11,F_IV_1A!AG:AG)</f>
        <v>0</v>
      </c>
      <c r="AC11" s="142">
        <f>SUMIF(F_IV_1A!$F:$F,$C11,F_IV_1A!AH:AH)</f>
        <v>0</v>
      </c>
      <c r="AD11" s="142">
        <f>SUMIF(F_IV_1A!$F:$F,$C11,F_IV_1A!AI:AI)</f>
        <v>0</v>
      </c>
      <c r="AE11" s="142">
        <f>SUMIF(F_IV_1A!$F:$F,$C11,F_IV_1A!AJ:AJ)</f>
        <v>0</v>
      </c>
      <c r="AF11" s="142">
        <f>SUMIF(F_IV_1A!$F:$F,$C11,F_IV_1A!AK:AK)</f>
        <v>0</v>
      </c>
      <c r="AG11" s="142">
        <f>SUMIF(F_IV_1A!$F:$F,$C11,F_IV_1A!AL:AL)</f>
        <v>0</v>
      </c>
      <c r="AH11" s="142">
        <f>SUMIF(F_IV_1A!$F:$F,$C11,F_IV_1A!AM:AM)</f>
        <v>0</v>
      </c>
      <c r="AI11" s="142">
        <f>SUMIF(F_IV_1A!$F:$F,$C11,F_IV_1A!AN:AN)</f>
        <v>0</v>
      </c>
      <c r="AJ11" s="142">
        <f>SUMIF(F_IV_1A!$F:$F,$C11,F_IV_1A!AO:AO)</f>
        <v>0</v>
      </c>
      <c r="AK11" s="142">
        <f>SUMIF(F_IV_1A!$F:$F,$C11,F_IV_1A!AP:AP)</f>
        <v>0</v>
      </c>
      <c r="AL11" s="34">
        <f t="shared" si="7"/>
        <v>0</v>
      </c>
      <c r="AM11" s="18"/>
      <c r="AN11" s="18"/>
      <c r="AO11" s="18"/>
      <c r="AP11" s="18"/>
      <c r="AQ11" s="18"/>
      <c r="AR11" s="19" t="e">
        <f>INDEX(F_IV_1A!$G:$G,MATCH($C11,F_IV_1A!$F:$F,0))</f>
        <v>#N/A</v>
      </c>
      <c r="AS11" s="19">
        <f>COUNTIF(F_IV_1A!$AY$3:$AY$1616,$D11)</f>
        <v>0</v>
      </c>
      <c r="AT11" s="19">
        <f>SUMIF(F_IV_1A!$AY$3:$AY$1616,$D11,F_IV_1A!$CF$3:$CF$1616)</f>
        <v>0</v>
      </c>
      <c r="AU11" s="19">
        <f>SUMIF(F_IV_1A!$AY:$AY,$D11,F_IV_1A!$CG:$CG)</f>
        <v>0</v>
      </c>
      <c r="AV11" s="19">
        <f>SUMIF(F_IV_1A!$AY:$AY,$D11,F_IV_1A!$CG:$CG)</f>
        <v>0</v>
      </c>
    </row>
    <row r="12" spans="1:48" x14ac:dyDescent="0.25">
      <c r="A12" s="123">
        <v>1645</v>
      </c>
      <c r="B12" s="199" t="s">
        <v>260</v>
      </c>
      <c r="C12" s="199" t="s">
        <v>261</v>
      </c>
      <c r="D12" s="199">
        <v>3139</v>
      </c>
      <c r="E12" s="199" t="s">
        <v>262</v>
      </c>
      <c r="F12" s="199" t="s">
        <v>263</v>
      </c>
      <c r="G12" s="33" t="str">
        <f t="shared" si="4"/>
        <v>Nincs rögzítve!</v>
      </c>
      <c r="H12" s="18"/>
      <c r="I12" s="127">
        <f t="shared" si="5"/>
        <v>0</v>
      </c>
      <c r="J12" s="128">
        <f>SUMIF(F_IV_1A!$F:$F,$C12,F_IV_1A!$N:$N)</f>
        <v>0</v>
      </c>
      <c r="K12" s="128">
        <f>SUMIF(F_IV_1A!$F:$F,$C12,F_IV_1A!$O:$O)</f>
        <v>0</v>
      </c>
      <c r="L12" s="128">
        <f>SUMIF(F_IV_1A!$F:$F,$C12,F_IV_1A!$P:$P)</f>
        <v>0</v>
      </c>
      <c r="M12" s="18"/>
      <c r="N12" s="128">
        <f>SUMIF(F_IV_1A!$F:$F,$C12,F_IV_1A!R:R)</f>
        <v>0</v>
      </c>
      <c r="O12" s="128">
        <f>SUMIF(F_IV_1A!$F:$F,$C12,F_IV_1A!S:S)</f>
        <v>0</v>
      </c>
      <c r="P12" s="128">
        <f>SUMIF(F_IV_1A!$F:$F,$C12,F_IV_1A!T:T)</f>
        <v>0</v>
      </c>
      <c r="Q12" s="128">
        <f>SUMIF(F_IV_1A!$F:$F,$C12,F_IV_1A!U:U)</f>
        <v>0</v>
      </c>
      <c r="R12" s="128">
        <f>SUMIF(F_IV_1A!$F:$F,$C12,F_IV_1A!V:V)</f>
        <v>0</v>
      </c>
      <c r="S12" s="128">
        <f>SUMIF(F_IV_1A!$F:$F,$C12,F_IV_1A!W:W)</f>
        <v>0</v>
      </c>
      <c r="T12" s="128">
        <f>SUMIF(F_IV_1A!$F:$F,$C12,F_IV_1A!X:X)</f>
        <v>0</v>
      </c>
      <c r="U12" s="128">
        <f>SUMIF(F_IV_1A!$F:$F,$C12,F_IV_1A!Y:Y)</f>
        <v>0</v>
      </c>
      <c r="V12" s="128">
        <f>SUMIF(F_IV_1A!$F:$F,$C12,F_IV_1A!Z:Z)</f>
        <v>0</v>
      </c>
      <c r="W12" s="128">
        <f>SUMIF(F_IV_1A!$F:$F,$C12,F_IV_1A!AA:AA)</f>
        <v>0</v>
      </c>
      <c r="X12" s="135">
        <f>SUMIF(F_IV_1A!$F:$F,$C12,F_IV_1A!AB:AB)</f>
        <v>0</v>
      </c>
      <c r="Y12" s="34">
        <f t="shared" si="6"/>
        <v>0</v>
      </c>
      <c r="Z12" s="18"/>
      <c r="AA12" s="142">
        <f>SUMIF(F_IV_1A!$F:$F,$C12,F_IV_1A!AF:AF)</f>
        <v>0</v>
      </c>
      <c r="AB12" s="142">
        <f>SUMIF(F_IV_1A!$F:$F,$C12,F_IV_1A!AG:AG)</f>
        <v>0</v>
      </c>
      <c r="AC12" s="142">
        <f>SUMIF(F_IV_1A!$F:$F,$C12,F_IV_1A!AH:AH)</f>
        <v>0</v>
      </c>
      <c r="AD12" s="142">
        <f>SUMIF(F_IV_1A!$F:$F,$C12,F_IV_1A!AI:AI)</f>
        <v>0</v>
      </c>
      <c r="AE12" s="142">
        <f>SUMIF(F_IV_1A!$F:$F,$C12,F_IV_1A!AJ:AJ)</f>
        <v>0</v>
      </c>
      <c r="AF12" s="142">
        <f>SUMIF(F_IV_1A!$F:$F,$C12,F_IV_1A!AK:AK)</f>
        <v>0</v>
      </c>
      <c r="AG12" s="142">
        <f>SUMIF(F_IV_1A!$F:$F,$C12,F_IV_1A!AL:AL)</f>
        <v>0</v>
      </c>
      <c r="AH12" s="142">
        <f>SUMIF(F_IV_1A!$F:$F,$C12,F_IV_1A!AM:AM)</f>
        <v>0</v>
      </c>
      <c r="AI12" s="142">
        <f>SUMIF(F_IV_1A!$F:$F,$C12,F_IV_1A!AN:AN)</f>
        <v>0</v>
      </c>
      <c r="AJ12" s="142">
        <f>SUMIF(F_IV_1A!$F:$F,$C12,F_IV_1A!AO:AO)</f>
        <v>0</v>
      </c>
      <c r="AK12" s="142">
        <f>SUMIF(F_IV_1A!$F:$F,$C12,F_IV_1A!AP:AP)</f>
        <v>0</v>
      </c>
      <c r="AL12" s="34">
        <f t="shared" si="7"/>
        <v>0</v>
      </c>
      <c r="AM12" s="18"/>
      <c r="AN12" s="18"/>
      <c r="AO12" s="18"/>
      <c r="AP12" s="18"/>
      <c r="AQ12" s="18"/>
      <c r="AR12" s="19" t="e">
        <f>INDEX(F_IV_1A!$G:$G,MATCH($C12,F_IV_1A!$F:$F,0))</f>
        <v>#N/A</v>
      </c>
      <c r="AS12" s="19">
        <f>COUNTIF(F_IV_1A!$AY$3:$AY$1616,$D12)</f>
        <v>0</v>
      </c>
      <c r="AT12" s="19">
        <f>SUMIF(F_IV_1A!$AY$3:$AY$1616,$D12,F_IV_1A!$CF$3:$CF$1616)</f>
        <v>0</v>
      </c>
      <c r="AU12" s="19">
        <f>SUMIF(F_IV_1A!$AY:$AY,$D12,F_IV_1A!$CG:$CG)</f>
        <v>0</v>
      </c>
      <c r="AV12" s="19">
        <f>SUMIF(F_IV_1A!$AY:$AY,$D12,F_IV_1A!$CG:$CG)</f>
        <v>0</v>
      </c>
    </row>
    <row r="13" spans="1:48" x14ac:dyDescent="0.25">
      <c r="A13" s="123">
        <v>1646</v>
      </c>
      <c r="B13" s="199" t="s">
        <v>264</v>
      </c>
      <c r="C13" s="199" t="s">
        <v>265</v>
      </c>
      <c r="D13" s="199">
        <v>3140</v>
      </c>
      <c r="E13" s="199" t="s">
        <v>266</v>
      </c>
      <c r="F13" s="199" t="s">
        <v>267</v>
      </c>
      <c r="G13" s="33" t="str">
        <f t="shared" si="4"/>
        <v>Nincs rögzítve!</v>
      </c>
      <c r="H13" s="18"/>
      <c r="I13" s="127">
        <f t="shared" si="5"/>
        <v>0</v>
      </c>
      <c r="J13" s="128">
        <f>SUMIF(F_IV_1A!$F:$F,$C13,F_IV_1A!$N:$N)</f>
        <v>0</v>
      </c>
      <c r="K13" s="128">
        <f>SUMIF(F_IV_1A!$F:$F,$C13,F_IV_1A!$O:$O)</f>
        <v>0</v>
      </c>
      <c r="L13" s="128">
        <f>SUMIF(F_IV_1A!$F:$F,$C13,F_IV_1A!$P:$P)</f>
        <v>0</v>
      </c>
      <c r="M13" s="18"/>
      <c r="N13" s="128">
        <f>SUMIF(F_IV_1A!$F:$F,$C13,F_IV_1A!R:R)</f>
        <v>0</v>
      </c>
      <c r="O13" s="128">
        <f>SUMIF(F_IV_1A!$F:$F,$C13,F_IV_1A!S:S)</f>
        <v>0</v>
      </c>
      <c r="P13" s="128">
        <f>SUMIF(F_IV_1A!$F:$F,$C13,F_IV_1A!T:T)</f>
        <v>0</v>
      </c>
      <c r="Q13" s="128">
        <f>SUMIF(F_IV_1A!$F:$F,$C13,F_IV_1A!U:U)</f>
        <v>0</v>
      </c>
      <c r="R13" s="128">
        <f>SUMIF(F_IV_1A!$F:$F,$C13,F_IV_1A!V:V)</f>
        <v>0</v>
      </c>
      <c r="S13" s="128">
        <f>SUMIF(F_IV_1A!$F:$F,$C13,F_IV_1A!W:W)</f>
        <v>0</v>
      </c>
      <c r="T13" s="128">
        <f>SUMIF(F_IV_1A!$F:$F,$C13,F_IV_1A!X:X)</f>
        <v>0</v>
      </c>
      <c r="U13" s="128">
        <f>SUMIF(F_IV_1A!$F:$F,$C13,F_IV_1A!Y:Y)</f>
        <v>0</v>
      </c>
      <c r="V13" s="128">
        <f>SUMIF(F_IV_1A!$F:$F,$C13,F_IV_1A!Z:Z)</f>
        <v>0</v>
      </c>
      <c r="W13" s="128">
        <f>SUMIF(F_IV_1A!$F:$F,$C13,F_IV_1A!AA:AA)</f>
        <v>0</v>
      </c>
      <c r="X13" s="135">
        <f>SUMIF(F_IV_1A!$F:$F,$C13,F_IV_1A!AB:AB)</f>
        <v>0</v>
      </c>
      <c r="Y13" s="34">
        <f t="shared" si="6"/>
        <v>0</v>
      </c>
      <c r="Z13" s="18"/>
      <c r="AA13" s="142">
        <f>SUMIF(F_IV_1A!$F:$F,$C13,F_IV_1A!AF:AF)</f>
        <v>0</v>
      </c>
      <c r="AB13" s="142">
        <f>SUMIF(F_IV_1A!$F:$F,$C13,F_IV_1A!AG:AG)</f>
        <v>0</v>
      </c>
      <c r="AC13" s="142">
        <f>SUMIF(F_IV_1A!$F:$F,$C13,F_IV_1A!AH:AH)</f>
        <v>0</v>
      </c>
      <c r="AD13" s="142">
        <f>SUMIF(F_IV_1A!$F:$F,$C13,F_IV_1A!AI:AI)</f>
        <v>0</v>
      </c>
      <c r="AE13" s="142">
        <f>SUMIF(F_IV_1A!$F:$F,$C13,F_IV_1A!AJ:AJ)</f>
        <v>0</v>
      </c>
      <c r="AF13" s="142">
        <f>SUMIF(F_IV_1A!$F:$F,$C13,F_IV_1A!AK:AK)</f>
        <v>0</v>
      </c>
      <c r="AG13" s="142">
        <f>SUMIF(F_IV_1A!$F:$F,$C13,F_IV_1A!AL:AL)</f>
        <v>0</v>
      </c>
      <c r="AH13" s="142">
        <f>SUMIF(F_IV_1A!$F:$F,$C13,F_IV_1A!AM:AM)</f>
        <v>0</v>
      </c>
      <c r="AI13" s="142">
        <f>SUMIF(F_IV_1A!$F:$F,$C13,F_IV_1A!AN:AN)</f>
        <v>0</v>
      </c>
      <c r="AJ13" s="142">
        <f>SUMIF(F_IV_1A!$F:$F,$C13,F_IV_1A!AO:AO)</f>
        <v>0</v>
      </c>
      <c r="AK13" s="142">
        <f>SUMIF(F_IV_1A!$F:$F,$C13,F_IV_1A!AP:AP)</f>
        <v>0</v>
      </c>
      <c r="AL13" s="34">
        <f t="shared" si="7"/>
        <v>0</v>
      </c>
      <c r="AM13" s="18"/>
      <c r="AN13" s="18"/>
      <c r="AO13" s="18"/>
      <c r="AP13" s="18"/>
      <c r="AQ13" s="18"/>
      <c r="AR13" s="19" t="e">
        <f>INDEX(F_IV_1A!$G:$G,MATCH($C13,F_IV_1A!$F:$F,0))</f>
        <v>#N/A</v>
      </c>
      <c r="AS13" s="19">
        <f>COUNTIF(F_IV_1A!$AY$3:$AY$1616,$D13)</f>
        <v>0</v>
      </c>
      <c r="AT13" s="19">
        <f>SUMIF(F_IV_1A!$AY$3:$AY$1616,$D13,F_IV_1A!$CF$3:$CF$1616)</f>
        <v>0</v>
      </c>
      <c r="AU13" s="19">
        <f>SUMIF(F_IV_1A!$AY:$AY,$D13,F_IV_1A!$CG:$CG)</f>
        <v>0</v>
      </c>
      <c r="AV13" s="19">
        <f>SUMIF(F_IV_1A!$AY:$AY,$D13,F_IV_1A!$CG:$CG)</f>
        <v>0</v>
      </c>
    </row>
    <row r="14" spans="1:48" x14ac:dyDescent="0.25">
      <c r="A14" s="123">
        <v>1647</v>
      </c>
      <c r="B14" s="199" t="s">
        <v>268</v>
      </c>
      <c r="C14" s="199" t="s">
        <v>269</v>
      </c>
      <c r="D14" s="199">
        <v>3141</v>
      </c>
      <c r="E14" s="199" t="s">
        <v>270</v>
      </c>
      <c r="F14" s="199" t="s">
        <v>271</v>
      </c>
      <c r="G14" s="33" t="str">
        <f t="shared" si="4"/>
        <v>Nincs rögzítve!</v>
      </c>
      <c r="H14" s="18"/>
      <c r="I14" s="127">
        <f t="shared" si="5"/>
        <v>0</v>
      </c>
      <c r="J14" s="128">
        <f>SUMIF(F_IV_1A!$F:$F,$C14,F_IV_1A!$N:$N)</f>
        <v>0</v>
      </c>
      <c r="K14" s="128">
        <f>SUMIF(F_IV_1A!$F:$F,$C14,F_IV_1A!$O:$O)</f>
        <v>0</v>
      </c>
      <c r="L14" s="128">
        <f>SUMIF(F_IV_1A!$F:$F,$C14,F_IV_1A!$P:$P)</f>
        <v>0</v>
      </c>
      <c r="M14" s="18"/>
      <c r="N14" s="128">
        <f>SUMIF(F_IV_1A!$F:$F,$C14,F_IV_1A!R:R)</f>
        <v>0</v>
      </c>
      <c r="O14" s="128">
        <f>SUMIF(F_IV_1A!$F:$F,$C14,F_IV_1A!S:S)</f>
        <v>0</v>
      </c>
      <c r="P14" s="128">
        <f>SUMIF(F_IV_1A!$F:$F,$C14,F_IV_1A!T:T)</f>
        <v>0</v>
      </c>
      <c r="Q14" s="128">
        <f>SUMIF(F_IV_1A!$F:$F,$C14,F_IV_1A!U:U)</f>
        <v>0</v>
      </c>
      <c r="R14" s="128">
        <f>SUMIF(F_IV_1A!$F:$F,$C14,F_IV_1A!V:V)</f>
        <v>0</v>
      </c>
      <c r="S14" s="128">
        <f>SUMIF(F_IV_1A!$F:$F,$C14,F_IV_1A!W:W)</f>
        <v>0</v>
      </c>
      <c r="T14" s="128">
        <f>SUMIF(F_IV_1A!$F:$F,$C14,F_IV_1A!X:X)</f>
        <v>0</v>
      </c>
      <c r="U14" s="128">
        <f>SUMIF(F_IV_1A!$F:$F,$C14,F_IV_1A!Y:Y)</f>
        <v>0</v>
      </c>
      <c r="V14" s="128">
        <f>SUMIF(F_IV_1A!$F:$F,$C14,F_IV_1A!Z:Z)</f>
        <v>0</v>
      </c>
      <c r="W14" s="128">
        <f>SUMIF(F_IV_1A!$F:$F,$C14,F_IV_1A!AA:AA)</f>
        <v>0</v>
      </c>
      <c r="X14" s="135">
        <f>SUMIF(F_IV_1A!$F:$F,$C14,F_IV_1A!AB:AB)</f>
        <v>0</v>
      </c>
      <c r="Y14" s="34">
        <f t="shared" si="6"/>
        <v>0</v>
      </c>
      <c r="Z14" s="18"/>
      <c r="AA14" s="142">
        <f>SUMIF(F_IV_1A!$F:$F,$C14,F_IV_1A!AF:AF)</f>
        <v>0</v>
      </c>
      <c r="AB14" s="142">
        <f>SUMIF(F_IV_1A!$F:$F,$C14,F_IV_1A!AG:AG)</f>
        <v>0</v>
      </c>
      <c r="AC14" s="142">
        <f>SUMIF(F_IV_1A!$F:$F,$C14,F_IV_1A!AH:AH)</f>
        <v>0</v>
      </c>
      <c r="AD14" s="142">
        <f>SUMIF(F_IV_1A!$F:$F,$C14,F_IV_1A!AI:AI)</f>
        <v>0</v>
      </c>
      <c r="AE14" s="142">
        <f>SUMIF(F_IV_1A!$F:$F,$C14,F_IV_1A!AJ:AJ)</f>
        <v>0</v>
      </c>
      <c r="AF14" s="142">
        <f>SUMIF(F_IV_1A!$F:$F,$C14,F_IV_1A!AK:AK)</f>
        <v>0</v>
      </c>
      <c r="AG14" s="142">
        <f>SUMIF(F_IV_1A!$F:$F,$C14,F_IV_1A!AL:AL)</f>
        <v>0</v>
      </c>
      <c r="AH14" s="142">
        <f>SUMIF(F_IV_1A!$F:$F,$C14,F_IV_1A!AM:AM)</f>
        <v>0</v>
      </c>
      <c r="AI14" s="142">
        <f>SUMIF(F_IV_1A!$F:$F,$C14,F_IV_1A!AN:AN)</f>
        <v>0</v>
      </c>
      <c r="AJ14" s="142">
        <f>SUMIF(F_IV_1A!$F:$F,$C14,F_IV_1A!AO:AO)</f>
        <v>0</v>
      </c>
      <c r="AK14" s="142">
        <f>SUMIF(F_IV_1A!$F:$F,$C14,F_IV_1A!AP:AP)</f>
        <v>0</v>
      </c>
      <c r="AL14" s="34">
        <f t="shared" si="7"/>
        <v>0</v>
      </c>
      <c r="AM14" s="18"/>
      <c r="AN14" s="18"/>
      <c r="AO14" s="18"/>
      <c r="AP14" s="18"/>
      <c r="AQ14" s="18"/>
      <c r="AR14" s="19" t="e">
        <f>INDEX(F_IV_1A!$G:$G,MATCH($C14,F_IV_1A!$F:$F,0))</f>
        <v>#N/A</v>
      </c>
      <c r="AS14" s="19">
        <f>COUNTIF(F_IV_1A!$AY$3:$AY$1616,$D14)</f>
        <v>0</v>
      </c>
      <c r="AT14" s="19">
        <f>SUMIF(F_IV_1A!$AY$3:$AY$1616,$D14,F_IV_1A!$CF$3:$CF$1616)</f>
        <v>0</v>
      </c>
      <c r="AU14" s="19">
        <f>SUMIF(F_IV_1A!$AY:$AY,$D14,F_IV_1A!$CG:$CG)</f>
        <v>0</v>
      </c>
      <c r="AV14" s="19">
        <f>SUMIF(F_IV_1A!$AY:$AY,$D14,F_IV_1A!$CG:$CG)</f>
        <v>0</v>
      </c>
    </row>
    <row r="15" spans="1:48" x14ac:dyDescent="0.25">
      <c r="A15" s="123">
        <v>1648</v>
      </c>
      <c r="B15" s="199" t="s">
        <v>272</v>
      </c>
      <c r="C15" s="199" t="s">
        <v>273</v>
      </c>
      <c r="D15" s="199">
        <v>3143</v>
      </c>
      <c r="E15" s="199" t="s">
        <v>274</v>
      </c>
      <c r="F15" s="199" t="s">
        <v>275</v>
      </c>
      <c r="G15" s="33" t="str">
        <f t="shared" si="4"/>
        <v>Nincs rögzítve!</v>
      </c>
      <c r="H15" s="18"/>
      <c r="I15" s="127">
        <f t="shared" si="5"/>
        <v>0</v>
      </c>
      <c r="J15" s="128">
        <f>SUMIF(F_IV_1A!$F:$F,$C15,F_IV_1A!$N:$N)</f>
        <v>0</v>
      </c>
      <c r="K15" s="128">
        <f>SUMIF(F_IV_1A!$F:$F,$C15,F_IV_1A!$O:$O)</f>
        <v>0</v>
      </c>
      <c r="L15" s="128">
        <f>SUMIF(F_IV_1A!$F:$F,$C15,F_IV_1A!$P:$P)</f>
        <v>0</v>
      </c>
      <c r="M15" s="18"/>
      <c r="N15" s="128">
        <f>SUMIF(F_IV_1A!$F:$F,$C15,F_IV_1A!R:R)</f>
        <v>0</v>
      </c>
      <c r="O15" s="128">
        <f>SUMIF(F_IV_1A!$F:$F,$C15,F_IV_1A!S:S)</f>
        <v>0</v>
      </c>
      <c r="P15" s="128">
        <f>SUMIF(F_IV_1A!$F:$F,$C15,F_IV_1A!T:T)</f>
        <v>0</v>
      </c>
      <c r="Q15" s="128">
        <f>SUMIF(F_IV_1A!$F:$F,$C15,F_IV_1A!U:U)</f>
        <v>0</v>
      </c>
      <c r="R15" s="128">
        <f>SUMIF(F_IV_1A!$F:$F,$C15,F_IV_1A!V:V)</f>
        <v>0</v>
      </c>
      <c r="S15" s="128">
        <f>SUMIF(F_IV_1A!$F:$F,$C15,F_IV_1A!W:W)</f>
        <v>0</v>
      </c>
      <c r="T15" s="128">
        <f>SUMIF(F_IV_1A!$F:$F,$C15,F_IV_1A!X:X)</f>
        <v>0</v>
      </c>
      <c r="U15" s="128">
        <f>SUMIF(F_IV_1A!$F:$F,$C15,F_IV_1A!Y:Y)</f>
        <v>0</v>
      </c>
      <c r="V15" s="128">
        <f>SUMIF(F_IV_1A!$F:$F,$C15,F_IV_1A!Z:Z)</f>
        <v>0</v>
      </c>
      <c r="W15" s="128">
        <f>SUMIF(F_IV_1A!$F:$F,$C15,F_IV_1A!AA:AA)</f>
        <v>0</v>
      </c>
      <c r="X15" s="135">
        <f>SUMIF(F_IV_1A!$F:$F,$C15,F_IV_1A!AB:AB)</f>
        <v>0</v>
      </c>
      <c r="Y15" s="34">
        <f t="shared" si="6"/>
        <v>0</v>
      </c>
      <c r="Z15" s="18"/>
      <c r="AA15" s="142">
        <f>SUMIF(F_IV_1A!$F:$F,$C15,F_IV_1A!AF:AF)</f>
        <v>0</v>
      </c>
      <c r="AB15" s="142">
        <f>SUMIF(F_IV_1A!$F:$F,$C15,F_IV_1A!AG:AG)</f>
        <v>0</v>
      </c>
      <c r="AC15" s="142">
        <f>SUMIF(F_IV_1A!$F:$F,$C15,F_IV_1A!AH:AH)</f>
        <v>0</v>
      </c>
      <c r="AD15" s="142">
        <f>SUMIF(F_IV_1A!$F:$F,$C15,F_IV_1A!AI:AI)</f>
        <v>0</v>
      </c>
      <c r="AE15" s="142">
        <f>SUMIF(F_IV_1A!$F:$F,$C15,F_IV_1A!AJ:AJ)</f>
        <v>0</v>
      </c>
      <c r="AF15" s="142">
        <f>SUMIF(F_IV_1A!$F:$F,$C15,F_IV_1A!AK:AK)</f>
        <v>0</v>
      </c>
      <c r="AG15" s="142">
        <f>SUMIF(F_IV_1A!$F:$F,$C15,F_IV_1A!AL:AL)</f>
        <v>0</v>
      </c>
      <c r="AH15" s="142">
        <f>SUMIF(F_IV_1A!$F:$F,$C15,F_IV_1A!AM:AM)</f>
        <v>0</v>
      </c>
      <c r="AI15" s="142">
        <f>SUMIF(F_IV_1A!$F:$F,$C15,F_IV_1A!AN:AN)</f>
        <v>0</v>
      </c>
      <c r="AJ15" s="142">
        <f>SUMIF(F_IV_1A!$F:$F,$C15,F_IV_1A!AO:AO)</f>
        <v>0</v>
      </c>
      <c r="AK15" s="142">
        <f>SUMIF(F_IV_1A!$F:$F,$C15,F_IV_1A!AP:AP)</f>
        <v>0</v>
      </c>
      <c r="AL15" s="34">
        <f t="shared" si="7"/>
        <v>0</v>
      </c>
      <c r="AM15" s="18"/>
      <c r="AN15" s="18"/>
      <c r="AO15" s="18"/>
      <c r="AP15" s="18"/>
      <c r="AQ15" s="18"/>
      <c r="AR15" s="19" t="e">
        <f>INDEX(F_IV_1A!$G:$G,MATCH($C15,F_IV_1A!$F:$F,0))</f>
        <v>#N/A</v>
      </c>
      <c r="AS15" s="19">
        <f>COUNTIF(F_IV_1A!$AY$3:$AY$1616,$D15)</f>
        <v>0</v>
      </c>
      <c r="AT15" s="19">
        <f>SUMIF(F_IV_1A!$AY$3:$AY$1616,$D15,F_IV_1A!$CF$3:$CF$1616)</f>
        <v>0</v>
      </c>
      <c r="AU15" s="19">
        <f>SUMIF(F_IV_1A!$AY:$AY,$D15,F_IV_1A!$CG:$CG)</f>
        <v>0</v>
      </c>
      <c r="AV15" s="19">
        <f>SUMIF(F_IV_1A!$AY:$AY,$D15,F_IV_1A!$CG:$CG)</f>
        <v>0</v>
      </c>
    </row>
    <row r="16" spans="1:48" x14ac:dyDescent="0.25">
      <c r="A16" s="123">
        <v>1649</v>
      </c>
      <c r="B16" s="199" t="s">
        <v>276</v>
      </c>
      <c r="C16" s="199" t="s">
        <v>277</v>
      </c>
      <c r="D16" s="199">
        <v>3144</v>
      </c>
      <c r="E16" s="199" t="s">
        <v>278</v>
      </c>
      <c r="F16" s="199" t="s">
        <v>279</v>
      </c>
      <c r="G16" s="33" t="str">
        <f t="shared" si="4"/>
        <v>Nincs rögzítve!</v>
      </c>
      <c r="H16" s="18"/>
      <c r="I16" s="127">
        <f t="shared" si="5"/>
        <v>0</v>
      </c>
      <c r="J16" s="128">
        <f>SUMIF(F_IV_1A!$F:$F,$C16,F_IV_1A!$N:$N)</f>
        <v>0</v>
      </c>
      <c r="K16" s="128">
        <f>SUMIF(F_IV_1A!$F:$F,$C16,F_IV_1A!$O:$O)</f>
        <v>0</v>
      </c>
      <c r="L16" s="128">
        <f>SUMIF(F_IV_1A!$F:$F,$C16,F_IV_1A!$P:$P)</f>
        <v>0</v>
      </c>
      <c r="M16" s="18"/>
      <c r="N16" s="128">
        <f>SUMIF(F_IV_1A!$F:$F,$C16,F_IV_1A!R:R)</f>
        <v>0</v>
      </c>
      <c r="O16" s="128">
        <f>SUMIF(F_IV_1A!$F:$F,$C16,F_IV_1A!S:S)</f>
        <v>0</v>
      </c>
      <c r="P16" s="128">
        <f>SUMIF(F_IV_1A!$F:$F,$C16,F_IV_1A!T:T)</f>
        <v>0</v>
      </c>
      <c r="Q16" s="128">
        <f>SUMIF(F_IV_1A!$F:$F,$C16,F_IV_1A!U:U)</f>
        <v>0</v>
      </c>
      <c r="R16" s="128">
        <f>SUMIF(F_IV_1A!$F:$F,$C16,F_IV_1A!V:V)</f>
        <v>0</v>
      </c>
      <c r="S16" s="128">
        <f>SUMIF(F_IV_1A!$F:$F,$C16,F_IV_1A!W:W)</f>
        <v>0</v>
      </c>
      <c r="T16" s="128">
        <f>SUMIF(F_IV_1A!$F:$F,$C16,F_IV_1A!X:X)</f>
        <v>0</v>
      </c>
      <c r="U16" s="128">
        <f>SUMIF(F_IV_1A!$F:$F,$C16,F_IV_1A!Y:Y)</f>
        <v>0</v>
      </c>
      <c r="V16" s="128">
        <f>SUMIF(F_IV_1A!$F:$F,$C16,F_IV_1A!Z:Z)</f>
        <v>0</v>
      </c>
      <c r="W16" s="128">
        <f>SUMIF(F_IV_1A!$F:$F,$C16,F_IV_1A!AA:AA)</f>
        <v>0</v>
      </c>
      <c r="X16" s="135">
        <f>SUMIF(F_IV_1A!$F:$F,$C16,F_IV_1A!AB:AB)</f>
        <v>0</v>
      </c>
      <c r="Y16" s="34">
        <f t="shared" si="6"/>
        <v>0</v>
      </c>
      <c r="Z16" s="18"/>
      <c r="AA16" s="142">
        <f>SUMIF(F_IV_1A!$F:$F,$C16,F_IV_1A!AF:AF)</f>
        <v>0</v>
      </c>
      <c r="AB16" s="142">
        <f>SUMIF(F_IV_1A!$F:$F,$C16,F_IV_1A!AG:AG)</f>
        <v>0</v>
      </c>
      <c r="AC16" s="142">
        <f>SUMIF(F_IV_1A!$F:$F,$C16,F_IV_1A!AH:AH)</f>
        <v>0</v>
      </c>
      <c r="AD16" s="142">
        <f>SUMIF(F_IV_1A!$F:$F,$C16,F_IV_1A!AI:AI)</f>
        <v>0</v>
      </c>
      <c r="AE16" s="142">
        <f>SUMIF(F_IV_1A!$F:$F,$C16,F_IV_1A!AJ:AJ)</f>
        <v>0</v>
      </c>
      <c r="AF16" s="142">
        <f>SUMIF(F_IV_1A!$F:$F,$C16,F_IV_1A!AK:AK)</f>
        <v>0</v>
      </c>
      <c r="AG16" s="142">
        <f>SUMIF(F_IV_1A!$F:$F,$C16,F_IV_1A!AL:AL)</f>
        <v>0</v>
      </c>
      <c r="AH16" s="142">
        <f>SUMIF(F_IV_1A!$F:$F,$C16,F_IV_1A!AM:AM)</f>
        <v>0</v>
      </c>
      <c r="AI16" s="142">
        <f>SUMIF(F_IV_1A!$F:$F,$C16,F_IV_1A!AN:AN)</f>
        <v>0</v>
      </c>
      <c r="AJ16" s="142">
        <f>SUMIF(F_IV_1A!$F:$F,$C16,F_IV_1A!AO:AO)</f>
        <v>0</v>
      </c>
      <c r="AK16" s="142">
        <f>SUMIF(F_IV_1A!$F:$F,$C16,F_IV_1A!AP:AP)</f>
        <v>0</v>
      </c>
      <c r="AL16" s="34">
        <f t="shared" si="7"/>
        <v>0</v>
      </c>
      <c r="AM16" s="18"/>
      <c r="AN16" s="18"/>
      <c r="AO16" s="18"/>
      <c r="AP16" s="18"/>
      <c r="AQ16" s="18"/>
      <c r="AR16" s="19" t="e">
        <f>INDEX(F_IV_1A!$G:$G,MATCH($C16,F_IV_1A!$F:$F,0))</f>
        <v>#N/A</v>
      </c>
      <c r="AS16" s="19">
        <f>COUNTIF(F_IV_1A!$AY$3:$AY$1616,$D16)</f>
        <v>0</v>
      </c>
      <c r="AT16" s="19">
        <f>SUMIF(F_IV_1A!$AY$3:$AY$1616,$D16,F_IV_1A!$CF$3:$CF$1616)</f>
        <v>0</v>
      </c>
      <c r="AU16" s="19">
        <f>SUMIF(F_IV_1A!$AY:$AY,$D16,F_IV_1A!$CG:$CG)</f>
        <v>0</v>
      </c>
      <c r="AV16" s="19">
        <f>SUMIF(F_IV_1A!$AY:$AY,$D16,F_IV_1A!$CG:$CG)</f>
        <v>0</v>
      </c>
    </row>
    <row r="17" spans="1:48" x14ac:dyDescent="0.25">
      <c r="A17" s="123">
        <v>1650</v>
      </c>
      <c r="B17" s="199" t="s">
        <v>280</v>
      </c>
      <c r="C17" s="199" t="s">
        <v>281</v>
      </c>
      <c r="D17" s="199">
        <v>3145</v>
      </c>
      <c r="E17" s="199" t="s">
        <v>282</v>
      </c>
      <c r="F17" s="199" t="s">
        <v>283</v>
      </c>
      <c r="G17" s="33" t="str">
        <f t="shared" si="4"/>
        <v>Nincs rögzítve!</v>
      </c>
      <c r="H17" s="18"/>
      <c r="I17" s="127">
        <f t="shared" si="5"/>
        <v>0</v>
      </c>
      <c r="J17" s="128">
        <f>SUMIF(F_IV_1A!$F:$F,$C17,F_IV_1A!$N:$N)</f>
        <v>0</v>
      </c>
      <c r="K17" s="128">
        <f>SUMIF(F_IV_1A!$F:$F,$C17,F_IV_1A!$O:$O)</f>
        <v>0</v>
      </c>
      <c r="L17" s="128">
        <f>SUMIF(F_IV_1A!$F:$F,$C17,F_IV_1A!$P:$P)</f>
        <v>0</v>
      </c>
      <c r="M17" s="18"/>
      <c r="N17" s="128">
        <f>SUMIF(F_IV_1A!$F:$F,$C17,F_IV_1A!R:R)</f>
        <v>0</v>
      </c>
      <c r="O17" s="128">
        <f>SUMIF(F_IV_1A!$F:$F,$C17,F_IV_1A!S:S)</f>
        <v>0</v>
      </c>
      <c r="P17" s="128">
        <f>SUMIF(F_IV_1A!$F:$F,$C17,F_IV_1A!T:T)</f>
        <v>0</v>
      </c>
      <c r="Q17" s="128">
        <f>SUMIF(F_IV_1A!$F:$F,$C17,F_IV_1A!U:U)</f>
        <v>0</v>
      </c>
      <c r="R17" s="128">
        <f>SUMIF(F_IV_1A!$F:$F,$C17,F_IV_1A!V:V)</f>
        <v>0</v>
      </c>
      <c r="S17" s="128">
        <f>SUMIF(F_IV_1A!$F:$F,$C17,F_IV_1A!W:W)</f>
        <v>0</v>
      </c>
      <c r="T17" s="128">
        <f>SUMIF(F_IV_1A!$F:$F,$C17,F_IV_1A!X:X)</f>
        <v>0</v>
      </c>
      <c r="U17" s="128">
        <f>SUMIF(F_IV_1A!$F:$F,$C17,F_IV_1A!Y:Y)</f>
        <v>0</v>
      </c>
      <c r="V17" s="128">
        <f>SUMIF(F_IV_1A!$F:$F,$C17,F_IV_1A!Z:Z)</f>
        <v>0</v>
      </c>
      <c r="W17" s="128">
        <f>SUMIF(F_IV_1A!$F:$F,$C17,F_IV_1A!AA:AA)</f>
        <v>0</v>
      </c>
      <c r="X17" s="135">
        <f>SUMIF(F_IV_1A!$F:$F,$C17,F_IV_1A!AB:AB)</f>
        <v>0</v>
      </c>
      <c r="Y17" s="34">
        <f t="shared" si="6"/>
        <v>0</v>
      </c>
      <c r="Z17" s="18"/>
      <c r="AA17" s="142">
        <f>SUMIF(F_IV_1A!$F:$F,$C17,F_IV_1A!AF:AF)</f>
        <v>0</v>
      </c>
      <c r="AB17" s="142">
        <f>SUMIF(F_IV_1A!$F:$F,$C17,F_IV_1A!AG:AG)</f>
        <v>0</v>
      </c>
      <c r="AC17" s="142">
        <f>SUMIF(F_IV_1A!$F:$F,$C17,F_IV_1A!AH:AH)</f>
        <v>0</v>
      </c>
      <c r="AD17" s="142">
        <f>SUMIF(F_IV_1A!$F:$F,$C17,F_IV_1A!AI:AI)</f>
        <v>0</v>
      </c>
      <c r="AE17" s="142">
        <f>SUMIF(F_IV_1A!$F:$F,$C17,F_IV_1A!AJ:AJ)</f>
        <v>0</v>
      </c>
      <c r="AF17" s="142">
        <f>SUMIF(F_IV_1A!$F:$F,$C17,F_IV_1A!AK:AK)</f>
        <v>0</v>
      </c>
      <c r="AG17" s="142">
        <f>SUMIF(F_IV_1A!$F:$F,$C17,F_IV_1A!AL:AL)</f>
        <v>0</v>
      </c>
      <c r="AH17" s="142">
        <f>SUMIF(F_IV_1A!$F:$F,$C17,F_IV_1A!AM:AM)</f>
        <v>0</v>
      </c>
      <c r="AI17" s="142">
        <f>SUMIF(F_IV_1A!$F:$F,$C17,F_IV_1A!AN:AN)</f>
        <v>0</v>
      </c>
      <c r="AJ17" s="142">
        <f>SUMIF(F_IV_1A!$F:$F,$C17,F_IV_1A!AO:AO)</f>
        <v>0</v>
      </c>
      <c r="AK17" s="142">
        <f>SUMIF(F_IV_1A!$F:$F,$C17,F_IV_1A!AP:AP)</f>
        <v>0</v>
      </c>
      <c r="AL17" s="34">
        <f t="shared" si="7"/>
        <v>0</v>
      </c>
      <c r="AM17" s="18"/>
      <c r="AN17" s="18"/>
      <c r="AO17" s="18"/>
      <c r="AP17" s="18"/>
      <c r="AQ17" s="18"/>
      <c r="AR17" s="19" t="e">
        <f>INDEX(F_IV_1A!$G:$G,MATCH($C17,F_IV_1A!$F:$F,0))</f>
        <v>#N/A</v>
      </c>
      <c r="AS17" s="19">
        <f>COUNTIF(F_IV_1A!$AY$3:$AY$1616,$D17)</f>
        <v>0</v>
      </c>
      <c r="AT17" s="19">
        <f>SUMIF(F_IV_1A!$AY$3:$AY$1616,$D17,F_IV_1A!$CF$3:$CF$1616)</f>
        <v>0</v>
      </c>
      <c r="AU17" s="19">
        <f>SUMIF(F_IV_1A!$AY:$AY,$D17,F_IV_1A!$CG:$CG)</f>
        <v>0</v>
      </c>
      <c r="AV17" s="19">
        <f>SUMIF(F_IV_1A!$AY:$AY,$D17,F_IV_1A!$CG:$CG)</f>
        <v>0</v>
      </c>
    </row>
    <row r="18" spans="1:48" x14ac:dyDescent="0.25">
      <c r="A18" s="123">
        <v>1651</v>
      </c>
      <c r="B18" s="199" t="s">
        <v>284</v>
      </c>
      <c r="C18" s="199" t="s">
        <v>285</v>
      </c>
      <c r="D18" s="199">
        <v>3146</v>
      </c>
      <c r="E18" s="199" t="s">
        <v>286</v>
      </c>
      <c r="F18" s="199" t="s">
        <v>287</v>
      </c>
      <c r="G18" s="33" t="str">
        <f t="shared" si="4"/>
        <v>Nincs rögzítve!</v>
      </c>
      <c r="H18" s="18"/>
      <c r="I18" s="127">
        <f t="shared" si="5"/>
        <v>0</v>
      </c>
      <c r="J18" s="128">
        <f>SUMIF(F_IV_1A!$F:$F,$C18,F_IV_1A!$N:$N)</f>
        <v>0</v>
      </c>
      <c r="K18" s="128">
        <f>SUMIF(F_IV_1A!$F:$F,$C18,F_IV_1A!$O:$O)</f>
        <v>0</v>
      </c>
      <c r="L18" s="128">
        <f>SUMIF(F_IV_1A!$F:$F,$C18,F_IV_1A!$P:$P)</f>
        <v>0</v>
      </c>
      <c r="M18" s="18"/>
      <c r="N18" s="128">
        <f>SUMIF(F_IV_1A!$F:$F,$C18,F_IV_1A!R:R)</f>
        <v>0</v>
      </c>
      <c r="O18" s="128">
        <f>SUMIF(F_IV_1A!$F:$F,$C18,F_IV_1A!S:S)</f>
        <v>0</v>
      </c>
      <c r="P18" s="128">
        <f>SUMIF(F_IV_1A!$F:$F,$C18,F_IV_1A!T:T)</f>
        <v>0</v>
      </c>
      <c r="Q18" s="128">
        <f>SUMIF(F_IV_1A!$F:$F,$C18,F_IV_1A!U:U)</f>
        <v>0</v>
      </c>
      <c r="R18" s="128">
        <f>SUMIF(F_IV_1A!$F:$F,$C18,F_IV_1A!V:V)</f>
        <v>0</v>
      </c>
      <c r="S18" s="128">
        <f>SUMIF(F_IV_1A!$F:$F,$C18,F_IV_1A!W:W)</f>
        <v>0</v>
      </c>
      <c r="T18" s="128">
        <f>SUMIF(F_IV_1A!$F:$F,$C18,F_IV_1A!X:X)</f>
        <v>0</v>
      </c>
      <c r="U18" s="128">
        <f>SUMIF(F_IV_1A!$F:$F,$C18,F_IV_1A!Y:Y)</f>
        <v>0</v>
      </c>
      <c r="V18" s="128">
        <f>SUMIF(F_IV_1A!$F:$F,$C18,F_IV_1A!Z:Z)</f>
        <v>0</v>
      </c>
      <c r="W18" s="128">
        <f>SUMIF(F_IV_1A!$F:$F,$C18,F_IV_1A!AA:AA)</f>
        <v>0</v>
      </c>
      <c r="X18" s="135">
        <f>SUMIF(F_IV_1A!$F:$F,$C18,F_IV_1A!AB:AB)</f>
        <v>0</v>
      </c>
      <c r="Y18" s="34">
        <f t="shared" si="6"/>
        <v>0</v>
      </c>
      <c r="Z18" s="18"/>
      <c r="AA18" s="142">
        <f>SUMIF(F_IV_1A!$F:$F,$C18,F_IV_1A!AF:AF)</f>
        <v>0</v>
      </c>
      <c r="AB18" s="142">
        <f>SUMIF(F_IV_1A!$F:$F,$C18,F_IV_1A!AG:AG)</f>
        <v>0</v>
      </c>
      <c r="AC18" s="142">
        <f>SUMIF(F_IV_1A!$F:$F,$C18,F_IV_1A!AH:AH)</f>
        <v>0</v>
      </c>
      <c r="AD18" s="142">
        <f>SUMIF(F_IV_1A!$F:$F,$C18,F_IV_1A!AI:AI)</f>
        <v>0</v>
      </c>
      <c r="AE18" s="142">
        <f>SUMIF(F_IV_1A!$F:$F,$C18,F_IV_1A!AJ:AJ)</f>
        <v>0</v>
      </c>
      <c r="AF18" s="142">
        <f>SUMIF(F_IV_1A!$F:$F,$C18,F_IV_1A!AK:AK)</f>
        <v>0</v>
      </c>
      <c r="AG18" s="142">
        <f>SUMIF(F_IV_1A!$F:$F,$C18,F_IV_1A!AL:AL)</f>
        <v>0</v>
      </c>
      <c r="AH18" s="142">
        <f>SUMIF(F_IV_1A!$F:$F,$C18,F_IV_1A!AM:AM)</f>
        <v>0</v>
      </c>
      <c r="AI18" s="142">
        <f>SUMIF(F_IV_1A!$F:$F,$C18,F_IV_1A!AN:AN)</f>
        <v>0</v>
      </c>
      <c r="AJ18" s="142">
        <f>SUMIF(F_IV_1A!$F:$F,$C18,F_IV_1A!AO:AO)</f>
        <v>0</v>
      </c>
      <c r="AK18" s="142">
        <f>SUMIF(F_IV_1A!$F:$F,$C18,F_IV_1A!AP:AP)</f>
        <v>0</v>
      </c>
      <c r="AL18" s="34">
        <f t="shared" si="7"/>
        <v>0</v>
      </c>
      <c r="AM18" s="18"/>
      <c r="AN18" s="18"/>
      <c r="AO18" s="18"/>
      <c r="AP18" s="18"/>
      <c r="AQ18" s="18"/>
      <c r="AR18" s="19" t="e">
        <f>INDEX(F_IV_1A!$G:$G,MATCH($C18,F_IV_1A!$F:$F,0))</f>
        <v>#N/A</v>
      </c>
      <c r="AS18" s="19">
        <f>COUNTIF(F_IV_1A!$AY$3:$AY$1616,$D18)</f>
        <v>0</v>
      </c>
      <c r="AT18" s="19">
        <f>SUMIF(F_IV_1A!$AY$3:$AY$1616,$D18,F_IV_1A!$CF$3:$CF$1616)</f>
        <v>0</v>
      </c>
      <c r="AU18" s="19">
        <f>SUMIF(F_IV_1A!$AY:$AY,$D18,F_IV_1A!$CG:$CG)</f>
        <v>0</v>
      </c>
      <c r="AV18" s="19">
        <f>SUMIF(F_IV_1A!$AY:$AY,$D18,F_IV_1A!$CG:$CG)</f>
        <v>0</v>
      </c>
    </row>
    <row r="19" spans="1:48" x14ac:dyDescent="0.25">
      <c r="A19" s="123">
        <v>1652</v>
      </c>
      <c r="B19" s="199" t="s">
        <v>288</v>
      </c>
      <c r="C19" s="199" t="s">
        <v>289</v>
      </c>
      <c r="D19" s="199">
        <v>3148</v>
      </c>
      <c r="E19" s="199" t="s">
        <v>290</v>
      </c>
      <c r="F19" s="199" t="s">
        <v>291</v>
      </c>
      <c r="G19" s="33" t="str">
        <f t="shared" si="4"/>
        <v>Nincs rögzítve!</v>
      </c>
      <c r="H19" s="18"/>
      <c r="I19" s="127">
        <f t="shared" si="5"/>
        <v>0</v>
      </c>
      <c r="J19" s="128">
        <f>SUMIF(F_IV_1A!$F:$F,$C19,F_IV_1A!$N:$N)</f>
        <v>0</v>
      </c>
      <c r="K19" s="128">
        <f>SUMIF(F_IV_1A!$F:$F,$C19,F_IV_1A!$O:$O)</f>
        <v>0</v>
      </c>
      <c r="L19" s="128">
        <f>SUMIF(F_IV_1A!$F:$F,$C19,F_IV_1A!$P:$P)</f>
        <v>0</v>
      </c>
      <c r="M19" s="18"/>
      <c r="N19" s="128">
        <f>SUMIF(F_IV_1A!$F:$F,$C19,F_IV_1A!R:R)</f>
        <v>0</v>
      </c>
      <c r="O19" s="128">
        <f>SUMIF(F_IV_1A!$F:$F,$C19,F_IV_1A!S:S)</f>
        <v>0</v>
      </c>
      <c r="P19" s="128">
        <f>SUMIF(F_IV_1A!$F:$F,$C19,F_IV_1A!T:T)</f>
        <v>0</v>
      </c>
      <c r="Q19" s="128">
        <f>SUMIF(F_IV_1A!$F:$F,$C19,F_IV_1A!U:U)</f>
        <v>0</v>
      </c>
      <c r="R19" s="128">
        <f>SUMIF(F_IV_1A!$F:$F,$C19,F_IV_1A!V:V)</f>
        <v>0</v>
      </c>
      <c r="S19" s="128">
        <f>SUMIF(F_IV_1A!$F:$F,$C19,F_IV_1A!W:W)</f>
        <v>0</v>
      </c>
      <c r="T19" s="128">
        <f>SUMIF(F_IV_1A!$F:$F,$C19,F_IV_1A!X:X)</f>
        <v>0</v>
      </c>
      <c r="U19" s="128">
        <f>SUMIF(F_IV_1A!$F:$F,$C19,F_IV_1A!Y:Y)</f>
        <v>0</v>
      </c>
      <c r="V19" s="128">
        <f>SUMIF(F_IV_1A!$F:$F,$C19,F_IV_1A!Z:Z)</f>
        <v>0</v>
      </c>
      <c r="W19" s="128">
        <f>SUMIF(F_IV_1A!$F:$F,$C19,F_IV_1A!AA:AA)</f>
        <v>0</v>
      </c>
      <c r="X19" s="135">
        <f>SUMIF(F_IV_1A!$F:$F,$C19,F_IV_1A!AB:AB)</f>
        <v>0</v>
      </c>
      <c r="Y19" s="34">
        <f t="shared" si="6"/>
        <v>0</v>
      </c>
      <c r="Z19" s="18"/>
      <c r="AA19" s="142">
        <f>SUMIF(F_IV_1A!$F:$F,$C19,F_IV_1A!AF:AF)</f>
        <v>0</v>
      </c>
      <c r="AB19" s="142">
        <f>SUMIF(F_IV_1A!$F:$F,$C19,F_IV_1A!AG:AG)</f>
        <v>0</v>
      </c>
      <c r="AC19" s="142">
        <f>SUMIF(F_IV_1A!$F:$F,$C19,F_IV_1A!AH:AH)</f>
        <v>0</v>
      </c>
      <c r="AD19" s="142">
        <f>SUMIF(F_IV_1A!$F:$F,$C19,F_IV_1A!AI:AI)</f>
        <v>0</v>
      </c>
      <c r="AE19" s="142">
        <f>SUMIF(F_IV_1A!$F:$F,$C19,F_IV_1A!AJ:AJ)</f>
        <v>0</v>
      </c>
      <c r="AF19" s="142">
        <f>SUMIF(F_IV_1A!$F:$F,$C19,F_IV_1A!AK:AK)</f>
        <v>0</v>
      </c>
      <c r="AG19" s="142">
        <f>SUMIF(F_IV_1A!$F:$F,$C19,F_IV_1A!AL:AL)</f>
        <v>0</v>
      </c>
      <c r="AH19" s="142">
        <f>SUMIF(F_IV_1A!$F:$F,$C19,F_IV_1A!AM:AM)</f>
        <v>0</v>
      </c>
      <c r="AI19" s="142">
        <f>SUMIF(F_IV_1A!$F:$F,$C19,F_IV_1A!AN:AN)</f>
        <v>0</v>
      </c>
      <c r="AJ19" s="142">
        <f>SUMIF(F_IV_1A!$F:$F,$C19,F_IV_1A!AO:AO)</f>
        <v>0</v>
      </c>
      <c r="AK19" s="142">
        <f>SUMIF(F_IV_1A!$F:$F,$C19,F_IV_1A!AP:AP)</f>
        <v>0</v>
      </c>
      <c r="AL19" s="34">
        <f t="shared" si="7"/>
        <v>0</v>
      </c>
      <c r="AM19" s="18"/>
      <c r="AN19" s="18"/>
      <c r="AO19" s="18"/>
      <c r="AP19" s="18"/>
      <c r="AQ19" s="18"/>
      <c r="AR19" s="19" t="e">
        <f>INDEX(F_IV_1A!$G:$G,MATCH($C19,F_IV_1A!$F:$F,0))</f>
        <v>#N/A</v>
      </c>
      <c r="AS19" s="19">
        <f>COUNTIF(F_IV_1A!$AY$3:$AY$1616,$D19)</f>
        <v>0</v>
      </c>
      <c r="AT19" s="19">
        <f>SUMIF(F_IV_1A!$AY$3:$AY$1616,$D19,F_IV_1A!$CF$3:$CF$1616)</f>
        <v>0</v>
      </c>
      <c r="AU19" s="19">
        <f>SUMIF(F_IV_1A!$AY:$AY,$D19,F_IV_1A!$CG:$CG)</f>
        <v>0</v>
      </c>
      <c r="AV19" s="19">
        <f>SUMIF(F_IV_1A!$AY:$AY,$D19,F_IV_1A!$CG:$CG)</f>
        <v>0</v>
      </c>
    </row>
    <row r="20" spans="1:48" x14ac:dyDescent="0.25">
      <c r="A20" s="123">
        <v>1653</v>
      </c>
      <c r="B20" s="199" t="s">
        <v>292</v>
      </c>
      <c r="C20" s="199" t="s">
        <v>293</v>
      </c>
      <c r="D20" s="199">
        <v>3149</v>
      </c>
      <c r="E20" s="199" t="s">
        <v>294</v>
      </c>
      <c r="F20" s="199" t="s">
        <v>295</v>
      </c>
      <c r="G20" s="33" t="str">
        <f t="shared" si="4"/>
        <v>Nincs rögzítve!</v>
      </c>
      <c r="H20" s="18"/>
      <c r="I20" s="127">
        <f t="shared" si="5"/>
        <v>0</v>
      </c>
      <c r="J20" s="128">
        <f>SUMIF(F_IV_1A!$F:$F,$C20,F_IV_1A!$N:$N)</f>
        <v>0</v>
      </c>
      <c r="K20" s="128">
        <f>SUMIF(F_IV_1A!$F:$F,$C20,F_IV_1A!$O:$O)</f>
        <v>0</v>
      </c>
      <c r="L20" s="128">
        <f>SUMIF(F_IV_1A!$F:$F,$C20,F_IV_1A!$P:$P)</f>
        <v>0</v>
      </c>
      <c r="M20" s="18"/>
      <c r="N20" s="128">
        <f>SUMIF(F_IV_1A!$F:$F,$C20,F_IV_1A!R:R)</f>
        <v>0</v>
      </c>
      <c r="O20" s="128">
        <f>SUMIF(F_IV_1A!$F:$F,$C20,F_IV_1A!S:S)</f>
        <v>0</v>
      </c>
      <c r="P20" s="128">
        <f>SUMIF(F_IV_1A!$F:$F,$C20,F_IV_1A!T:T)</f>
        <v>0</v>
      </c>
      <c r="Q20" s="128">
        <f>SUMIF(F_IV_1A!$F:$F,$C20,F_IV_1A!U:U)</f>
        <v>0</v>
      </c>
      <c r="R20" s="128">
        <f>SUMIF(F_IV_1A!$F:$F,$C20,F_IV_1A!V:V)</f>
        <v>0</v>
      </c>
      <c r="S20" s="128">
        <f>SUMIF(F_IV_1A!$F:$F,$C20,F_IV_1A!W:W)</f>
        <v>0</v>
      </c>
      <c r="T20" s="128">
        <f>SUMIF(F_IV_1A!$F:$F,$C20,F_IV_1A!X:X)</f>
        <v>0</v>
      </c>
      <c r="U20" s="128">
        <f>SUMIF(F_IV_1A!$F:$F,$C20,F_IV_1A!Y:Y)</f>
        <v>0</v>
      </c>
      <c r="V20" s="128">
        <f>SUMIF(F_IV_1A!$F:$F,$C20,F_IV_1A!Z:Z)</f>
        <v>0</v>
      </c>
      <c r="W20" s="128">
        <f>SUMIF(F_IV_1A!$F:$F,$C20,F_IV_1A!AA:AA)</f>
        <v>0</v>
      </c>
      <c r="X20" s="135">
        <f>SUMIF(F_IV_1A!$F:$F,$C20,F_IV_1A!AB:AB)</f>
        <v>0</v>
      </c>
      <c r="Y20" s="34">
        <f t="shared" si="6"/>
        <v>0</v>
      </c>
      <c r="Z20" s="18"/>
      <c r="AA20" s="142">
        <f>SUMIF(F_IV_1A!$F:$F,$C20,F_IV_1A!AF:AF)</f>
        <v>0</v>
      </c>
      <c r="AB20" s="142">
        <f>SUMIF(F_IV_1A!$F:$F,$C20,F_IV_1A!AG:AG)</f>
        <v>0</v>
      </c>
      <c r="AC20" s="142">
        <f>SUMIF(F_IV_1A!$F:$F,$C20,F_IV_1A!AH:AH)</f>
        <v>0</v>
      </c>
      <c r="AD20" s="142">
        <f>SUMIF(F_IV_1A!$F:$F,$C20,F_IV_1A!AI:AI)</f>
        <v>0</v>
      </c>
      <c r="AE20" s="142">
        <f>SUMIF(F_IV_1A!$F:$F,$C20,F_IV_1A!AJ:AJ)</f>
        <v>0</v>
      </c>
      <c r="AF20" s="142">
        <f>SUMIF(F_IV_1A!$F:$F,$C20,F_IV_1A!AK:AK)</f>
        <v>0</v>
      </c>
      <c r="AG20" s="142">
        <f>SUMIF(F_IV_1A!$F:$F,$C20,F_IV_1A!AL:AL)</f>
        <v>0</v>
      </c>
      <c r="AH20" s="142">
        <f>SUMIF(F_IV_1A!$F:$F,$C20,F_IV_1A!AM:AM)</f>
        <v>0</v>
      </c>
      <c r="AI20" s="142">
        <f>SUMIF(F_IV_1A!$F:$F,$C20,F_IV_1A!AN:AN)</f>
        <v>0</v>
      </c>
      <c r="AJ20" s="142">
        <f>SUMIF(F_IV_1A!$F:$F,$C20,F_IV_1A!AO:AO)</f>
        <v>0</v>
      </c>
      <c r="AK20" s="142">
        <f>SUMIF(F_IV_1A!$F:$F,$C20,F_IV_1A!AP:AP)</f>
        <v>0</v>
      </c>
      <c r="AL20" s="34">
        <f t="shared" si="7"/>
        <v>0</v>
      </c>
      <c r="AM20" s="18"/>
      <c r="AN20" s="18"/>
      <c r="AO20" s="18"/>
      <c r="AP20" s="18"/>
      <c r="AQ20" s="18"/>
      <c r="AR20" s="19" t="e">
        <f>INDEX(F_IV_1A!$G:$G,MATCH($C20,F_IV_1A!$F:$F,0))</f>
        <v>#N/A</v>
      </c>
      <c r="AS20" s="19">
        <f>COUNTIF(F_IV_1A!$AY$3:$AY$1616,$D20)</f>
        <v>0</v>
      </c>
      <c r="AT20" s="19">
        <f>SUMIF(F_IV_1A!$AY$3:$AY$1616,$D20,F_IV_1A!$CF$3:$CF$1616)</f>
        <v>0</v>
      </c>
      <c r="AU20" s="19">
        <f>SUMIF(F_IV_1A!$AY:$AY,$D20,F_IV_1A!$CG:$CG)</f>
        <v>0</v>
      </c>
      <c r="AV20" s="19">
        <f>SUMIF(F_IV_1A!$AY:$AY,$D20,F_IV_1A!$CG:$CG)</f>
        <v>0</v>
      </c>
    </row>
    <row r="21" spans="1:48" x14ac:dyDescent="0.25">
      <c r="A21" s="123">
        <v>1654</v>
      </c>
      <c r="B21" s="199" t="s">
        <v>296</v>
      </c>
      <c r="C21" s="199" t="s">
        <v>297</v>
      </c>
      <c r="D21" s="199">
        <v>3150</v>
      </c>
      <c r="E21" s="199" t="s">
        <v>298</v>
      </c>
      <c r="F21" s="199" t="s">
        <v>299</v>
      </c>
      <c r="G21" s="33" t="str">
        <f t="shared" si="4"/>
        <v>Nincs rögzítve!</v>
      </c>
      <c r="H21" s="18"/>
      <c r="I21" s="127">
        <f t="shared" si="5"/>
        <v>0</v>
      </c>
      <c r="J21" s="128">
        <f>SUMIF(F_IV_1A!$F:$F,$C21,F_IV_1A!$N:$N)</f>
        <v>0</v>
      </c>
      <c r="K21" s="128">
        <f>SUMIF(F_IV_1A!$F:$F,$C21,F_IV_1A!$O:$O)</f>
        <v>0</v>
      </c>
      <c r="L21" s="128">
        <f>SUMIF(F_IV_1A!$F:$F,$C21,F_IV_1A!$P:$P)</f>
        <v>0</v>
      </c>
      <c r="M21" s="18"/>
      <c r="N21" s="128">
        <f>SUMIF(F_IV_1A!$F:$F,$C21,F_IV_1A!R:R)</f>
        <v>0</v>
      </c>
      <c r="O21" s="128">
        <f>SUMIF(F_IV_1A!$F:$F,$C21,F_IV_1A!S:S)</f>
        <v>0</v>
      </c>
      <c r="P21" s="128">
        <f>SUMIF(F_IV_1A!$F:$F,$C21,F_IV_1A!T:T)</f>
        <v>0</v>
      </c>
      <c r="Q21" s="128">
        <f>SUMIF(F_IV_1A!$F:$F,$C21,F_IV_1A!U:U)</f>
        <v>0</v>
      </c>
      <c r="R21" s="128">
        <f>SUMIF(F_IV_1A!$F:$F,$C21,F_IV_1A!V:V)</f>
        <v>0</v>
      </c>
      <c r="S21" s="128">
        <f>SUMIF(F_IV_1A!$F:$F,$C21,F_IV_1A!W:W)</f>
        <v>0</v>
      </c>
      <c r="T21" s="128">
        <f>SUMIF(F_IV_1A!$F:$F,$C21,F_IV_1A!X:X)</f>
        <v>0</v>
      </c>
      <c r="U21" s="128">
        <f>SUMIF(F_IV_1A!$F:$F,$C21,F_IV_1A!Y:Y)</f>
        <v>0</v>
      </c>
      <c r="V21" s="128">
        <f>SUMIF(F_IV_1A!$F:$F,$C21,F_IV_1A!Z:Z)</f>
        <v>0</v>
      </c>
      <c r="W21" s="128">
        <f>SUMIF(F_IV_1A!$F:$F,$C21,F_IV_1A!AA:AA)</f>
        <v>0</v>
      </c>
      <c r="X21" s="135">
        <f>SUMIF(F_IV_1A!$F:$F,$C21,F_IV_1A!AB:AB)</f>
        <v>0</v>
      </c>
      <c r="Y21" s="34">
        <f t="shared" si="6"/>
        <v>0</v>
      </c>
      <c r="Z21" s="18"/>
      <c r="AA21" s="142">
        <f>SUMIF(F_IV_1A!$F:$F,$C21,F_IV_1A!AF:AF)</f>
        <v>0</v>
      </c>
      <c r="AB21" s="142">
        <f>SUMIF(F_IV_1A!$F:$F,$C21,F_IV_1A!AG:AG)</f>
        <v>0</v>
      </c>
      <c r="AC21" s="142">
        <f>SUMIF(F_IV_1A!$F:$F,$C21,F_IV_1A!AH:AH)</f>
        <v>0</v>
      </c>
      <c r="AD21" s="142">
        <f>SUMIF(F_IV_1A!$F:$F,$C21,F_IV_1A!AI:AI)</f>
        <v>0</v>
      </c>
      <c r="AE21" s="142">
        <f>SUMIF(F_IV_1A!$F:$F,$C21,F_IV_1A!AJ:AJ)</f>
        <v>0</v>
      </c>
      <c r="AF21" s="142">
        <f>SUMIF(F_IV_1A!$F:$F,$C21,F_IV_1A!AK:AK)</f>
        <v>0</v>
      </c>
      <c r="AG21" s="142">
        <f>SUMIF(F_IV_1A!$F:$F,$C21,F_IV_1A!AL:AL)</f>
        <v>0</v>
      </c>
      <c r="AH21" s="142">
        <f>SUMIF(F_IV_1A!$F:$F,$C21,F_IV_1A!AM:AM)</f>
        <v>0</v>
      </c>
      <c r="AI21" s="142">
        <f>SUMIF(F_IV_1A!$F:$F,$C21,F_IV_1A!AN:AN)</f>
        <v>0</v>
      </c>
      <c r="AJ21" s="142">
        <f>SUMIF(F_IV_1A!$F:$F,$C21,F_IV_1A!AO:AO)</f>
        <v>0</v>
      </c>
      <c r="AK21" s="142">
        <f>SUMIF(F_IV_1A!$F:$F,$C21,F_IV_1A!AP:AP)</f>
        <v>0</v>
      </c>
      <c r="AL21" s="34">
        <f t="shared" si="7"/>
        <v>0</v>
      </c>
      <c r="AM21" s="18"/>
      <c r="AN21" s="18"/>
      <c r="AO21" s="18"/>
      <c r="AP21" s="18"/>
      <c r="AQ21" s="18"/>
      <c r="AR21" s="19" t="e">
        <f>INDEX(F_IV_1A!$G:$G,MATCH($C21,F_IV_1A!$F:$F,0))</f>
        <v>#N/A</v>
      </c>
      <c r="AS21" s="19">
        <f>COUNTIF(F_IV_1A!$AY$3:$AY$1616,$D21)</f>
        <v>0</v>
      </c>
      <c r="AT21" s="19">
        <f>SUMIF(F_IV_1A!$AY$3:$AY$1616,$D21,F_IV_1A!$CF$3:$CF$1616)</f>
        <v>0</v>
      </c>
      <c r="AU21" s="19">
        <f>SUMIF(F_IV_1A!$AY:$AY,$D21,F_IV_1A!$CG:$CG)</f>
        <v>0</v>
      </c>
      <c r="AV21" s="19">
        <f>SUMIF(F_IV_1A!$AY:$AY,$D21,F_IV_1A!$CG:$CG)</f>
        <v>0</v>
      </c>
    </row>
    <row r="22" spans="1:48" x14ac:dyDescent="0.25">
      <c r="A22" s="123">
        <v>1655</v>
      </c>
      <c r="B22" s="199" t="s">
        <v>300</v>
      </c>
      <c r="C22" s="199" t="s">
        <v>301</v>
      </c>
      <c r="D22" s="199">
        <v>3151</v>
      </c>
      <c r="E22" s="199" t="s">
        <v>302</v>
      </c>
      <c r="F22" s="199" t="s">
        <v>303</v>
      </c>
      <c r="G22" s="33" t="str">
        <f t="shared" si="4"/>
        <v>Nincs rögzítve!</v>
      </c>
      <c r="H22" s="18"/>
      <c r="I22" s="127">
        <f t="shared" si="5"/>
        <v>0</v>
      </c>
      <c r="J22" s="128">
        <f>SUMIF(F_IV_1A!$F:$F,$C22,F_IV_1A!$N:$N)</f>
        <v>0</v>
      </c>
      <c r="K22" s="128">
        <f>SUMIF(F_IV_1A!$F:$F,$C22,F_IV_1A!$O:$O)</f>
        <v>0</v>
      </c>
      <c r="L22" s="128">
        <f>SUMIF(F_IV_1A!$F:$F,$C22,F_IV_1A!$P:$P)</f>
        <v>0</v>
      </c>
      <c r="M22" s="18"/>
      <c r="N22" s="128">
        <f>SUMIF(F_IV_1A!$F:$F,$C22,F_IV_1A!R:R)</f>
        <v>0</v>
      </c>
      <c r="O22" s="128">
        <f>SUMIF(F_IV_1A!$F:$F,$C22,F_IV_1A!S:S)</f>
        <v>0</v>
      </c>
      <c r="P22" s="128">
        <f>SUMIF(F_IV_1A!$F:$F,$C22,F_IV_1A!T:T)</f>
        <v>0</v>
      </c>
      <c r="Q22" s="128">
        <f>SUMIF(F_IV_1A!$F:$F,$C22,F_IV_1A!U:U)</f>
        <v>0</v>
      </c>
      <c r="R22" s="128">
        <f>SUMIF(F_IV_1A!$F:$F,$C22,F_IV_1A!V:V)</f>
        <v>0</v>
      </c>
      <c r="S22" s="128">
        <f>SUMIF(F_IV_1A!$F:$F,$C22,F_IV_1A!W:W)</f>
        <v>0</v>
      </c>
      <c r="T22" s="128">
        <f>SUMIF(F_IV_1A!$F:$F,$C22,F_IV_1A!X:X)</f>
        <v>0</v>
      </c>
      <c r="U22" s="128">
        <f>SUMIF(F_IV_1A!$F:$F,$C22,F_IV_1A!Y:Y)</f>
        <v>0</v>
      </c>
      <c r="V22" s="128">
        <f>SUMIF(F_IV_1A!$F:$F,$C22,F_IV_1A!Z:Z)</f>
        <v>0</v>
      </c>
      <c r="W22" s="128">
        <f>SUMIF(F_IV_1A!$F:$F,$C22,F_IV_1A!AA:AA)</f>
        <v>0</v>
      </c>
      <c r="X22" s="135">
        <f>SUMIF(F_IV_1A!$F:$F,$C22,F_IV_1A!AB:AB)</f>
        <v>0</v>
      </c>
      <c r="Y22" s="34">
        <f t="shared" si="6"/>
        <v>0</v>
      </c>
      <c r="Z22" s="18"/>
      <c r="AA22" s="142">
        <f>SUMIF(F_IV_1A!$F:$F,$C22,F_IV_1A!AF:AF)</f>
        <v>0</v>
      </c>
      <c r="AB22" s="142">
        <f>SUMIF(F_IV_1A!$F:$F,$C22,F_IV_1A!AG:AG)</f>
        <v>0</v>
      </c>
      <c r="AC22" s="142">
        <f>SUMIF(F_IV_1A!$F:$F,$C22,F_IV_1A!AH:AH)</f>
        <v>0</v>
      </c>
      <c r="AD22" s="142">
        <f>SUMIF(F_IV_1A!$F:$F,$C22,F_IV_1A!AI:AI)</f>
        <v>0</v>
      </c>
      <c r="AE22" s="142">
        <f>SUMIF(F_IV_1A!$F:$F,$C22,F_IV_1A!AJ:AJ)</f>
        <v>0</v>
      </c>
      <c r="AF22" s="142">
        <f>SUMIF(F_IV_1A!$F:$F,$C22,F_IV_1A!AK:AK)</f>
        <v>0</v>
      </c>
      <c r="AG22" s="142">
        <f>SUMIF(F_IV_1A!$F:$F,$C22,F_IV_1A!AL:AL)</f>
        <v>0</v>
      </c>
      <c r="AH22" s="142">
        <f>SUMIF(F_IV_1A!$F:$F,$C22,F_IV_1A!AM:AM)</f>
        <v>0</v>
      </c>
      <c r="AI22" s="142">
        <f>SUMIF(F_IV_1A!$F:$F,$C22,F_IV_1A!AN:AN)</f>
        <v>0</v>
      </c>
      <c r="AJ22" s="142">
        <f>SUMIF(F_IV_1A!$F:$F,$C22,F_IV_1A!AO:AO)</f>
        <v>0</v>
      </c>
      <c r="AK22" s="142">
        <f>SUMIF(F_IV_1A!$F:$F,$C22,F_IV_1A!AP:AP)</f>
        <v>0</v>
      </c>
      <c r="AL22" s="34">
        <f t="shared" si="7"/>
        <v>0</v>
      </c>
      <c r="AM22" s="18"/>
      <c r="AN22" s="18"/>
      <c r="AO22" s="18"/>
      <c r="AP22" s="18"/>
      <c r="AQ22" s="18"/>
      <c r="AR22" s="19" t="e">
        <f>INDEX(F_IV_1A!$G:$G,MATCH($C22,F_IV_1A!$F:$F,0))</f>
        <v>#N/A</v>
      </c>
      <c r="AS22" s="19">
        <f>COUNTIF(F_IV_1A!$AY$3:$AY$1616,$D22)</f>
        <v>0</v>
      </c>
      <c r="AT22" s="19">
        <f>SUMIF(F_IV_1A!$AY$3:$AY$1616,$D22,F_IV_1A!$CF$3:$CF$1616)</f>
        <v>0</v>
      </c>
      <c r="AU22" s="19">
        <f>SUMIF(F_IV_1A!$AY:$AY,$D22,F_IV_1A!$CG:$CG)</f>
        <v>0</v>
      </c>
      <c r="AV22" s="19">
        <f>SUMIF(F_IV_1A!$AY:$AY,$D22,F_IV_1A!$CG:$CG)</f>
        <v>0</v>
      </c>
    </row>
    <row r="23" spans="1:48" x14ac:dyDescent="0.25">
      <c r="A23" s="123">
        <v>1656</v>
      </c>
      <c r="B23" s="199" t="s">
        <v>304</v>
      </c>
      <c r="C23" s="199" t="s">
        <v>305</v>
      </c>
      <c r="D23" s="199">
        <v>3152</v>
      </c>
      <c r="E23" s="199" t="s">
        <v>306</v>
      </c>
      <c r="F23" s="199" t="s">
        <v>307</v>
      </c>
      <c r="G23" s="33" t="str">
        <f t="shared" si="4"/>
        <v>Nincs rögzítve!</v>
      </c>
      <c r="H23" s="18"/>
      <c r="I23" s="127">
        <f t="shared" si="5"/>
        <v>0</v>
      </c>
      <c r="J23" s="128">
        <f>SUMIF(F_IV_1A!$F:$F,$C23,F_IV_1A!$N:$N)</f>
        <v>0</v>
      </c>
      <c r="K23" s="128">
        <f>SUMIF(F_IV_1A!$F:$F,$C23,F_IV_1A!$O:$O)</f>
        <v>0</v>
      </c>
      <c r="L23" s="128">
        <f>SUMIF(F_IV_1A!$F:$F,$C23,F_IV_1A!$P:$P)</f>
        <v>0</v>
      </c>
      <c r="M23" s="18"/>
      <c r="N23" s="128">
        <f>SUMIF(F_IV_1A!$F:$F,$C23,F_IV_1A!R:R)</f>
        <v>0</v>
      </c>
      <c r="O23" s="128">
        <f>SUMIF(F_IV_1A!$F:$F,$C23,F_IV_1A!S:S)</f>
        <v>0</v>
      </c>
      <c r="P23" s="128">
        <f>SUMIF(F_IV_1A!$F:$F,$C23,F_IV_1A!T:T)</f>
        <v>0</v>
      </c>
      <c r="Q23" s="128">
        <f>SUMIF(F_IV_1A!$F:$F,$C23,F_IV_1A!U:U)</f>
        <v>0</v>
      </c>
      <c r="R23" s="128">
        <f>SUMIF(F_IV_1A!$F:$F,$C23,F_IV_1A!V:V)</f>
        <v>0</v>
      </c>
      <c r="S23" s="128">
        <f>SUMIF(F_IV_1A!$F:$F,$C23,F_IV_1A!W:W)</f>
        <v>0</v>
      </c>
      <c r="T23" s="128">
        <f>SUMIF(F_IV_1A!$F:$F,$C23,F_IV_1A!X:X)</f>
        <v>0</v>
      </c>
      <c r="U23" s="128">
        <f>SUMIF(F_IV_1A!$F:$F,$C23,F_IV_1A!Y:Y)</f>
        <v>0</v>
      </c>
      <c r="V23" s="128">
        <f>SUMIF(F_IV_1A!$F:$F,$C23,F_IV_1A!Z:Z)</f>
        <v>0</v>
      </c>
      <c r="W23" s="128">
        <f>SUMIF(F_IV_1A!$F:$F,$C23,F_IV_1A!AA:AA)</f>
        <v>0</v>
      </c>
      <c r="X23" s="135">
        <f>SUMIF(F_IV_1A!$F:$F,$C23,F_IV_1A!AB:AB)</f>
        <v>0</v>
      </c>
      <c r="Y23" s="34">
        <f t="shared" si="6"/>
        <v>0</v>
      </c>
      <c r="Z23" s="18"/>
      <c r="AA23" s="142">
        <f>SUMIF(F_IV_1A!$F:$F,$C23,F_IV_1A!AF:AF)</f>
        <v>0</v>
      </c>
      <c r="AB23" s="142">
        <f>SUMIF(F_IV_1A!$F:$F,$C23,F_IV_1A!AG:AG)</f>
        <v>0</v>
      </c>
      <c r="AC23" s="142">
        <f>SUMIF(F_IV_1A!$F:$F,$C23,F_IV_1A!AH:AH)</f>
        <v>0</v>
      </c>
      <c r="AD23" s="142">
        <f>SUMIF(F_IV_1A!$F:$F,$C23,F_IV_1A!AI:AI)</f>
        <v>0</v>
      </c>
      <c r="AE23" s="142">
        <f>SUMIF(F_IV_1A!$F:$F,$C23,F_IV_1A!AJ:AJ)</f>
        <v>0</v>
      </c>
      <c r="AF23" s="142">
        <f>SUMIF(F_IV_1A!$F:$F,$C23,F_IV_1A!AK:AK)</f>
        <v>0</v>
      </c>
      <c r="AG23" s="142">
        <f>SUMIF(F_IV_1A!$F:$F,$C23,F_IV_1A!AL:AL)</f>
        <v>0</v>
      </c>
      <c r="AH23" s="142">
        <f>SUMIF(F_IV_1A!$F:$F,$C23,F_IV_1A!AM:AM)</f>
        <v>0</v>
      </c>
      <c r="AI23" s="142">
        <f>SUMIF(F_IV_1A!$F:$F,$C23,F_IV_1A!AN:AN)</f>
        <v>0</v>
      </c>
      <c r="AJ23" s="142">
        <f>SUMIF(F_IV_1A!$F:$F,$C23,F_IV_1A!AO:AO)</f>
        <v>0</v>
      </c>
      <c r="AK23" s="142">
        <f>SUMIF(F_IV_1A!$F:$F,$C23,F_IV_1A!AP:AP)</f>
        <v>0</v>
      </c>
      <c r="AL23" s="34">
        <f t="shared" si="7"/>
        <v>0</v>
      </c>
      <c r="AM23" s="18"/>
      <c r="AN23" s="18"/>
      <c r="AO23" s="18"/>
      <c r="AP23" s="18"/>
      <c r="AQ23" s="18"/>
      <c r="AR23" s="19" t="e">
        <f>INDEX(F_IV_1A!$G:$G,MATCH($C23,F_IV_1A!$F:$F,0))</f>
        <v>#N/A</v>
      </c>
      <c r="AS23" s="19">
        <f>COUNTIF(F_IV_1A!$AY$3:$AY$1616,$D23)</f>
        <v>0</v>
      </c>
      <c r="AT23" s="19">
        <f>SUMIF(F_IV_1A!$AY$3:$AY$1616,$D23,F_IV_1A!$CF$3:$CF$1616)</f>
        <v>0</v>
      </c>
      <c r="AU23" s="19">
        <f>SUMIF(F_IV_1A!$AY:$AY,$D23,F_IV_1A!$CG:$CG)</f>
        <v>0</v>
      </c>
      <c r="AV23" s="19">
        <f>SUMIF(F_IV_1A!$AY:$AY,$D23,F_IV_1A!$CG:$CG)</f>
        <v>0</v>
      </c>
    </row>
    <row r="24" spans="1:48" x14ac:dyDescent="0.25">
      <c r="A24" s="123">
        <v>1657</v>
      </c>
      <c r="B24" s="199" t="s">
        <v>308</v>
      </c>
      <c r="C24" s="199" t="s">
        <v>309</v>
      </c>
      <c r="D24" s="199">
        <v>3153</v>
      </c>
      <c r="E24" s="199" t="s">
        <v>310</v>
      </c>
      <c r="F24" s="199" t="s">
        <v>311</v>
      </c>
      <c r="G24" s="33" t="str">
        <f t="shared" si="4"/>
        <v>Nincs rögzítve!</v>
      </c>
      <c r="H24" s="18"/>
      <c r="I24" s="127">
        <f t="shared" si="5"/>
        <v>0</v>
      </c>
      <c r="J24" s="128">
        <f>SUMIF(F_IV_1A!$F:$F,$C24,F_IV_1A!$N:$N)</f>
        <v>0</v>
      </c>
      <c r="K24" s="128">
        <f>SUMIF(F_IV_1A!$F:$F,$C24,F_IV_1A!$O:$O)</f>
        <v>0</v>
      </c>
      <c r="L24" s="128">
        <f>SUMIF(F_IV_1A!$F:$F,$C24,F_IV_1A!$P:$P)</f>
        <v>0</v>
      </c>
      <c r="M24" s="18"/>
      <c r="N24" s="128">
        <f>SUMIF(F_IV_1A!$F:$F,$C24,F_IV_1A!R:R)</f>
        <v>0</v>
      </c>
      <c r="O24" s="128">
        <f>SUMIF(F_IV_1A!$F:$F,$C24,F_IV_1A!S:S)</f>
        <v>0</v>
      </c>
      <c r="P24" s="128">
        <f>SUMIF(F_IV_1A!$F:$F,$C24,F_IV_1A!T:T)</f>
        <v>0</v>
      </c>
      <c r="Q24" s="128">
        <f>SUMIF(F_IV_1A!$F:$F,$C24,F_IV_1A!U:U)</f>
        <v>0</v>
      </c>
      <c r="R24" s="128">
        <f>SUMIF(F_IV_1A!$F:$F,$C24,F_IV_1A!V:V)</f>
        <v>0</v>
      </c>
      <c r="S24" s="128">
        <f>SUMIF(F_IV_1A!$F:$F,$C24,F_IV_1A!W:W)</f>
        <v>0</v>
      </c>
      <c r="T24" s="128">
        <f>SUMIF(F_IV_1A!$F:$F,$C24,F_IV_1A!X:X)</f>
        <v>0</v>
      </c>
      <c r="U24" s="128">
        <f>SUMIF(F_IV_1A!$F:$F,$C24,F_IV_1A!Y:Y)</f>
        <v>0</v>
      </c>
      <c r="V24" s="128">
        <f>SUMIF(F_IV_1A!$F:$F,$C24,F_IV_1A!Z:Z)</f>
        <v>0</v>
      </c>
      <c r="W24" s="128">
        <f>SUMIF(F_IV_1A!$F:$F,$C24,F_IV_1A!AA:AA)</f>
        <v>0</v>
      </c>
      <c r="X24" s="135">
        <f>SUMIF(F_IV_1A!$F:$F,$C24,F_IV_1A!AB:AB)</f>
        <v>0</v>
      </c>
      <c r="Y24" s="34">
        <f t="shared" si="6"/>
        <v>0</v>
      </c>
      <c r="Z24" s="18"/>
      <c r="AA24" s="142">
        <f>SUMIF(F_IV_1A!$F:$F,$C24,F_IV_1A!AF:AF)</f>
        <v>0</v>
      </c>
      <c r="AB24" s="142">
        <f>SUMIF(F_IV_1A!$F:$F,$C24,F_IV_1A!AG:AG)</f>
        <v>0</v>
      </c>
      <c r="AC24" s="142">
        <f>SUMIF(F_IV_1A!$F:$F,$C24,F_IV_1A!AH:AH)</f>
        <v>0</v>
      </c>
      <c r="AD24" s="142">
        <f>SUMIF(F_IV_1A!$F:$F,$C24,F_IV_1A!AI:AI)</f>
        <v>0</v>
      </c>
      <c r="AE24" s="142">
        <f>SUMIF(F_IV_1A!$F:$F,$C24,F_IV_1A!AJ:AJ)</f>
        <v>0</v>
      </c>
      <c r="AF24" s="142">
        <f>SUMIF(F_IV_1A!$F:$F,$C24,F_IV_1A!AK:AK)</f>
        <v>0</v>
      </c>
      <c r="AG24" s="142">
        <f>SUMIF(F_IV_1A!$F:$F,$C24,F_IV_1A!AL:AL)</f>
        <v>0</v>
      </c>
      <c r="AH24" s="142">
        <f>SUMIF(F_IV_1A!$F:$F,$C24,F_IV_1A!AM:AM)</f>
        <v>0</v>
      </c>
      <c r="AI24" s="142">
        <f>SUMIF(F_IV_1A!$F:$F,$C24,F_IV_1A!AN:AN)</f>
        <v>0</v>
      </c>
      <c r="AJ24" s="142">
        <f>SUMIF(F_IV_1A!$F:$F,$C24,F_IV_1A!AO:AO)</f>
        <v>0</v>
      </c>
      <c r="AK24" s="142">
        <f>SUMIF(F_IV_1A!$F:$F,$C24,F_IV_1A!AP:AP)</f>
        <v>0</v>
      </c>
      <c r="AL24" s="34">
        <f t="shared" si="7"/>
        <v>0</v>
      </c>
      <c r="AM24" s="18"/>
      <c r="AN24" s="18"/>
      <c r="AO24" s="18"/>
      <c r="AP24" s="18"/>
      <c r="AQ24" s="18"/>
      <c r="AR24" s="19" t="e">
        <f>INDEX(F_IV_1A!$G:$G,MATCH($C24,F_IV_1A!$F:$F,0))</f>
        <v>#N/A</v>
      </c>
      <c r="AS24" s="19">
        <f>COUNTIF(F_IV_1A!$AY$3:$AY$1616,$D24)</f>
        <v>0</v>
      </c>
      <c r="AT24" s="19">
        <f>SUMIF(F_IV_1A!$AY$3:$AY$1616,$D24,F_IV_1A!$CF$3:$CF$1616)</f>
        <v>0</v>
      </c>
      <c r="AU24" s="19">
        <f>SUMIF(F_IV_1A!$AY:$AY,$D24,F_IV_1A!$CG:$CG)</f>
        <v>0</v>
      </c>
      <c r="AV24" s="19">
        <f>SUMIF(F_IV_1A!$AY:$AY,$D24,F_IV_1A!$CG:$CG)</f>
        <v>0</v>
      </c>
    </row>
    <row r="25" spans="1:48" x14ac:dyDescent="0.25">
      <c r="A25" s="123">
        <v>1658</v>
      </c>
      <c r="B25" s="199" t="s">
        <v>312</v>
      </c>
      <c r="C25" s="199" t="s">
        <v>313</v>
      </c>
      <c r="D25" s="199">
        <v>3154</v>
      </c>
      <c r="E25" s="199" t="s">
        <v>314</v>
      </c>
      <c r="F25" s="199" t="s">
        <v>315</v>
      </c>
      <c r="G25" s="33" t="str">
        <f t="shared" si="4"/>
        <v>Nincs rögzítve!</v>
      </c>
      <c r="H25" s="18"/>
      <c r="I25" s="127">
        <f t="shared" si="5"/>
        <v>0</v>
      </c>
      <c r="J25" s="128">
        <f>SUMIF(F_IV_1A!$F:$F,$C25,F_IV_1A!$N:$N)</f>
        <v>0</v>
      </c>
      <c r="K25" s="128">
        <f>SUMIF(F_IV_1A!$F:$F,$C25,F_IV_1A!$O:$O)</f>
        <v>0</v>
      </c>
      <c r="L25" s="128">
        <f>SUMIF(F_IV_1A!$F:$F,$C25,F_IV_1A!$P:$P)</f>
        <v>0</v>
      </c>
      <c r="M25" s="18"/>
      <c r="N25" s="128">
        <f>SUMIF(F_IV_1A!$F:$F,$C25,F_IV_1A!R:R)</f>
        <v>0</v>
      </c>
      <c r="O25" s="128">
        <f>SUMIF(F_IV_1A!$F:$F,$C25,F_IV_1A!S:S)</f>
        <v>0</v>
      </c>
      <c r="P25" s="128">
        <f>SUMIF(F_IV_1A!$F:$F,$C25,F_IV_1A!T:T)</f>
        <v>0</v>
      </c>
      <c r="Q25" s="128">
        <f>SUMIF(F_IV_1A!$F:$F,$C25,F_IV_1A!U:U)</f>
        <v>0</v>
      </c>
      <c r="R25" s="128">
        <f>SUMIF(F_IV_1A!$F:$F,$C25,F_IV_1A!V:V)</f>
        <v>0</v>
      </c>
      <c r="S25" s="128">
        <f>SUMIF(F_IV_1A!$F:$F,$C25,F_IV_1A!W:W)</f>
        <v>0</v>
      </c>
      <c r="T25" s="128">
        <f>SUMIF(F_IV_1A!$F:$F,$C25,F_IV_1A!X:X)</f>
        <v>0</v>
      </c>
      <c r="U25" s="128">
        <f>SUMIF(F_IV_1A!$F:$F,$C25,F_IV_1A!Y:Y)</f>
        <v>0</v>
      </c>
      <c r="V25" s="128">
        <f>SUMIF(F_IV_1A!$F:$F,$C25,F_IV_1A!Z:Z)</f>
        <v>0</v>
      </c>
      <c r="W25" s="128">
        <f>SUMIF(F_IV_1A!$F:$F,$C25,F_IV_1A!AA:AA)</f>
        <v>0</v>
      </c>
      <c r="X25" s="135">
        <f>SUMIF(F_IV_1A!$F:$F,$C25,F_IV_1A!AB:AB)</f>
        <v>0</v>
      </c>
      <c r="Y25" s="34">
        <f t="shared" si="6"/>
        <v>0</v>
      </c>
      <c r="Z25" s="18"/>
      <c r="AA25" s="142">
        <f>SUMIF(F_IV_1A!$F:$F,$C25,F_IV_1A!AF:AF)</f>
        <v>0</v>
      </c>
      <c r="AB25" s="142">
        <f>SUMIF(F_IV_1A!$F:$F,$C25,F_IV_1A!AG:AG)</f>
        <v>0</v>
      </c>
      <c r="AC25" s="142">
        <f>SUMIF(F_IV_1A!$F:$F,$C25,F_IV_1A!AH:AH)</f>
        <v>0</v>
      </c>
      <c r="AD25" s="142">
        <f>SUMIF(F_IV_1A!$F:$F,$C25,F_IV_1A!AI:AI)</f>
        <v>0</v>
      </c>
      <c r="AE25" s="142">
        <f>SUMIF(F_IV_1A!$F:$F,$C25,F_IV_1A!AJ:AJ)</f>
        <v>0</v>
      </c>
      <c r="AF25" s="142">
        <f>SUMIF(F_IV_1A!$F:$F,$C25,F_IV_1A!AK:AK)</f>
        <v>0</v>
      </c>
      <c r="AG25" s="142">
        <f>SUMIF(F_IV_1A!$F:$F,$C25,F_IV_1A!AL:AL)</f>
        <v>0</v>
      </c>
      <c r="AH25" s="142">
        <f>SUMIF(F_IV_1A!$F:$F,$C25,F_IV_1A!AM:AM)</f>
        <v>0</v>
      </c>
      <c r="AI25" s="142">
        <f>SUMIF(F_IV_1A!$F:$F,$C25,F_IV_1A!AN:AN)</f>
        <v>0</v>
      </c>
      <c r="AJ25" s="142">
        <f>SUMIF(F_IV_1A!$F:$F,$C25,F_IV_1A!AO:AO)</f>
        <v>0</v>
      </c>
      <c r="AK25" s="142">
        <f>SUMIF(F_IV_1A!$F:$F,$C25,F_IV_1A!AP:AP)</f>
        <v>0</v>
      </c>
      <c r="AL25" s="34">
        <f t="shared" si="7"/>
        <v>0</v>
      </c>
      <c r="AM25" s="18"/>
      <c r="AN25" s="18"/>
      <c r="AO25" s="18"/>
      <c r="AP25" s="18"/>
      <c r="AQ25" s="18"/>
      <c r="AR25" s="19" t="e">
        <f>INDEX(F_IV_1A!$G:$G,MATCH($C25,F_IV_1A!$F:$F,0))</f>
        <v>#N/A</v>
      </c>
      <c r="AS25" s="19">
        <f>COUNTIF(F_IV_1A!$AY$3:$AY$1616,$D25)</f>
        <v>0</v>
      </c>
      <c r="AT25" s="19">
        <f>SUMIF(F_IV_1A!$AY$3:$AY$1616,$D25,F_IV_1A!$CF$3:$CF$1616)</f>
        <v>0</v>
      </c>
      <c r="AU25" s="19">
        <f>SUMIF(F_IV_1A!$AY:$AY,$D25,F_IV_1A!$CG:$CG)</f>
        <v>0</v>
      </c>
      <c r="AV25" s="19">
        <f>SUMIF(F_IV_1A!$AY:$AY,$D25,F_IV_1A!$CG:$CG)</f>
        <v>0</v>
      </c>
    </row>
    <row r="26" spans="1:48" x14ac:dyDescent="0.25">
      <c r="A26" s="123">
        <v>1659</v>
      </c>
      <c r="B26" s="199" t="s">
        <v>316</v>
      </c>
      <c r="C26" s="199" t="s">
        <v>317</v>
      </c>
      <c r="D26" s="199">
        <v>3155</v>
      </c>
      <c r="E26" s="199" t="s">
        <v>318</v>
      </c>
      <c r="F26" s="199" t="s">
        <v>319</v>
      </c>
      <c r="G26" s="33" t="str">
        <f t="shared" si="4"/>
        <v>Nincs rögzítve!</v>
      </c>
      <c r="H26" s="18"/>
      <c r="I26" s="127">
        <f t="shared" si="5"/>
        <v>0</v>
      </c>
      <c r="J26" s="128">
        <f>SUMIF(F_IV_1A!$F:$F,$C26,F_IV_1A!$N:$N)</f>
        <v>0</v>
      </c>
      <c r="K26" s="128">
        <f>SUMIF(F_IV_1A!$F:$F,$C26,F_IV_1A!$O:$O)</f>
        <v>0</v>
      </c>
      <c r="L26" s="128">
        <f>SUMIF(F_IV_1A!$F:$F,$C26,F_IV_1A!$P:$P)</f>
        <v>0</v>
      </c>
      <c r="M26" s="18"/>
      <c r="N26" s="128">
        <f>SUMIF(F_IV_1A!$F:$F,$C26,F_IV_1A!R:R)</f>
        <v>0</v>
      </c>
      <c r="O26" s="128">
        <f>SUMIF(F_IV_1A!$F:$F,$C26,F_IV_1A!S:S)</f>
        <v>0</v>
      </c>
      <c r="P26" s="128">
        <f>SUMIF(F_IV_1A!$F:$F,$C26,F_IV_1A!T:T)</f>
        <v>0</v>
      </c>
      <c r="Q26" s="128">
        <f>SUMIF(F_IV_1A!$F:$F,$C26,F_IV_1A!U:U)</f>
        <v>0</v>
      </c>
      <c r="R26" s="128">
        <f>SUMIF(F_IV_1A!$F:$F,$C26,F_IV_1A!V:V)</f>
        <v>0</v>
      </c>
      <c r="S26" s="128">
        <f>SUMIF(F_IV_1A!$F:$F,$C26,F_IV_1A!W:W)</f>
        <v>0</v>
      </c>
      <c r="T26" s="128">
        <f>SUMIF(F_IV_1A!$F:$F,$C26,F_IV_1A!X:X)</f>
        <v>0</v>
      </c>
      <c r="U26" s="128">
        <f>SUMIF(F_IV_1A!$F:$F,$C26,F_IV_1A!Y:Y)</f>
        <v>0</v>
      </c>
      <c r="V26" s="128">
        <f>SUMIF(F_IV_1A!$F:$F,$C26,F_IV_1A!Z:Z)</f>
        <v>0</v>
      </c>
      <c r="W26" s="128">
        <f>SUMIF(F_IV_1A!$F:$F,$C26,F_IV_1A!AA:AA)</f>
        <v>0</v>
      </c>
      <c r="X26" s="135">
        <f>SUMIF(F_IV_1A!$F:$F,$C26,F_IV_1A!AB:AB)</f>
        <v>0</v>
      </c>
      <c r="Y26" s="34">
        <f t="shared" si="6"/>
        <v>0</v>
      </c>
      <c r="Z26" s="18"/>
      <c r="AA26" s="142">
        <f>SUMIF(F_IV_1A!$F:$F,$C26,F_IV_1A!AF:AF)</f>
        <v>0</v>
      </c>
      <c r="AB26" s="142">
        <f>SUMIF(F_IV_1A!$F:$F,$C26,F_IV_1A!AG:AG)</f>
        <v>0</v>
      </c>
      <c r="AC26" s="142">
        <f>SUMIF(F_IV_1A!$F:$F,$C26,F_IV_1A!AH:AH)</f>
        <v>0</v>
      </c>
      <c r="AD26" s="142">
        <f>SUMIF(F_IV_1A!$F:$F,$C26,F_IV_1A!AI:AI)</f>
        <v>0</v>
      </c>
      <c r="AE26" s="142">
        <f>SUMIF(F_IV_1A!$F:$F,$C26,F_IV_1A!AJ:AJ)</f>
        <v>0</v>
      </c>
      <c r="AF26" s="142">
        <f>SUMIF(F_IV_1A!$F:$F,$C26,F_IV_1A!AK:AK)</f>
        <v>0</v>
      </c>
      <c r="AG26" s="142">
        <f>SUMIF(F_IV_1A!$F:$F,$C26,F_IV_1A!AL:AL)</f>
        <v>0</v>
      </c>
      <c r="AH26" s="142">
        <f>SUMIF(F_IV_1A!$F:$F,$C26,F_IV_1A!AM:AM)</f>
        <v>0</v>
      </c>
      <c r="AI26" s="142">
        <f>SUMIF(F_IV_1A!$F:$F,$C26,F_IV_1A!AN:AN)</f>
        <v>0</v>
      </c>
      <c r="AJ26" s="142">
        <f>SUMIF(F_IV_1A!$F:$F,$C26,F_IV_1A!AO:AO)</f>
        <v>0</v>
      </c>
      <c r="AK26" s="142">
        <f>SUMIF(F_IV_1A!$F:$F,$C26,F_IV_1A!AP:AP)</f>
        <v>0</v>
      </c>
      <c r="AL26" s="34">
        <f t="shared" si="7"/>
        <v>0</v>
      </c>
      <c r="AM26" s="18"/>
      <c r="AN26" s="18"/>
      <c r="AO26" s="18"/>
      <c r="AP26" s="18"/>
      <c r="AQ26" s="18"/>
      <c r="AR26" s="19" t="e">
        <f>INDEX(F_IV_1A!$G:$G,MATCH($C26,F_IV_1A!$F:$F,0))</f>
        <v>#N/A</v>
      </c>
      <c r="AS26" s="19">
        <f>COUNTIF(F_IV_1A!$AY$3:$AY$1616,$D26)</f>
        <v>0</v>
      </c>
      <c r="AT26" s="19">
        <f>SUMIF(F_IV_1A!$AY$3:$AY$1616,$D26,F_IV_1A!$CF$3:$CF$1616)</f>
        <v>0</v>
      </c>
      <c r="AU26" s="19">
        <f>SUMIF(F_IV_1A!$AY:$AY,$D26,F_IV_1A!$CG:$CG)</f>
        <v>0</v>
      </c>
      <c r="AV26" s="19">
        <f>SUMIF(F_IV_1A!$AY:$AY,$D26,F_IV_1A!$CG:$CG)</f>
        <v>0</v>
      </c>
    </row>
    <row r="27" spans="1:48" x14ac:dyDescent="0.25">
      <c r="A27" s="123">
        <v>1660</v>
      </c>
      <c r="B27" s="199" t="s">
        <v>320</v>
      </c>
      <c r="C27" s="199" t="s">
        <v>321</v>
      </c>
      <c r="D27" s="199">
        <v>3156</v>
      </c>
      <c r="E27" s="199" t="s">
        <v>322</v>
      </c>
      <c r="F27" s="199" t="s">
        <v>323</v>
      </c>
      <c r="G27" s="33" t="str">
        <f t="shared" si="4"/>
        <v>Nincs rögzítve!</v>
      </c>
      <c r="H27" s="18"/>
      <c r="I27" s="127">
        <f t="shared" si="5"/>
        <v>0</v>
      </c>
      <c r="J27" s="128">
        <f>SUMIF(F_IV_1A!$F:$F,$C27,F_IV_1A!$N:$N)</f>
        <v>0</v>
      </c>
      <c r="K27" s="128">
        <f>SUMIF(F_IV_1A!$F:$F,$C27,F_IV_1A!$O:$O)</f>
        <v>0</v>
      </c>
      <c r="L27" s="128">
        <f>SUMIF(F_IV_1A!$F:$F,$C27,F_IV_1A!$P:$P)</f>
        <v>0</v>
      </c>
      <c r="M27" s="18"/>
      <c r="N27" s="128">
        <f>SUMIF(F_IV_1A!$F:$F,$C27,F_IV_1A!R:R)</f>
        <v>0</v>
      </c>
      <c r="O27" s="128">
        <f>SUMIF(F_IV_1A!$F:$F,$C27,F_IV_1A!S:S)</f>
        <v>0</v>
      </c>
      <c r="P27" s="128">
        <f>SUMIF(F_IV_1A!$F:$F,$C27,F_IV_1A!T:T)</f>
        <v>0</v>
      </c>
      <c r="Q27" s="128">
        <f>SUMIF(F_IV_1A!$F:$F,$C27,F_IV_1A!U:U)</f>
        <v>0</v>
      </c>
      <c r="R27" s="128">
        <f>SUMIF(F_IV_1A!$F:$F,$C27,F_IV_1A!V:V)</f>
        <v>0</v>
      </c>
      <c r="S27" s="128">
        <f>SUMIF(F_IV_1A!$F:$F,$C27,F_IV_1A!W:W)</f>
        <v>0</v>
      </c>
      <c r="T27" s="128">
        <f>SUMIF(F_IV_1A!$F:$F,$C27,F_IV_1A!X:X)</f>
        <v>0</v>
      </c>
      <c r="U27" s="128">
        <f>SUMIF(F_IV_1A!$F:$F,$C27,F_IV_1A!Y:Y)</f>
        <v>0</v>
      </c>
      <c r="V27" s="128">
        <f>SUMIF(F_IV_1A!$F:$F,$C27,F_IV_1A!Z:Z)</f>
        <v>0</v>
      </c>
      <c r="W27" s="128">
        <f>SUMIF(F_IV_1A!$F:$F,$C27,F_IV_1A!AA:AA)</f>
        <v>0</v>
      </c>
      <c r="X27" s="135">
        <f>SUMIF(F_IV_1A!$F:$F,$C27,F_IV_1A!AB:AB)</f>
        <v>0</v>
      </c>
      <c r="Y27" s="34">
        <f t="shared" si="6"/>
        <v>0</v>
      </c>
      <c r="Z27" s="18"/>
      <c r="AA27" s="142">
        <f>SUMIF(F_IV_1A!$F:$F,$C27,F_IV_1A!AF:AF)</f>
        <v>0</v>
      </c>
      <c r="AB27" s="142">
        <f>SUMIF(F_IV_1A!$F:$F,$C27,F_IV_1A!AG:AG)</f>
        <v>0</v>
      </c>
      <c r="AC27" s="142">
        <f>SUMIF(F_IV_1A!$F:$F,$C27,F_IV_1A!AH:AH)</f>
        <v>0</v>
      </c>
      <c r="AD27" s="142">
        <f>SUMIF(F_IV_1A!$F:$F,$C27,F_IV_1A!AI:AI)</f>
        <v>0</v>
      </c>
      <c r="AE27" s="142">
        <f>SUMIF(F_IV_1A!$F:$F,$C27,F_IV_1A!AJ:AJ)</f>
        <v>0</v>
      </c>
      <c r="AF27" s="142">
        <f>SUMIF(F_IV_1A!$F:$F,$C27,F_IV_1A!AK:AK)</f>
        <v>0</v>
      </c>
      <c r="AG27" s="142">
        <f>SUMIF(F_IV_1A!$F:$F,$C27,F_IV_1A!AL:AL)</f>
        <v>0</v>
      </c>
      <c r="AH27" s="142">
        <f>SUMIF(F_IV_1A!$F:$F,$C27,F_IV_1A!AM:AM)</f>
        <v>0</v>
      </c>
      <c r="AI27" s="142">
        <f>SUMIF(F_IV_1A!$F:$F,$C27,F_IV_1A!AN:AN)</f>
        <v>0</v>
      </c>
      <c r="AJ27" s="142">
        <f>SUMIF(F_IV_1A!$F:$F,$C27,F_IV_1A!AO:AO)</f>
        <v>0</v>
      </c>
      <c r="AK27" s="142">
        <f>SUMIF(F_IV_1A!$F:$F,$C27,F_IV_1A!AP:AP)</f>
        <v>0</v>
      </c>
      <c r="AL27" s="34">
        <f t="shared" si="7"/>
        <v>0</v>
      </c>
      <c r="AM27" s="18"/>
      <c r="AN27" s="18"/>
      <c r="AO27" s="18"/>
      <c r="AP27" s="18"/>
      <c r="AQ27" s="18"/>
      <c r="AR27" s="19" t="e">
        <f>INDEX(F_IV_1A!$G:$G,MATCH($C27,F_IV_1A!$F:$F,0))</f>
        <v>#N/A</v>
      </c>
      <c r="AS27" s="19">
        <f>COUNTIF(F_IV_1A!$AY$3:$AY$1616,$D27)</f>
        <v>0</v>
      </c>
      <c r="AT27" s="19">
        <f>SUMIF(F_IV_1A!$AY$3:$AY$1616,$D27,F_IV_1A!$CF$3:$CF$1616)</f>
        <v>0</v>
      </c>
      <c r="AU27" s="19">
        <f>SUMIF(F_IV_1A!$AY:$AY,$D27,F_IV_1A!$CG:$CG)</f>
        <v>0</v>
      </c>
      <c r="AV27" s="19">
        <f>SUMIF(F_IV_1A!$AY:$AY,$D27,F_IV_1A!$CG:$CG)</f>
        <v>0</v>
      </c>
    </row>
    <row r="28" spans="1:48" x14ac:dyDescent="0.25">
      <c r="A28" s="123">
        <v>1661</v>
      </c>
      <c r="B28" s="199" t="s">
        <v>324</v>
      </c>
      <c r="C28" s="199" t="s">
        <v>325</v>
      </c>
      <c r="D28" s="199">
        <v>3157</v>
      </c>
      <c r="E28" s="199" t="s">
        <v>326</v>
      </c>
      <c r="F28" s="199" t="s">
        <v>327</v>
      </c>
      <c r="G28" s="33" t="str">
        <f t="shared" si="4"/>
        <v>Nincs rögzítve!</v>
      </c>
      <c r="H28" s="18"/>
      <c r="I28" s="127">
        <f t="shared" si="5"/>
        <v>0</v>
      </c>
      <c r="J28" s="128">
        <f>SUMIF(F_IV_1A!$F:$F,$C28,F_IV_1A!$N:$N)</f>
        <v>0</v>
      </c>
      <c r="K28" s="128">
        <f>SUMIF(F_IV_1A!$F:$F,$C28,F_IV_1A!$O:$O)</f>
        <v>0</v>
      </c>
      <c r="L28" s="128">
        <f>SUMIF(F_IV_1A!$F:$F,$C28,F_IV_1A!$P:$P)</f>
        <v>0</v>
      </c>
      <c r="M28" s="18"/>
      <c r="N28" s="128">
        <f>SUMIF(F_IV_1A!$F:$F,$C28,F_IV_1A!R:R)</f>
        <v>0</v>
      </c>
      <c r="O28" s="128">
        <f>SUMIF(F_IV_1A!$F:$F,$C28,F_IV_1A!S:S)</f>
        <v>0</v>
      </c>
      <c r="P28" s="128">
        <f>SUMIF(F_IV_1A!$F:$F,$C28,F_IV_1A!T:T)</f>
        <v>0</v>
      </c>
      <c r="Q28" s="128">
        <f>SUMIF(F_IV_1A!$F:$F,$C28,F_IV_1A!U:U)</f>
        <v>0</v>
      </c>
      <c r="R28" s="128">
        <f>SUMIF(F_IV_1A!$F:$F,$C28,F_IV_1A!V:V)</f>
        <v>0</v>
      </c>
      <c r="S28" s="128">
        <f>SUMIF(F_IV_1A!$F:$F,$C28,F_IV_1A!W:W)</f>
        <v>0</v>
      </c>
      <c r="T28" s="128">
        <f>SUMIF(F_IV_1A!$F:$F,$C28,F_IV_1A!X:X)</f>
        <v>0</v>
      </c>
      <c r="U28" s="128">
        <f>SUMIF(F_IV_1A!$F:$F,$C28,F_IV_1A!Y:Y)</f>
        <v>0</v>
      </c>
      <c r="V28" s="128">
        <f>SUMIF(F_IV_1A!$F:$F,$C28,F_IV_1A!Z:Z)</f>
        <v>0</v>
      </c>
      <c r="W28" s="128">
        <f>SUMIF(F_IV_1A!$F:$F,$C28,F_IV_1A!AA:AA)</f>
        <v>0</v>
      </c>
      <c r="X28" s="135">
        <f>SUMIF(F_IV_1A!$F:$F,$C28,F_IV_1A!AB:AB)</f>
        <v>0</v>
      </c>
      <c r="Y28" s="34">
        <f t="shared" si="6"/>
        <v>0</v>
      </c>
      <c r="Z28" s="18"/>
      <c r="AA28" s="142">
        <f>SUMIF(F_IV_1A!$F:$F,$C28,F_IV_1A!AF:AF)</f>
        <v>0</v>
      </c>
      <c r="AB28" s="142">
        <f>SUMIF(F_IV_1A!$F:$F,$C28,F_IV_1A!AG:AG)</f>
        <v>0</v>
      </c>
      <c r="AC28" s="142">
        <f>SUMIF(F_IV_1A!$F:$F,$C28,F_IV_1A!AH:AH)</f>
        <v>0</v>
      </c>
      <c r="AD28" s="142">
        <f>SUMIF(F_IV_1A!$F:$F,$C28,F_IV_1A!AI:AI)</f>
        <v>0</v>
      </c>
      <c r="AE28" s="142">
        <f>SUMIF(F_IV_1A!$F:$F,$C28,F_IV_1A!AJ:AJ)</f>
        <v>0</v>
      </c>
      <c r="AF28" s="142">
        <f>SUMIF(F_IV_1A!$F:$F,$C28,F_IV_1A!AK:AK)</f>
        <v>0</v>
      </c>
      <c r="AG28" s="142">
        <f>SUMIF(F_IV_1A!$F:$F,$C28,F_IV_1A!AL:AL)</f>
        <v>0</v>
      </c>
      <c r="AH28" s="142">
        <f>SUMIF(F_IV_1A!$F:$F,$C28,F_IV_1A!AM:AM)</f>
        <v>0</v>
      </c>
      <c r="AI28" s="142">
        <f>SUMIF(F_IV_1A!$F:$F,$C28,F_IV_1A!AN:AN)</f>
        <v>0</v>
      </c>
      <c r="AJ28" s="142">
        <f>SUMIF(F_IV_1A!$F:$F,$C28,F_IV_1A!AO:AO)</f>
        <v>0</v>
      </c>
      <c r="AK28" s="142">
        <f>SUMIF(F_IV_1A!$F:$F,$C28,F_IV_1A!AP:AP)</f>
        <v>0</v>
      </c>
      <c r="AL28" s="34">
        <f t="shared" si="7"/>
        <v>0</v>
      </c>
      <c r="AM28" s="18"/>
      <c r="AN28" s="18"/>
      <c r="AO28" s="18"/>
      <c r="AP28" s="18"/>
      <c r="AQ28" s="18"/>
      <c r="AR28" s="19" t="e">
        <f>INDEX(F_IV_1A!$G:$G,MATCH($C28,F_IV_1A!$F:$F,0))</f>
        <v>#N/A</v>
      </c>
      <c r="AS28" s="19">
        <f>COUNTIF(F_IV_1A!$AY$3:$AY$1616,$D28)</f>
        <v>0</v>
      </c>
      <c r="AT28" s="19">
        <f>SUMIF(F_IV_1A!$AY$3:$AY$1616,$D28,F_IV_1A!$CF$3:$CF$1616)</f>
        <v>0</v>
      </c>
      <c r="AU28" s="19">
        <f>SUMIF(F_IV_1A!$AY:$AY,$D28,F_IV_1A!$CG:$CG)</f>
        <v>0</v>
      </c>
      <c r="AV28" s="19">
        <f>SUMIF(F_IV_1A!$AY:$AY,$D28,F_IV_1A!$CG:$CG)</f>
        <v>0</v>
      </c>
    </row>
    <row r="29" spans="1:48" x14ac:dyDescent="0.25">
      <c r="A29" s="123">
        <v>1662</v>
      </c>
      <c r="B29" s="199" t="s">
        <v>328</v>
      </c>
      <c r="C29" s="199" t="s">
        <v>329</v>
      </c>
      <c r="D29" s="199">
        <v>3158</v>
      </c>
      <c r="E29" s="199" t="s">
        <v>326</v>
      </c>
      <c r="F29" s="199" t="s">
        <v>330</v>
      </c>
      <c r="G29" s="33" t="str">
        <f t="shared" si="4"/>
        <v>Nincs rögzítve!</v>
      </c>
      <c r="H29" s="18"/>
      <c r="I29" s="127">
        <f t="shared" si="5"/>
        <v>0</v>
      </c>
      <c r="J29" s="128">
        <f>SUMIF(F_IV_1A!$F:$F,$C29,F_IV_1A!$N:$N)</f>
        <v>0</v>
      </c>
      <c r="K29" s="128">
        <f>SUMIF(F_IV_1A!$F:$F,$C29,F_IV_1A!$O:$O)</f>
        <v>0</v>
      </c>
      <c r="L29" s="128">
        <f>SUMIF(F_IV_1A!$F:$F,$C29,F_IV_1A!$P:$P)</f>
        <v>0</v>
      </c>
      <c r="M29" s="18"/>
      <c r="N29" s="128">
        <f>SUMIF(F_IV_1A!$F:$F,$C29,F_IV_1A!R:R)</f>
        <v>0</v>
      </c>
      <c r="O29" s="128">
        <f>SUMIF(F_IV_1A!$F:$F,$C29,F_IV_1A!S:S)</f>
        <v>0</v>
      </c>
      <c r="P29" s="128">
        <f>SUMIF(F_IV_1A!$F:$F,$C29,F_IV_1A!T:T)</f>
        <v>0</v>
      </c>
      <c r="Q29" s="128">
        <f>SUMIF(F_IV_1A!$F:$F,$C29,F_IV_1A!U:U)</f>
        <v>0</v>
      </c>
      <c r="R29" s="128">
        <f>SUMIF(F_IV_1A!$F:$F,$C29,F_IV_1A!V:V)</f>
        <v>0</v>
      </c>
      <c r="S29" s="128">
        <f>SUMIF(F_IV_1A!$F:$F,$C29,F_IV_1A!W:W)</f>
        <v>0</v>
      </c>
      <c r="T29" s="128">
        <f>SUMIF(F_IV_1A!$F:$F,$C29,F_IV_1A!X:X)</f>
        <v>0</v>
      </c>
      <c r="U29" s="128">
        <f>SUMIF(F_IV_1A!$F:$F,$C29,F_IV_1A!Y:Y)</f>
        <v>0</v>
      </c>
      <c r="V29" s="128">
        <f>SUMIF(F_IV_1A!$F:$F,$C29,F_IV_1A!Z:Z)</f>
        <v>0</v>
      </c>
      <c r="W29" s="128">
        <f>SUMIF(F_IV_1A!$F:$F,$C29,F_IV_1A!AA:AA)</f>
        <v>0</v>
      </c>
      <c r="X29" s="135">
        <f>SUMIF(F_IV_1A!$F:$F,$C29,F_IV_1A!AB:AB)</f>
        <v>0</v>
      </c>
      <c r="Y29" s="34">
        <f t="shared" si="6"/>
        <v>0</v>
      </c>
      <c r="Z29" s="18"/>
      <c r="AA29" s="142">
        <f>SUMIF(F_IV_1A!$F:$F,$C29,F_IV_1A!AF:AF)</f>
        <v>0</v>
      </c>
      <c r="AB29" s="142">
        <f>SUMIF(F_IV_1A!$F:$F,$C29,F_IV_1A!AG:AG)</f>
        <v>0</v>
      </c>
      <c r="AC29" s="142">
        <f>SUMIF(F_IV_1A!$F:$F,$C29,F_IV_1A!AH:AH)</f>
        <v>0</v>
      </c>
      <c r="AD29" s="142">
        <f>SUMIF(F_IV_1A!$F:$F,$C29,F_IV_1A!AI:AI)</f>
        <v>0</v>
      </c>
      <c r="AE29" s="142">
        <f>SUMIF(F_IV_1A!$F:$F,$C29,F_IV_1A!AJ:AJ)</f>
        <v>0</v>
      </c>
      <c r="AF29" s="142">
        <f>SUMIF(F_IV_1A!$F:$F,$C29,F_IV_1A!AK:AK)</f>
        <v>0</v>
      </c>
      <c r="AG29" s="142">
        <f>SUMIF(F_IV_1A!$F:$F,$C29,F_IV_1A!AL:AL)</f>
        <v>0</v>
      </c>
      <c r="AH29" s="142">
        <f>SUMIF(F_IV_1A!$F:$F,$C29,F_IV_1A!AM:AM)</f>
        <v>0</v>
      </c>
      <c r="AI29" s="142">
        <f>SUMIF(F_IV_1A!$F:$F,$C29,F_IV_1A!AN:AN)</f>
        <v>0</v>
      </c>
      <c r="AJ29" s="142">
        <f>SUMIF(F_IV_1A!$F:$F,$C29,F_IV_1A!AO:AO)</f>
        <v>0</v>
      </c>
      <c r="AK29" s="142">
        <f>SUMIF(F_IV_1A!$F:$F,$C29,F_IV_1A!AP:AP)</f>
        <v>0</v>
      </c>
      <c r="AL29" s="34">
        <f t="shared" si="7"/>
        <v>0</v>
      </c>
      <c r="AM29" s="18"/>
      <c r="AN29" s="18"/>
      <c r="AO29" s="18"/>
      <c r="AP29" s="18"/>
      <c r="AQ29" s="18"/>
      <c r="AR29" s="19" t="e">
        <f>INDEX(F_IV_1A!$G:$G,MATCH($C29,F_IV_1A!$F:$F,0))</f>
        <v>#N/A</v>
      </c>
      <c r="AS29" s="19">
        <f>COUNTIF(F_IV_1A!$AY$3:$AY$1616,$D29)</f>
        <v>0</v>
      </c>
      <c r="AT29" s="19">
        <f>SUMIF(F_IV_1A!$AY$3:$AY$1616,$D29,F_IV_1A!$CF$3:$CF$1616)</f>
        <v>0</v>
      </c>
      <c r="AU29" s="19">
        <f>SUMIF(F_IV_1A!$AY:$AY,$D29,F_IV_1A!$CG:$CG)</f>
        <v>0</v>
      </c>
      <c r="AV29" s="19">
        <f>SUMIF(F_IV_1A!$AY:$AY,$D29,F_IV_1A!$CG:$CG)</f>
        <v>0</v>
      </c>
    </row>
    <row r="30" spans="1:48" x14ac:dyDescent="0.25">
      <c r="A30" s="123">
        <v>1663</v>
      </c>
      <c r="B30" s="199" t="s">
        <v>331</v>
      </c>
      <c r="C30" s="199" t="s">
        <v>332</v>
      </c>
      <c r="D30" s="199">
        <v>3159</v>
      </c>
      <c r="E30" s="199" t="s">
        <v>333</v>
      </c>
      <c r="F30" s="199" t="s">
        <v>334</v>
      </c>
      <c r="G30" s="33" t="str">
        <f t="shared" si="4"/>
        <v>Nincs rögzítve!</v>
      </c>
      <c r="H30" s="18"/>
      <c r="I30" s="127">
        <f t="shared" si="5"/>
        <v>0</v>
      </c>
      <c r="J30" s="128">
        <f>SUMIF(F_IV_1A!$F:$F,$C30,F_IV_1A!$N:$N)</f>
        <v>0</v>
      </c>
      <c r="K30" s="128">
        <f>SUMIF(F_IV_1A!$F:$F,$C30,F_IV_1A!$O:$O)</f>
        <v>0</v>
      </c>
      <c r="L30" s="128">
        <f>SUMIF(F_IV_1A!$F:$F,$C30,F_IV_1A!$P:$P)</f>
        <v>0</v>
      </c>
      <c r="M30" s="18"/>
      <c r="N30" s="128">
        <f>SUMIF(F_IV_1A!$F:$F,$C30,F_IV_1A!R:R)</f>
        <v>0</v>
      </c>
      <c r="O30" s="128">
        <f>SUMIF(F_IV_1A!$F:$F,$C30,F_IV_1A!S:S)</f>
        <v>0</v>
      </c>
      <c r="P30" s="128">
        <f>SUMIF(F_IV_1A!$F:$F,$C30,F_IV_1A!T:T)</f>
        <v>0</v>
      </c>
      <c r="Q30" s="128">
        <f>SUMIF(F_IV_1A!$F:$F,$C30,F_IV_1A!U:U)</f>
        <v>0</v>
      </c>
      <c r="R30" s="128">
        <f>SUMIF(F_IV_1A!$F:$F,$C30,F_IV_1A!V:V)</f>
        <v>0</v>
      </c>
      <c r="S30" s="128">
        <f>SUMIF(F_IV_1A!$F:$F,$C30,F_IV_1A!W:W)</f>
        <v>0</v>
      </c>
      <c r="T30" s="128">
        <f>SUMIF(F_IV_1A!$F:$F,$C30,F_IV_1A!X:X)</f>
        <v>0</v>
      </c>
      <c r="U30" s="128">
        <f>SUMIF(F_IV_1A!$F:$F,$C30,F_IV_1A!Y:Y)</f>
        <v>0</v>
      </c>
      <c r="V30" s="128">
        <f>SUMIF(F_IV_1A!$F:$F,$C30,F_IV_1A!Z:Z)</f>
        <v>0</v>
      </c>
      <c r="W30" s="128">
        <f>SUMIF(F_IV_1A!$F:$F,$C30,F_IV_1A!AA:AA)</f>
        <v>0</v>
      </c>
      <c r="X30" s="135">
        <f>SUMIF(F_IV_1A!$F:$F,$C30,F_IV_1A!AB:AB)</f>
        <v>0</v>
      </c>
      <c r="Y30" s="34">
        <f t="shared" si="6"/>
        <v>0</v>
      </c>
      <c r="Z30" s="18"/>
      <c r="AA30" s="142">
        <f>SUMIF(F_IV_1A!$F:$F,$C30,F_IV_1A!AF:AF)</f>
        <v>0</v>
      </c>
      <c r="AB30" s="142">
        <f>SUMIF(F_IV_1A!$F:$F,$C30,F_IV_1A!AG:AG)</f>
        <v>0</v>
      </c>
      <c r="AC30" s="142">
        <f>SUMIF(F_IV_1A!$F:$F,$C30,F_IV_1A!AH:AH)</f>
        <v>0</v>
      </c>
      <c r="AD30" s="142">
        <f>SUMIF(F_IV_1A!$F:$F,$C30,F_IV_1A!AI:AI)</f>
        <v>0</v>
      </c>
      <c r="AE30" s="142">
        <f>SUMIF(F_IV_1A!$F:$F,$C30,F_IV_1A!AJ:AJ)</f>
        <v>0</v>
      </c>
      <c r="AF30" s="142">
        <f>SUMIF(F_IV_1A!$F:$F,$C30,F_IV_1A!AK:AK)</f>
        <v>0</v>
      </c>
      <c r="AG30" s="142">
        <f>SUMIF(F_IV_1A!$F:$F,$C30,F_IV_1A!AL:AL)</f>
        <v>0</v>
      </c>
      <c r="AH30" s="142">
        <f>SUMIF(F_IV_1A!$F:$F,$C30,F_IV_1A!AM:AM)</f>
        <v>0</v>
      </c>
      <c r="AI30" s="142">
        <f>SUMIF(F_IV_1A!$F:$F,$C30,F_IV_1A!AN:AN)</f>
        <v>0</v>
      </c>
      <c r="AJ30" s="142">
        <f>SUMIF(F_IV_1A!$F:$F,$C30,F_IV_1A!AO:AO)</f>
        <v>0</v>
      </c>
      <c r="AK30" s="142">
        <f>SUMIF(F_IV_1A!$F:$F,$C30,F_IV_1A!AP:AP)</f>
        <v>0</v>
      </c>
      <c r="AL30" s="34">
        <f t="shared" si="7"/>
        <v>0</v>
      </c>
      <c r="AM30" s="18"/>
      <c r="AN30" s="18"/>
      <c r="AO30" s="18"/>
      <c r="AP30" s="18"/>
      <c r="AQ30" s="18"/>
      <c r="AR30" s="19" t="e">
        <f>INDEX(F_IV_1A!$G:$G,MATCH($C30,F_IV_1A!$F:$F,0))</f>
        <v>#N/A</v>
      </c>
      <c r="AS30" s="19">
        <f>COUNTIF(F_IV_1A!$AY$3:$AY$1616,$D30)</f>
        <v>0</v>
      </c>
      <c r="AT30" s="19">
        <f>SUMIF(F_IV_1A!$AY$3:$AY$1616,$D30,F_IV_1A!$CF$3:$CF$1616)</f>
        <v>0</v>
      </c>
      <c r="AU30" s="19">
        <f>SUMIF(F_IV_1A!$AY:$AY,$D30,F_IV_1A!$CG:$CG)</f>
        <v>0</v>
      </c>
      <c r="AV30" s="19">
        <f>SUMIF(F_IV_1A!$AY:$AY,$D30,F_IV_1A!$CG:$CG)</f>
        <v>0</v>
      </c>
    </row>
    <row r="31" spans="1:48" x14ac:dyDescent="0.25">
      <c r="A31" s="123">
        <v>1664</v>
      </c>
      <c r="B31" s="199" t="s">
        <v>335</v>
      </c>
      <c r="C31" s="199" t="s">
        <v>336</v>
      </c>
      <c r="D31" s="199">
        <v>3160</v>
      </c>
      <c r="E31" s="199" t="s">
        <v>337</v>
      </c>
      <c r="F31" s="199" t="s">
        <v>338</v>
      </c>
      <c r="G31" s="33" t="str">
        <f t="shared" si="4"/>
        <v>Nincs rögzítve!</v>
      </c>
      <c r="H31" s="18"/>
      <c r="I31" s="127">
        <f t="shared" si="5"/>
        <v>0</v>
      </c>
      <c r="J31" s="128">
        <f>SUMIF(F_IV_1A!$F:$F,$C31,F_IV_1A!$N:$N)</f>
        <v>0</v>
      </c>
      <c r="K31" s="128">
        <f>SUMIF(F_IV_1A!$F:$F,$C31,F_IV_1A!$O:$O)</f>
        <v>0</v>
      </c>
      <c r="L31" s="128">
        <f>SUMIF(F_IV_1A!$F:$F,$C31,F_IV_1A!$P:$P)</f>
        <v>0</v>
      </c>
      <c r="M31" s="18"/>
      <c r="N31" s="128">
        <f>SUMIF(F_IV_1A!$F:$F,$C31,F_IV_1A!R:R)</f>
        <v>0</v>
      </c>
      <c r="O31" s="128">
        <f>SUMIF(F_IV_1A!$F:$F,$C31,F_IV_1A!S:S)</f>
        <v>0</v>
      </c>
      <c r="P31" s="128">
        <f>SUMIF(F_IV_1A!$F:$F,$C31,F_IV_1A!T:T)</f>
        <v>0</v>
      </c>
      <c r="Q31" s="128">
        <f>SUMIF(F_IV_1A!$F:$F,$C31,F_IV_1A!U:U)</f>
        <v>0</v>
      </c>
      <c r="R31" s="128">
        <f>SUMIF(F_IV_1A!$F:$F,$C31,F_IV_1A!V:V)</f>
        <v>0</v>
      </c>
      <c r="S31" s="128">
        <f>SUMIF(F_IV_1A!$F:$F,$C31,F_IV_1A!W:W)</f>
        <v>0</v>
      </c>
      <c r="T31" s="128">
        <f>SUMIF(F_IV_1A!$F:$F,$C31,F_IV_1A!X:X)</f>
        <v>0</v>
      </c>
      <c r="U31" s="128">
        <f>SUMIF(F_IV_1A!$F:$F,$C31,F_IV_1A!Y:Y)</f>
        <v>0</v>
      </c>
      <c r="V31" s="128">
        <f>SUMIF(F_IV_1A!$F:$F,$C31,F_IV_1A!Z:Z)</f>
        <v>0</v>
      </c>
      <c r="W31" s="128">
        <f>SUMIF(F_IV_1A!$F:$F,$C31,F_IV_1A!AA:AA)</f>
        <v>0</v>
      </c>
      <c r="X31" s="135">
        <f>SUMIF(F_IV_1A!$F:$F,$C31,F_IV_1A!AB:AB)</f>
        <v>0</v>
      </c>
      <c r="Y31" s="34">
        <f t="shared" si="6"/>
        <v>0</v>
      </c>
      <c r="Z31" s="18"/>
      <c r="AA31" s="142">
        <f>SUMIF(F_IV_1A!$F:$F,$C31,F_IV_1A!AF:AF)</f>
        <v>0</v>
      </c>
      <c r="AB31" s="142">
        <f>SUMIF(F_IV_1A!$F:$F,$C31,F_IV_1A!AG:AG)</f>
        <v>0</v>
      </c>
      <c r="AC31" s="142">
        <f>SUMIF(F_IV_1A!$F:$F,$C31,F_IV_1A!AH:AH)</f>
        <v>0</v>
      </c>
      <c r="AD31" s="142">
        <f>SUMIF(F_IV_1A!$F:$F,$C31,F_IV_1A!AI:AI)</f>
        <v>0</v>
      </c>
      <c r="AE31" s="142">
        <f>SUMIF(F_IV_1A!$F:$F,$C31,F_IV_1A!AJ:AJ)</f>
        <v>0</v>
      </c>
      <c r="AF31" s="142">
        <f>SUMIF(F_IV_1A!$F:$F,$C31,F_IV_1A!AK:AK)</f>
        <v>0</v>
      </c>
      <c r="AG31" s="142">
        <f>SUMIF(F_IV_1A!$F:$F,$C31,F_IV_1A!AL:AL)</f>
        <v>0</v>
      </c>
      <c r="AH31" s="142">
        <f>SUMIF(F_IV_1A!$F:$F,$C31,F_IV_1A!AM:AM)</f>
        <v>0</v>
      </c>
      <c r="AI31" s="142">
        <f>SUMIF(F_IV_1A!$F:$F,$C31,F_IV_1A!AN:AN)</f>
        <v>0</v>
      </c>
      <c r="AJ31" s="142">
        <f>SUMIF(F_IV_1A!$F:$F,$C31,F_IV_1A!AO:AO)</f>
        <v>0</v>
      </c>
      <c r="AK31" s="142">
        <f>SUMIF(F_IV_1A!$F:$F,$C31,F_IV_1A!AP:AP)</f>
        <v>0</v>
      </c>
      <c r="AL31" s="34">
        <f t="shared" si="7"/>
        <v>0</v>
      </c>
      <c r="AM31" s="18"/>
      <c r="AN31" s="18"/>
      <c r="AO31" s="18"/>
      <c r="AP31" s="18"/>
      <c r="AQ31" s="18"/>
      <c r="AR31" s="19" t="e">
        <f>INDEX(F_IV_1A!$G:$G,MATCH($C31,F_IV_1A!$F:$F,0))</f>
        <v>#N/A</v>
      </c>
      <c r="AS31" s="19">
        <f>COUNTIF(F_IV_1A!$AY$3:$AY$1616,$D31)</f>
        <v>0</v>
      </c>
      <c r="AT31" s="19">
        <f>SUMIF(F_IV_1A!$AY$3:$AY$1616,$D31,F_IV_1A!$CF$3:$CF$1616)</f>
        <v>0</v>
      </c>
      <c r="AU31" s="19">
        <f>SUMIF(F_IV_1A!$AY:$AY,$D31,F_IV_1A!$CG:$CG)</f>
        <v>0</v>
      </c>
      <c r="AV31" s="19">
        <f>SUMIF(F_IV_1A!$AY:$AY,$D31,F_IV_1A!$CG:$CG)</f>
        <v>0</v>
      </c>
    </row>
    <row r="32" spans="1:48" x14ac:dyDescent="0.25">
      <c r="A32" s="123">
        <v>1665</v>
      </c>
      <c r="B32" s="199" t="s">
        <v>339</v>
      </c>
      <c r="C32" s="199" t="s">
        <v>340</v>
      </c>
      <c r="D32" s="199">
        <v>3162</v>
      </c>
      <c r="E32" s="199" t="s">
        <v>341</v>
      </c>
      <c r="F32" s="199" t="s">
        <v>342</v>
      </c>
      <c r="G32" s="33" t="str">
        <f t="shared" si="4"/>
        <v>Nincs rögzítve!</v>
      </c>
      <c r="H32" s="18"/>
      <c r="I32" s="127">
        <f t="shared" si="5"/>
        <v>0</v>
      </c>
      <c r="J32" s="128">
        <f>SUMIF(F_IV_1A!$F:$F,$C32,F_IV_1A!$N:$N)</f>
        <v>0</v>
      </c>
      <c r="K32" s="128">
        <f>SUMIF(F_IV_1A!$F:$F,$C32,F_IV_1A!$O:$O)</f>
        <v>0</v>
      </c>
      <c r="L32" s="128">
        <f>SUMIF(F_IV_1A!$F:$F,$C32,F_IV_1A!$P:$P)</f>
        <v>0</v>
      </c>
      <c r="M32" s="18"/>
      <c r="N32" s="128">
        <f>SUMIF(F_IV_1A!$F:$F,$C32,F_IV_1A!R:R)</f>
        <v>0</v>
      </c>
      <c r="O32" s="128">
        <f>SUMIF(F_IV_1A!$F:$F,$C32,F_IV_1A!S:S)</f>
        <v>0</v>
      </c>
      <c r="P32" s="128">
        <f>SUMIF(F_IV_1A!$F:$F,$C32,F_IV_1A!T:T)</f>
        <v>0</v>
      </c>
      <c r="Q32" s="128">
        <f>SUMIF(F_IV_1A!$F:$F,$C32,F_IV_1A!U:U)</f>
        <v>0</v>
      </c>
      <c r="R32" s="128">
        <f>SUMIF(F_IV_1A!$F:$F,$C32,F_IV_1A!V:V)</f>
        <v>0</v>
      </c>
      <c r="S32" s="128">
        <f>SUMIF(F_IV_1A!$F:$F,$C32,F_IV_1A!W:W)</f>
        <v>0</v>
      </c>
      <c r="T32" s="128">
        <f>SUMIF(F_IV_1A!$F:$F,$C32,F_IV_1A!X:X)</f>
        <v>0</v>
      </c>
      <c r="U32" s="128">
        <f>SUMIF(F_IV_1A!$F:$F,$C32,F_IV_1A!Y:Y)</f>
        <v>0</v>
      </c>
      <c r="V32" s="128">
        <f>SUMIF(F_IV_1A!$F:$F,$C32,F_IV_1A!Z:Z)</f>
        <v>0</v>
      </c>
      <c r="W32" s="128">
        <f>SUMIF(F_IV_1A!$F:$F,$C32,F_IV_1A!AA:AA)</f>
        <v>0</v>
      </c>
      <c r="X32" s="135">
        <f>SUMIF(F_IV_1A!$F:$F,$C32,F_IV_1A!AB:AB)</f>
        <v>0</v>
      </c>
      <c r="Y32" s="34">
        <f t="shared" si="6"/>
        <v>0</v>
      </c>
      <c r="Z32" s="18"/>
      <c r="AA32" s="142">
        <f>SUMIF(F_IV_1A!$F:$F,$C32,F_IV_1A!AF:AF)</f>
        <v>0</v>
      </c>
      <c r="AB32" s="142">
        <f>SUMIF(F_IV_1A!$F:$F,$C32,F_IV_1A!AG:AG)</f>
        <v>0</v>
      </c>
      <c r="AC32" s="142">
        <f>SUMIF(F_IV_1A!$F:$F,$C32,F_IV_1A!AH:AH)</f>
        <v>0</v>
      </c>
      <c r="AD32" s="142">
        <f>SUMIF(F_IV_1A!$F:$F,$C32,F_IV_1A!AI:AI)</f>
        <v>0</v>
      </c>
      <c r="AE32" s="142">
        <f>SUMIF(F_IV_1A!$F:$F,$C32,F_IV_1A!AJ:AJ)</f>
        <v>0</v>
      </c>
      <c r="AF32" s="142">
        <f>SUMIF(F_IV_1A!$F:$F,$C32,F_IV_1A!AK:AK)</f>
        <v>0</v>
      </c>
      <c r="AG32" s="142">
        <f>SUMIF(F_IV_1A!$F:$F,$C32,F_IV_1A!AL:AL)</f>
        <v>0</v>
      </c>
      <c r="AH32" s="142">
        <f>SUMIF(F_IV_1A!$F:$F,$C32,F_IV_1A!AM:AM)</f>
        <v>0</v>
      </c>
      <c r="AI32" s="142">
        <f>SUMIF(F_IV_1A!$F:$F,$C32,F_IV_1A!AN:AN)</f>
        <v>0</v>
      </c>
      <c r="AJ32" s="142">
        <f>SUMIF(F_IV_1A!$F:$F,$C32,F_IV_1A!AO:AO)</f>
        <v>0</v>
      </c>
      <c r="AK32" s="142">
        <f>SUMIF(F_IV_1A!$F:$F,$C32,F_IV_1A!AP:AP)</f>
        <v>0</v>
      </c>
      <c r="AL32" s="34">
        <f t="shared" si="7"/>
        <v>0</v>
      </c>
      <c r="AM32" s="18"/>
      <c r="AN32" s="18"/>
      <c r="AO32" s="18"/>
      <c r="AP32" s="18"/>
      <c r="AQ32" s="18"/>
      <c r="AR32" s="19" t="e">
        <f>INDEX(F_IV_1A!$G:$G,MATCH($C32,F_IV_1A!$F:$F,0))</f>
        <v>#N/A</v>
      </c>
      <c r="AS32" s="19">
        <f>COUNTIF(F_IV_1A!$AY$3:$AY$1616,$D32)</f>
        <v>0</v>
      </c>
      <c r="AT32" s="19">
        <f>SUMIF(F_IV_1A!$AY$3:$AY$1616,$D32,F_IV_1A!$CF$3:$CF$1616)</f>
        <v>0</v>
      </c>
      <c r="AU32" s="19">
        <f>SUMIF(F_IV_1A!$AY:$AY,$D32,F_IV_1A!$CG:$CG)</f>
        <v>0</v>
      </c>
      <c r="AV32" s="19">
        <f>SUMIF(F_IV_1A!$AY:$AY,$D32,F_IV_1A!$CG:$CG)</f>
        <v>0</v>
      </c>
    </row>
    <row r="33" spans="1:48" x14ac:dyDescent="0.25">
      <c r="A33" s="123">
        <v>1666</v>
      </c>
      <c r="B33" s="199" t="s">
        <v>343</v>
      </c>
      <c r="C33" s="199" t="s">
        <v>344</v>
      </c>
      <c r="D33" s="199">
        <v>3161</v>
      </c>
      <c r="E33" s="199" t="s">
        <v>345</v>
      </c>
      <c r="F33" s="199" t="s">
        <v>346</v>
      </c>
      <c r="G33" s="33" t="str">
        <f t="shared" si="4"/>
        <v>Kitöltés rendben!</v>
      </c>
      <c r="H33" s="18"/>
      <c r="I33" s="127">
        <f t="shared" si="5"/>
        <v>6850112</v>
      </c>
      <c r="J33" s="128">
        <f>SUMIF(F_IV_1A!$F:$F,$C33,F_IV_1A!$N:$N)</f>
        <v>167739</v>
      </c>
      <c r="K33" s="128">
        <f>SUMIF(F_IV_1A!$F:$F,$C33,F_IV_1A!$O:$O)</f>
        <v>6682373</v>
      </c>
      <c r="L33" s="128">
        <f>SUMIF(F_IV_1A!$F:$F,$C33,F_IV_1A!$P:$P)</f>
        <v>0</v>
      </c>
      <c r="M33" s="18"/>
      <c r="N33" s="128">
        <f>SUMIF(F_IV_1A!$F:$F,$C33,F_IV_1A!R:R)</f>
        <v>167739</v>
      </c>
      <c r="O33" s="128">
        <f>SUMIF(F_IV_1A!$F:$F,$C33,F_IV_1A!S:S)</f>
        <v>0</v>
      </c>
      <c r="P33" s="128">
        <f>SUMIF(F_IV_1A!$F:$F,$C33,F_IV_1A!T:T)</f>
        <v>0</v>
      </c>
      <c r="Q33" s="128">
        <f>SUMIF(F_IV_1A!$F:$F,$C33,F_IV_1A!U:U)</f>
        <v>0</v>
      </c>
      <c r="R33" s="128">
        <f>SUMIF(F_IV_1A!$F:$F,$C33,F_IV_1A!V:V)</f>
        <v>0</v>
      </c>
      <c r="S33" s="128">
        <f>SUMIF(F_IV_1A!$F:$F,$C33,F_IV_1A!W:W)</f>
        <v>0</v>
      </c>
      <c r="T33" s="128">
        <f>SUMIF(F_IV_1A!$F:$F,$C33,F_IV_1A!X:X)</f>
        <v>0</v>
      </c>
      <c r="U33" s="128">
        <f>SUMIF(F_IV_1A!$F:$F,$C33,F_IV_1A!Y:Y)</f>
        <v>0</v>
      </c>
      <c r="V33" s="128">
        <f>SUMIF(F_IV_1A!$F:$F,$C33,F_IV_1A!Z:Z)</f>
        <v>0</v>
      </c>
      <c r="W33" s="128">
        <f>SUMIF(F_IV_1A!$F:$F,$C33,F_IV_1A!AA:AA)</f>
        <v>0</v>
      </c>
      <c r="X33" s="135">
        <f>SUMIF(F_IV_1A!$F:$F,$C33,F_IV_1A!AB:AB)</f>
        <v>0</v>
      </c>
      <c r="Y33" s="34">
        <f t="shared" si="6"/>
        <v>167739</v>
      </c>
      <c r="Z33" s="18"/>
      <c r="AA33" s="142">
        <f>SUMIF(F_IV_1A!$F:$F,$C33,F_IV_1A!AF:AF)</f>
        <v>1333882</v>
      </c>
      <c r="AB33" s="142">
        <f>SUMIF(F_IV_1A!$F:$F,$C33,F_IV_1A!AG:AG)</f>
        <v>0</v>
      </c>
      <c r="AC33" s="142">
        <f>SUMIF(F_IV_1A!$F:$F,$C33,F_IV_1A!AH:AH)</f>
        <v>0</v>
      </c>
      <c r="AD33" s="142">
        <f>SUMIF(F_IV_1A!$F:$F,$C33,F_IV_1A!AI:AI)</f>
        <v>0</v>
      </c>
      <c r="AE33" s="142">
        <f>SUMIF(F_IV_1A!$F:$F,$C33,F_IV_1A!AJ:AJ)</f>
        <v>0</v>
      </c>
      <c r="AF33" s="142">
        <f>SUMIF(F_IV_1A!$F:$F,$C33,F_IV_1A!AK:AK)</f>
        <v>0</v>
      </c>
      <c r="AG33" s="142">
        <f>SUMIF(F_IV_1A!$F:$F,$C33,F_IV_1A!AL:AL)</f>
        <v>0</v>
      </c>
      <c r="AH33" s="142">
        <f>SUMIF(F_IV_1A!$F:$F,$C33,F_IV_1A!AM:AM)</f>
        <v>0</v>
      </c>
      <c r="AI33" s="142">
        <f>SUMIF(F_IV_1A!$F:$F,$C33,F_IV_1A!AN:AN)</f>
        <v>0</v>
      </c>
      <c r="AJ33" s="142">
        <f>SUMIF(F_IV_1A!$F:$F,$C33,F_IV_1A!AO:AO)</f>
        <v>0</v>
      </c>
      <c r="AK33" s="142">
        <f>SUMIF(F_IV_1A!$F:$F,$C33,F_IV_1A!AP:AP)</f>
        <v>0</v>
      </c>
      <c r="AL33" s="34">
        <f t="shared" si="7"/>
        <v>1333882</v>
      </c>
      <c r="AM33" s="18"/>
      <c r="AN33" s="18"/>
      <c r="AO33" s="18"/>
      <c r="AP33" s="18"/>
      <c r="AQ33" s="18"/>
      <c r="AR33" s="19" t="str">
        <f>INDEX(F_IV_1A!$G:$G,MATCH($C33,F_IV_1A!$F:$F,0))</f>
        <v>Zalaegerszeg-IV</v>
      </c>
      <c r="AS33" s="19">
        <f>COUNTIF(F_IV_1A!$AY$3:$AY$1616,$D33)</f>
        <v>117</v>
      </c>
      <c r="AT33" s="19">
        <f>SUMIF(F_IV_1A!$AY$3:$AY$1616,$D33,F_IV_1A!$CF$3:$CF$1616)</f>
        <v>117</v>
      </c>
      <c r="AU33" s="19">
        <f>SUMIF(F_IV_1A!$AY:$AY,$D33,F_IV_1A!$CG:$CG)</f>
        <v>28</v>
      </c>
      <c r="AV33" s="19">
        <f>SUMIF(F_IV_1A!$AY:$AY,$D33,F_IV_1A!$CG:$CG)</f>
        <v>28</v>
      </c>
    </row>
    <row r="34" spans="1:48" x14ac:dyDescent="0.25">
      <c r="A34" s="123">
        <v>1667</v>
      </c>
      <c r="B34" s="199" t="s">
        <v>347</v>
      </c>
      <c r="C34" s="199" t="s">
        <v>348</v>
      </c>
      <c r="D34" s="199">
        <v>3163</v>
      </c>
      <c r="E34" s="199" t="s">
        <v>349</v>
      </c>
      <c r="F34" s="199" t="s">
        <v>350</v>
      </c>
      <c r="G34" s="33" t="str">
        <f t="shared" si="4"/>
        <v>Nincs rögzítve!</v>
      </c>
      <c r="H34" s="18"/>
      <c r="I34" s="127">
        <f t="shared" si="5"/>
        <v>0</v>
      </c>
      <c r="J34" s="128">
        <f>SUMIF(F_IV_1A!$F:$F,$C34,F_IV_1A!$N:$N)</f>
        <v>0</v>
      </c>
      <c r="K34" s="128">
        <f>SUMIF(F_IV_1A!$F:$F,$C34,F_IV_1A!$O:$O)</f>
        <v>0</v>
      </c>
      <c r="L34" s="128">
        <f>SUMIF(F_IV_1A!$F:$F,$C34,F_IV_1A!$P:$P)</f>
        <v>0</v>
      </c>
      <c r="M34" s="18"/>
      <c r="N34" s="128">
        <f>SUMIF(F_IV_1A!$F:$F,$C34,F_IV_1A!R:R)</f>
        <v>0</v>
      </c>
      <c r="O34" s="128">
        <f>SUMIF(F_IV_1A!$F:$F,$C34,F_IV_1A!S:S)</f>
        <v>0</v>
      </c>
      <c r="P34" s="128">
        <f>SUMIF(F_IV_1A!$F:$F,$C34,F_IV_1A!T:T)</f>
        <v>0</v>
      </c>
      <c r="Q34" s="128">
        <f>SUMIF(F_IV_1A!$F:$F,$C34,F_IV_1A!U:U)</f>
        <v>0</v>
      </c>
      <c r="R34" s="128">
        <f>SUMIF(F_IV_1A!$F:$F,$C34,F_IV_1A!V:V)</f>
        <v>0</v>
      </c>
      <c r="S34" s="128">
        <f>SUMIF(F_IV_1A!$F:$F,$C34,F_IV_1A!W:W)</f>
        <v>0</v>
      </c>
      <c r="T34" s="128">
        <f>SUMIF(F_IV_1A!$F:$F,$C34,F_IV_1A!X:X)</f>
        <v>0</v>
      </c>
      <c r="U34" s="128">
        <f>SUMIF(F_IV_1A!$F:$F,$C34,F_IV_1A!Y:Y)</f>
        <v>0</v>
      </c>
      <c r="V34" s="128">
        <f>SUMIF(F_IV_1A!$F:$F,$C34,F_IV_1A!Z:Z)</f>
        <v>0</v>
      </c>
      <c r="W34" s="128">
        <f>SUMIF(F_IV_1A!$F:$F,$C34,F_IV_1A!AA:AA)</f>
        <v>0</v>
      </c>
      <c r="X34" s="135">
        <f>SUMIF(F_IV_1A!$F:$F,$C34,F_IV_1A!AB:AB)</f>
        <v>0</v>
      </c>
      <c r="Y34" s="34">
        <f t="shared" si="6"/>
        <v>0</v>
      </c>
      <c r="Z34" s="18"/>
      <c r="AA34" s="142">
        <f>SUMIF(F_IV_1A!$F:$F,$C34,F_IV_1A!AF:AF)</f>
        <v>0</v>
      </c>
      <c r="AB34" s="142">
        <f>SUMIF(F_IV_1A!$F:$F,$C34,F_IV_1A!AG:AG)</f>
        <v>0</v>
      </c>
      <c r="AC34" s="142">
        <f>SUMIF(F_IV_1A!$F:$F,$C34,F_IV_1A!AH:AH)</f>
        <v>0</v>
      </c>
      <c r="AD34" s="142">
        <f>SUMIF(F_IV_1A!$F:$F,$C34,F_IV_1A!AI:AI)</f>
        <v>0</v>
      </c>
      <c r="AE34" s="142">
        <f>SUMIF(F_IV_1A!$F:$F,$C34,F_IV_1A!AJ:AJ)</f>
        <v>0</v>
      </c>
      <c r="AF34" s="142">
        <f>SUMIF(F_IV_1A!$F:$F,$C34,F_IV_1A!AK:AK)</f>
        <v>0</v>
      </c>
      <c r="AG34" s="142">
        <f>SUMIF(F_IV_1A!$F:$F,$C34,F_IV_1A!AL:AL)</f>
        <v>0</v>
      </c>
      <c r="AH34" s="142">
        <f>SUMIF(F_IV_1A!$F:$F,$C34,F_IV_1A!AM:AM)</f>
        <v>0</v>
      </c>
      <c r="AI34" s="142">
        <f>SUMIF(F_IV_1A!$F:$F,$C34,F_IV_1A!AN:AN)</f>
        <v>0</v>
      </c>
      <c r="AJ34" s="142">
        <f>SUMIF(F_IV_1A!$F:$F,$C34,F_IV_1A!AO:AO)</f>
        <v>0</v>
      </c>
      <c r="AK34" s="142">
        <f>SUMIF(F_IV_1A!$F:$F,$C34,F_IV_1A!AP:AP)</f>
        <v>0</v>
      </c>
      <c r="AL34" s="34">
        <f t="shared" si="7"/>
        <v>0</v>
      </c>
      <c r="AM34" s="18"/>
      <c r="AN34" s="18"/>
      <c r="AO34" s="18"/>
      <c r="AP34" s="18"/>
      <c r="AQ34" s="18"/>
      <c r="AR34" s="19" t="e">
        <f>INDEX(F_IV_1A!$G:$G,MATCH($C34,F_IV_1A!$F:$F,0))</f>
        <v>#N/A</v>
      </c>
      <c r="AS34" s="19">
        <f>COUNTIF(F_IV_1A!$AY$3:$AY$1616,$D34)</f>
        <v>0</v>
      </c>
      <c r="AT34" s="19">
        <f>SUMIF(F_IV_1A!$AY$3:$AY$1616,$D34,F_IV_1A!$CF$3:$CF$1616)</f>
        <v>0</v>
      </c>
      <c r="AU34" s="19">
        <f>SUMIF(F_IV_1A!$AY:$AY,$D34,F_IV_1A!$CG:$CG)</f>
        <v>0</v>
      </c>
      <c r="AV34" s="19">
        <f>SUMIF(F_IV_1A!$AY:$AY,$D34,F_IV_1A!$CG:$CG)</f>
        <v>0</v>
      </c>
    </row>
    <row r="35" spans="1:48" x14ac:dyDescent="0.25">
      <c r="A35" s="123">
        <v>1668</v>
      </c>
      <c r="B35" s="199" t="s">
        <v>351</v>
      </c>
      <c r="C35" s="199" t="s">
        <v>352</v>
      </c>
      <c r="D35" s="199">
        <v>3164</v>
      </c>
      <c r="E35" s="199" t="s">
        <v>353</v>
      </c>
      <c r="F35" s="199" t="s">
        <v>354</v>
      </c>
      <c r="G35" s="33" t="str">
        <f t="shared" si="4"/>
        <v>Nincs rögzítve!</v>
      </c>
      <c r="H35" s="18"/>
      <c r="I35" s="127">
        <f t="shared" si="5"/>
        <v>0</v>
      </c>
      <c r="J35" s="128">
        <f>SUMIF(F_IV_1A!$F:$F,$C35,F_IV_1A!$N:$N)</f>
        <v>0</v>
      </c>
      <c r="K35" s="128">
        <f>SUMIF(F_IV_1A!$F:$F,$C35,F_IV_1A!$O:$O)</f>
        <v>0</v>
      </c>
      <c r="L35" s="128">
        <f>SUMIF(F_IV_1A!$F:$F,$C35,F_IV_1A!$P:$P)</f>
        <v>0</v>
      </c>
      <c r="M35" s="18"/>
      <c r="N35" s="128">
        <f>SUMIF(F_IV_1A!$F:$F,$C35,F_IV_1A!R:R)</f>
        <v>0</v>
      </c>
      <c r="O35" s="128">
        <f>SUMIF(F_IV_1A!$F:$F,$C35,F_IV_1A!S:S)</f>
        <v>0</v>
      </c>
      <c r="P35" s="128">
        <f>SUMIF(F_IV_1A!$F:$F,$C35,F_IV_1A!T:T)</f>
        <v>0</v>
      </c>
      <c r="Q35" s="128">
        <f>SUMIF(F_IV_1A!$F:$F,$C35,F_IV_1A!U:U)</f>
        <v>0</v>
      </c>
      <c r="R35" s="128">
        <f>SUMIF(F_IV_1A!$F:$F,$C35,F_IV_1A!V:V)</f>
        <v>0</v>
      </c>
      <c r="S35" s="128">
        <f>SUMIF(F_IV_1A!$F:$F,$C35,F_IV_1A!W:W)</f>
        <v>0</v>
      </c>
      <c r="T35" s="128">
        <f>SUMIF(F_IV_1A!$F:$F,$C35,F_IV_1A!X:X)</f>
        <v>0</v>
      </c>
      <c r="U35" s="128">
        <f>SUMIF(F_IV_1A!$F:$F,$C35,F_IV_1A!Y:Y)</f>
        <v>0</v>
      </c>
      <c r="V35" s="128">
        <f>SUMIF(F_IV_1A!$F:$F,$C35,F_IV_1A!Z:Z)</f>
        <v>0</v>
      </c>
      <c r="W35" s="128">
        <f>SUMIF(F_IV_1A!$F:$F,$C35,F_IV_1A!AA:AA)</f>
        <v>0</v>
      </c>
      <c r="X35" s="135">
        <f>SUMIF(F_IV_1A!$F:$F,$C35,F_IV_1A!AB:AB)</f>
        <v>0</v>
      </c>
      <c r="Y35" s="34">
        <f t="shared" si="6"/>
        <v>0</v>
      </c>
      <c r="Z35" s="18"/>
      <c r="AA35" s="142">
        <f>SUMIF(F_IV_1A!$F:$F,$C35,F_IV_1A!AF:AF)</f>
        <v>0</v>
      </c>
      <c r="AB35" s="142">
        <f>SUMIF(F_IV_1A!$F:$F,$C35,F_IV_1A!AG:AG)</f>
        <v>0</v>
      </c>
      <c r="AC35" s="142">
        <f>SUMIF(F_IV_1A!$F:$F,$C35,F_IV_1A!AH:AH)</f>
        <v>0</v>
      </c>
      <c r="AD35" s="142">
        <f>SUMIF(F_IV_1A!$F:$F,$C35,F_IV_1A!AI:AI)</f>
        <v>0</v>
      </c>
      <c r="AE35" s="142">
        <f>SUMIF(F_IV_1A!$F:$F,$C35,F_IV_1A!AJ:AJ)</f>
        <v>0</v>
      </c>
      <c r="AF35" s="142">
        <f>SUMIF(F_IV_1A!$F:$F,$C35,F_IV_1A!AK:AK)</f>
        <v>0</v>
      </c>
      <c r="AG35" s="142">
        <f>SUMIF(F_IV_1A!$F:$F,$C35,F_IV_1A!AL:AL)</f>
        <v>0</v>
      </c>
      <c r="AH35" s="142">
        <f>SUMIF(F_IV_1A!$F:$F,$C35,F_IV_1A!AM:AM)</f>
        <v>0</v>
      </c>
      <c r="AI35" s="142">
        <f>SUMIF(F_IV_1A!$F:$F,$C35,F_IV_1A!AN:AN)</f>
        <v>0</v>
      </c>
      <c r="AJ35" s="142">
        <f>SUMIF(F_IV_1A!$F:$F,$C35,F_IV_1A!AO:AO)</f>
        <v>0</v>
      </c>
      <c r="AK35" s="142">
        <f>SUMIF(F_IV_1A!$F:$F,$C35,F_IV_1A!AP:AP)</f>
        <v>0</v>
      </c>
      <c r="AL35" s="34">
        <f t="shared" si="7"/>
        <v>0</v>
      </c>
      <c r="AM35" s="18"/>
      <c r="AN35" s="18"/>
      <c r="AO35" s="18"/>
      <c r="AP35" s="18"/>
      <c r="AQ35" s="18"/>
      <c r="AR35" s="19" t="e">
        <f>INDEX(F_IV_1A!$G:$G,MATCH($C35,F_IV_1A!$F:$F,0))</f>
        <v>#N/A</v>
      </c>
      <c r="AS35" s="19">
        <f>COUNTIF(F_IV_1A!$AY$3:$AY$1616,$D35)</f>
        <v>0</v>
      </c>
      <c r="AT35" s="19">
        <f>SUMIF(F_IV_1A!$AY$3:$AY$1616,$D35,F_IV_1A!$CF$3:$CF$1616)</f>
        <v>0</v>
      </c>
      <c r="AU35" s="19">
        <f>SUMIF(F_IV_1A!$AY:$AY,$D35,F_IV_1A!$CG:$CG)</f>
        <v>0</v>
      </c>
      <c r="AV35" s="19">
        <f>SUMIF(F_IV_1A!$AY:$AY,$D35,F_IV_1A!$CG:$CG)</f>
        <v>0</v>
      </c>
    </row>
    <row r="36" spans="1:48" x14ac:dyDescent="0.25">
      <c r="A36" s="123">
        <v>1669</v>
      </c>
      <c r="B36" s="199" t="s">
        <v>355</v>
      </c>
      <c r="C36" s="199" t="s">
        <v>356</v>
      </c>
      <c r="D36" s="199">
        <v>3165</v>
      </c>
      <c r="E36" s="199" t="s">
        <v>357</v>
      </c>
      <c r="F36" s="199" t="s">
        <v>358</v>
      </c>
      <c r="G36" s="33" t="str">
        <f t="shared" si="4"/>
        <v>Nincs rögzítve!</v>
      </c>
      <c r="H36" s="18"/>
      <c r="I36" s="127">
        <f t="shared" si="5"/>
        <v>0</v>
      </c>
      <c r="J36" s="128">
        <f>SUMIF(F_IV_1A!$F:$F,$C36,F_IV_1A!$N:$N)</f>
        <v>0</v>
      </c>
      <c r="K36" s="128">
        <f>SUMIF(F_IV_1A!$F:$F,$C36,F_IV_1A!$O:$O)</f>
        <v>0</v>
      </c>
      <c r="L36" s="128">
        <f>SUMIF(F_IV_1A!$F:$F,$C36,F_IV_1A!$P:$P)</f>
        <v>0</v>
      </c>
      <c r="M36" s="18"/>
      <c r="N36" s="128">
        <f>SUMIF(F_IV_1A!$F:$F,$C36,F_IV_1A!R:R)</f>
        <v>0</v>
      </c>
      <c r="O36" s="128">
        <f>SUMIF(F_IV_1A!$F:$F,$C36,F_IV_1A!S:S)</f>
        <v>0</v>
      </c>
      <c r="P36" s="128">
        <f>SUMIF(F_IV_1A!$F:$F,$C36,F_IV_1A!T:T)</f>
        <v>0</v>
      </c>
      <c r="Q36" s="128">
        <f>SUMIF(F_IV_1A!$F:$F,$C36,F_IV_1A!U:U)</f>
        <v>0</v>
      </c>
      <c r="R36" s="128">
        <f>SUMIF(F_IV_1A!$F:$F,$C36,F_IV_1A!V:V)</f>
        <v>0</v>
      </c>
      <c r="S36" s="128">
        <f>SUMIF(F_IV_1A!$F:$F,$C36,F_IV_1A!W:W)</f>
        <v>0</v>
      </c>
      <c r="T36" s="128">
        <f>SUMIF(F_IV_1A!$F:$F,$C36,F_IV_1A!X:X)</f>
        <v>0</v>
      </c>
      <c r="U36" s="128">
        <f>SUMIF(F_IV_1A!$F:$F,$C36,F_IV_1A!Y:Y)</f>
        <v>0</v>
      </c>
      <c r="V36" s="128">
        <f>SUMIF(F_IV_1A!$F:$F,$C36,F_IV_1A!Z:Z)</f>
        <v>0</v>
      </c>
      <c r="W36" s="128">
        <f>SUMIF(F_IV_1A!$F:$F,$C36,F_IV_1A!AA:AA)</f>
        <v>0</v>
      </c>
      <c r="X36" s="135">
        <f>SUMIF(F_IV_1A!$F:$F,$C36,F_IV_1A!AB:AB)</f>
        <v>0</v>
      </c>
      <c r="Y36" s="34">
        <f t="shared" si="6"/>
        <v>0</v>
      </c>
      <c r="Z36" s="18"/>
      <c r="AA36" s="142">
        <f>SUMIF(F_IV_1A!$F:$F,$C36,F_IV_1A!AF:AF)</f>
        <v>0</v>
      </c>
      <c r="AB36" s="142">
        <f>SUMIF(F_IV_1A!$F:$F,$C36,F_IV_1A!AG:AG)</f>
        <v>0</v>
      </c>
      <c r="AC36" s="142">
        <f>SUMIF(F_IV_1A!$F:$F,$C36,F_IV_1A!AH:AH)</f>
        <v>0</v>
      </c>
      <c r="AD36" s="142">
        <f>SUMIF(F_IV_1A!$F:$F,$C36,F_IV_1A!AI:AI)</f>
        <v>0</v>
      </c>
      <c r="AE36" s="142">
        <f>SUMIF(F_IV_1A!$F:$F,$C36,F_IV_1A!AJ:AJ)</f>
        <v>0</v>
      </c>
      <c r="AF36" s="142">
        <f>SUMIF(F_IV_1A!$F:$F,$C36,F_IV_1A!AK:AK)</f>
        <v>0</v>
      </c>
      <c r="AG36" s="142">
        <f>SUMIF(F_IV_1A!$F:$F,$C36,F_IV_1A!AL:AL)</f>
        <v>0</v>
      </c>
      <c r="AH36" s="142">
        <f>SUMIF(F_IV_1A!$F:$F,$C36,F_IV_1A!AM:AM)</f>
        <v>0</v>
      </c>
      <c r="AI36" s="142">
        <f>SUMIF(F_IV_1A!$F:$F,$C36,F_IV_1A!AN:AN)</f>
        <v>0</v>
      </c>
      <c r="AJ36" s="142">
        <f>SUMIF(F_IV_1A!$F:$F,$C36,F_IV_1A!AO:AO)</f>
        <v>0</v>
      </c>
      <c r="AK36" s="142">
        <f>SUMIF(F_IV_1A!$F:$F,$C36,F_IV_1A!AP:AP)</f>
        <v>0</v>
      </c>
      <c r="AL36" s="34">
        <f t="shared" si="7"/>
        <v>0</v>
      </c>
      <c r="AM36" s="18"/>
      <c r="AN36" s="18"/>
      <c r="AO36" s="18"/>
      <c r="AP36" s="18"/>
      <c r="AQ36" s="18"/>
      <c r="AR36" s="19" t="e">
        <f>INDEX(F_IV_1A!$G:$G,MATCH($C36,F_IV_1A!$F:$F,0))</f>
        <v>#N/A</v>
      </c>
      <c r="AS36" s="19">
        <f>COUNTIF(F_IV_1A!$AY$3:$AY$1616,$D36)</f>
        <v>0</v>
      </c>
      <c r="AT36" s="19">
        <f>SUMIF(F_IV_1A!$AY$3:$AY$1616,$D36,F_IV_1A!$CF$3:$CF$1616)</f>
        <v>0</v>
      </c>
      <c r="AU36" s="19">
        <f>SUMIF(F_IV_1A!$AY:$AY,$D36,F_IV_1A!$CG:$CG)</f>
        <v>0</v>
      </c>
      <c r="AV36" s="19">
        <f>SUMIF(F_IV_1A!$AY:$AY,$D36,F_IV_1A!$CG:$CG)</f>
        <v>0</v>
      </c>
    </row>
    <row r="37" spans="1:48" x14ac:dyDescent="0.25">
      <c r="A37" s="123">
        <v>1670</v>
      </c>
      <c r="B37" s="199" t="s">
        <v>359</v>
      </c>
      <c r="C37" s="199" t="s">
        <v>360</v>
      </c>
      <c r="D37" s="199">
        <v>3167</v>
      </c>
      <c r="E37" s="199" t="s">
        <v>361</v>
      </c>
      <c r="F37" s="199" t="s">
        <v>362</v>
      </c>
      <c r="G37" s="33" t="str">
        <f t="shared" si="4"/>
        <v>Nincs rögzítve!</v>
      </c>
      <c r="H37" s="18"/>
      <c r="I37" s="127">
        <f t="shared" si="5"/>
        <v>0</v>
      </c>
      <c r="J37" s="128">
        <f>SUMIF(F_IV_1A!$F:$F,$C37,F_IV_1A!$N:$N)</f>
        <v>0</v>
      </c>
      <c r="K37" s="128">
        <f>SUMIF(F_IV_1A!$F:$F,$C37,F_IV_1A!$O:$O)</f>
        <v>0</v>
      </c>
      <c r="L37" s="128">
        <f>SUMIF(F_IV_1A!$F:$F,$C37,F_IV_1A!$P:$P)</f>
        <v>0</v>
      </c>
      <c r="M37" s="18"/>
      <c r="N37" s="128">
        <f>SUMIF(F_IV_1A!$F:$F,$C37,F_IV_1A!R:R)</f>
        <v>0</v>
      </c>
      <c r="O37" s="128">
        <f>SUMIF(F_IV_1A!$F:$F,$C37,F_IV_1A!S:S)</f>
        <v>0</v>
      </c>
      <c r="P37" s="128">
        <f>SUMIF(F_IV_1A!$F:$F,$C37,F_IV_1A!T:T)</f>
        <v>0</v>
      </c>
      <c r="Q37" s="128">
        <f>SUMIF(F_IV_1A!$F:$F,$C37,F_IV_1A!U:U)</f>
        <v>0</v>
      </c>
      <c r="R37" s="128">
        <f>SUMIF(F_IV_1A!$F:$F,$C37,F_IV_1A!V:V)</f>
        <v>0</v>
      </c>
      <c r="S37" s="128">
        <f>SUMIF(F_IV_1A!$F:$F,$C37,F_IV_1A!W:W)</f>
        <v>0</v>
      </c>
      <c r="T37" s="128">
        <f>SUMIF(F_IV_1A!$F:$F,$C37,F_IV_1A!X:X)</f>
        <v>0</v>
      </c>
      <c r="U37" s="128">
        <f>SUMIF(F_IV_1A!$F:$F,$C37,F_IV_1A!Y:Y)</f>
        <v>0</v>
      </c>
      <c r="V37" s="128">
        <f>SUMIF(F_IV_1A!$F:$F,$C37,F_IV_1A!Z:Z)</f>
        <v>0</v>
      </c>
      <c r="W37" s="128">
        <f>SUMIF(F_IV_1A!$F:$F,$C37,F_IV_1A!AA:AA)</f>
        <v>0</v>
      </c>
      <c r="X37" s="135">
        <f>SUMIF(F_IV_1A!$F:$F,$C37,F_IV_1A!AB:AB)</f>
        <v>0</v>
      </c>
      <c r="Y37" s="34">
        <f t="shared" si="6"/>
        <v>0</v>
      </c>
      <c r="Z37" s="18"/>
      <c r="AA37" s="142">
        <f>SUMIF(F_IV_1A!$F:$F,$C37,F_IV_1A!AF:AF)</f>
        <v>0</v>
      </c>
      <c r="AB37" s="142">
        <f>SUMIF(F_IV_1A!$F:$F,$C37,F_IV_1A!AG:AG)</f>
        <v>0</v>
      </c>
      <c r="AC37" s="142">
        <f>SUMIF(F_IV_1A!$F:$F,$C37,F_IV_1A!AH:AH)</f>
        <v>0</v>
      </c>
      <c r="AD37" s="142">
        <f>SUMIF(F_IV_1A!$F:$F,$C37,F_IV_1A!AI:AI)</f>
        <v>0</v>
      </c>
      <c r="AE37" s="142">
        <f>SUMIF(F_IV_1A!$F:$F,$C37,F_IV_1A!AJ:AJ)</f>
        <v>0</v>
      </c>
      <c r="AF37" s="142">
        <f>SUMIF(F_IV_1A!$F:$F,$C37,F_IV_1A!AK:AK)</f>
        <v>0</v>
      </c>
      <c r="AG37" s="142">
        <f>SUMIF(F_IV_1A!$F:$F,$C37,F_IV_1A!AL:AL)</f>
        <v>0</v>
      </c>
      <c r="AH37" s="142">
        <f>SUMIF(F_IV_1A!$F:$F,$C37,F_IV_1A!AM:AM)</f>
        <v>0</v>
      </c>
      <c r="AI37" s="142">
        <f>SUMIF(F_IV_1A!$F:$F,$C37,F_IV_1A!AN:AN)</f>
        <v>0</v>
      </c>
      <c r="AJ37" s="142">
        <f>SUMIF(F_IV_1A!$F:$F,$C37,F_IV_1A!AO:AO)</f>
        <v>0</v>
      </c>
      <c r="AK37" s="142">
        <f>SUMIF(F_IV_1A!$F:$F,$C37,F_IV_1A!AP:AP)</f>
        <v>0</v>
      </c>
      <c r="AL37" s="34">
        <f t="shared" si="7"/>
        <v>0</v>
      </c>
      <c r="AM37" s="18"/>
      <c r="AN37" s="18"/>
      <c r="AO37" s="18"/>
      <c r="AP37" s="18"/>
      <c r="AQ37" s="18"/>
      <c r="AR37" s="19" t="e">
        <f>INDEX(F_IV_1A!$G:$G,MATCH($C37,F_IV_1A!$F:$F,0))</f>
        <v>#N/A</v>
      </c>
      <c r="AS37" s="19">
        <f>COUNTIF(F_IV_1A!$AY$3:$AY$1616,$D37)</f>
        <v>0</v>
      </c>
      <c r="AT37" s="19">
        <f>SUMIF(F_IV_1A!$AY$3:$AY$1616,$D37,F_IV_1A!$CF$3:$CF$1616)</f>
        <v>0</v>
      </c>
      <c r="AU37" s="19">
        <f>SUMIF(F_IV_1A!$AY:$AY,$D37,F_IV_1A!$CG:$CG)</f>
        <v>0</v>
      </c>
      <c r="AV37" s="19">
        <f>SUMIF(F_IV_1A!$AY:$AY,$D37,F_IV_1A!$CG:$CG)</f>
        <v>0</v>
      </c>
    </row>
  </sheetData>
  <mergeCells count="177">
    <mergeCell ref="B5"/>
    <mergeCell ref="C5"/>
    <mergeCell ref="D5"/>
    <mergeCell ref="E5"/>
    <mergeCell ref="F5"/>
    <mergeCell ref="A2:A3"/>
    <mergeCell ref="G2:G3"/>
    <mergeCell ref="C4"/>
    <mergeCell ref="B4"/>
    <mergeCell ref="D4"/>
    <mergeCell ref="E4"/>
    <mergeCell ref="F4"/>
    <mergeCell ref="C2:C3"/>
    <mergeCell ref="B2:B3"/>
    <mergeCell ref="D2:D3"/>
    <mergeCell ref="E2:E3"/>
    <mergeCell ref="F2:F3"/>
    <mergeCell ref="B7"/>
    <mergeCell ref="C7"/>
    <mergeCell ref="D7"/>
    <mergeCell ref="E7"/>
    <mergeCell ref="F7"/>
    <mergeCell ref="B6"/>
    <mergeCell ref="C6"/>
    <mergeCell ref="D6"/>
    <mergeCell ref="E6"/>
    <mergeCell ref="F6"/>
    <mergeCell ref="B9"/>
    <mergeCell ref="C9"/>
    <mergeCell ref="D9"/>
    <mergeCell ref="E9"/>
    <mergeCell ref="F9"/>
    <mergeCell ref="B8"/>
    <mergeCell ref="C8"/>
    <mergeCell ref="D8"/>
    <mergeCell ref="E8"/>
    <mergeCell ref="F8"/>
    <mergeCell ref="B11"/>
    <mergeCell ref="C11"/>
    <mergeCell ref="D11"/>
    <mergeCell ref="E11"/>
    <mergeCell ref="F11"/>
    <mergeCell ref="B10"/>
    <mergeCell ref="C10"/>
    <mergeCell ref="D10"/>
    <mergeCell ref="E10"/>
    <mergeCell ref="F10"/>
    <mergeCell ref="B13"/>
    <mergeCell ref="C13"/>
    <mergeCell ref="D13"/>
    <mergeCell ref="E13"/>
    <mergeCell ref="F13"/>
    <mergeCell ref="B12"/>
    <mergeCell ref="C12"/>
    <mergeCell ref="D12"/>
    <mergeCell ref="E12"/>
    <mergeCell ref="F12"/>
    <mergeCell ref="B15"/>
    <mergeCell ref="C15"/>
    <mergeCell ref="D15"/>
    <mergeCell ref="E15"/>
    <mergeCell ref="F15"/>
    <mergeCell ref="B14"/>
    <mergeCell ref="C14"/>
    <mergeCell ref="D14"/>
    <mergeCell ref="E14"/>
    <mergeCell ref="F14"/>
    <mergeCell ref="B17"/>
    <mergeCell ref="C17"/>
    <mergeCell ref="D17"/>
    <mergeCell ref="E17"/>
    <mergeCell ref="F17"/>
    <mergeCell ref="B16"/>
    <mergeCell ref="C16"/>
    <mergeCell ref="D16"/>
    <mergeCell ref="E16"/>
    <mergeCell ref="F16"/>
    <mergeCell ref="B19"/>
    <mergeCell ref="C19"/>
    <mergeCell ref="D19"/>
    <mergeCell ref="E19"/>
    <mergeCell ref="F19"/>
    <mergeCell ref="B18"/>
    <mergeCell ref="C18"/>
    <mergeCell ref="D18"/>
    <mergeCell ref="E18"/>
    <mergeCell ref="F18"/>
    <mergeCell ref="B21"/>
    <mergeCell ref="C21"/>
    <mergeCell ref="D21"/>
    <mergeCell ref="E21"/>
    <mergeCell ref="F21"/>
    <mergeCell ref="B20"/>
    <mergeCell ref="C20"/>
    <mergeCell ref="D20"/>
    <mergeCell ref="E20"/>
    <mergeCell ref="F20"/>
    <mergeCell ref="B23"/>
    <mergeCell ref="C23"/>
    <mergeCell ref="D23"/>
    <mergeCell ref="E23"/>
    <mergeCell ref="F23"/>
    <mergeCell ref="B22"/>
    <mergeCell ref="C22"/>
    <mergeCell ref="D22"/>
    <mergeCell ref="E22"/>
    <mergeCell ref="F22"/>
    <mergeCell ref="B25"/>
    <mergeCell ref="C25"/>
    <mergeCell ref="D25"/>
    <mergeCell ref="E25"/>
    <mergeCell ref="F25"/>
    <mergeCell ref="B24"/>
    <mergeCell ref="C24"/>
    <mergeCell ref="D24"/>
    <mergeCell ref="E24"/>
    <mergeCell ref="F24"/>
    <mergeCell ref="B27"/>
    <mergeCell ref="C27"/>
    <mergeCell ref="D27"/>
    <mergeCell ref="E27"/>
    <mergeCell ref="F27"/>
    <mergeCell ref="B26"/>
    <mergeCell ref="C26"/>
    <mergeCell ref="D26"/>
    <mergeCell ref="E26"/>
    <mergeCell ref="F26"/>
    <mergeCell ref="B29"/>
    <mergeCell ref="C29"/>
    <mergeCell ref="D29"/>
    <mergeCell ref="E29"/>
    <mergeCell ref="F29"/>
    <mergeCell ref="B28"/>
    <mergeCell ref="C28"/>
    <mergeCell ref="D28"/>
    <mergeCell ref="E28"/>
    <mergeCell ref="F28"/>
    <mergeCell ref="B31"/>
    <mergeCell ref="C31"/>
    <mergeCell ref="D31"/>
    <mergeCell ref="E31"/>
    <mergeCell ref="F31"/>
    <mergeCell ref="B30"/>
    <mergeCell ref="C30"/>
    <mergeCell ref="D30"/>
    <mergeCell ref="E30"/>
    <mergeCell ref="F30"/>
    <mergeCell ref="B33"/>
    <mergeCell ref="C33"/>
    <mergeCell ref="D33"/>
    <mergeCell ref="E33"/>
    <mergeCell ref="F33"/>
    <mergeCell ref="B32"/>
    <mergeCell ref="C32"/>
    <mergeCell ref="D32"/>
    <mergeCell ref="E32"/>
    <mergeCell ref="F32"/>
    <mergeCell ref="B35"/>
    <mergeCell ref="C35"/>
    <mergeCell ref="D35"/>
    <mergeCell ref="E35"/>
    <mergeCell ref="F35"/>
    <mergeCell ref="B34"/>
    <mergeCell ref="C34"/>
    <mergeCell ref="D34"/>
    <mergeCell ref="E34"/>
    <mergeCell ref="F34"/>
    <mergeCell ref="B37"/>
    <mergeCell ref="C37"/>
    <mergeCell ref="D37"/>
    <mergeCell ref="E37"/>
    <mergeCell ref="F37"/>
    <mergeCell ref="B36"/>
    <mergeCell ref="C36"/>
    <mergeCell ref="D36"/>
    <mergeCell ref="E36"/>
    <mergeCell ref="F36"/>
  </mergeCells>
  <conditionalFormatting sqref="G4:G37">
    <cfRule type="containsText" dxfId="5" priority="1" operator="containsText" text="Hiányzik">
      <formula>NOT(ISERROR(SEARCH("Hiányzik",G4)))</formula>
    </cfRule>
    <cfRule type="containsText" dxfId="4" priority="2" operator="containsText" text="Kitöltési hiba!">
      <formula>NOT(ISERROR(SEARCH("Kitöltési hiba!",G4)))</formula>
    </cfRule>
    <cfRule type="containsText" dxfId="3" priority="3" operator="containsText" text="Kitöltés rendben!">
      <formula>NOT(ISERROR(SEARCH("Kitöltés rendben!",G4)))</formula>
    </cfRule>
  </conditionalFormatting>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H120"/>
  <sheetViews>
    <sheetView tabSelected="1" zoomScale="70" zoomScaleNormal="70" workbookViewId="0">
      <pane xSplit="1" ySplit="2" topLeftCell="B31" activePane="bottomRight" state="frozen"/>
      <selection pane="topRight" activeCell="B1" sqref="B1"/>
      <selection pane="bottomLeft" activeCell="A3" sqref="A3"/>
      <selection pane="bottomRight" activeCell="E31" sqref="E31"/>
    </sheetView>
  </sheetViews>
  <sheetFormatPr defaultColWidth="25.7109375" defaultRowHeight="15" x14ac:dyDescent="0.25"/>
  <cols>
    <col min="1" max="1" width="38.7109375" customWidth="1"/>
    <col min="17" max="17" width="4.85546875" customWidth="1"/>
    <col min="30" max="30" width="25.7109375" customWidth="1"/>
    <col min="31" max="31" width="4.7109375" customWidth="1"/>
    <col min="46" max="46" width="6.28515625" customWidth="1"/>
    <col min="49" max="49" width="15.28515625" customWidth="1"/>
    <col min="50" max="50" width="5.85546875" customWidth="1"/>
    <col min="51" max="51" width="25.7109375" style="36" customWidth="1"/>
  </cols>
  <sheetData>
    <row r="1" spans="1:86" s="10" customFormat="1" ht="30" customHeight="1" x14ac:dyDescent="0.25">
      <c r="A1" s="9"/>
      <c r="B1" s="204" t="s">
        <v>140</v>
      </c>
      <c r="C1" s="204" t="s">
        <v>141</v>
      </c>
      <c r="D1" s="204" t="s">
        <v>142</v>
      </c>
      <c r="E1" s="204" t="s">
        <v>143</v>
      </c>
      <c r="F1" s="205" t="s">
        <v>144</v>
      </c>
      <c r="G1" s="204" t="s">
        <v>145</v>
      </c>
      <c r="H1" s="9" t="s">
        <v>146</v>
      </c>
      <c r="I1" s="9" t="s">
        <v>147</v>
      </c>
      <c r="J1" s="9" t="s">
        <v>148</v>
      </c>
      <c r="K1" s="9" t="s">
        <v>149</v>
      </c>
      <c r="L1" s="13" t="s">
        <v>150</v>
      </c>
      <c r="M1" s="13" t="s">
        <v>151</v>
      </c>
      <c r="N1" s="13" t="s">
        <v>152</v>
      </c>
      <c r="O1" s="13" t="s">
        <v>153</v>
      </c>
      <c r="P1" s="13" t="s">
        <v>147</v>
      </c>
      <c r="R1" s="206" t="s">
        <v>154</v>
      </c>
      <c r="S1" s="207"/>
      <c r="T1" s="207"/>
      <c r="U1" s="207"/>
      <c r="V1" s="207"/>
      <c r="W1" s="207"/>
      <c r="X1" s="207"/>
      <c r="Y1" s="207"/>
      <c r="Z1" s="207"/>
      <c r="AA1" s="207"/>
      <c r="AB1" s="207"/>
      <c r="AC1" s="208"/>
      <c r="AD1" s="14" t="s">
        <v>146</v>
      </c>
      <c r="AF1" s="206" t="s">
        <v>155</v>
      </c>
      <c r="AG1" s="207"/>
      <c r="AH1" s="207"/>
      <c r="AI1" s="207"/>
      <c r="AJ1" s="207"/>
      <c r="AK1" s="207"/>
      <c r="AL1" s="207"/>
      <c r="AM1" s="207"/>
      <c r="AN1" s="207"/>
      <c r="AO1" s="207"/>
      <c r="AP1" s="207"/>
      <c r="AQ1" s="208"/>
      <c r="AR1" s="13" t="s">
        <v>156</v>
      </c>
      <c r="AS1" s="15" t="s">
        <v>146</v>
      </c>
      <c r="AU1" s="13" t="s">
        <v>147</v>
      </c>
      <c r="AV1" s="13" t="s">
        <v>147</v>
      </c>
      <c r="AW1" s="14" t="s">
        <v>156</v>
      </c>
      <c r="AY1" s="11" t="s">
        <v>146</v>
      </c>
      <c r="AZ1" s="11" t="s">
        <v>146</v>
      </c>
      <c r="BA1" s="11" t="s">
        <v>146</v>
      </c>
      <c r="BB1" s="11" t="s">
        <v>146</v>
      </c>
      <c r="BC1" s="11" t="s">
        <v>146</v>
      </c>
      <c r="BD1" s="11" t="s">
        <v>146</v>
      </c>
      <c r="BE1" s="11" t="s">
        <v>146</v>
      </c>
      <c r="BF1" s="11" t="s">
        <v>146</v>
      </c>
      <c r="BG1" s="11" t="s">
        <v>146</v>
      </c>
      <c r="BH1" s="11" t="s">
        <v>146</v>
      </c>
      <c r="BI1" s="11" t="s">
        <v>146</v>
      </c>
      <c r="BJ1" s="11" t="s">
        <v>146</v>
      </c>
      <c r="BK1" s="11" t="s">
        <v>146</v>
      </c>
      <c r="BL1" s="11" t="s">
        <v>146</v>
      </c>
      <c r="BM1" s="11" t="s">
        <v>146</v>
      </c>
      <c r="BN1" s="11" t="s">
        <v>146</v>
      </c>
      <c r="BO1" s="11" t="s">
        <v>146</v>
      </c>
      <c r="BP1" s="11" t="s">
        <v>146</v>
      </c>
      <c r="BQ1" s="11" t="s">
        <v>146</v>
      </c>
      <c r="BR1" s="11" t="s">
        <v>146</v>
      </c>
      <c r="BS1" s="11" t="s">
        <v>146</v>
      </c>
      <c r="BT1" s="11" t="s">
        <v>146</v>
      </c>
      <c r="BU1" s="11" t="s">
        <v>146</v>
      </c>
      <c r="BV1" s="11" t="s">
        <v>146</v>
      </c>
      <c r="BW1" s="11" t="s">
        <v>146</v>
      </c>
      <c r="BX1" s="11" t="s">
        <v>146</v>
      </c>
      <c r="BY1" s="11" t="s">
        <v>146</v>
      </c>
      <c r="BZ1" s="11" t="s">
        <v>146</v>
      </c>
      <c r="CA1" s="11" t="s">
        <v>146</v>
      </c>
      <c r="CB1" s="11" t="s">
        <v>146</v>
      </c>
      <c r="CC1" s="11" t="s">
        <v>146</v>
      </c>
      <c r="CD1" s="11" t="s">
        <v>146</v>
      </c>
      <c r="CE1" s="11" t="s">
        <v>146</v>
      </c>
      <c r="CF1" s="11" t="s">
        <v>146</v>
      </c>
      <c r="CG1" s="11" t="s">
        <v>146</v>
      </c>
      <c r="CH1" s="11" t="s">
        <v>146</v>
      </c>
    </row>
    <row r="2" spans="1:86" s="10" customFormat="1" ht="93.75" x14ac:dyDescent="0.25">
      <c r="A2" s="9" t="s">
        <v>157</v>
      </c>
      <c r="B2" s="204" t="s">
        <v>158</v>
      </c>
      <c r="C2" s="204" t="s">
        <v>159</v>
      </c>
      <c r="D2" s="204" t="s">
        <v>160</v>
      </c>
      <c r="E2" s="204" t="s">
        <v>161</v>
      </c>
      <c r="F2" s="205" t="s">
        <v>162</v>
      </c>
      <c r="G2" s="204" t="s">
        <v>163</v>
      </c>
      <c r="H2" s="9" t="s">
        <v>164</v>
      </c>
      <c r="I2" s="9" t="s">
        <v>165</v>
      </c>
      <c r="J2" s="9" t="s">
        <v>166</v>
      </c>
      <c r="K2" s="14" t="s">
        <v>167</v>
      </c>
      <c r="L2" s="13" t="s">
        <v>168</v>
      </c>
      <c r="M2" s="13" t="s">
        <v>169</v>
      </c>
      <c r="N2" s="13" t="s">
        <v>170</v>
      </c>
      <c r="O2" s="13" t="s">
        <v>171</v>
      </c>
      <c r="P2" s="13" t="s">
        <v>172</v>
      </c>
      <c r="R2" s="13" t="s">
        <v>173</v>
      </c>
      <c r="S2" s="13" t="s">
        <v>174</v>
      </c>
      <c r="T2" s="13" t="s">
        <v>175</v>
      </c>
      <c r="U2" s="13" t="s">
        <v>176</v>
      </c>
      <c r="V2" s="13" t="s">
        <v>177</v>
      </c>
      <c r="W2" s="13" t="s">
        <v>54</v>
      </c>
      <c r="X2" s="13" t="s">
        <v>178</v>
      </c>
      <c r="Y2" s="13" t="s">
        <v>179</v>
      </c>
      <c r="Z2" s="13" t="s">
        <v>180</v>
      </c>
      <c r="AA2" s="13" t="s">
        <v>181</v>
      </c>
      <c r="AB2" s="13" t="s">
        <v>182</v>
      </c>
      <c r="AC2" s="14" t="s">
        <v>183</v>
      </c>
      <c r="AD2" s="14" t="s">
        <v>184</v>
      </c>
      <c r="AF2" s="13" t="s">
        <v>173</v>
      </c>
      <c r="AG2" s="13" t="s">
        <v>174</v>
      </c>
      <c r="AH2" s="13" t="s">
        <v>175</v>
      </c>
      <c r="AI2" s="13" t="s">
        <v>176</v>
      </c>
      <c r="AJ2" s="13" t="s">
        <v>177</v>
      </c>
      <c r="AK2" s="13" t="s">
        <v>54</v>
      </c>
      <c r="AL2" s="13" t="s">
        <v>178</v>
      </c>
      <c r="AM2" s="13" t="s">
        <v>179</v>
      </c>
      <c r="AN2" s="13" t="s">
        <v>180</v>
      </c>
      <c r="AO2" s="13" t="s">
        <v>181</v>
      </c>
      <c r="AP2" s="13" t="s">
        <v>182</v>
      </c>
      <c r="AQ2" s="14" t="s">
        <v>183</v>
      </c>
      <c r="AR2" s="13" t="s">
        <v>185</v>
      </c>
      <c r="AS2" s="16" t="s">
        <v>186</v>
      </c>
      <c r="AU2" s="13" t="s">
        <v>187</v>
      </c>
      <c r="AV2" s="13" t="s">
        <v>188</v>
      </c>
      <c r="AW2" s="14" t="s">
        <v>189</v>
      </c>
      <c r="AY2" s="11" t="s">
        <v>190</v>
      </c>
      <c r="AZ2" s="11" t="s">
        <v>191</v>
      </c>
      <c r="BA2" s="11" t="s">
        <v>192</v>
      </c>
      <c r="BB2" s="11" t="s">
        <v>193</v>
      </c>
      <c r="BC2" s="11" t="s">
        <v>194</v>
      </c>
      <c r="BD2" s="11" t="s">
        <v>195</v>
      </c>
      <c r="BE2" s="11" t="s">
        <v>196</v>
      </c>
      <c r="BF2" s="11" t="s">
        <v>197</v>
      </c>
      <c r="BG2" s="11" t="s">
        <v>198</v>
      </c>
      <c r="BH2" s="11" t="s">
        <v>199</v>
      </c>
      <c r="BI2" s="11" t="s">
        <v>200</v>
      </c>
      <c r="BJ2" s="11" t="s">
        <v>201</v>
      </c>
      <c r="BK2" s="11" t="s">
        <v>202</v>
      </c>
      <c r="BL2" s="11" t="s">
        <v>203</v>
      </c>
      <c r="BM2" s="11" t="s">
        <v>204</v>
      </c>
      <c r="BN2" s="11" t="s">
        <v>205</v>
      </c>
      <c r="BO2" s="11" t="s">
        <v>206</v>
      </c>
      <c r="BP2" s="11" t="s">
        <v>207</v>
      </c>
      <c r="BQ2" s="11" t="s">
        <v>208</v>
      </c>
      <c r="BR2" s="11" t="s">
        <v>209</v>
      </c>
      <c r="BS2" s="11" t="s">
        <v>210</v>
      </c>
      <c r="BT2" s="11" t="s">
        <v>211</v>
      </c>
      <c r="BU2" s="11" t="s">
        <v>158</v>
      </c>
      <c r="BV2" s="11" t="s">
        <v>159</v>
      </c>
      <c r="BW2" s="11" t="s">
        <v>160</v>
      </c>
      <c r="BX2" s="11" t="s">
        <v>161</v>
      </c>
      <c r="BY2" s="11" t="s">
        <v>212</v>
      </c>
      <c r="BZ2" s="11" t="s">
        <v>213</v>
      </c>
      <c r="CA2" s="11" t="s">
        <v>170</v>
      </c>
      <c r="CB2" s="11" t="s">
        <v>171</v>
      </c>
      <c r="CC2" s="11" t="s">
        <v>214</v>
      </c>
      <c r="CD2" s="11" t="s">
        <v>215</v>
      </c>
      <c r="CE2" s="11" t="s">
        <v>216</v>
      </c>
      <c r="CF2" s="11" t="s">
        <v>217</v>
      </c>
      <c r="CG2" s="11" t="s">
        <v>218</v>
      </c>
      <c r="CH2" s="11" t="s">
        <v>219</v>
      </c>
    </row>
    <row r="3" spans="1:86" s="2" customFormat="1" ht="409.5" x14ac:dyDescent="0.25">
      <c r="A3" s="1" t="str">
        <f t="shared" ref="A3:A23" si="0">IF($G3="","Nincs VKR kiválasztva!",CE3)</f>
        <v>Kitöltés rendben!</v>
      </c>
      <c r="B3" s="144">
        <v>1</v>
      </c>
      <c r="C3" s="143" t="s">
        <v>138</v>
      </c>
      <c r="D3" s="145" t="s">
        <v>383</v>
      </c>
      <c r="E3" s="145" t="s">
        <v>386</v>
      </c>
      <c r="F3" s="146" t="str">
        <f>VLOOKUP($G3,Összesítő!$B:$F,2,FALSE)</f>
        <v>11-32054-1-036-03-05</v>
      </c>
      <c r="G3" s="143" t="s">
        <v>343</v>
      </c>
      <c r="H3" s="146" t="str">
        <f>AY3&amp;"_"&amp;AW3&amp;"_FIV_"&amp;LEFT(Előlap!$B$6,4)</f>
        <v>3161_1_FIV_2026</v>
      </c>
      <c r="I3" s="146" t="str">
        <f>VLOOKUP($G3,Összesítő!$B:$F,5,FALSE)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 s="146" t="str">
        <f>VLOOKUP($G3,Összesítő!$B:$F,4,FALSE)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 s="6">
        <f t="shared" ref="K3:K23" si="1">N3+O3</f>
        <v>31051</v>
      </c>
      <c r="L3" s="144">
        <v>2027</v>
      </c>
      <c r="M3" s="144">
        <v>2027</v>
      </c>
      <c r="N3" s="12">
        <v>31051</v>
      </c>
      <c r="O3" s="7">
        <v>0</v>
      </c>
      <c r="P3" s="7">
        <v>0</v>
      </c>
      <c r="R3" s="7">
        <v>31051</v>
      </c>
      <c r="S3" s="7">
        <v>0</v>
      </c>
      <c r="T3" s="7">
        <v>0</v>
      </c>
      <c r="U3" s="7">
        <v>0</v>
      </c>
      <c r="V3" s="7">
        <v>0</v>
      </c>
      <c r="W3" s="7">
        <v>0</v>
      </c>
      <c r="X3" s="7">
        <v>0</v>
      </c>
      <c r="Y3" s="7">
        <v>0</v>
      </c>
      <c r="Z3" s="7">
        <v>0</v>
      </c>
      <c r="AA3" s="7">
        <v>0</v>
      </c>
      <c r="AB3" s="7">
        <v>0</v>
      </c>
      <c r="AC3" s="6">
        <f t="shared" ref="AC3:AC23" si="2">SUM(R3:AB3)</f>
        <v>31051</v>
      </c>
      <c r="AD3" s="3" t="str">
        <f t="shared" ref="AD3:AD23" si="3">IF($G3="","Nincs VKR kiválasztva!",IF(BA3=0,"Hiányos kitöltés!",BF3))</f>
        <v>A forrás egyenlő a költséggel (I.ütem).</v>
      </c>
      <c r="AF3" s="7">
        <v>0</v>
      </c>
      <c r="AG3" s="7">
        <v>0</v>
      </c>
      <c r="AH3" s="7">
        <v>0</v>
      </c>
      <c r="AI3" s="7">
        <v>0</v>
      </c>
      <c r="AJ3" s="7">
        <v>0</v>
      </c>
      <c r="AK3" s="7">
        <v>0</v>
      </c>
      <c r="AL3" s="7">
        <v>0</v>
      </c>
      <c r="AM3" s="7">
        <v>0</v>
      </c>
      <c r="AN3" s="7">
        <v>0</v>
      </c>
      <c r="AO3" s="7">
        <v>0</v>
      </c>
      <c r="AP3" s="7">
        <v>0</v>
      </c>
      <c r="AQ3" s="6">
        <f t="shared" ref="AQ3:AQ23" si="4">SUM(AF3:AP3)</f>
        <v>0</v>
      </c>
      <c r="AR3" s="143" t="s">
        <v>384</v>
      </c>
      <c r="AS3" s="3" t="str">
        <f t="shared" ref="AS3:AS23" si="5">IF($G3="","Nincs VKR kiválasztva!",IF($BA3=0,"Hiányos kitöltés!",IF($BN3=0,"Nem hosszútávú a feladat.",$BL3)))</f>
        <v>Nem hosszútávú a feladat.</v>
      </c>
      <c r="AU3" s="145" t="s">
        <v>156</v>
      </c>
      <c r="AV3" s="145" t="s">
        <v>156</v>
      </c>
      <c r="AW3" s="146">
        <f>COUNTA($G$3:G3)</f>
        <v>1</v>
      </c>
      <c r="AY3" s="8">
        <f>VLOOKUP($G3,Összesítő!$B:$F,3,FALSE)</f>
        <v>3161</v>
      </c>
      <c r="AZ3" s="8">
        <f t="shared" ref="AZ3:AZ23" si="6">LEN($AU3)</f>
        <v>0</v>
      </c>
      <c r="BA3" s="5">
        <f t="shared" ref="BA3:BA23" si="7">IF(OR($B3="",$C3="",$D3="",$E3="",$F3="",$L3="",$M3="",$N3="",$O3="",$P3=""),0,1)</f>
        <v>1</v>
      </c>
      <c r="BB3" s="5" t="str">
        <f t="shared" ref="BB3:BB23" si="8">IF($F3="",0,IF(AND($L3=2027,$M3=2027),"R",IF(AND($L3=2027,$M3&gt;2027),"RH",IF(AND($L3&gt;2027,$M3&gt;2027),"H","x"))))</f>
        <v>R</v>
      </c>
      <c r="BC3" s="5">
        <f t="shared" ref="BC3:BC23" si="9">IF(OR(BB3="R",BB3="RH"),1,0)</f>
        <v>1</v>
      </c>
      <c r="BD3" s="5">
        <f t="shared" ref="BD3:BD23" si="10">IF(AND($BB3="R",$O3&gt;0),1,IF(AND($BB3="H",$N3&gt;0),1,0))</f>
        <v>0</v>
      </c>
      <c r="BE3" s="5">
        <f t="shared" ref="BE3:BE23" si="11">IF($AC3&lt;$N3,1,IF($AC3=$N3,0))</f>
        <v>0</v>
      </c>
      <c r="BF3" s="8" t="str">
        <f t="shared" ref="BF3:BF23" si="12">IF($L3&gt;2027,"Nem rövidtávú a feladat.",IF($BE3=1,"Az I. ütem nem lehet forráshiányos!",IF($AC3&gt;$N3,"Többlet forrást jelölt meg az I. ütemnél! A forrás ne legyen több a költségnél.",IF($AC3=$N3,"A forrás egyenlő a költséggel (I.ütem).",0))))</f>
        <v>A forrás egyenlő a költséggel (I.ütem).</v>
      </c>
      <c r="BG3" s="5">
        <f t="shared" ref="BG3:BG23" si="13">IF(AND($R3&lt;&gt;"",$S3&lt;&gt;"",$T3&lt;&gt;"",$U3&lt;&gt;"",$V3&lt;&gt;"",$W3&lt;&gt;"",$X3&lt;&gt;"",$Y3&lt;&gt;"",$Z3&lt;&gt;"",$AA3&lt;&gt;"",$AB3&lt;&gt;""),1,0)</f>
        <v>1</v>
      </c>
      <c r="BH3" s="5">
        <f t="shared" ref="BH3:BH23" si="14">IF(AND($BG3=1,$N3=$AC3),1,0)</f>
        <v>1</v>
      </c>
      <c r="BI3" s="5">
        <f t="shared" ref="BI3:BI23" si="15">IF($AQ3&lt;$O3,1,0)</f>
        <v>0</v>
      </c>
      <c r="BJ3" s="5">
        <f t="shared" ref="BJ3:BJ23" si="16">IF(AND($AF3&lt;&gt;"",$AG3&lt;&gt;"",$AH3&lt;&gt;"",$AI3&lt;&gt;"",$AJ3&lt;&gt;"",$AK3&lt;&gt;"",$AL3&lt;&gt;"",$AM3&lt;&gt;"",$AN3&lt;&gt;"",$AO3&lt;&gt;"",$AP3&lt;&gt;""),1,0)</f>
        <v>1</v>
      </c>
      <c r="BK3" s="5">
        <f t="shared" ref="BK3:BK23" si="17">IF(AND($BJ3=1,$O3=$AQ3),1,IF(AND($BJ3=1,$O3&gt;$AQ3,AR3="igen"),1,0))</f>
        <v>1</v>
      </c>
      <c r="BL3" s="4" t="str">
        <f t="shared" ref="BL3:BL23" si="18">IF($M3&lt;2028,"Nem hosszútávú a feladat.",IF(AND($BI3=1,$AR3="nem"),"Forráshiányos a feladat? Jelölje az AR-oszlopban!",IF(AND($BI3=0,$AR3="igen"),"Forráshiányosnak jelölte a feladat az AR-oszlopban, de a forrás költség adatok alapnján nem az!",IF(AND($BI3=1,$AR3="igen"),"Forráshiányos a feladat!",IF($AQ3&gt;$O3,"Többlet forrást jelölt meg a II. ütemnél! A forrás ne legyen több a költségnél.",IF($AQ3=$O3,"A forrás egyenlő a költséggel (II.ütem).",0))))))</f>
        <v>Nem hosszútávú a feladat.</v>
      </c>
      <c r="BM3" s="5">
        <f t="shared" ref="BM3:BM23" si="19">IF($M3&lt;2028,1,0)</f>
        <v>1</v>
      </c>
      <c r="BN3" s="5">
        <f t="shared" ref="BN3:BN23" si="20">IF($M3&gt;2027,1,0)</f>
        <v>0</v>
      </c>
      <c r="BO3" s="5">
        <f t="shared" ref="BO3:BO23" si="21">IF(AND($BM3=1,$N3=0),1,0)</f>
        <v>0</v>
      </c>
      <c r="BP3" s="5">
        <f t="shared" ref="BP3:BP23" si="22">IF(AND($BN3=1,$O3=0),1,0)</f>
        <v>0</v>
      </c>
      <c r="BQ3" s="5">
        <f t="shared" ref="BQ3:BQ23" si="23">IF(AND($BB3="R",$N3=0,$AZ3&gt;29),1,IF(AND($BB3="RH",$N3=0,$AZ3&gt;29),1,0))</f>
        <v>0</v>
      </c>
      <c r="BR3" s="8" t="str">
        <f t="shared" ref="BR3:BR23" si="24">IF($BN3=0,"Nincs hosszútávú terv!",IF(AND($BB3="H",$O3=0,$AZ3=0),"Nullás a hosszútávú feladat és nincs hozzá indoklás!",IF(AND($BB3="RH",$O3=0,$AZ3=0),"Nullás a hosszútávú feladat és nincs hozzá indoklás!",IF(AND($BB3="R",$O3=0,$AZ3&lt;300),"Nullás a hosszútávú feladat és rövid hozzá az indoklás!",IF(AND($BB3="RH",$O3=0,$AZ3&lt;300),"Nullás a hosszútávú feladat és rövid hozzá az indoklás!",0)))))</f>
        <v>Nincs hosszútávú terv!</v>
      </c>
      <c r="BS3" s="5">
        <f t="shared" ref="BS3:BS23" si="25">IF(AND($BB3="R",$N3=0,$AZ3&gt;29),1,IF(AND($BB3="RH",$N3=0,$AZ3&gt;29),1,0))</f>
        <v>0</v>
      </c>
      <c r="BT3" s="5">
        <f t="shared" ref="BT3:BT23" si="26">IF(AND($BB3="H",$O3=0,$AZ3&gt;29),1,IF(AND($BB3="RH",$O3=0,$AZ3&gt;29),1,0))</f>
        <v>0</v>
      </c>
      <c r="BU3" s="5">
        <f t="shared" ref="BU3:BU23" si="27">IF($B3="",0,1)</f>
        <v>1</v>
      </c>
      <c r="BV3" s="5">
        <f t="shared" ref="BV3:BV23" si="28">IF($C3="",0,1)</f>
        <v>1</v>
      </c>
      <c r="BW3" s="5">
        <f t="shared" ref="BW3:BW23" si="29">IF($D3="",0,1)</f>
        <v>1</v>
      </c>
      <c r="BX3" s="5">
        <f t="shared" ref="BX3:BX23" si="30">IF($E3="",0,1)</f>
        <v>1</v>
      </c>
      <c r="BY3" s="5">
        <f t="shared" ref="BY3:BY23" si="31">IF($L3="",0,1)</f>
        <v>1</v>
      </c>
      <c r="BZ3" s="5">
        <f t="shared" ref="BZ3:BZ23" si="32">IF($M3="",0,1)</f>
        <v>1</v>
      </c>
      <c r="CA3" s="5">
        <f t="shared" ref="CA3:CA23" si="33">IF($N3="",0,1)</f>
        <v>1</v>
      </c>
      <c r="CB3" s="5">
        <f t="shared" ref="CB3:CB23" si="34">IF($O3="",0,1)</f>
        <v>1</v>
      </c>
      <c r="CC3" s="5">
        <f t="shared" ref="CC3:CC23" si="35">IF($P3="",0,1)</f>
        <v>1</v>
      </c>
      <c r="CD3" s="5" t="str">
        <f t="shared" ref="CD3:CD23" si="36">IF(AND($BA3=0,$BU3=0),"Hiányos kitöltés! (B-oszlop üres)",IF(AND($BA3=0,$BV3=0),"Hiányos kitöltés! (C-oszlop üres)",IF(AND($BA3=0,$BW3=0),"Hiányos kitöltés! (D-oszlop üres)",IF(AND($BA3=0,$BX3=0),"Hiányos kitöltés! (E-oszlop üres)",IF(AND($BA3=0,$BY3=0),"Hiányos kitöltés! (L-oszlop üres)",IF(AND($BA3=0,$BZ3=0),"Hiányos kitöltés! (M-oszlop üres)",IF(AND($BA3=0,$CA3=0),"Hiányos kitöltés! (N-oszlop üres)",IF(AND($BA3=0,$CB3=0),"Hiányos kitöltés! (O-oszlop üres)",IF(AND($BA3=0,$CC3=0),"Hiányos kitöltés! (P-oszlop üres)",IF(AND($BA3=0,$BG3=0),"Hiányos kitöltés! (I.ütem forrása hiányos!","?"))))))))))</f>
        <v>?</v>
      </c>
      <c r="CE3" s="4" t="str">
        <f t="shared" ref="CE3:CE23" si="37">IF($BA3=0,$CD3,IF($BG3=0,"I. ütem forrása nincs kitöltve!",IF($BJ3=0,"II. ütem forrása nincs kitöltve!",IF($BD3=1,"Költségek üteme nem megfelelő (az időtartam és a költség üteme eltér)!",IF(AND(BH3=0,$BA3=1,$BJ3=1,$BD3=1),"Kötelező cellák kitöltve, de az I. ütem forrása hibás!",IF(AND(BJ3=0,$BA3=1,$BJ3=1,$BD3=1),"Kötelező cellák kitöltve, de a II. ütem forrása hibás!",IF(AND($BO3=1,$AZ3&lt;30),"Nullás a rövidtávú feladat és rövid (hiányzik) a hozzá tartozó indoklás!",IF(AND($BP3=1,$AZ3&lt;30),"Nullás a hosszútávú feladat és rövid (hiányzik) a hozzá tartozó indoklás!",IF(AND(BN3=1,C3="1811_RENDKÍVÜLI"),"II. ütemre nem tervezhet Rendkívüli feladatot!",IF(BH3=0,AD3,IF(BK3=0,AS3,IF(AND(BC3=1,$P3&gt;$N3),"EM rendelet 2. melléklet terhére elszámolt költség nem lehet nagyobb az I. ütemre tervezett tényleges költségnél!",IF($AC3&gt;$N3,"Többlet forrást jelölt meg az I. ütemnél! A forrás ne legyen több a költségnél.",IF($AQ3&gt;$O3,"Többlet forrást jelölt meg a II. ütemnél! A forrás ne legyen több a költségnél.","Kitöltés rendben!"))))))))))))))</f>
        <v>Kitöltés rendben!</v>
      </c>
      <c r="CF3" s="5">
        <f t="shared" ref="CF3:CF23" si="38">IF(A3="Kitöltés rendben!",1,0)</f>
        <v>1</v>
      </c>
      <c r="CG3" s="5">
        <f t="shared" ref="CG3:CG23" si="39">IF(AND($BB3="R",$CF3=1),1,IF(AND($BB3="RH",$CF3=1),1,0))</f>
        <v>1</v>
      </c>
      <c r="CH3" s="5">
        <f t="shared" ref="CH3:CH23" si="40">IF(AND($BB3="H",$CF3=1),1,IF(AND($BB3="RH",$CF3=1),1,0))</f>
        <v>0</v>
      </c>
    </row>
    <row r="4" spans="1:86" s="2" customFormat="1" ht="409.5" x14ac:dyDescent="0.25">
      <c r="A4" s="1" t="str">
        <f t="shared" si="0"/>
        <v>Kitöltés rendben!</v>
      </c>
      <c r="B4" s="144">
        <v>1</v>
      </c>
      <c r="C4" s="143" t="s">
        <v>90</v>
      </c>
      <c r="D4" s="145" t="s">
        <v>498</v>
      </c>
      <c r="E4" s="145" t="s">
        <v>386</v>
      </c>
      <c r="F4" s="146" t="str">
        <f>VLOOKUP($G4,Összesítő!$B:$F,2,FALSE)</f>
        <v>11-32054-1-036-03-05</v>
      </c>
      <c r="G4" s="143" t="s">
        <v>343</v>
      </c>
      <c r="H4" s="146" t="str">
        <f>AY4&amp;"_"&amp;AW4&amp;"_FIV_"&amp;LEFT(Előlap!$B$6,4)</f>
        <v>3161_2_FIV_2026</v>
      </c>
      <c r="I4" s="146" t="str">
        <f>VLOOKUP($G4,Összesítő!$B:$F,5,FALSE)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 s="146" t="str">
        <f>VLOOKUP($G4,Összesítő!$B:$F,4,FALSE)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 s="6">
        <f t="shared" si="1"/>
        <v>2060</v>
      </c>
      <c r="L4" s="144">
        <v>2027</v>
      </c>
      <c r="M4" s="144">
        <v>2027</v>
      </c>
      <c r="N4" s="12">
        <v>2060</v>
      </c>
      <c r="O4" s="7">
        <v>0</v>
      </c>
      <c r="P4" s="7">
        <v>0</v>
      </c>
      <c r="R4" s="7">
        <v>2060</v>
      </c>
      <c r="S4" s="7">
        <v>0</v>
      </c>
      <c r="T4" s="7">
        <v>0</v>
      </c>
      <c r="U4" s="7">
        <v>0</v>
      </c>
      <c r="V4" s="7">
        <v>0</v>
      </c>
      <c r="W4" s="7">
        <v>0</v>
      </c>
      <c r="X4" s="7">
        <v>0</v>
      </c>
      <c r="Y4" s="7">
        <v>0</v>
      </c>
      <c r="Z4" s="7">
        <v>0</v>
      </c>
      <c r="AA4" s="7">
        <v>0</v>
      </c>
      <c r="AB4" s="7">
        <v>0</v>
      </c>
      <c r="AC4" s="6">
        <f t="shared" si="2"/>
        <v>2060</v>
      </c>
      <c r="AD4" s="3" t="str">
        <f t="shared" si="3"/>
        <v>A forrás egyenlő a költséggel (I.ütem).</v>
      </c>
      <c r="AF4" s="7">
        <v>0</v>
      </c>
      <c r="AG4" s="7">
        <v>0</v>
      </c>
      <c r="AH4" s="7">
        <v>0</v>
      </c>
      <c r="AI4" s="7">
        <v>0</v>
      </c>
      <c r="AJ4" s="7">
        <v>0</v>
      </c>
      <c r="AK4" s="7">
        <v>0</v>
      </c>
      <c r="AL4" s="7">
        <v>0</v>
      </c>
      <c r="AM4" s="7">
        <v>0</v>
      </c>
      <c r="AN4" s="7">
        <v>0</v>
      </c>
      <c r="AO4" s="7">
        <v>0</v>
      </c>
      <c r="AP4" s="7">
        <v>0</v>
      </c>
      <c r="AQ4" s="6">
        <f t="shared" si="4"/>
        <v>0</v>
      </c>
      <c r="AR4" s="143" t="s">
        <v>384</v>
      </c>
      <c r="AS4" s="3" t="str">
        <f t="shared" si="5"/>
        <v>Nem hosszútávú a feladat.</v>
      </c>
      <c r="AU4" s="145" t="s">
        <v>156</v>
      </c>
      <c r="AV4" s="145" t="s">
        <v>156</v>
      </c>
      <c r="AW4" s="146">
        <f>COUNTA($G$3:G4)</f>
        <v>2</v>
      </c>
      <c r="AY4" s="8">
        <f>VLOOKUP($G4,Összesítő!$B:$F,3,FALSE)</f>
        <v>3161</v>
      </c>
      <c r="AZ4" s="8">
        <f t="shared" si="6"/>
        <v>0</v>
      </c>
      <c r="BA4" s="5">
        <f t="shared" si="7"/>
        <v>1</v>
      </c>
      <c r="BB4" s="5" t="str">
        <f t="shared" si="8"/>
        <v>R</v>
      </c>
      <c r="BC4" s="5">
        <f t="shared" si="9"/>
        <v>1</v>
      </c>
      <c r="BD4" s="5">
        <f t="shared" si="10"/>
        <v>0</v>
      </c>
      <c r="BE4" s="5">
        <f t="shared" si="11"/>
        <v>0</v>
      </c>
      <c r="BF4" s="8" t="str">
        <f t="shared" si="12"/>
        <v>A forrás egyenlő a költséggel (I.ütem).</v>
      </c>
      <c r="BG4" s="5">
        <f t="shared" si="13"/>
        <v>1</v>
      </c>
      <c r="BH4" s="5">
        <f t="shared" si="14"/>
        <v>1</v>
      </c>
      <c r="BI4" s="5">
        <f t="shared" si="15"/>
        <v>0</v>
      </c>
      <c r="BJ4" s="5">
        <f t="shared" si="16"/>
        <v>1</v>
      </c>
      <c r="BK4" s="5">
        <f t="shared" si="17"/>
        <v>1</v>
      </c>
      <c r="BL4" s="4" t="str">
        <f t="shared" si="18"/>
        <v>Nem hosszútávú a feladat.</v>
      </c>
      <c r="BM4" s="5">
        <f t="shared" si="19"/>
        <v>1</v>
      </c>
      <c r="BN4" s="5">
        <f t="shared" si="20"/>
        <v>0</v>
      </c>
      <c r="BO4" s="5">
        <f t="shared" si="21"/>
        <v>0</v>
      </c>
      <c r="BP4" s="5">
        <f t="shared" si="22"/>
        <v>0</v>
      </c>
      <c r="BQ4" s="5">
        <f t="shared" si="23"/>
        <v>0</v>
      </c>
      <c r="BR4" s="8" t="str">
        <f t="shared" si="24"/>
        <v>Nincs hosszútávú terv!</v>
      </c>
      <c r="BS4" s="5">
        <f t="shared" si="25"/>
        <v>0</v>
      </c>
      <c r="BT4" s="5">
        <f t="shared" si="26"/>
        <v>0</v>
      </c>
      <c r="BU4" s="5">
        <f t="shared" si="27"/>
        <v>1</v>
      </c>
      <c r="BV4" s="5">
        <f t="shared" si="28"/>
        <v>1</v>
      </c>
      <c r="BW4" s="5">
        <f t="shared" si="29"/>
        <v>1</v>
      </c>
      <c r="BX4" s="5">
        <f t="shared" si="30"/>
        <v>1</v>
      </c>
      <c r="BY4" s="5">
        <f t="shared" si="31"/>
        <v>1</v>
      </c>
      <c r="BZ4" s="5">
        <f t="shared" si="32"/>
        <v>1</v>
      </c>
      <c r="CA4" s="5">
        <f t="shared" si="33"/>
        <v>1</v>
      </c>
      <c r="CB4" s="5">
        <f t="shared" si="34"/>
        <v>1</v>
      </c>
      <c r="CC4" s="5">
        <f t="shared" si="35"/>
        <v>1</v>
      </c>
      <c r="CD4" s="5" t="str">
        <f t="shared" si="36"/>
        <v>?</v>
      </c>
      <c r="CE4" s="4" t="str">
        <f t="shared" si="37"/>
        <v>Kitöltés rendben!</v>
      </c>
      <c r="CF4" s="5">
        <f t="shared" si="38"/>
        <v>1</v>
      </c>
      <c r="CG4" s="5">
        <f t="shared" si="39"/>
        <v>1</v>
      </c>
      <c r="CH4" s="5">
        <f t="shared" si="40"/>
        <v>0</v>
      </c>
    </row>
    <row r="5" spans="1:86" s="2" customFormat="1" ht="409.5" x14ac:dyDescent="0.25">
      <c r="A5" s="1" t="str">
        <f t="shared" si="0"/>
        <v>Kitöltés rendben!</v>
      </c>
      <c r="B5" s="144">
        <v>1</v>
      </c>
      <c r="C5" s="143" t="s">
        <v>93</v>
      </c>
      <c r="D5" s="145" t="s">
        <v>499</v>
      </c>
      <c r="E5" s="145" t="s">
        <v>386</v>
      </c>
      <c r="F5" s="146" t="str">
        <f>VLOOKUP($G5,Összesítő!$B:$F,2,FALSE)</f>
        <v>11-32054-1-036-03-05</v>
      </c>
      <c r="G5" s="143" t="s">
        <v>343</v>
      </c>
      <c r="H5" s="146" t="str">
        <f>AY5&amp;"_"&amp;AW5&amp;"_FIV_"&amp;LEFT(Előlap!$B$6,4)</f>
        <v>3161_3_FIV_2026</v>
      </c>
      <c r="I5" s="146" t="str">
        <f>VLOOKUP($G5,Összesítő!$B:$F,5,FALSE)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 s="146" t="str">
        <f>VLOOKUP($G5,Összesítő!$B:$F,4,FALSE)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 s="6">
        <f t="shared" si="1"/>
        <v>2000</v>
      </c>
      <c r="L5" s="144">
        <v>2027</v>
      </c>
      <c r="M5" s="144">
        <v>2027</v>
      </c>
      <c r="N5" s="12">
        <v>2000</v>
      </c>
      <c r="O5" s="7">
        <v>0</v>
      </c>
      <c r="P5" s="7">
        <v>0</v>
      </c>
      <c r="R5" s="7">
        <v>2000</v>
      </c>
      <c r="S5" s="7">
        <v>0</v>
      </c>
      <c r="T5" s="7">
        <v>0</v>
      </c>
      <c r="U5" s="7">
        <v>0</v>
      </c>
      <c r="V5" s="7">
        <v>0</v>
      </c>
      <c r="W5" s="7">
        <v>0</v>
      </c>
      <c r="X5" s="7">
        <v>0</v>
      </c>
      <c r="Y5" s="7">
        <v>0</v>
      </c>
      <c r="Z5" s="7">
        <v>0</v>
      </c>
      <c r="AA5" s="7">
        <v>0</v>
      </c>
      <c r="AB5" s="7">
        <v>0</v>
      </c>
      <c r="AC5" s="6">
        <f t="shared" si="2"/>
        <v>2000</v>
      </c>
      <c r="AD5" s="3" t="str">
        <f t="shared" si="3"/>
        <v>A forrás egyenlő a költséggel (I.ütem).</v>
      </c>
      <c r="AF5" s="7">
        <v>0</v>
      </c>
      <c r="AG5" s="7">
        <v>0</v>
      </c>
      <c r="AH5" s="7">
        <v>0</v>
      </c>
      <c r="AI5" s="7">
        <v>0</v>
      </c>
      <c r="AJ5" s="7">
        <v>0</v>
      </c>
      <c r="AK5" s="7">
        <v>0</v>
      </c>
      <c r="AL5" s="7">
        <v>0</v>
      </c>
      <c r="AM5" s="7">
        <v>0</v>
      </c>
      <c r="AN5" s="7">
        <v>0</v>
      </c>
      <c r="AO5" s="7">
        <v>0</v>
      </c>
      <c r="AP5" s="7">
        <v>0</v>
      </c>
      <c r="AQ5" s="6">
        <f t="shared" si="4"/>
        <v>0</v>
      </c>
      <c r="AR5" s="143" t="s">
        <v>384</v>
      </c>
      <c r="AS5" s="3" t="str">
        <f t="shared" si="5"/>
        <v>Nem hosszútávú a feladat.</v>
      </c>
      <c r="AU5" s="145" t="s">
        <v>156</v>
      </c>
      <c r="AV5" s="145" t="s">
        <v>156</v>
      </c>
      <c r="AW5" s="146">
        <f>COUNTA($G$3:G5)</f>
        <v>3</v>
      </c>
      <c r="AY5" s="8">
        <f>VLOOKUP($G5,Összesítő!$B:$F,3,FALSE)</f>
        <v>3161</v>
      </c>
      <c r="AZ5" s="8">
        <f t="shared" si="6"/>
        <v>0</v>
      </c>
      <c r="BA5" s="5">
        <f t="shared" si="7"/>
        <v>1</v>
      </c>
      <c r="BB5" s="5" t="str">
        <f t="shared" si="8"/>
        <v>R</v>
      </c>
      <c r="BC5" s="5">
        <f t="shared" si="9"/>
        <v>1</v>
      </c>
      <c r="BD5" s="5">
        <f t="shared" si="10"/>
        <v>0</v>
      </c>
      <c r="BE5" s="5">
        <f t="shared" si="11"/>
        <v>0</v>
      </c>
      <c r="BF5" s="8" t="str">
        <f t="shared" si="12"/>
        <v>A forrás egyenlő a költséggel (I.ütem).</v>
      </c>
      <c r="BG5" s="5">
        <f t="shared" si="13"/>
        <v>1</v>
      </c>
      <c r="BH5" s="5">
        <f t="shared" si="14"/>
        <v>1</v>
      </c>
      <c r="BI5" s="5">
        <f t="shared" si="15"/>
        <v>0</v>
      </c>
      <c r="BJ5" s="5">
        <f t="shared" si="16"/>
        <v>1</v>
      </c>
      <c r="BK5" s="5">
        <f t="shared" si="17"/>
        <v>1</v>
      </c>
      <c r="BL5" s="4" t="str">
        <f t="shared" si="18"/>
        <v>Nem hosszútávú a feladat.</v>
      </c>
      <c r="BM5" s="5">
        <f t="shared" si="19"/>
        <v>1</v>
      </c>
      <c r="BN5" s="5">
        <f t="shared" si="20"/>
        <v>0</v>
      </c>
      <c r="BO5" s="5">
        <f t="shared" si="21"/>
        <v>0</v>
      </c>
      <c r="BP5" s="5">
        <f t="shared" si="22"/>
        <v>0</v>
      </c>
      <c r="BQ5" s="5">
        <f t="shared" si="23"/>
        <v>0</v>
      </c>
      <c r="BR5" s="8" t="str">
        <f t="shared" si="24"/>
        <v>Nincs hosszútávú terv!</v>
      </c>
      <c r="BS5" s="5">
        <f t="shared" si="25"/>
        <v>0</v>
      </c>
      <c r="BT5" s="5">
        <f t="shared" si="26"/>
        <v>0</v>
      </c>
      <c r="BU5" s="5">
        <f t="shared" si="27"/>
        <v>1</v>
      </c>
      <c r="BV5" s="5">
        <f t="shared" si="28"/>
        <v>1</v>
      </c>
      <c r="BW5" s="5">
        <f t="shared" si="29"/>
        <v>1</v>
      </c>
      <c r="BX5" s="5">
        <f t="shared" si="30"/>
        <v>1</v>
      </c>
      <c r="BY5" s="5">
        <f t="shared" si="31"/>
        <v>1</v>
      </c>
      <c r="BZ5" s="5">
        <f t="shared" si="32"/>
        <v>1</v>
      </c>
      <c r="CA5" s="5">
        <f t="shared" si="33"/>
        <v>1</v>
      </c>
      <c r="CB5" s="5">
        <f t="shared" si="34"/>
        <v>1</v>
      </c>
      <c r="CC5" s="5">
        <f t="shared" si="35"/>
        <v>1</v>
      </c>
      <c r="CD5" s="5" t="str">
        <f t="shared" si="36"/>
        <v>?</v>
      </c>
      <c r="CE5" s="4" t="str">
        <f t="shared" si="37"/>
        <v>Kitöltés rendben!</v>
      </c>
      <c r="CF5" s="5">
        <f t="shared" si="38"/>
        <v>1</v>
      </c>
      <c r="CG5" s="5">
        <f t="shared" si="39"/>
        <v>1</v>
      </c>
      <c r="CH5" s="5">
        <f t="shared" si="40"/>
        <v>0</v>
      </c>
    </row>
    <row r="6" spans="1:86" s="2" customFormat="1" ht="409.5" x14ac:dyDescent="0.25">
      <c r="A6" s="1" t="str">
        <f t="shared" si="0"/>
        <v>Kitöltés rendben!</v>
      </c>
      <c r="B6" s="144">
        <v>1</v>
      </c>
      <c r="C6" s="143" t="s">
        <v>90</v>
      </c>
      <c r="D6" s="145" t="s">
        <v>387</v>
      </c>
      <c r="E6" s="145" t="s">
        <v>386</v>
      </c>
      <c r="F6" s="146" t="str">
        <f>VLOOKUP($G6,Összesítő!$B:$F,2,FALSE)</f>
        <v>11-32054-1-036-03-05</v>
      </c>
      <c r="G6" s="143" t="s">
        <v>343</v>
      </c>
      <c r="H6" s="146" t="str">
        <f>AY6&amp;"_"&amp;AW6&amp;"_FIV_"&amp;LEFT(Előlap!$B$6,4)</f>
        <v>3161_4_FIV_2026</v>
      </c>
      <c r="I6" s="146" t="str">
        <f>VLOOKUP($G6,Összesítő!$B:$F,5,FALSE)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 s="146" t="str">
        <f>VLOOKUP($G6,Összesítő!$B:$F,4,FALSE)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 s="6">
        <f t="shared" si="1"/>
        <v>3100</v>
      </c>
      <c r="L6" s="144">
        <v>2027</v>
      </c>
      <c r="M6" s="144">
        <v>2027</v>
      </c>
      <c r="N6" s="12">
        <v>3100</v>
      </c>
      <c r="O6" s="7">
        <v>0</v>
      </c>
      <c r="P6" s="7">
        <v>0</v>
      </c>
      <c r="R6" s="7">
        <v>3100</v>
      </c>
      <c r="S6" s="7">
        <v>0</v>
      </c>
      <c r="T6" s="7">
        <v>0</v>
      </c>
      <c r="U6" s="7">
        <v>0</v>
      </c>
      <c r="V6" s="7">
        <v>0</v>
      </c>
      <c r="W6" s="7">
        <v>0</v>
      </c>
      <c r="X6" s="7">
        <v>0</v>
      </c>
      <c r="Y6" s="7">
        <v>0</v>
      </c>
      <c r="Z6" s="7">
        <v>0</v>
      </c>
      <c r="AA6" s="7">
        <v>0</v>
      </c>
      <c r="AB6" s="7">
        <v>0</v>
      </c>
      <c r="AC6" s="6">
        <f t="shared" si="2"/>
        <v>3100</v>
      </c>
      <c r="AD6" s="3" t="str">
        <f t="shared" si="3"/>
        <v>A forrás egyenlő a költséggel (I.ütem).</v>
      </c>
      <c r="AF6" s="7">
        <v>0</v>
      </c>
      <c r="AG6" s="7">
        <v>0</v>
      </c>
      <c r="AH6" s="7">
        <v>0</v>
      </c>
      <c r="AI6" s="7">
        <v>0</v>
      </c>
      <c r="AJ6" s="7">
        <v>0</v>
      </c>
      <c r="AK6" s="7">
        <v>0</v>
      </c>
      <c r="AL6" s="7">
        <v>0</v>
      </c>
      <c r="AM6" s="7">
        <v>0</v>
      </c>
      <c r="AN6" s="7">
        <v>0</v>
      </c>
      <c r="AO6" s="7">
        <v>0</v>
      </c>
      <c r="AP6" s="7">
        <v>0</v>
      </c>
      <c r="AQ6" s="6">
        <f t="shared" si="4"/>
        <v>0</v>
      </c>
      <c r="AR6" s="143" t="s">
        <v>384</v>
      </c>
      <c r="AS6" s="3" t="str">
        <f t="shared" si="5"/>
        <v>Nem hosszútávú a feladat.</v>
      </c>
      <c r="AU6" s="145" t="s">
        <v>156</v>
      </c>
      <c r="AV6" s="145" t="s">
        <v>156</v>
      </c>
      <c r="AW6" s="146">
        <f>COUNTA($G$3:G6)</f>
        <v>4</v>
      </c>
      <c r="AY6" s="8">
        <f>VLOOKUP($G6,Összesítő!$B:$F,3,FALSE)</f>
        <v>3161</v>
      </c>
      <c r="AZ6" s="8">
        <f t="shared" si="6"/>
        <v>0</v>
      </c>
      <c r="BA6" s="5">
        <f t="shared" si="7"/>
        <v>1</v>
      </c>
      <c r="BB6" s="5" t="str">
        <f t="shared" si="8"/>
        <v>R</v>
      </c>
      <c r="BC6" s="5">
        <f t="shared" si="9"/>
        <v>1</v>
      </c>
      <c r="BD6" s="5">
        <f t="shared" si="10"/>
        <v>0</v>
      </c>
      <c r="BE6" s="5">
        <f t="shared" si="11"/>
        <v>0</v>
      </c>
      <c r="BF6" s="8" t="str">
        <f t="shared" si="12"/>
        <v>A forrás egyenlő a költséggel (I.ütem).</v>
      </c>
      <c r="BG6" s="5">
        <f t="shared" si="13"/>
        <v>1</v>
      </c>
      <c r="BH6" s="5">
        <f t="shared" si="14"/>
        <v>1</v>
      </c>
      <c r="BI6" s="5">
        <f t="shared" si="15"/>
        <v>0</v>
      </c>
      <c r="BJ6" s="5">
        <f t="shared" si="16"/>
        <v>1</v>
      </c>
      <c r="BK6" s="5">
        <f t="shared" si="17"/>
        <v>1</v>
      </c>
      <c r="BL6" s="4" t="str">
        <f t="shared" si="18"/>
        <v>Nem hosszútávú a feladat.</v>
      </c>
      <c r="BM6" s="5">
        <f t="shared" si="19"/>
        <v>1</v>
      </c>
      <c r="BN6" s="5">
        <f t="shared" si="20"/>
        <v>0</v>
      </c>
      <c r="BO6" s="5">
        <f t="shared" si="21"/>
        <v>0</v>
      </c>
      <c r="BP6" s="5">
        <f t="shared" si="22"/>
        <v>0</v>
      </c>
      <c r="BQ6" s="5">
        <f t="shared" si="23"/>
        <v>0</v>
      </c>
      <c r="BR6" s="8" t="str">
        <f t="shared" si="24"/>
        <v>Nincs hosszútávú terv!</v>
      </c>
      <c r="BS6" s="5">
        <f t="shared" si="25"/>
        <v>0</v>
      </c>
      <c r="BT6" s="5">
        <f t="shared" si="26"/>
        <v>0</v>
      </c>
      <c r="BU6" s="5">
        <f t="shared" si="27"/>
        <v>1</v>
      </c>
      <c r="BV6" s="5">
        <f t="shared" si="28"/>
        <v>1</v>
      </c>
      <c r="BW6" s="5">
        <f t="shared" si="29"/>
        <v>1</v>
      </c>
      <c r="BX6" s="5">
        <f t="shared" si="30"/>
        <v>1</v>
      </c>
      <c r="BY6" s="5">
        <f t="shared" si="31"/>
        <v>1</v>
      </c>
      <c r="BZ6" s="5">
        <f t="shared" si="32"/>
        <v>1</v>
      </c>
      <c r="CA6" s="5">
        <f t="shared" si="33"/>
        <v>1</v>
      </c>
      <c r="CB6" s="5">
        <f t="shared" si="34"/>
        <v>1</v>
      </c>
      <c r="CC6" s="5">
        <f t="shared" si="35"/>
        <v>1</v>
      </c>
      <c r="CD6" s="5" t="str">
        <f t="shared" si="36"/>
        <v>?</v>
      </c>
      <c r="CE6" s="4" t="str">
        <f t="shared" si="37"/>
        <v>Kitöltés rendben!</v>
      </c>
      <c r="CF6" s="5">
        <f t="shared" si="38"/>
        <v>1</v>
      </c>
      <c r="CG6" s="5">
        <f t="shared" si="39"/>
        <v>1</v>
      </c>
      <c r="CH6" s="5">
        <f t="shared" si="40"/>
        <v>0</v>
      </c>
    </row>
    <row r="7" spans="1:86" s="2" customFormat="1" ht="409.5" x14ac:dyDescent="0.25">
      <c r="A7" s="1" t="str">
        <f t="shared" si="0"/>
        <v>Kitöltés rendben!</v>
      </c>
      <c r="B7" s="144">
        <v>1</v>
      </c>
      <c r="C7" s="143" t="s">
        <v>93</v>
      </c>
      <c r="D7" s="145" t="s">
        <v>388</v>
      </c>
      <c r="E7" s="145" t="s">
        <v>386</v>
      </c>
      <c r="F7" s="146" t="str">
        <f>VLOOKUP($G7,Összesítő!$B:$F,2,FALSE)</f>
        <v>11-32054-1-036-03-05</v>
      </c>
      <c r="G7" s="143" t="s">
        <v>343</v>
      </c>
      <c r="H7" s="146" t="str">
        <f>AY7&amp;"_"&amp;AW7&amp;"_FIV_"&amp;LEFT(Előlap!$B$6,4)</f>
        <v>3161_5_FIV_2026</v>
      </c>
      <c r="I7" s="146" t="str">
        <f>VLOOKUP($G7,Összesítő!$B:$F,5,FALSE)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 s="146" t="str">
        <f>VLOOKUP($G7,Összesítő!$B:$F,4,FALSE)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 s="6">
        <f t="shared" si="1"/>
        <v>581</v>
      </c>
      <c r="L7" s="144">
        <v>2027</v>
      </c>
      <c r="M7" s="144">
        <v>2027</v>
      </c>
      <c r="N7" s="12">
        <v>581</v>
      </c>
      <c r="O7" s="7">
        <v>0</v>
      </c>
      <c r="P7" s="7">
        <v>0</v>
      </c>
      <c r="R7" s="7">
        <v>581</v>
      </c>
      <c r="S7" s="7">
        <v>0</v>
      </c>
      <c r="T7" s="7">
        <v>0</v>
      </c>
      <c r="U7" s="7">
        <v>0</v>
      </c>
      <c r="V7" s="7">
        <v>0</v>
      </c>
      <c r="W7" s="7">
        <v>0</v>
      </c>
      <c r="X7" s="7">
        <v>0</v>
      </c>
      <c r="Y7" s="7">
        <v>0</v>
      </c>
      <c r="Z7" s="7">
        <v>0</v>
      </c>
      <c r="AA7" s="7">
        <v>0</v>
      </c>
      <c r="AB7" s="7">
        <v>0</v>
      </c>
      <c r="AC7" s="6">
        <f t="shared" si="2"/>
        <v>581</v>
      </c>
      <c r="AD7" s="3" t="str">
        <f t="shared" si="3"/>
        <v>A forrás egyenlő a költséggel (I.ütem).</v>
      </c>
      <c r="AF7" s="7">
        <v>0</v>
      </c>
      <c r="AG7" s="7">
        <v>0</v>
      </c>
      <c r="AH7" s="7">
        <v>0</v>
      </c>
      <c r="AI7" s="7">
        <v>0</v>
      </c>
      <c r="AJ7" s="7">
        <v>0</v>
      </c>
      <c r="AK7" s="7">
        <v>0</v>
      </c>
      <c r="AL7" s="7">
        <v>0</v>
      </c>
      <c r="AM7" s="7">
        <v>0</v>
      </c>
      <c r="AN7" s="7">
        <v>0</v>
      </c>
      <c r="AO7" s="7">
        <v>0</v>
      </c>
      <c r="AP7" s="7">
        <v>0</v>
      </c>
      <c r="AQ7" s="6">
        <f t="shared" si="4"/>
        <v>0</v>
      </c>
      <c r="AR7" s="143" t="s">
        <v>384</v>
      </c>
      <c r="AS7" s="3" t="str">
        <f t="shared" si="5"/>
        <v>Nem hosszútávú a feladat.</v>
      </c>
      <c r="AU7" s="145" t="s">
        <v>156</v>
      </c>
      <c r="AV7" s="145" t="s">
        <v>156</v>
      </c>
      <c r="AW7" s="146">
        <f>COUNTA($G$3:G7)</f>
        <v>5</v>
      </c>
      <c r="AY7" s="8">
        <f>VLOOKUP($G7,Összesítő!$B:$F,3,FALSE)</f>
        <v>3161</v>
      </c>
      <c r="AZ7" s="8">
        <f t="shared" si="6"/>
        <v>0</v>
      </c>
      <c r="BA7" s="5">
        <f t="shared" si="7"/>
        <v>1</v>
      </c>
      <c r="BB7" s="5" t="str">
        <f t="shared" si="8"/>
        <v>R</v>
      </c>
      <c r="BC7" s="5">
        <f t="shared" si="9"/>
        <v>1</v>
      </c>
      <c r="BD7" s="5">
        <f t="shared" si="10"/>
        <v>0</v>
      </c>
      <c r="BE7" s="5">
        <f t="shared" si="11"/>
        <v>0</v>
      </c>
      <c r="BF7" s="8" t="str">
        <f t="shared" si="12"/>
        <v>A forrás egyenlő a költséggel (I.ütem).</v>
      </c>
      <c r="BG7" s="5">
        <f t="shared" si="13"/>
        <v>1</v>
      </c>
      <c r="BH7" s="5">
        <f t="shared" si="14"/>
        <v>1</v>
      </c>
      <c r="BI7" s="5">
        <f t="shared" si="15"/>
        <v>0</v>
      </c>
      <c r="BJ7" s="5">
        <f t="shared" si="16"/>
        <v>1</v>
      </c>
      <c r="BK7" s="5">
        <f t="shared" si="17"/>
        <v>1</v>
      </c>
      <c r="BL7" s="4" t="str">
        <f t="shared" si="18"/>
        <v>Nem hosszútávú a feladat.</v>
      </c>
      <c r="BM7" s="5">
        <f t="shared" si="19"/>
        <v>1</v>
      </c>
      <c r="BN7" s="5">
        <f t="shared" si="20"/>
        <v>0</v>
      </c>
      <c r="BO7" s="5">
        <f t="shared" si="21"/>
        <v>0</v>
      </c>
      <c r="BP7" s="5">
        <f t="shared" si="22"/>
        <v>0</v>
      </c>
      <c r="BQ7" s="5">
        <f t="shared" si="23"/>
        <v>0</v>
      </c>
      <c r="BR7" s="8" t="str">
        <f t="shared" si="24"/>
        <v>Nincs hosszútávú terv!</v>
      </c>
      <c r="BS7" s="5">
        <f t="shared" si="25"/>
        <v>0</v>
      </c>
      <c r="BT7" s="5">
        <f t="shared" si="26"/>
        <v>0</v>
      </c>
      <c r="BU7" s="5">
        <f t="shared" si="27"/>
        <v>1</v>
      </c>
      <c r="BV7" s="5">
        <f t="shared" si="28"/>
        <v>1</v>
      </c>
      <c r="BW7" s="5">
        <f t="shared" si="29"/>
        <v>1</v>
      </c>
      <c r="BX7" s="5">
        <f t="shared" si="30"/>
        <v>1</v>
      </c>
      <c r="BY7" s="5">
        <f t="shared" si="31"/>
        <v>1</v>
      </c>
      <c r="BZ7" s="5">
        <f t="shared" si="32"/>
        <v>1</v>
      </c>
      <c r="CA7" s="5">
        <f t="shared" si="33"/>
        <v>1</v>
      </c>
      <c r="CB7" s="5">
        <f t="shared" si="34"/>
        <v>1</v>
      </c>
      <c r="CC7" s="5">
        <f t="shared" si="35"/>
        <v>1</v>
      </c>
      <c r="CD7" s="5" t="str">
        <f t="shared" si="36"/>
        <v>?</v>
      </c>
      <c r="CE7" s="4" t="str">
        <f t="shared" si="37"/>
        <v>Kitöltés rendben!</v>
      </c>
      <c r="CF7" s="5">
        <f t="shared" si="38"/>
        <v>1</v>
      </c>
      <c r="CG7" s="5">
        <f t="shared" si="39"/>
        <v>1</v>
      </c>
      <c r="CH7" s="5">
        <f t="shared" si="40"/>
        <v>0</v>
      </c>
    </row>
    <row r="8" spans="1:86" s="2" customFormat="1" ht="409.5" x14ac:dyDescent="0.25">
      <c r="A8" s="1" t="str">
        <f t="shared" si="0"/>
        <v>Kitöltés rendben!</v>
      </c>
      <c r="B8" s="144">
        <v>1</v>
      </c>
      <c r="C8" s="143" t="s">
        <v>130</v>
      </c>
      <c r="D8" s="145" t="s">
        <v>389</v>
      </c>
      <c r="E8" s="145" t="s">
        <v>386</v>
      </c>
      <c r="F8" s="146" t="str">
        <f>VLOOKUP($G8,Összesítő!$B:$F,2,FALSE)</f>
        <v>11-32054-1-036-03-05</v>
      </c>
      <c r="G8" s="143" t="s">
        <v>343</v>
      </c>
      <c r="H8" s="146" t="str">
        <f>AY8&amp;"_"&amp;AW8&amp;"_FIV_"&amp;LEFT(Előlap!$B$6,4)</f>
        <v>3161_6_FIV_2026</v>
      </c>
      <c r="I8" s="146" t="str">
        <f>VLOOKUP($G8,Összesítő!$B:$F,5,FALSE)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 s="146" t="str">
        <f>VLOOKUP($G8,Összesítő!$B:$F,4,FALSE)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 s="6">
        <f t="shared" si="1"/>
        <v>2500</v>
      </c>
      <c r="L8" s="144">
        <v>2027</v>
      </c>
      <c r="M8" s="144">
        <v>2027</v>
      </c>
      <c r="N8" s="12">
        <v>2500</v>
      </c>
      <c r="O8" s="7">
        <v>0</v>
      </c>
      <c r="P8" s="7">
        <v>0</v>
      </c>
      <c r="R8" s="7">
        <v>2500</v>
      </c>
      <c r="S8" s="7">
        <v>0</v>
      </c>
      <c r="T8" s="7">
        <v>0</v>
      </c>
      <c r="U8" s="7">
        <v>0</v>
      </c>
      <c r="V8" s="7">
        <v>0</v>
      </c>
      <c r="W8" s="7">
        <v>0</v>
      </c>
      <c r="X8" s="7">
        <v>0</v>
      </c>
      <c r="Y8" s="7">
        <v>0</v>
      </c>
      <c r="Z8" s="7">
        <v>0</v>
      </c>
      <c r="AA8" s="7">
        <v>0</v>
      </c>
      <c r="AB8" s="7">
        <v>0</v>
      </c>
      <c r="AC8" s="6">
        <f t="shared" si="2"/>
        <v>2500</v>
      </c>
      <c r="AD8" s="3" t="str">
        <f t="shared" si="3"/>
        <v>A forrás egyenlő a költséggel (I.ütem).</v>
      </c>
      <c r="AF8" s="7">
        <v>0</v>
      </c>
      <c r="AG8" s="7">
        <v>0</v>
      </c>
      <c r="AH8" s="7">
        <v>0</v>
      </c>
      <c r="AI8" s="7">
        <v>0</v>
      </c>
      <c r="AJ8" s="7">
        <v>0</v>
      </c>
      <c r="AK8" s="7">
        <v>0</v>
      </c>
      <c r="AL8" s="7">
        <v>0</v>
      </c>
      <c r="AM8" s="7">
        <v>0</v>
      </c>
      <c r="AN8" s="7">
        <v>0</v>
      </c>
      <c r="AO8" s="7">
        <v>0</v>
      </c>
      <c r="AP8" s="7">
        <v>0</v>
      </c>
      <c r="AQ8" s="6">
        <f t="shared" si="4"/>
        <v>0</v>
      </c>
      <c r="AR8" s="143" t="s">
        <v>384</v>
      </c>
      <c r="AS8" s="3" t="str">
        <f t="shared" si="5"/>
        <v>Nem hosszútávú a feladat.</v>
      </c>
      <c r="AU8" s="145" t="s">
        <v>156</v>
      </c>
      <c r="AV8" s="145" t="s">
        <v>156</v>
      </c>
      <c r="AW8" s="146">
        <f>COUNTA($G$3:G8)</f>
        <v>6</v>
      </c>
      <c r="AY8" s="8">
        <f>VLOOKUP($G8,Összesítő!$B:$F,3,FALSE)</f>
        <v>3161</v>
      </c>
      <c r="AZ8" s="8">
        <f t="shared" si="6"/>
        <v>0</v>
      </c>
      <c r="BA8" s="5">
        <f t="shared" si="7"/>
        <v>1</v>
      </c>
      <c r="BB8" s="5" t="str">
        <f t="shared" si="8"/>
        <v>R</v>
      </c>
      <c r="BC8" s="5">
        <f t="shared" si="9"/>
        <v>1</v>
      </c>
      <c r="BD8" s="5">
        <f t="shared" si="10"/>
        <v>0</v>
      </c>
      <c r="BE8" s="5">
        <f t="shared" si="11"/>
        <v>0</v>
      </c>
      <c r="BF8" s="8" t="str">
        <f t="shared" si="12"/>
        <v>A forrás egyenlő a költséggel (I.ütem).</v>
      </c>
      <c r="BG8" s="5">
        <f t="shared" si="13"/>
        <v>1</v>
      </c>
      <c r="BH8" s="5">
        <f t="shared" si="14"/>
        <v>1</v>
      </c>
      <c r="BI8" s="5">
        <f t="shared" si="15"/>
        <v>0</v>
      </c>
      <c r="BJ8" s="5">
        <f t="shared" si="16"/>
        <v>1</v>
      </c>
      <c r="BK8" s="5">
        <f t="shared" si="17"/>
        <v>1</v>
      </c>
      <c r="BL8" s="4" t="str">
        <f t="shared" si="18"/>
        <v>Nem hosszútávú a feladat.</v>
      </c>
      <c r="BM8" s="5">
        <f t="shared" si="19"/>
        <v>1</v>
      </c>
      <c r="BN8" s="5">
        <f t="shared" si="20"/>
        <v>0</v>
      </c>
      <c r="BO8" s="5">
        <f t="shared" si="21"/>
        <v>0</v>
      </c>
      <c r="BP8" s="5">
        <f t="shared" si="22"/>
        <v>0</v>
      </c>
      <c r="BQ8" s="5">
        <f t="shared" si="23"/>
        <v>0</v>
      </c>
      <c r="BR8" s="8" t="str">
        <f t="shared" si="24"/>
        <v>Nincs hosszútávú terv!</v>
      </c>
      <c r="BS8" s="5">
        <f t="shared" si="25"/>
        <v>0</v>
      </c>
      <c r="BT8" s="5">
        <f t="shared" si="26"/>
        <v>0</v>
      </c>
      <c r="BU8" s="5">
        <f t="shared" si="27"/>
        <v>1</v>
      </c>
      <c r="BV8" s="5">
        <f t="shared" si="28"/>
        <v>1</v>
      </c>
      <c r="BW8" s="5">
        <f t="shared" si="29"/>
        <v>1</v>
      </c>
      <c r="BX8" s="5">
        <f t="shared" si="30"/>
        <v>1</v>
      </c>
      <c r="BY8" s="5">
        <f t="shared" si="31"/>
        <v>1</v>
      </c>
      <c r="BZ8" s="5">
        <f t="shared" si="32"/>
        <v>1</v>
      </c>
      <c r="CA8" s="5">
        <f t="shared" si="33"/>
        <v>1</v>
      </c>
      <c r="CB8" s="5">
        <f t="shared" si="34"/>
        <v>1</v>
      </c>
      <c r="CC8" s="5">
        <f t="shared" si="35"/>
        <v>1</v>
      </c>
      <c r="CD8" s="5" t="str">
        <f t="shared" si="36"/>
        <v>?</v>
      </c>
      <c r="CE8" s="4" t="str">
        <f t="shared" si="37"/>
        <v>Kitöltés rendben!</v>
      </c>
      <c r="CF8" s="5">
        <f t="shared" si="38"/>
        <v>1</v>
      </c>
      <c r="CG8" s="5">
        <f t="shared" si="39"/>
        <v>1</v>
      </c>
      <c r="CH8" s="5">
        <f t="shared" si="40"/>
        <v>0</v>
      </c>
    </row>
    <row r="9" spans="1:86" s="2" customFormat="1" ht="409.5" x14ac:dyDescent="0.25">
      <c r="A9" s="1" t="str">
        <f t="shared" si="0"/>
        <v>Kitöltés rendben!</v>
      </c>
      <c r="B9" s="144">
        <v>1</v>
      </c>
      <c r="C9" s="143" t="s">
        <v>105</v>
      </c>
      <c r="D9" s="145" t="s">
        <v>390</v>
      </c>
      <c r="E9" s="145" t="s">
        <v>386</v>
      </c>
      <c r="F9" s="146" t="str">
        <f>VLOOKUP($G9,Összesítő!$B:$F,2,FALSE)</f>
        <v>11-32054-1-036-03-05</v>
      </c>
      <c r="G9" s="143" t="s">
        <v>343</v>
      </c>
      <c r="H9" s="146" t="str">
        <f>AY9&amp;"_"&amp;AW9&amp;"_FIV_"&amp;LEFT(Előlap!$B$6,4)</f>
        <v>3161_7_FIV_2026</v>
      </c>
      <c r="I9" s="146" t="str">
        <f>VLOOKUP($G9,Összesítő!$B:$F,5,FALSE)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 s="146" t="str">
        <f>VLOOKUP($G9,Összesítő!$B:$F,4,FALSE)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 s="6">
        <f t="shared" si="1"/>
        <v>600</v>
      </c>
      <c r="L9" s="144">
        <v>2027</v>
      </c>
      <c r="M9" s="144">
        <v>2027</v>
      </c>
      <c r="N9" s="12">
        <v>600</v>
      </c>
      <c r="O9" s="7">
        <v>0</v>
      </c>
      <c r="P9" s="7">
        <v>0</v>
      </c>
      <c r="R9" s="7">
        <v>600</v>
      </c>
      <c r="S9" s="7">
        <v>0</v>
      </c>
      <c r="T9" s="7">
        <v>0</v>
      </c>
      <c r="U9" s="7">
        <v>0</v>
      </c>
      <c r="V9" s="7">
        <v>0</v>
      </c>
      <c r="W9" s="7">
        <v>0</v>
      </c>
      <c r="X9" s="7">
        <v>0</v>
      </c>
      <c r="Y9" s="7">
        <v>0</v>
      </c>
      <c r="Z9" s="7">
        <v>0</v>
      </c>
      <c r="AA9" s="7">
        <v>0</v>
      </c>
      <c r="AB9" s="7">
        <v>0</v>
      </c>
      <c r="AC9" s="6">
        <f t="shared" si="2"/>
        <v>600</v>
      </c>
      <c r="AD9" s="3" t="str">
        <f t="shared" si="3"/>
        <v>A forrás egyenlő a költséggel (I.ütem).</v>
      </c>
      <c r="AF9" s="7">
        <v>0</v>
      </c>
      <c r="AG9" s="7">
        <v>0</v>
      </c>
      <c r="AH9" s="7">
        <v>0</v>
      </c>
      <c r="AI9" s="7">
        <v>0</v>
      </c>
      <c r="AJ9" s="7">
        <v>0</v>
      </c>
      <c r="AK9" s="7">
        <v>0</v>
      </c>
      <c r="AL9" s="7">
        <v>0</v>
      </c>
      <c r="AM9" s="7">
        <v>0</v>
      </c>
      <c r="AN9" s="7">
        <v>0</v>
      </c>
      <c r="AO9" s="7">
        <v>0</v>
      </c>
      <c r="AP9" s="7">
        <v>0</v>
      </c>
      <c r="AQ9" s="6">
        <f t="shared" si="4"/>
        <v>0</v>
      </c>
      <c r="AR9" s="143" t="s">
        <v>384</v>
      </c>
      <c r="AS9" s="3" t="str">
        <f t="shared" si="5"/>
        <v>Nem hosszútávú a feladat.</v>
      </c>
      <c r="AU9" s="145" t="s">
        <v>156</v>
      </c>
      <c r="AV9" s="145" t="s">
        <v>156</v>
      </c>
      <c r="AW9" s="146">
        <f>COUNTA($G$3:G9)</f>
        <v>7</v>
      </c>
      <c r="AY9" s="8">
        <f>VLOOKUP($G9,Összesítő!$B:$F,3,FALSE)</f>
        <v>3161</v>
      </c>
      <c r="AZ9" s="8">
        <f t="shared" si="6"/>
        <v>0</v>
      </c>
      <c r="BA9" s="5">
        <f t="shared" si="7"/>
        <v>1</v>
      </c>
      <c r="BB9" s="5" t="str">
        <f t="shared" si="8"/>
        <v>R</v>
      </c>
      <c r="BC9" s="5">
        <f t="shared" si="9"/>
        <v>1</v>
      </c>
      <c r="BD9" s="5">
        <f t="shared" si="10"/>
        <v>0</v>
      </c>
      <c r="BE9" s="5">
        <f t="shared" si="11"/>
        <v>0</v>
      </c>
      <c r="BF9" s="8" t="str">
        <f t="shared" si="12"/>
        <v>A forrás egyenlő a költséggel (I.ütem).</v>
      </c>
      <c r="BG9" s="5">
        <f t="shared" si="13"/>
        <v>1</v>
      </c>
      <c r="BH9" s="5">
        <f t="shared" si="14"/>
        <v>1</v>
      </c>
      <c r="BI9" s="5">
        <f t="shared" si="15"/>
        <v>0</v>
      </c>
      <c r="BJ9" s="5">
        <f t="shared" si="16"/>
        <v>1</v>
      </c>
      <c r="BK9" s="5">
        <f t="shared" si="17"/>
        <v>1</v>
      </c>
      <c r="BL9" s="4" t="str">
        <f t="shared" si="18"/>
        <v>Nem hosszútávú a feladat.</v>
      </c>
      <c r="BM9" s="5">
        <f t="shared" si="19"/>
        <v>1</v>
      </c>
      <c r="BN9" s="5">
        <f t="shared" si="20"/>
        <v>0</v>
      </c>
      <c r="BO9" s="5">
        <f t="shared" si="21"/>
        <v>0</v>
      </c>
      <c r="BP9" s="5">
        <f t="shared" si="22"/>
        <v>0</v>
      </c>
      <c r="BQ9" s="5">
        <f t="shared" si="23"/>
        <v>0</v>
      </c>
      <c r="BR9" s="8" t="str">
        <f t="shared" si="24"/>
        <v>Nincs hosszútávú terv!</v>
      </c>
      <c r="BS9" s="5">
        <f t="shared" si="25"/>
        <v>0</v>
      </c>
      <c r="BT9" s="5">
        <f t="shared" si="26"/>
        <v>0</v>
      </c>
      <c r="BU9" s="5">
        <f t="shared" si="27"/>
        <v>1</v>
      </c>
      <c r="BV9" s="5">
        <f t="shared" si="28"/>
        <v>1</v>
      </c>
      <c r="BW9" s="5">
        <f t="shared" si="29"/>
        <v>1</v>
      </c>
      <c r="BX9" s="5">
        <f t="shared" si="30"/>
        <v>1</v>
      </c>
      <c r="BY9" s="5">
        <f t="shared" si="31"/>
        <v>1</v>
      </c>
      <c r="BZ9" s="5">
        <f t="shared" si="32"/>
        <v>1</v>
      </c>
      <c r="CA9" s="5">
        <f t="shared" si="33"/>
        <v>1</v>
      </c>
      <c r="CB9" s="5">
        <f t="shared" si="34"/>
        <v>1</v>
      </c>
      <c r="CC9" s="5">
        <f t="shared" si="35"/>
        <v>1</v>
      </c>
      <c r="CD9" s="5" t="str">
        <f t="shared" si="36"/>
        <v>?</v>
      </c>
      <c r="CE9" s="4" t="str">
        <f t="shared" si="37"/>
        <v>Kitöltés rendben!</v>
      </c>
      <c r="CF9" s="5">
        <f t="shared" si="38"/>
        <v>1</v>
      </c>
      <c r="CG9" s="5">
        <f t="shared" si="39"/>
        <v>1</v>
      </c>
      <c r="CH9" s="5">
        <f t="shared" si="40"/>
        <v>0</v>
      </c>
    </row>
    <row r="10" spans="1:86" s="2" customFormat="1" ht="409.5" x14ac:dyDescent="0.25">
      <c r="A10" s="1" t="str">
        <f t="shared" si="0"/>
        <v>Kitöltés rendben!</v>
      </c>
      <c r="B10" s="144">
        <v>1</v>
      </c>
      <c r="C10" s="143" t="s">
        <v>105</v>
      </c>
      <c r="D10" s="145" t="s">
        <v>391</v>
      </c>
      <c r="E10" s="145" t="s">
        <v>386</v>
      </c>
      <c r="F10" s="146" t="str">
        <f>VLOOKUP($G10,Összesítő!$B:$F,2,FALSE)</f>
        <v>11-32054-1-036-03-05</v>
      </c>
      <c r="G10" s="143" t="s">
        <v>343</v>
      </c>
      <c r="H10" s="146" t="str">
        <f>AY10&amp;"_"&amp;AW10&amp;"_FIV_"&amp;LEFT(Előlap!$B$6,4)</f>
        <v>3161_8_FIV_2026</v>
      </c>
      <c r="I10" s="146" t="str">
        <f>VLOOKUP($G10,Összesítő!$B:$F,5,FALSE)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 s="146" t="str">
        <f>VLOOKUP($G10,Összesítő!$B:$F,4,FALSE)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 s="6">
        <f t="shared" si="1"/>
        <v>968</v>
      </c>
      <c r="L10" s="144">
        <v>2027</v>
      </c>
      <c r="M10" s="144">
        <v>2027</v>
      </c>
      <c r="N10" s="12">
        <v>968</v>
      </c>
      <c r="O10" s="7">
        <v>0</v>
      </c>
      <c r="P10" s="7">
        <v>0</v>
      </c>
      <c r="R10" s="7">
        <v>968</v>
      </c>
      <c r="S10" s="7">
        <v>0</v>
      </c>
      <c r="T10" s="7">
        <v>0</v>
      </c>
      <c r="U10" s="7">
        <v>0</v>
      </c>
      <c r="V10" s="7">
        <v>0</v>
      </c>
      <c r="W10" s="7">
        <v>0</v>
      </c>
      <c r="X10" s="7">
        <v>0</v>
      </c>
      <c r="Y10" s="7">
        <v>0</v>
      </c>
      <c r="Z10" s="7">
        <v>0</v>
      </c>
      <c r="AA10" s="7">
        <v>0</v>
      </c>
      <c r="AB10" s="7">
        <v>0</v>
      </c>
      <c r="AC10" s="6">
        <f t="shared" si="2"/>
        <v>968</v>
      </c>
      <c r="AD10" s="3" t="str">
        <f t="shared" si="3"/>
        <v>A forrás egyenlő a költséggel (I.ütem).</v>
      </c>
      <c r="AF10" s="7">
        <v>0</v>
      </c>
      <c r="AG10" s="7">
        <v>0</v>
      </c>
      <c r="AH10" s="7">
        <v>0</v>
      </c>
      <c r="AI10" s="7">
        <v>0</v>
      </c>
      <c r="AJ10" s="7">
        <v>0</v>
      </c>
      <c r="AK10" s="7">
        <v>0</v>
      </c>
      <c r="AL10" s="7">
        <v>0</v>
      </c>
      <c r="AM10" s="7">
        <v>0</v>
      </c>
      <c r="AN10" s="7">
        <v>0</v>
      </c>
      <c r="AO10" s="7">
        <v>0</v>
      </c>
      <c r="AP10" s="7">
        <v>0</v>
      </c>
      <c r="AQ10" s="6">
        <f t="shared" si="4"/>
        <v>0</v>
      </c>
      <c r="AR10" s="143" t="s">
        <v>384</v>
      </c>
      <c r="AS10" s="3" t="str">
        <f t="shared" si="5"/>
        <v>Nem hosszútávú a feladat.</v>
      </c>
      <c r="AU10" s="145" t="s">
        <v>156</v>
      </c>
      <c r="AV10" s="145" t="s">
        <v>156</v>
      </c>
      <c r="AW10" s="146">
        <f>COUNTA($G$3:G10)</f>
        <v>8</v>
      </c>
      <c r="AY10" s="8">
        <f>VLOOKUP($G10,Összesítő!$B:$F,3,FALSE)</f>
        <v>3161</v>
      </c>
      <c r="AZ10" s="8">
        <f t="shared" si="6"/>
        <v>0</v>
      </c>
      <c r="BA10" s="5">
        <f t="shared" si="7"/>
        <v>1</v>
      </c>
      <c r="BB10" s="5" t="str">
        <f t="shared" si="8"/>
        <v>R</v>
      </c>
      <c r="BC10" s="5">
        <f t="shared" si="9"/>
        <v>1</v>
      </c>
      <c r="BD10" s="5">
        <f t="shared" si="10"/>
        <v>0</v>
      </c>
      <c r="BE10" s="5">
        <f t="shared" si="11"/>
        <v>0</v>
      </c>
      <c r="BF10" s="8" t="str">
        <f t="shared" si="12"/>
        <v>A forrás egyenlő a költséggel (I.ütem).</v>
      </c>
      <c r="BG10" s="5">
        <f t="shared" si="13"/>
        <v>1</v>
      </c>
      <c r="BH10" s="5">
        <f t="shared" si="14"/>
        <v>1</v>
      </c>
      <c r="BI10" s="5">
        <f t="shared" si="15"/>
        <v>0</v>
      </c>
      <c r="BJ10" s="5">
        <f t="shared" si="16"/>
        <v>1</v>
      </c>
      <c r="BK10" s="5">
        <f t="shared" si="17"/>
        <v>1</v>
      </c>
      <c r="BL10" s="4" t="str">
        <f t="shared" si="18"/>
        <v>Nem hosszútávú a feladat.</v>
      </c>
      <c r="BM10" s="5">
        <f t="shared" si="19"/>
        <v>1</v>
      </c>
      <c r="BN10" s="5">
        <f t="shared" si="20"/>
        <v>0</v>
      </c>
      <c r="BO10" s="5">
        <f t="shared" si="21"/>
        <v>0</v>
      </c>
      <c r="BP10" s="5">
        <f t="shared" si="22"/>
        <v>0</v>
      </c>
      <c r="BQ10" s="5">
        <f t="shared" si="23"/>
        <v>0</v>
      </c>
      <c r="BR10" s="8" t="str">
        <f t="shared" si="24"/>
        <v>Nincs hosszútávú terv!</v>
      </c>
      <c r="BS10" s="5">
        <f t="shared" si="25"/>
        <v>0</v>
      </c>
      <c r="BT10" s="5">
        <f t="shared" si="26"/>
        <v>0</v>
      </c>
      <c r="BU10" s="5">
        <f t="shared" si="27"/>
        <v>1</v>
      </c>
      <c r="BV10" s="5">
        <f t="shared" si="28"/>
        <v>1</v>
      </c>
      <c r="BW10" s="5">
        <f t="shared" si="29"/>
        <v>1</v>
      </c>
      <c r="BX10" s="5">
        <f t="shared" si="30"/>
        <v>1</v>
      </c>
      <c r="BY10" s="5">
        <f t="shared" si="31"/>
        <v>1</v>
      </c>
      <c r="BZ10" s="5">
        <f t="shared" si="32"/>
        <v>1</v>
      </c>
      <c r="CA10" s="5">
        <f t="shared" si="33"/>
        <v>1</v>
      </c>
      <c r="CB10" s="5">
        <f t="shared" si="34"/>
        <v>1</v>
      </c>
      <c r="CC10" s="5">
        <f t="shared" si="35"/>
        <v>1</v>
      </c>
      <c r="CD10" s="5" t="str">
        <f t="shared" si="36"/>
        <v>?</v>
      </c>
      <c r="CE10" s="4" t="str">
        <f t="shared" si="37"/>
        <v>Kitöltés rendben!</v>
      </c>
      <c r="CF10" s="5">
        <f t="shared" si="38"/>
        <v>1</v>
      </c>
      <c r="CG10" s="5">
        <f t="shared" si="39"/>
        <v>1</v>
      </c>
      <c r="CH10" s="5">
        <f t="shared" si="40"/>
        <v>0</v>
      </c>
    </row>
    <row r="11" spans="1:86" s="2" customFormat="1" ht="409.5" x14ac:dyDescent="0.25">
      <c r="A11" s="1" t="str">
        <f t="shared" si="0"/>
        <v>Kitöltés rendben!</v>
      </c>
      <c r="B11" s="144">
        <v>1</v>
      </c>
      <c r="C11" s="143" t="s">
        <v>93</v>
      </c>
      <c r="D11" s="145" t="s">
        <v>392</v>
      </c>
      <c r="E11" s="145" t="s">
        <v>386</v>
      </c>
      <c r="F11" s="146" t="str">
        <f>VLOOKUP($G11,Összesítő!$B:$F,2,FALSE)</f>
        <v>11-32054-1-036-03-05</v>
      </c>
      <c r="G11" s="143" t="s">
        <v>343</v>
      </c>
      <c r="H11" s="146" t="str">
        <f>AY11&amp;"_"&amp;AW11&amp;"_FIV_"&amp;LEFT(Előlap!$B$6,4)</f>
        <v>3161_9_FIV_2026</v>
      </c>
      <c r="I11" s="146" t="str">
        <f>VLOOKUP($G11,Összesítő!$B:$F,5,FALSE)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 s="146" t="str">
        <f>VLOOKUP($G11,Összesítő!$B:$F,4,FALSE)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 s="6">
        <f t="shared" si="1"/>
        <v>5080</v>
      </c>
      <c r="L11" s="144">
        <v>2027</v>
      </c>
      <c r="M11" s="144">
        <v>2027</v>
      </c>
      <c r="N11" s="12">
        <v>5080</v>
      </c>
      <c r="O11" s="7">
        <v>0</v>
      </c>
      <c r="P11" s="7">
        <v>0</v>
      </c>
      <c r="R11" s="7">
        <v>5080</v>
      </c>
      <c r="S11" s="7">
        <v>0</v>
      </c>
      <c r="T11" s="7">
        <v>0</v>
      </c>
      <c r="U11" s="7">
        <v>0</v>
      </c>
      <c r="V11" s="7">
        <v>0</v>
      </c>
      <c r="W11" s="7">
        <v>0</v>
      </c>
      <c r="X11" s="7">
        <v>0</v>
      </c>
      <c r="Y11" s="7">
        <v>0</v>
      </c>
      <c r="Z11" s="7">
        <v>0</v>
      </c>
      <c r="AA11" s="7">
        <v>0</v>
      </c>
      <c r="AB11" s="7">
        <v>0</v>
      </c>
      <c r="AC11" s="6">
        <f t="shared" si="2"/>
        <v>5080</v>
      </c>
      <c r="AD11" s="3" t="str">
        <f t="shared" si="3"/>
        <v>A forrás egyenlő a költséggel (I.ütem).</v>
      </c>
      <c r="AF11" s="7">
        <v>0</v>
      </c>
      <c r="AG11" s="7">
        <v>0</v>
      </c>
      <c r="AH11" s="7">
        <v>0</v>
      </c>
      <c r="AI11" s="7">
        <v>0</v>
      </c>
      <c r="AJ11" s="7">
        <v>0</v>
      </c>
      <c r="AK11" s="7">
        <v>0</v>
      </c>
      <c r="AL11" s="7">
        <v>0</v>
      </c>
      <c r="AM11" s="7">
        <v>0</v>
      </c>
      <c r="AN11" s="7">
        <v>0</v>
      </c>
      <c r="AO11" s="7">
        <v>0</v>
      </c>
      <c r="AP11" s="7">
        <v>0</v>
      </c>
      <c r="AQ11" s="6">
        <f t="shared" si="4"/>
        <v>0</v>
      </c>
      <c r="AR11" s="143" t="s">
        <v>384</v>
      </c>
      <c r="AS11" s="3" t="str">
        <f t="shared" si="5"/>
        <v>Nem hosszútávú a feladat.</v>
      </c>
      <c r="AU11" s="145" t="s">
        <v>156</v>
      </c>
      <c r="AV11" s="145" t="s">
        <v>156</v>
      </c>
      <c r="AW11" s="146">
        <f>COUNTA($G$3:G11)</f>
        <v>9</v>
      </c>
      <c r="AY11" s="8">
        <f>VLOOKUP($G11,Összesítő!$B:$F,3,FALSE)</f>
        <v>3161</v>
      </c>
      <c r="AZ11" s="8">
        <f t="shared" si="6"/>
        <v>0</v>
      </c>
      <c r="BA11" s="5">
        <f t="shared" si="7"/>
        <v>1</v>
      </c>
      <c r="BB11" s="5" t="str">
        <f t="shared" si="8"/>
        <v>R</v>
      </c>
      <c r="BC11" s="5">
        <f t="shared" si="9"/>
        <v>1</v>
      </c>
      <c r="BD11" s="5">
        <f t="shared" si="10"/>
        <v>0</v>
      </c>
      <c r="BE11" s="5">
        <f t="shared" si="11"/>
        <v>0</v>
      </c>
      <c r="BF11" s="8" t="str">
        <f t="shared" si="12"/>
        <v>A forrás egyenlő a költséggel (I.ütem).</v>
      </c>
      <c r="BG11" s="5">
        <f t="shared" si="13"/>
        <v>1</v>
      </c>
      <c r="BH11" s="5">
        <f t="shared" si="14"/>
        <v>1</v>
      </c>
      <c r="BI11" s="5">
        <f t="shared" si="15"/>
        <v>0</v>
      </c>
      <c r="BJ11" s="5">
        <f t="shared" si="16"/>
        <v>1</v>
      </c>
      <c r="BK11" s="5">
        <f t="shared" si="17"/>
        <v>1</v>
      </c>
      <c r="BL11" s="4" t="str">
        <f t="shared" si="18"/>
        <v>Nem hosszútávú a feladat.</v>
      </c>
      <c r="BM11" s="5">
        <f t="shared" si="19"/>
        <v>1</v>
      </c>
      <c r="BN11" s="5">
        <f t="shared" si="20"/>
        <v>0</v>
      </c>
      <c r="BO11" s="5">
        <f t="shared" si="21"/>
        <v>0</v>
      </c>
      <c r="BP11" s="5">
        <f t="shared" si="22"/>
        <v>0</v>
      </c>
      <c r="BQ11" s="5">
        <f t="shared" si="23"/>
        <v>0</v>
      </c>
      <c r="BR11" s="8" t="str">
        <f t="shared" si="24"/>
        <v>Nincs hosszútávú terv!</v>
      </c>
      <c r="BS11" s="5">
        <f t="shared" si="25"/>
        <v>0</v>
      </c>
      <c r="BT11" s="5">
        <f t="shared" si="26"/>
        <v>0</v>
      </c>
      <c r="BU11" s="5">
        <f t="shared" si="27"/>
        <v>1</v>
      </c>
      <c r="BV11" s="5">
        <f t="shared" si="28"/>
        <v>1</v>
      </c>
      <c r="BW11" s="5">
        <f t="shared" si="29"/>
        <v>1</v>
      </c>
      <c r="BX11" s="5">
        <f t="shared" si="30"/>
        <v>1</v>
      </c>
      <c r="BY11" s="5">
        <f t="shared" si="31"/>
        <v>1</v>
      </c>
      <c r="BZ11" s="5">
        <f t="shared" si="32"/>
        <v>1</v>
      </c>
      <c r="CA11" s="5">
        <f t="shared" si="33"/>
        <v>1</v>
      </c>
      <c r="CB11" s="5">
        <f t="shared" si="34"/>
        <v>1</v>
      </c>
      <c r="CC11" s="5">
        <f t="shared" si="35"/>
        <v>1</v>
      </c>
      <c r="CD11" s="5" t="str">
        <f t="shared" si="36"/>
        <v>?</v>
      </c>
      <c r="CE11" s="4" t="str">
        <f t="shared" si="37"/>
        <v>Kitöltés rendben!</v>
      </c>
      <c r="CF11" s="5">
        <f t="shared" si="38"/>
        <v>1</v>
      </c>
      <c r="CG11" s="5">
        <f t="shared" si="39"/>
        <v>1</v>
      </c>
      <c r="CH11" s="5">
        <f t="shared" si="40"/>
        <v>0</v>
      </c>
    </row>
    <row r="12" spans="1:86" s="2" customFormat="1" ht="409.5" x14ac:dyDescent="0.25">
      <c r="A12" s="1" t="str">
        <f t="shared" si="0"/>
        <v>Kitöltés rendben!</v>
      </c>
      <c r="B12" s="144">
        <v>1</v>
      </c>
      <c r="C12" s="143" t="s">
        <v>105</v>
      </c>
      <c r="D12" s="145" t="s">
        <v>393</v>
      </c>
      <c r="E12" s="145" t="s">
        <v>386</v>
      </c>
      <c r="F12" s="146" t="str">
        <f>VLOOKUP($G12,Összesítő!$B:$F,2,FALSE)</f>
        <v>11-32054-1-036-03-05</v>
      </c>
      <c r="G12" s="143" t="s">
        <v>343</v>
      </c>
      <c r="H12" s="146" t="str">
        <f>AY12&amp;"_"&amp;AW12&amp;"_FIV_"&amp;LEFT(Előlap!$B$6,4)</f>
        <v>3161_10_FIV_2026</v>
      </c>
      <c r="I12" s="146" t="str">
        <f>VLOOKUP($G12,Összesítő!$B:$F,5,FALSE)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2" s="146" t="str">
        <f>VLOOKUP($G12,Összesítő!$B:$F,4,FALSE)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2" s="6">
        <f t="shared" si="1"/>
        <v>949</v>
      </c>
      <c r="L12" s="144">
        <v>2027</v>
      </c>
      <c r="M12" s="144">
        <v>2027</v>
      </c>
      <c r="N12" s="12">
        <v>949</v>
      </c>
      <c r="O12" s="7">
        <v>0</v>
      </c>
      <c r="P12" s="7">
        <v>0</v>
      </c>
      <c r="R12" s="7">
        <v>949</v>
      </c>
      <c r="S12" s="7">
        <v>0</v>
      </c>
      <c r="T12" s="7">
        <v>0</v>
      </c>
      <c r="U12" s="7">
        <v>0</v>
      </c>
      <c r="V12" s="7">
        <v>0</v>
      </c>
      <c r="W12" s="7">
        <v>0</v>
      </c>
      <c r="X12" s="7">
        <v>0</v>
      </c>
      <c r="Y12" s="7">
        <v>0</v>
      </c>
      <c r="Z12" s="7">
        <v>0</v>
      </c>
      <c r="AA12" s="7">
        <v>0</v>
      </c>
      <c r="AB12" s="7">
        <v>0</v>
      </c>
      <c r="AC12" s="6">
        <f t="shared" si="2"/>
        <v>949</v>
      </c>
      <c r="AD12" s="3" t="str">
        <f t="shared" si="3"/>
        <v>A forrás egyenlő a költséggel (I.ütem).</v>
      </c>
      <c r="AF12" s="7">
        <v>0</v>
      </c>
      <c r="AG12" s="7">
        <v>0</v>
      </c>
      <c r="AH12" s="7">
        <v>0</v>
      </c>
      <c r="AI12" s="7">
        <v>0</v>
      </c>
      <c r="AJ12" s="7">
        <v>0</v>
      </c>
      <c r="AK12" s="7">
        <v>0</v>
      </c>
      <c r="AL12" s="7">
        <v>0</v>
      </c>
      <c r="AM12" s="7">
        <v>0</v>
      </c>
      <c r="AN12" s="7">
        <v>0</v>
      </c>
      <c r="AO12" s="7">
        <v>0</v>
      </c>
      <c r="AP12" s="7">
        <v>0</v>
      </c>
      <c r="AQ12" s="6">
        <f t="shared" si="4"/>
        <v>0</v>
      </c>
      <c r="AR12" s="143" t="s">
        <v>384</v>
      </c>
      <c r="AS12" s="3" t="str">
        <f t="shared" si="5"/>
        <v>Nem hosszútávú a feladat.</v>
      </c>
      <c r="AU12" s="145" t="s">
        <v>156</v>
      </c>
      <c r="AV12" s="145" t="s">
        <v>156</v>
      </c>
      <c r="AW12" s="146">
        <f>COUNTA($G$3:G12)</f>
        <v>10</v>
      </c>
      <c r="AY12" s="8">
        <f>VLOOKUP($G12,Összesítő!$B:$F,3,FALSE)</f>
        <v>3161</v>
      </c>
      <c r="AZ12" s="8">
        <f t="shared" si="6"/>
        <v>0</v>
      </c>
      <c r="BA12" s="5">
        <f t="shared" si="7"/>
        <v>1</v>
      </c>
      <c r="BB12" s="5" t="str">
        <f t="shared" si="8"/>
        <v>R</v>
      </c>
      <c r="BC12" s="5">
        <f t="shared" si="9"/>
        <v>1</v>
      </c>
      <c r="BD12" s="5">
        <f t="shared" si="10"/>
        <v>0</v>
      </c>
      <c r="BE12" s="5">
        <f t="shared" si="11"/>
        <v>0</v>
      </c>
      <c r="BF12" s="8" t="str">
        <f t="shared" si="12"/>
        <v>A forrás egyenlő a költséggel (I.ütem).</v>
      </c>
      <c r="BG12" s="5">
        <f t="shared" si="13"/>
        <v>1</v>
      </c>
      <c r="BH12" s="5">
        <f t="shared" si="14"/>
        <v>1</v>
      </c>
      <c r="BI12" s="5">
        <f t="shared" si="15"/>
        <v>0</v>
      </c>
      <c r="BJ12" s="5">
        <f t="shared" si="16"/>
        <v>1</v>
      </c>
      <c r="BK12" s="5">
        <f t="shared" si="17"/>
        <v>1</v>
      </c>
      <c r="BL12" s="4" t="str">
        <f t="shared" si="18"/>
        <v>Nem hosszútávú a feladat.</v>
      </c>
      <c r="BM12" s="5">
        <f t="shared" si="19"/>
        <v>1</v>
      </c>
      <c r="BN12" s="5">
        <f t="shared" si="20"/>
        <v>0</v>
      </c>
      <c r="BO12" s="5">
        <f t="shared" si="21"/>
        <v>0</v>
      </c>
      <c r="BP12" s="5">
        <f t="shared" si="22"/>
        <v>0</v>
      </c>
      <c r="BQ12" s="5">
        <f t="shared" si="23"/>
        <v>0</v>
      </c>
      <c r="BR12" s="8" t="str">
        <f t="shared" si="24"/>
        <v>Nincs hosszútávú terv!</v>
      </c>
      <c r="BS12" s="5">
        <f t="shared" si="25"/>
        <v>0</v>
      </c>
      <c r="BT12" s="5">
        <f t="shared" si="26"/>
        <v>0</v>
      </c>
      <c r="BU12" s="5">
        <f t="shared" si="27"/>
        <v>1</v>
      </c>
      <c r="BV12" s="5">
        <f t="shared" si="28"/>
        <v>1</v>
      </c>
      <c r="BW12" s="5">
        <f t="shared" si="29"/>
        <v>1</v>
      </c>
      <c r="BX12" s="5">
        <f t="shared" si="30"/>
        <v>1</v>
      </c>
      <c r="BY12" s="5">
        <f t="shared" si="31"/>
        <v>1</v>
      </c>
      <c r="BZ12" s="5">
        <f t="shared" si="32"/>
        <v>1</v>
      </c>
      <c r="CA12" s="5">
        <f t="shared" si="33"/>
        <v>1</v>
      </c>
      <c r="CB12" s="5">
        <f t="shared" si="34"/>
        <v>1</v>
      </c>
      <c r="CC12" s="5">
        <f t="shared" si="35"/>
        <v>1</v>
      </c>
      <c r="CD12" s="5" t="str">
        <f t="shared" si="36"/>
        <v>?</v>
      </c>
      <c r="CE12" s="4" t="str">
        <f t="shared" si="37"/>
        <v>Kitöltés rendben!</v>
      </c>
      <c r="CF12" s="5">
        <f t="shared" si="38"/>
        <v>1</v>
      </c>
      <c r="CG12" s="5">
        <f t="shared" si="39"/>
        <v>1</v>
      </c>
      <c r="CH12" s="5">
        <f t="shared" si="40"/>
        <v>0</v>
      </c>
    </row>
    <row r="13" spans="1:86" s="2" customFormat="1" ht="409.5" x14ac:dyDescent="0.25">
      <c r="A13" s="1" t="str">
        <f t="shared" si="0"/>
        <v>Kitöltés rendben!</v>
      </c>
      <c r="B13" s="144">
        <v>1</v>
      </c>
      <c r="C13" s="143" t="s">
        <v>117</v>
      </c>
      <c r="D13" s="145" t="s">
        <v>394</v>
      </c>
      <c r="E13" s="145" t="s">
        <v>386</v>
      </c>
      <c r="F13" s="146" t="str">
        <f>VLOOKUP($G13,Összesítő!$B:$F,2,FALSE)</f>
        <v>11-32054-1-036-03-05</v>
      </c>
      <c r="G13" s="143" t="s">
        <v>343</v>
      </c>
      <c r="H13" s="146" t="str">
        <f>AY13&amp;"_"&amp;AW13&amp;"_FIV_"&amp;LEFT(Előlap!$B$6,4)</f>
        <v>3161_11_FIV_2026</v>
      </c>
      <c r="I13" s="146" t="str">
        <f>VLOOKUP($G13,Összesítő!$B:$F,5,FALSE)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3" s="146" t="str">
        <f>VLOOKUP($G13,Összesítő!$B:$F,4,FALSE)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3" s="6">
        <f t="shared" si="1"/>
        <v>1800</v>
      </c>
      <c r="L13" s="144">
        <v>2027</v>
      </c>
      <c r="M13" s="144">
        <v>2027</v>
      </c>
      <c r="N13" s="12">
        <v>1800</v>
      </c>
      <c r="O13" s="7">
        <v>0</v>
      </c>
      <c r="P13" s="7">
        <v>0</v>
      </c>
      <c r="R13" s="7">
        <v>1800</v>
      </c>
      <c r="S13" s="7">
        <v>0</v>
      </c>
      <c r="T13" s="7">
        <v>0</v>
      </c>
      <c r="U13" s="7">
        <v>0</v>
      </c>
      <c r="V13" s="7">
        <v>0</v>
      </c>
      <c r="W13" s="7">
        <v>0</v>
      </c>
      <c r="X13" s="7">
        <v>0</v>
      </c>
      <c r="Y13" s="7">
        <v>0</v>
      </c>
      <c r="Z13" s="7">
        <v>0</v>
      </c>
      <c r="AA13" s="7">
        <v>0</v>
      </c>
      <c r="AB13" s="7">
        <v>0</v>
      </c>
      <c r="AC13" s="6">
        <f t="shared" si="2"/>
        <v>1800</v>
      </c>
      <c r="AD13" s="3" t="str">
        <f t="shared" si="3"/>
        <v>A forrás egyenlő a költséggel (I.ütem).</v>
      </c>
      <c r="AF13" s="7">
        <v>0</v>
      </c>
      <c r="AG13" s="7">
        <v>0</v>
      </c>
      <c r="AH13" s="7">
        <v>0</v>
      </c>
      <c r="AI13" s="7">
        <v>0</v>
      </c>
      <c r="AJ13" s="7">
        <v>0</v>
      </c>
      <c r="AK13" s="7">
        <v>0</v>
      </c>
      <c r="AL13" s="7">
        <v>0</v>
      </c>
      <c r="AM13" s="7">
        <v>0</v>
      </c>
      <c r="AN13" s="7">
        <v>0</v>
      </c>
      <c r="AO13" s="7">
        <v>0</v>
      </c>
      <c r="AP13" s="7">
        <v>0</v>
      </c>
      <c r="AQ13" s="6">
        <f t="shared" si="4"/>
        <v>0</v>
      </c>
      <c r="AR13" s="143" t="s">
        <v>384</v>
      </c>
      <c r="AS13" s="3" t="str">
        <f t="shared" si="5"/>
        <v>Nem hosszútávú a feladat.</v>
      </c>
      <c r="AU13" s="145" t="s">
        <v>156</v>
      </c>
      <c r="AV13" s="145" t="s">
        <v>156</v>
      </c>
      <c r="AW13" s="146">
        <f>COUNTA($G$3:G13)</f>
        <v>11</v>
      </c>
      <c r="AY13" s="8">
        <f>VLOOKUP($G13,Összesítő!$B:$F,3,FALSE)</f>
        <v>3161</v>
      </c>
      <c r="AZ13" s="8">
        <f t="shared" si="6"/>
        <v>0</v>
      </c>
      <c r="BA13" s="5">
        <f t="shared" si="7"/>
        <v>1</v>
      </c>
      <c r="BB13" s="5" t="str">
        <f t="shared" si="8"/>
        <v>R</v>
      </c>
      <c r="BC13" s="5">
        <f t="shared" si="9"/>
        <v>1</v>
      </c>
      <c r="BD13" s="5">
        <f t="shared" si="10"/>
        <v>0</v>
      </c>
      <c r="BE13" s="5">
        <f t="shared" si="11"/>
        <v>0</v>
      </c>
      <c r="BF13" s="8" t="str">
        <f t="shared" si="12"/>
        <v>A forrás egyenlő a költséggel (I.ütem).</v>
      </c>
      <c r="BG13" s="5">
        <f t="shared" si="13"/>
        <v>1</v>
      </c>
      <c r="BH13" s="5">
        <f t="shared" si="14"/>
        <v>1</v>
      </c>
      <c r="BI13" s="5">
        <f t="shared" si="15"/>
        <v>0</v>
      </c>
      <c r="BJ13" s="5">
        <f t="shared" si="16"/>
        <v>1</v>
      </c>
      <c r="BK13" s="5">
        <f t="shared" si="17"/>
        <v>1</v>
      </c>
      <c r="BL13" s="4" t="str">
        <f t="shared" si="18"/>
        <v>Nem hosszútávú a feladat.</v>
      </c>
      <c r="BM13" s="5">
        <f t="shared" si="19"/>
        <v>1</v>
      </c>
      <c r="BN13" s="5">
        <f t="shared" si="20"/>
        <v>0</v>
      </c>
      <c r="BO13" s="5">
        <f t="shared" si="21"/>
        <v>0</v>
      </c>
      <c r="BP13" s="5">
        <f t="shared" si="22"/>
        <v>0</v>
      </c>
      <c r="BQ13" s="5">
        <f t="shared" si="23"/>
        <v>0</v>
      </c>
      <c r="BR13" s="8" t="str">
        <f t="shared" si="24"/>
        <v>Nincs hosszútávú terv!</v>
      </c>
      <c r="BS13" s="5">
        <f t="shared" si="25"/>
        <v>0</v>
      </c>
      <c r="BT13" s="5">
        <f t="shared" si="26"/>
        <v>0</v>
      </c>
      <c r="BU13" s="5">
        <f t="shared" si="27"/>
        <v>1</v>
      </c>
      <c r="BV13" s="5">
        <f t="shared" si="28"/>
        <v>1</v>
      </c>
      <c r="BW13" s="5">
        <f t="shared" si="29"/>
        <v>1</v>
      </c>
      <c r="BX13" s="5">
        <f t="shared" si="30"/>
        <v>1</v>
      </c>
      <c r="BY13" s="5">
        <f t="shared" si="31"/>
        <v>1</v>
      </c>
      <c r="BZ13" s="5">
        <f t="shared" si="32"/>
        <v>1</v>
      </c>
      <c r="CA13" s="5">
        <f t="shared" si="33"/>
        <v>1</v>
      </c>
      <c r="CB13" s="5">
        <f t="shared" si="34"/>
        <v>1</v>
      </c>
      <c r="CC13" s="5">
        <f t="shared" si="35"/>
        <v>1</v>
      </c>
      <c r="CD13" s="5" t="str">
        <f t="shared" si="36"/>
        <v>?</v>
      </c>
      <c r="CE13" s="4" t="str">
        <f t="shared" si="37"/>
        <v>Kitöltés rendben!</v>
      </c>
      <c r="CF13" s="5">
        <f t="shared" si="38"/>
        <v>1</v>
      </c>
      <c r="CG13" s="5">
        <f t="shared" si="39"/>
        <v>1</v>
      </c>
      <c r="CH13" s="5">
        <f t="shared" si="40"/>
        <v>0</v>
      </c>
    </row>
    <row r="14" spans="1:86" s="2" customFormat="1" ht="409.5" x14ac:dyDescent="0.25">
      <c r="A14" s="1" t="str">
        <f t="shared" si="0"/>
        <v>Kitöltés rendben!</v>
      </c>
      <c r="B14" s="144">
        <v>1</v>
      </c>
      <c r="C14" s="143" t="s">
        <v>90</v>
      </c>
      <c r="D14" s="145" t="s">
        <v>395</v>
      </c>
      <c r="E14" s="145" t="s">
        <v>386</v>
      </c>
      <c r="F14" s="146" t="str">
        <f>VLOOKUP($G14,Összesítő!$B:$F,2,FALSE)</f>
        <v>11-32054-1-036-03-05</v>
      </c>
      <c r="G14" s="143" t="s">
        <v>343</v>
      </c>
      <c r="H14" s="146" t="str">
        <f>AY14&amp;"_"&amp;AW14&amp;"_FIV_"&amp;LEFT(Előlap!$B$6,4)</f>
        <v>3161_12_FIV_2026</v>
      </c>
      <c r="I14" s="146" t="str">
        <f>VLOOKUP($G14,Összesítő!$B:$F,5,FALSE)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4" s="146" t="str">
        <f>VLOOKUP($G14,Összesítő!$B:$F,4,FALSE)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4" s="6">
        <f t="shared" si="1"/>
        <v>1840</v>
      </c>
      <c r="L14" s="144">
        <v>2027</v>
      </c>
      <c r="M14" s="144">
        <v>2027</v>
      </c>
      <c r="N14" s="12">
        <v>1840</v>
      </c>
      <c r="O14" s="7">
        <v>0</v>
      </c>
      <c r="P14" s="7">
        <v>0</v>
      </c>
      <c r="R14" s="7">
        <v>1840</v>
      </c>
      <c r="S14" s="7">
        <v>0</v>
      </c>
      <c r="T14" s="7">
        <v>0</v>
      </c>
      <c r="U14" s="7">
        <v>0</v>
      </c>
      <c r="V14" s="7">
        <v>0</v>
      </c>
      <c r="W14" s="7">
        <v>0</v>
      </c>
      <c r="X14" s="7">
        <v>0</v>
      </c>
      <c r="Y14" s="7">
        <v>0</v>
      </c>
      <c r="Z14" s="7">
        <v>0</v>
      </c>
      <c r="AA14" s="7">
        <v>0</v>
      </c>
      <c r="AB14" s="7">
        <v>0</v>
      </c>
      <c r="AC14" s="6">
        <f t="shared" si="2"/>
        <v>1840</v>
      </c>
      <c r="AD14" s="3" t="str">
        <f t="shared" si="3"/>
        <v>A forrás egyenlő a költséggel (I.ütem).</v>
      </c>
      <c r="AF14" s="7">
        <v>0</v>
      </c>
      <c r="AG14" s="7">
        <v>0</v>
      </c>
      <c r="AH14" s="7">
        <v>0</v>
      </c>
      <c r="AI14" s="7">
        <v>0</v>
      </c>
      <c r="AJ14" s="7">
        <v>0</v>
      </c>
      <c r="AK14" s="7">
        <v>0</v>
      </c>
      <c r="AL14" s="7">
        <v>0</v>
      </c>
      <c r="AM14" s="7">
        <v>0</v>
      </c>
      <c r="AN14" s="7">
        <v>0</v>
      </c>
      <c r="AO14" s="7">
        <v>0</v>
      </c>
      <c r="AP14" s="7">
        <v>0</v>
      </c>
      <c r="AQ14" s="6">
        <f t="shared" si="4"/>
        <v>0</v>
      </c>
      <c r="AR14" s="143" t="s">
        <v>384</v>
      </c>
      <c r="AS14" s="3" t="str">
        <f t="shared" si="5"/>
        <v>Nem hosszútávú a feladat.</v>
      </c>
      <c r="AU14" s="145" t="s">
        <v>156</v>
      </c>
      <c r="AV14" s="145" t="s">
        <v>156</v>
      </c>
      <c r="AW14" s="146">
        <f>COUNTA($G$3:G14)</f>
        <v>12</v>
      </c>
      <c r="AY14" s="8">
        <f>VLOOKUP($G14,Összesítő!$B:$F,3,FALSE)</f>
        <v>3161</v>
      </c>
      <c r="AZ14" s="8">
        <f t="shared" si="6"/>
        <v>0</v>
      </c>
      <c r="BA14" s="5">
        <f t="shared" si="7"/>
        <v>1</v>
      </c>
      <c r="BB14" s="5" t="str">
        <f t="shared" si="8"/>
        <v>R</v>
      </c>
      <c r="BC14" s="5">
        <f t="shared" si="9"/>
        <v>1</v>
      </c>
      <c r="BD14" s="5">
        <f t="shared" si="10"/>
        <v>0</v>
      </c>
      <c r="BE14" s="5">
        <f t="shared" si="11"/>
        <v>0</v>
      </c>
      <c r="BF14" s="8" t="str">
        <f t="shared" si="12"/>
        <v>A forrás egyenlő a költséggel (I.ütem).</v>
      </c>
      <c r="BG14" s="5">
        <f t="shared" si="13"/>
        <v>1</v>
      </c>
      <c r="BH14" s="5">
        <f t="shared" si="14"/>
        <v>1</v>
      </c>
      <c r="BI14" s="5">
        <f t="shared" si="15"/>
        <v>0</v>
      </c>
      <c r="BJ14" s="5">
        <f t="shared" si="16"/>
        <v>1</v>
      </c>
      <c r="BK14" s="5">
        <f t="shared" si="17"/>
        <v>1</v>
      </c>
      <c r="BL14" s="4" t="str">
        <f t="shared" si="18"/>
        <v>Nem hosszútávú a feladat.</v>
      </c>
      <c r="BM14" s="5">
        <f t="shared" si="19"/>
        <v>1</v>
      </c>
      <c r="BN14" s="5">
        <f t="shared" si="20"/>
        <v>0</v>
      </c>
      <c r="BO14" s="5">
        <f t="shared" si="21"/>
        <v>0</v>
      </c>
      <c r="BP14" s="5">
        <f t="shared" si="22"/>
        <v>0</v>
      </c>
      <c r="BQ14" s="5">
        <f t="shared" si="23"/>
        <v>0</v>
      </c>
      <c r="BR14" s="8" t="str">
        <f t="shared" si="24"/>
        <v>Nincs hosszútávú terv!</v>
      </c>
      <c r="BS14" s="5">
        <f t="shared" si="25"/>
        <v>0</v>
      </c>
      <c r="BT14" s="5">
        <f t="shared" si="26"/>
        <v>0</v>
      </c>
      <c r="BU14" s="5">
        <f t="shared" si="27"/>
        <v>1</v>
      </c>
      <c r="BV14" s="5">
        <f t="shared" si="28"/>
        <v>1</v>
      </c>
      <c r="BW14" s="5">
        <f t="shared" si="29"/>
        <v>1</v>
      </c>
      <c r="BX14" s="5">
        <f t="shared" si="30"/>
        <v>1</v>
      </c>
      <c r="BY14" s="5">
        <f t="shared" si="31"/>
        <v>1</v>
      </c>
      <c r="BZ14" s="5">
        <f t="shared" si="32"/>
        <v>1</v>
      </c>
      <c r="CA14" s="5">
        <f t="shared" si="33"/>
        <v>1</v>
      </c>
      <c r="CB14" s="5">
        <f t="shared" si="34"/>
        <v>1</v>
      </c>
      <c r="CC14" s="5">
        <f t="shared" si="35"/>
        <v>1</v>
      </c>
      <c r="CD14" s="5" t="str">
        <f t="shared" si="36"/>
        <v>?</v>
      </c>
      <c r="CE14" s="4" t="str">
        <f t="shared" si="37"/>
        <v>Kitöltés rendben!</v>
      </c>
      <c r="CF14" s="5">
        <f t="shared" si="38"/>
        <v>1</v>
      </c>
      <c r="CG14" s="5">
        <f t="shared" si="39"/>
        <v>1</v>
      </c>
      <c r="CH14" s="5">
        <f t="shared" si="40"/>
        <v>0</v>
      </c>
    </row>
    <row r="15" spans="1:86" s="2" customFormat="1" ht="409.5" x14ac:dyDescent="0.25">
      <c r="A15" s="1" t="str">
        <f t="shared" si="0"/>
        <v>Kitöltés rendben!</v>
      </c>
      <c r="B15" s="144">
        <v>1</v>
      </c>
      <c r="C15" s="143" t="s">
        <v>117</v>
      </c>
      <c r="D15" s="145" t="s">
        <v>396</v>
      </c>
      <c r="E15" s="145" t="s">
        <v>386</v>
      </c>
      <c r="F15" s="146" t="str">
        <f>VLOOKUP($G15,Összesítő!$B:$F,2,FALSE)</f>
        <v>11-32054-1-036-03-05</v>
      </c>
      <c r="G15" s="143" t="s">
        <v>343</v>
      </c>
      <c r="H15" s="146" t="str">
        <f>AY15&amp;"_"&amp;AW15&amp;"_FIV_"&amp;LEFT(Előlap!$B$6,4)</f>
        <v>3161_13_FIV_2026</v>
      </c>
      <c r="I15" s="146" t="str">
        <f>VLOOKUP($G15,Összesítő!$B:$F,5,FALSE)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5" s="146" t="str">
        <f>VLOOKUP($G15,Összesítő!$B:$F,4,FALSE)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5" s="6">
        <f t="shared" si="1"/>
        <v>1038</v>
      </c>
      <c r="L15" s="144">
        <v>2027</v>
      </c>
      <c r="M15" s="144">
        <v>2027</v>
      </c>
      <c r="N15" s="12">
        <v>1038</v>
      </c>
      <c r="O15" s="7">
        <v>0</v>
      </c>
      <c r="P15" s="7">
        <v>0</v>
      </c>
      <c r="R15" s="7">
        <v>1038</v>
      </c>
      <c r="S15" s="7">
        <v>0</v>
      </c>
      <c r="T15" s="7">
        <v>0</v>
      </c>
      <c r="U15" s="7">
        <v>0</v>
      </c>
      <c r="V15" s="7">
        <v>0</v>
      </c>
      <c r="W15" s="7">
        <v>0</v>
      </c>
      <c r="X15" s="7">
        <v>0</v>
      </c>
      <c r="Y15" s="7">
        <v>0</v>
      </c>
      <c r="Z15" s="7">
        <v>0</v>
      </c>
      <c r="AA15" s="7">
        <v>0</v>
      </c>
      <c r="AB15" s="7">
        <v>0</v>
      </c>
      <c r="AC15" s="6">
        <f t="shared" si="2"/>
        <v>1038</v>
      </c>
      <c r="AD15" s="3" t="str">
        <f t="shared" si="3"/>
        <v>A forrás egyenlő a költséggel (I.ütem).</v>
      </c>
      <c r="AF15" s="7">
        <v>0</v>
      </c>
      <c r="AG15" s="7">
        <v>0</v>
      </c>
      <c r="AH15" s="7">
        <v>0</v>
      </c>
      <c r="AI15" s="7">
        <v>0</v>
      </c>
      <c r="AJ15" s="7">
        <v>0</v>
      </c>
      <c r="AK15" s="7">
        <v>0</v>
      </c>
      <c r="AL15" s="7">
        <v>0</v>
      </c>
      <c r="AM15" s="7">
        <v>0</v>
      </c>
      <c r="AN15" s="7">
        <v>0</v>
      </c>
      <c r="AO15" s="7">
        <v>0</v>
      </c>
      <c r="AP15" s="7">
        <v>0</v>
      </c>
      <c r="AQ15" s="6">
        <f t="shared" si="4"/>
        <v>0</v>
      </c>
      <c r="AR15" s="143" t="s">
        <v>384</v>
      </c>
      <c r="AS15" s="3" t="str">
        <f t="shared" si="5"/>
        <v>Nem hosszútávú a feladat.</v>
      </c>
      <c r="AU15" s="145" t="s">
        <v>156</v>
      </c>
      <c r="AV15" s="145" t="s">
        <v>156</v>
      </c>
      <c r="AW15" s="146">
        <f>COUNTA($G$3:G15)</f>
        <v>13</v>
      </c>
      <c r="AY15" s="8">
        <f>VLOOKUP($G15,Összesítő!$B:$F,3,FALSE)</f>
        <v>3161</v>
      </c>
      <c r="AZ15" s="8">
        <f t="shared" si="6"/>
        <v>0</v>
      </c>
      <c r="BA15" s="5">
        <f t="shared" si="7"/>
        <v>1</v>
      </c>
      <c r="BB15" s="5" t="str">
        <f t="shared" si="8"/>
        <v>R</v>
      </c>
      <c r="BC15" s="5">
        <f t="shared" si="9"/>
        <v>1</v>
      </c>
      <c r="BD15" s="5">
        <f t="shared" si="10"/>
        <v>0</v>
      </c>
      <c r="BE15" s="5">
        <f t="shared" si="11"/>
        <v>0</v>
      </c>
      <c r="BF15" s="8" t="str">
        <f t="shared" si="12"/>
        <v>A forrás egyenlő a költséggel (I.ütem).</v>
      </c>
      <c r="BG15" s="5">
        <f t="shared" si="13"/>
        <v>1</v>
      </c>
      <c r="BH15" s="5">
        <f t="shared" si="14"/>
        <v>1</v>
      </c>
      <c r="BI15" s="5">
        <f t="shared" si="15"/>
        <v>0</v>
      </c>
      <c r="BJ15" s="5">
        <f t="shared" si="16"/>
        <v>1</v>
      </c>
      <c r="BK15" s="5">
        <f t="shared" si="17"/>
        <v>1</v>
      </c>
      <c r="BL15" s="4" t="str">
        <f t="shared" si="18"/>
        <v>Nem hosszútávú a feladat.</v>
      </c>
      <c r="BM15" s="5">
        <f t="shared" si="19"/>
        <v>1</v>
      </c>
      <c r="BN15" s="5">
        <f t="shared" si="20"/>
        <v>0</v>
      </c>
      <c r="BO15" s="5">
        <f t="shared" si="21"/>
        <v>0</v>
      </c>
      <c r="BP15" s="5">
        <f t="shared" si="22"/>
        <v>0</v>
      </c>
      <c r="BQ15" s="5">
        <f t="shared" si="23"/>
        <v>0</v>
      </c>
      <c r="BR15" s="8" t="str">
        <f t="shared" si="24"/>
        <v>Nincs hosszútávú terv!</v>
      </c>
      <c r="BS15" s="5">
        <f t="shared" si="25"/>
        <v>0</v>
      </c>
      <c r="BT15" s="5">
        <f t="shared" si="26"/>
        <v>0</v>
      </c>
      <c r="BU15" s="5">
        <f t="shared" si="27"/>
        <v>1</v>
      </c>
      <c r="BV15" s="5">
        <f t="shared" si="28"/>
        <v>1</v>
      </c>
      <c r="BW15" s="5">
        <f t="shared" si="29"/>
        <v>1</v>
      </c>
      <c r="BX15" s="5">
        <f t="shared" si="30"/>
        <v>1</v>
      </c>
      <c r="BY15" s="5">
        <f t="shared" si="31"/>
        <v>1</v>
      </c>
      <c r="BZ15" s="5">
        <f t="shared" si="32"/>
        <v>1</v>
      </c>
      <c r="CA15" s="5">
        <f t="shared" si="33"/>
        <v>1</v>
      </c>
      <c r="CB15" s="5">
        <f t="shared" si="34"/>
        <v>1</v>
      </c>
      <c r="CC15" s="5">
        <f t="shared" si="35"/>
        <v>1</v>
      </c>
      <c r="CD15" s="5" t="str">
        <f t="shared" si="36"/>
        <v>?</v>
      </c>
      <c r="CE15" s="4" t="str">
        <f t="shared" si="37"/>
        <v>Kitöltés rendben!</v>
      </c>
      <c r="CF15" s="5">
        <f t="shared" si="38"/>
        <v>1</v>
      </c>
      <c r="CG15" s="5">
        <f t="shared" si="39"/>
        <v>1</v>
      </c>
      <c r="CH15" s="5">
        <f t="shared" si="40"/>
        <v>0</v>
      </c>
    </row>
    <row r="16" spans="1:86" s="2" customFormat="1" ht="409.5" x14ac:dyDescent="0.25">
      <c r="A16" s="1" t="str">
        <f t="shared" si="0"/>
        <v>Kitöltés rendben!</v>
      </c>
      <c r="B16" s="144">
        <v>1</v>
      </c>
      <c r="C16" s="143" t="s">
        <v>117</v>
      </c>
      <c r="D16" s="145" t="s">
        <v>397</v>
      </c>
      <c r="E16" s="145" t="s">
        <v>386</v>
      </c>
      <c r="F16" s="146" t="str">
        <f>VLOOKUP($G16,Összesítő!$B:$F,2,FALSE)</f>
        <v>11-32054-1-036-03-05</v>
      </c>
      <c r="G16" s="143" t="s">
        <v>343</v>
      </c>
      <c r="H16" s="146" t="str">
        <f>AY16&amp;"_"&amp;AW16&amp;"_FIV_"&amp;LEFT(Előlap!$B$6,4)</f>
        <v>3161_14_FIV_2026</v>
      </c>
      <c r="I16" s="146" t="str">
        <f>VLOOKUP($G16,Összesítő!$B:$F,5,FALSE)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6" s="146" t="str">
        <f>VLOOKUP($G16,Összesítő!$B:$F,4,FALSE)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6" s="6">
        <f t="shared" si="1"/>
        <v>2853</v>
      </c>
      <c r="L16" s="144">
        <v>2027</v>
      </c>
      <c r="M16" s="144">
        <v>2027</v>
      </c>
      <c r="N16" s="12">
        <v>2853</v>
      </c>
      <c r="O16" s="7">
        <v>0</v>
      </c>
      <c r="P16" s="7">
        <v>0</v>
      </c>
      <c r="R16" s="7">
        <v>2853</v>
      </c>
      <c r="S16" s="7">
        <v>0</v>
      </c>
      <c r="T16" s="7">
        <v>0</v>
      </c>
      <c r="U16" s="7">
        <v>0</v>
      </c>
      <c r="V16" s="7">
        <v>0</v>
      </c>
      <c r="W16" s="7">
        <v>0</v>
      </c>
      <c r="X16" s="7">
        <v>0</v>
      </c>
      <c r="Y16" s="7">
        <v>0</v>
      </c>
      <c r="Z16" s="7">
        <v>0</v>
      </c>
      <c r="AA16" s="7">
        <v>0</v>
      </c>
      <c r="AB16" s="7">
        <v>0</v>
      </c>
      <c r="AC16" s="6">
        <f t="shared" si="2"/>
        <v>2853</v>
      </c>
      <c r="AD16" s="3" t="str">
        <f t="shared" si="3"/>
        <v>A forrás egyenlő a költséggel (I.ütem).</v>
      </c>
      <c r="AF16" s="7">
        <v>0</v>
      </c>
      <c r="AG16" s="7">
        <v>0</v>
      </c>
      <c r="AH16" s="7">
        <v>0</v>
      </c>
      <c r="AI16" s="7">
        <v>0</v>
      </c>
      <c r="AJ16" s="7">
        <v>0</v>
      </c>
      <c r="AK16" s="7">
        <v>0</v>
      </c>
      <c r="AL16" s="7">
        <v>0</v>
      </c>
      <c r="AM16" s="7">
        <v>0</v>
      </c>
      <c r="AN16" s="7">
        <v>0</v>
      </c>
      <c r="AO16" s="7">
        <v>0</v>
      </c>
      <c r="AP16" s="7">
        <v>0</v>
      </c>
      <c r="AQ16" s="6">
        <f t="shared" si="4"/>
        <v>0</v>
      </c>
      <c r="AR16" s="143" t="s">
        <v>384</v>
      </c>
      <c r="AS16" s="3" t="str">
        <f t="shared" si="5"/>
        <v>Nem hosszútávú a feladat.</v>
      </c>
      <c r="AU16" s="145" t="s">
        <v>156</v>
      </c>
      <c r="AV16" s="145" t="s">
        <v>156</v>
      </c>
      <c r="AW16" s="146">
        <f>COUNTA($G$3:G16)</f>
        <v>14</v>
      </c>
      <c r="AY16" s="8">
        <f>VLOOKUP($G16,Összesítő!$B:$F,3,FALSE)</f>
        <v>3161</v>
      </c>
      <c r="AZ16" s="8">
        <f t="shared" si="6"/>
        <v>0</v>
      </c>
      <c r="BA16" s="5">
        <f t="shared" si="7"/>
        <v>1</v>
      </c>
      <c r="BB16" s="5" t="str">
        <f t="shared" si="8"/>
        <v>R</v>
      </c>
      <c r="BC16" s="5">
        <f t="shared" si="9"/>
        <v>1</v>
      </c>
      <c r="BD16" s="5">
        <f t="shared" si="10"/>
        <v>0</v>
      </c>
      <c r="BE16" s="5">
        <f t="shared" si="11"/>
        <v>0</v>
      </c>
      <c r="BF16" s="8" t="str">
        <f t="shared" si="12"/>
        <v>A forrás egyenlő a költséggel (I.ütem).</v>
      </c>
      <c r="BG16" s="5">
        <f t="shared" si="13"/>
        <v>1</v>
      </c>
      <c r="BH16" s="5">
        <f t="shared" si="14"/>
        <v>1</v>
      </c>
      <c r="BI16" s="5">
        <f t="shared" si="15"/>
        <v>0</v>
      </c>
      <c r="BJ16" s="5">
        <f t="shared" si="16"/>
        <v>1</v>
      </c>
      <c r="BK16" s="5">
        <f t="shared" si="17"/>
        <v>1</v>
      </c>
      <c r="BL16" s="4" t="str">
        <f t="shared" si="18"/>
        <v>Nem hosszútávú a feladat.</v>
      </c>
      <c r="BM16" s="5">
        <f t="shared" si="19"/>
        <v>1</v>
      </c>
      <c r="BN16" s="5">
        <f t="shared" si="20"/>
        <v>0</v>
      </c>
      <c r="BO16" s="5">
        <f t="shared" si="21"/>
        <v>0</v>
      </c>
      <c r="BP16" s="5">
        <f t="shared" si="22"/>
        <v>0</v>
      </c>
      <c r="BQ16" s="5">
        <f t="shared" si="23"/>
        <v>0</v>
      </c>
      <c r="BR16" s="8" t="str">
        <f t="shared" si="24"/>
        <v>Nincs hosszútávú terv!</v>
      </c>
      <c r="BS16" s="5">
        <f t="shared" si="25"/>
        <v>0</v>
      </c>
      <c r="BT16" s="5">
        <f t="shared" si="26"/>
        <v>0</v>
      </c>
      <c r="BU16" s="5">
        <f t="shared" si="27"/>
        <v>1</v>
      </c>
      <c r="BV16" s="5">
        <f t="shared" si="28"/>
        <v>1</v>
      </c>
      <c r="BW16" s="5">
        <f t="shared" si="29"/>
        <v>1</v>
      </c>
      <c r="BX16" s="5">
        <f t="shared" si="30"/>
        <v>1</v>
      </c>
      <c r="BY16" s="5">
        <f t="shared" si="31"/>
        <v>1</v>
      </c>
      <c r="BZ16" s="5">
        <f t="shared" si="32"/>
        <v>1</v>
      </c>
      <c r="CA16" s="5">
        <f t="shared" si="33"/>
        <v>1</v>
      </c>
      <c r="CB16" s="5">
        <f t="shared" si="34"/>
        <v>1</v>
      </c>
      <c r="CC16" s="5">
        <f t="shared" si="35"/>
        <v>1</v>
      </c>
      <c r="CD16" s="5" t="str">
        <f t="shared" si="36"/>
        <v>?</v>
      </c>
      <c r="CE16" s="4" t="str">
        <f t="shared" si="37"/>
        <v>Kitöltés rendben!</v>
      </c>
      <c r="CF16" s="5">
        <f t="shared" si="38"/>
        <v>1</v>
      </c>
      <c r="CG16" s="5">
        <f t="shared" si="39"/>
        <v>1</v>
      </c>
      <c r="CH16" s="5">
        <f t="shared" si="40"/>
        <v>0</v>
      </c>
    </row>
    <row r="17" spans="1:86" s="2" customFormat="1" ht="409.5" x14ac:dyDescent="0.25">
      <c r="A17" s="1" t="str">
        <f t="shared" si="0"/>
        <v>Kitöltés rendben!</v>
      </c>
      <c r="B17" s="144">
        <v>1</v>
      </c>
      <c r="C17" s="143" t="s">
        <v>90</v>
      </c>
      <c r="D17" s="145" t="s">
        <v>398</v>
      </c>
      <c r="E17" s="145" t="s">
        <v>386</v>
      </c>
      <c r="F17" s="146" t="str">
        <f>VLOOKUP($G17,Összesítő!$B:$F,2,FALSE)</f>
        <v>11-32054-1-036-03-05</v>
      </c>
      <c r="G17" s="143" t="s">
        <v>343</v>
      </c>
      <c r="H17" s="146" t="str">
        <f>AY17&amp;"_"&amp;AW17&amp;"_FIV_"&amp;LEFT(Előlap!$B$6,4)</f>
        <v>3161_15_FIV_2026</v>
      </c>
      <c r="I17" s="146" t="str">
        <f>VLOOKUP($G17,Összesítő!$B:$F,5,FALSE)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7" s="146" t="str">
        <f>VLOOKUP($G17,Összesítő!$B:$F,4,FALSE)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7" s="6">
        <f t="shared" si="1"/>
        <v>998</v>
      </c>
      <c r="L17" s="144">
        <v>2027</v>
      </c>
      <c r="M17" s="144">
        <v>2027</v>
      </c>
      <c r="N17" s="12">
        <v>998</v>
      </c>
      <c r="O17" s="7">
        <v>0</v>
      </c>
      <c r="P17" s="7">
        <v>0</v>
      </c>
      <c r="R17" s="7">
        <v>998</v>
      </c>
      <c r="S17" s="7">
        <v>0</v>
      </c>
      <c r="T17" s="7">
        <v>0</v>
      </c>
      <c r="U17" s="7">
        <v>0</v>
      </c>
      <c r="V17" s="7">
        <v>0</v>
      </c>
      <c r="W17" s="7">
        <v>0</v>
      </c>
      <c r="X17" s="7">
        <v>0</v>
      </c>
      <c r="Y17" s="7">
        <v>0</v>
      </c>
      <c r="Z17" s="7">
        <v>0</v>
      </c>
      <c r="AA17" s="7">
        <v>0</v>
      </c>
      <c r="AB17" s="7">
        <v>0</v>
      </c>
      <c r="AC17" s="6">
        <f t="shared" si="2"/>
        <v>998</v>
      </c>
      <c r="AD17" s="3" t="str">
        <f t="shared" si="3"/>
        <v>A forrás egyenlő a költséggel (I.ütem).</v>
      </c>
      <c r="AF17" s="7">
        <v>0</v>
      </c>
      <c r="AG17" s="7">
        <v>0</v>
      </c>
      <c r="AH17" s="7">
        <v>0</v>
      </c>
      <c r="AI17" s="7">
        <v>0</v>
      </c>
      <c r="AJ17" s="7">
        <v>0</v>
      </c>
      <c r="AK17" s="7">
        <v>0</v>
      </c>
      <c r="AL17" s="7">
        <v>0</v>
      </c>
      <c r="AM17" s="7">
        <v>0</v>
      </c>
      <c r="AN17" s="7">
        <v>0</v>
      </c>
      <c r="AO17" s="7">
        <v>0</v>
      </c>
      <c r="AP17" s="7">
        <v>0</v>
      </c>
      <c r="AQ17" s="6">
        <f t="shared" si="4"/>
        <v>0</v>
      </c>
      <c r="AR17" s="143" t="s">
        <v>384</v>
      </c>
      <c r="AS17" s="3" t="str">
        <f t="shared" si="5"/>
        <v>Nem hosszútávú a feladat.</v>
      </c>
      <c r="AU17" s="145" t="s">
        <v>156</v>
      </c>
      <c r="AV17" s="145" t="s">
        <v>156</v>
      </c>
      <c r="AW17" s="146">
        <f>COUNTA($G$3:G17)</f>
        <v>15</v>
      </c>
      <c r="AY17" s="8">
        <f>VLOOKUP($G17,Összesítő!$B:$F,3,FALSE)</f>
        <v>3161</v>
      </c>
      <c r="AZ17" s="8">
        <f t="shared" si="6"/>
        <v>0</v>
      </c>
      <c r="BA17" s="5">
        <f t="shared" si="7"/>
        <v>1</v>
      </c>
      <c r="BB17" s="5" t="str">
        <f t="shared" si="8"/>
        <v>R</v>
      </c>
      <c r="BC17" s="5">
        <f t="shared" si="9"/>
        <v>1</v>
      </c>
      <c r="BD17" s="5">
        <f t="shared" si="10"/>
        <v>0</v>
      </c>
      <c r="BE17" s="5">
        <f t="shared" si="11"/>
        <v>0</v>
      </c>
      <c r="BF17" s="8" t="str">
        <f t="shared" si="12"/>
        <v>A forrás egyenlő a költséggel (I.ütem).</v>
      </c>
      <c r="BG17" s="5">
        <f t="shared" si="13"/>
        <v>1</v>
      </c>
      <c r="BH17" s="5">
        <f t="shared" si="14"/>
        <v>1</v>
      </c>
      <c r="BI17" s="5">
        <f t="shared" si="15"/>
        <v>0</v>
      </c>
      <c r="BJ17" s="5">
        <f t="shared" si="16"/>
        <v>1</v>
      </c>
      <c r="BK17" s="5">
        <f t="shared" si="17"/>
        <v>1</v>
      </c>
      <c r="BL17" s="4" t="str">
        <f t="shared" si="18"/>
        <v>Nem hosszútávú a feladat.</v>
      </c>
      <c r="BM17" s="5">
        <f t="shared" si="19"/>
        <v>1</v>
      </c>
      <c r="BN17" s="5">
        <f t="shared" si="20"/>
        <v>0</v>
      </c>
      <c r="BO17" s="5">
        <f t="shared" si="21"/>
        <v>0</v>
      </c>
      <c r="BP17" s="5">
        <f t="shared" si="22"/>
        <v>0</v>
      </c>
      <c r="BQ17" s="5">
        <f t="shared" si="23"/>
        <v>0</v>
      </c>
      <c r="BR17" s="8" t="str">
        <f t="shared" si="24"/>
        <v>Nincs hosszútávú terv!</v>
      </c>
      <c r="BS17" s="5">
        <f t="shared" si="25"/>
        <v>0</v>
      </c>
      <c r="BT17" s="5">
        <f t="shared" si="26"/>
        <v>0</v>
      </c>
      <c r="BU17" s="5">
        <f t="shared" si="27"/>
        <v>1</v>
      </c>
      <c r="BV17" s="5">
        <f t="shared" si="28"/>
        <v>1</v>
      </c>
      <c r="BW17" s="5">
        <f t="shared" si="29"/>
        <v>1</v>
      </c>
      <c r="BX17" s="5">
        <f t="shared" si="30"/>
        <v>1</v>
      </c>
      <c r="BY17" s="5">
        <f t="shared" si="31"/>
        <v>1</v>
      </c>
      <c r="BZ17" s="5">
        <f t="shared" si="32"/>
        <v>1</v>
      </c>
      <c r="CA17" s="5">
        <f t="shared" si="33"/>
        <v>1</v>
      </c>
      <c r="CB17" s="5">
        <f t="shared" si="34"/>
        <v>1</v>
      </c>
      <c r="CC17" s="5">
        <f t="shared" si="35"/>
        <v>1</v>
      </c>
      <c r="CD17" s="5" t="str">
        <f t="shared" si="36"/>
        <v>?</v>
      </c>
      <c r="CE17" s="4" t="str">
        <f t="shared" si="37"/>
        <v>Kitöltés rendben!</v>
      </c>
      <c r="CF17" s="5">
        <f t="shared" si="38"/>
        <v>1</v>
      </c>
      <c r="CG17" s="5">
        <f t="shared" si="39"/>
        <v>1</v>
      </c>
      <c r="CH17" s="5">
        <f t="shared" si="40"/>
        <v>0</v>
      </c>
    </row>
    <row r="18" spans="1:86" s="2" customFormat="1" ht="409.5" x14ac:dyDescent="0.25">
      <c r="A18" s="1" t="str">
        <f t="shared" si="0"/>
        <v>Kitöltés rendben!</v>
      </c>
      <c r="B18" s="144">
        <v>1</v>
      </c>
      <c r="C18" s="143" t="s">
        <v>90</v>
      </c>
      <c r="D18" s="145" t="s">
        <v>399</v>
      </c>
      <c r="E18" s="145" t="s">
        <v>386</v>
      </c>
      <c r="F18" s="146" t="str">
        <f>VLOOKUP($G18,Összesítő!$B:$F,2,FALSE)</f>
        <v>11-32054-1-036-03-05</v>
      </c>
      <c r="G18" s="143" t="s">
        <v>343</v>
      </c>
      <c r="H18" s="146" t="str">
        <f>AY18&amp;"_"&amp;AW18&amp;"_FIV_"&amp;LEFT(Előlap!$B$6,4)</f>
        <v>3161_16_FIV_2026</v>
      </c>
      <c r="I18" s="146" t="str">
        <f>VLOOKUP($G18,Összesítő!$B:$F,5,FALSE)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8" s="146" t="str">
        <f>VLOOKUP($G18,Összesítő!$B:$F,4,FALSE)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8" s="6">
        <f t="shared" si="1"/>
        <v>1000</v>
      </c>
      <c r="L18" s="144">
        <v>2027</v>
      </c>
      <c r="M18" s="144">
        <v>2027</v>
      </c>
      <c r="N18" s="12">
        <v>1000</v>
      </c>
      <c r="O18" s="7">
        <v>0</v>
      </c>
      <c r="P18" s="7">
        <v>0</v>
      </c>
      <c r="R18" s="7">
        <v>1000</v>
      </c>
      <c r="S18" s="7">
        <v>0</v>
      </c>
      <c r="T18" s="7">
        <v>0</v>
      </c>
      <c r="U18" s="7">
        <v>0</v>
      </c>
      <c r="V18" s="7">
        <v>0</v>
      </c>
      <c r="W18" s="7">
        <v>0</v>
      </c>
      <c r="X18" s="7">
        <v>0</v>
      </c>
      <c r="Y18" s="7">
        <v>0</v>
      </c>
      <c r="Z18" s="7">
        <v>0</v>
      </c>
      <c r="AA18" s="7">
        <v>0</v>
      </c>
      <c r="AB18" s="7">
        <v>0</v>
      </c>
      <c r="AC18" s="6">
        <f t="shared" si="2"/>
        <v>1000</v>
      </c>
      <c r="AD18" s="3" t="str">
        <f t="shared" si="3"/>
        <v>A forrás egyenlő a költséggel (I.ütem).</v>
      </c>
      <c r="AF18" s="7">
        <v>0</v>
      </c>
      <c r="AG18" s="7">
        <v>0</v>
      </c>
      <c r="AH18" s="7">
        <v>0</v>
      </c>
      <c r="AI18" s="7">
        <v>0</v>
      </c>
      <c r="AJ18" s="7">
        <v>0</v>
      </c>
      <c r="AK18" s="7">
        <v>0</v>
      </c>
      <c r="AL18" s="7">
        <v>0</v>
      </c>
      <c r="AM18" s="7">
        <v>0</v>
      </c>
      <c r="AN18" s="7">
        <v>0</v>
      </c>
      <c r="AO18" s="7">
        <v>0</v>
      </c>
      <c r="AP18" s="7">
        <v>0</v>
      </c>
      <c r="AQ18" s="6">
        <f t="shared" si="4"/>
        <v>0</v>
      </c>
      <c r="AR18" s="143" t="s">
        <v>384</v>
      </c>
      <c r="AS18" s="3" t="str">
        <f t="shared" si="5"/>
        <v>Nem hosszútávú a feladat.</v>
      </c>
      <c r="AU18" s="145" t="s">
        <v>156</v>
      </c>
      <c r="AV18" s="145" t="s">
        <v>156</v>
      </c>
      <c r="AW18" s="146">
        <f>COUNTA($G$3:G18)</f>
        <v>16</v>
      </c>
      <c r="AY18" s="8">
        <f>VLOOKUP($G18,Összesítő!$B:$F,3,FALSE)</f>
        <v>3161</v>
      </c>
      <c r="AZ18" s="8">
        <f t="shared" si="6"/>
        <v>0</v>
      </c>
      <c r="BA18" s="5">
        <f t="shared" si="7"/>
        <v>1</v>
      </c>
      <c r="BB18" s="5" t="str">
        <f t="shared" si="8"/>
        <v>R</v>
      </c>
      <c r="BC18" s="5">
        <f t="shared" si="9"/>
        <v>1</v>
      </c>
      <c r="BD18" s="5">
        <f t="shared" si="10"/>
        <v>0</v>
      </c>
      <c r="BE18" s="5">
        <f t="shared" si="11"/>
        <v>0</v>
      </c>
      <c r="BF18" s="8" t="str">
        <f t="shared" si="12"/>
        <v>A forrás egyenlő a költséggel (I.ütem).</v>
      </c>
      <c r="BG18" s="5">
        <f t="shared" si="13"/>
        <v>1</v>
      </c>
      <c r="BH18" s="5">
        <f t="shared" si="14"/>
        <v>1</v>
      </c>
      <c r="BI18" s="5">
        <f t="shared" si="15"/>
        <v>0</v>
      </c>
      <c r="BJ18" s="5">
        <f t="shared" si="16"/>
        <v>1</v>
      </c>
      <c r="BK18" s="5">
        <f t="shared" si="17"/>
        <v>1</v>
      </c>
      <c r="BL18" s="4" t="str">
        <f t="shared" si="18"/>
        <v>Nem hosszútávú a feladat.</v>
      </c>
      <c r="BM18" s="5">
        <f t="shared" si="19"/>
        <v>1</v>
      </c>
      <c r="BN18" s="5">
        <f t="shared" si="20"/>
        <v>0</v>
      </c>
      <c r="BO18" s="5">
        <f t="shared" si="21"/>
        <v>0</v>
      </c>
      <c r="BP18" s="5">
        <f t="shared" si="22"/>
        <v>0</v>
      </c>
      <c r="BQ18" s="5">
        <f t="shared" si="23"/>
        <v>0</v>
      </c>
      <c r="BR18" s="8" t="str">
        <f t="shared" si="24"/>
        <v>Nincs hosszútávú terv!</v>
      </c>
      <c r="BS18" s="5">
        <f t="shared" si="25"/>
        <v>0</v>
      </c>
      <c r="BT18" s="5">
        <f t="shared" si="26"/>
        <v>0</v>
      </c>
      <c r="BU18" s="5">
        <f t="shared" si="27"/>
        <v>1</v>
      </c>
      <c r="BV18" s="5">
        <f t="shared" si="28"/>
        <v>1</v>
      </c>
      <c r="BW18" s="5">
        <f t="shared" si="29"/>
        <v>1</v>
      </c>
      <c r="BX18" s="5">
        <f t="shared" si="30"/>
        <v>1</v>
      </c>
      <c r="BY18" s="5">
        <f t="shared" si="31"/>
        <v>1</v>
      </c>
      <c r="BZ18" s="5">
        <f t="shared" si="32"/>
        <v>1</v>
      </c>
      <c r="CA18" s="5">
        <f t="shared" si="33"/>
        <v>1</v>
      </c>
      <c r="CB18" s="5">
        <f t="shared" si="34"/>
        <v>1</v>
      </c>
      <c r="CC18" s="5">
        <f t="shared" si="35"/>
        <v>1</v>
      </c>
      <c r="CD18" s="5" t="str">
        <f t="shared" si="36"/>
        <v>?</v>
      </c>
      <c r="CE18" s="4" t="str">
        <f t="shared" si="37"/>
        <v>Kitöltés rendben!</v>
      </c>
      <c r="CF18" s="5">
        <f t="shared" si="38"/>
        <v>1</v>
      </c>
      <c r="CG18" s="5">
        <f t="shared" si="39"/>
        <v>1</v>
      </c>
      <c r="CH18" s="5">
        <f t="shared" si="40"/>
        <v>0</v>
      </c>
    </row>
    <row r="19" spans="1:86" s="2" customFormat="1" ht="409.5" x14ac:dyDescent="0.25">
      <c r="A19" s="1" t="str">
        <f t="shared" si="0"/>
        <v>Kitöltés rendben!</v>
      </c>
      <c r="B19" s="144">
        <v>1</v>
      </c>
      <c r="C19" s="143" t="s">
        <v>105</v>
      </c>
      <c r="D19" s="145" t="s">
        <v>400</v>
      </c>
      <c r="E19" s="145" t="s">
        <v>386</v>
      </c>
      <c r="F19" s="146" t="str">
        <f>VLOOKUP($G19,Összesítő!$B:$F,2,FALSE)</f>
        <v>11-32054-1-036-03-05</v>
      </c>
      <c r="G19" s="143" t="s">
        <v>343</v>
      </c>
      <c r="H19" s="146" t="str">
        <f>AY19&amp;"_"&amp;AW19&amp;"_FIV_"&amp;LEFT(Előlap!$B$6,4)</f>
        <v>3161_17_FIV_2026</v>
      </c>
      <c r="I19" s="146" t="str">
        <f>VLOOKUP($G19,Összesítő!$B:$F,5,FALSE)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9" s="146" t="str">
        <f>VLOOKUP($G19,Összesítő!$B:$F,4,FALSE)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9" s="6">
        <f t="shared" si="1"/>
        <v>833</v>
      </c>
      <c r="L19" s="144">
        <v>2027</v>
      </c>
      <c r="M19" s="144">
        <v>2027</v>
      </c>
      <c r="N19" s="12">
        <v>833</v>
      </c>
      <c r="O19" s="7">
        <v>0</v>
      </c>
      <c r="P19" s="7">
        <v>0</v>
      </c>
      <c r="R19" s="7">
        <v>833</v>
      </c>
      <c r="S19" s="7">
        <v>0</v>
      </c>
      <c r="T19" s="7">
        <v>0</v>
      </c>
      <c r="U19" s="7">
        <v>0</v>
      </c>
      <c r="V19" s="7">
        <v>0</v>
      </c>
      <c r="W19" s="7">
        <v>0</v>
      </c>
      <c r="X19" s="7">
        <v>0</v>
      </c>
      <c r="Y19" s="7">
        <v>0</v>
      </c>
      <c r="Z19" s="7">
        <v>0</v>
      </c>
      <c r="AA19" s="7">
        <v>0</v>
      </c>
      <c r="AB19" s="7">
        <v>0</v>
      </c>
      <c r="AC19" s="6">
        <f t="shared" si="2"/>
        <v>833</v>
      </c>
      <c r="AD19" s="3" t="str">
        <f t="shared" si="3"/>
        <v>A forrás egyenlő a költséggel (I.ütem).</v>
      </c>
      <c r="AF19" s="7">
        <v>0</v>
      </c>
      <c r="AG19" s="7">
        <v>0</v>
      </c>
      <c r="AH19" s="7">
        <v>0</v>
      </c>
      <c r="AI19" s="7">
        <v>0</v>
      </c>
      <c r="AJ19" s="7">
        <v>0</v>
      </c>
      <c r="AK19" s="7">
        <v>0</v>
      </c>
      <c r="AL19" s="7">
        <v>0</v>
      </c>
      <c r="AM19" s="7">
        <v>0</v>
      </c>
      <c r="AN19" s="7">
        <v>0</v>
      </c>
      <c r="AO19" s="7">
        <v>0</v>
      </c>
      <c r="AP19" s="7">
        <v>0</v>
      </c>
      <c r="AQ19" s="6">
        <f t="shared" si="4"/>
        <v>0</v>
      </c>
      <c r="AR19" s="143" t="s">
        <v>384</v>
      </c>
      <c r="AS19" s="3" t="str">
        <f t="shared" si="5"/>
        <v>Nem hosszútávú a feladat.</v>
      </c>
      <c r="AU19" s="145" t="s">
        <v>156</v>
      </c>
      <c r="AV19" s="145" t="s">
        <v>156</v>
      </c>
      <c r="AW19" s="146">
        <f>COUNTA($G$3:G19)</f>
        <v>17</v>
      </c>
      <c r="AY19" s="8">
        <f>VLOOKUP($G19,Összesítő!$B:$F,3,FALSE)</f>
        <v>3161</v>
      </c>
      <c r="AZ19" s="8">
        <f t="shared" si="6"/>
        <v>0</v>
      </c>
      <c r="BA19" s="5">
        <f t="shared" si="7"/>
        <v>1</v>
      </c>
      <c r="BB19" s="5" t="str">
        <f t="shared" si="8"/>
        <v>R</v>
      </c>
      <c r="BC19" s="5">
        <f t="shared" si="9"/>
        <v>1</v>
      </c>
      <c r="BD19" s="5">
        <f t="shared" si="10"/>
        <v>0</v>
      </c>
      <c r="BE19" s="5">
        <f t="shared" si="11"/>
        <v>0</v>
      </c>
      <c r="BF19" s="8" t="str">
        <f t="shared" si="12"/>
        <v>A forrás egyenlő a költséggel (I.ütem).</v>
      </c>
      <c r="BG19" s="5">
        <f t="shared" si="13"/>
        <v>1</v>
      </c>
      <c r="BH19" s="5">
        <f t="shared" si="14"/>
        <v>1</v>
      </c>
      <c r="BI19" s="5">
        <f t="shared" si="15"/>
        <v>0</v>
      </c>
      <c r="BJ19" s="5">
        <f t="shared" si="16"/>
        <v>1</v>
      </c>
      <c r="BK19" s="5">
        <f t="shared" si="17"/>
        <v>1</v>
      </c>
      <c r="BL19" s="4" t="str">
        <f t="shared" si="18"/>
        <v>Nem hosszútávú a feladat.</v>
      </c>
      <c r="BM19" s="5">
        <f t="shared" si="19"/>
        <v>1</v>
      </c>
      <c r="BN19" s="5">
        <f t="shared" si="20"/>
        <v>0</v>
      </c>
      <c r="BO19" s="5">
        <f t="shared" si="21"/>
        <v>0</v>
      </c>
      <c r="BP19" s="5">
        <f t="shared" si="22"/>
        <v>0</v>
      </c>
      <c r="BQ19" s="5">
        <f t="shared" si="23"/>
        <v>0</v>
      </c>
      <c r="BR19" s="8" t="str">
        <f t="shared" si="24"/>
        <v>Nincs hosszútávú terv!</v>
      </c>
      <c r="BS19" s="5">
        <f t="shared" si="25"/>
        <v>0</v>
      </c>
      <c r="BT19" s="5">
        <f t="shared" si="26"/>
        <v>0</v>
      </c>
      <c r="BU19" s="5">
        <f t="shared" si="27"/>
        <v>1</v>
      </c>
      <c r="BV19" s="5">
        <f t="shared" si="28"/>
        <v>1</v>
      </c>
      <c r="BW19" s="5">
        <f t="shared" si="29"/>
        <v>1</v>
      </c>
      <c r="BX19" s="5">
        <f t="shared" si="30"/>
        <v>1</v>
      </c>
      <c r="BY19" s="5">
        <f t="shared" si="31"/>
        <v>1</v>
      </c>
      <c r="BZ19" s="5">
        <f t="shared" si="32"/>
        <v>1</v>
      </c>
      <c r="CA19" s="5">
        <f t="shared" si="33"/>
        <v>1</v>
      </c>
      <c r="CB19" s="5">
        <f t="shared" si="34"/>
        <v>1</v>
      </c>
      <c r="CC19" s="5">
        <f t="shared" si="35"/>
        <v>1</v>
      </c>
      <c r="CD19" s="5" t="str">
        <f t="shared" si="36"/>
        <v>?</v>
      </c>
      <c r="CE19" s="4" t="str">
        <f t="shared" si="37"/>
        <v>Kitöltés rendben!</v>
      </c>
      <c r="CF19" s="5">
        <f t="shared" si="38"/>
        <v>1</v>
      </c>
      <c r="CG19" s="5">
        <f t="shared" si="39"/>
        <v>1</v>
      </c>
      <c r="CH19" s="5">
        <f t="shared" si="40"/>
        <v>0</v>
      </c>
    </row>
    <row r="20" spans="1:86" s="2" customFormat="1" ht="409.5" x14ac:dyDescent="0.25">
      <c r="A20" s="1" t="str">
        <f t="shared" si="0"/>
        <v>Kitöltés rendben!</v>
      </c>
      <c r="B20" s="144">
        <v>1</v>
      </c>
      <c r="C20" s="143" t="s">
        <v>90</v>
      </c>
      <c r="D20" s="145" t="s">
        <v>401</v>
      </c>
      <c r="E20" s="145" t="s">
        <v>386</v>
      </c>
      <c r="F20" s="146" t="str">
        <f>VLOOKUP($G20,Összesítő!$B:$F,2,FALSE)</f>
        <v>11-32054-1-036-03-05</v>
      </c>
      <c r="G20" s="143" t="s">
        <v>343</v>
      </c>
      <c r="H20" s="146" t="str">
        <f>AY20&amp;"_"&amp;AW20&amp;"_FIV_"&amp;LEFT(Előlap!$B$6,4)</f>
        <v>3161_18_FIV_2026</v>
      </c>
      <c r="I20" s="146" t="str">
        <f>VLOOKUP($G20,Összesítő!$B:$F,5,FALSE)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20" s="146" t="str">
        <f>VLOOKUP($G20,Összesítő!$B:$F,4,FALSE)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20" s="6">
        <f t="shared" si="1"/>
        <v>1769</v>
      </c>
      <c r="L20" s="144">
        <v>2027</v>
      </c>
      <c r="M20" s="144">
        <v>2027</v>
      </c>
      <c r="N20" s="12">
        <v>1769</v>
      </c>
      <c r="O20" s="7">
        <v>0</v>
      </c>
      <c r="P20" s="7">
        <v>0</v>
      </c>
      <c r="R20" s="7">
        <v>1769</v>
      </c>
      <c r="S20" s="7">
        <v>0</v>
      </c>
      <c r="T20" s="7">
        <v>0</v>
      </c>
      <c r="U20" s="7">
        <v>0</v>
      </c>
      <c r="V20" s="7">
        <v>0</v>
      </c>
      <c r="W20" s="7">
        <v>0</v>
      </c>
      <c r="X20" s="7">
        <v>0</v>
      </c>
      <c r="Y20" s="7">
        <v>0</v>
      </c>
      <c r="Z20" s="7">
        <v>0</v>
      </c>
      <c r="AA20" s="7">
        <v>0</v>
      </c>
      <c r="AB20" s="7">
        <v>0</v>
      </c>
      <c r="AC20" s="6">
        <f t="shared" si="2"/>
        <v>1769</v>
      </c>
      <c r="AD20" s="3" t="str">
        <f t="shared" si="3"/>
        <v>A forrás egyenlő a költséggel (I.ütem).</v>
      </c>
      <c r="AF20" s="7">
        <v>0</v>
      </c>
      <c r="AG20" s="7">
        <v>0</v>
      </c>
      <c r="AH20" s="7">
        <v>0</v>
      </c>
      <c r="AI20" s="7">
        <v>0</v>
      </c>
      <c r="AJ20" s="7">
        <v>0</v>
      </c>
      <c r="AK20" s="7">
        <v>0</v>
      </c>
      <c r="AL20" s="7">
        <v>0</v>
      </c>
      <c r="AM20" s="7">
        <v>0</v>
      </c>
      <c r="AN20" s="7">
        <v>0</v>
      </c>
      <c r="AO20" s="7">
        <v>0</v>
      </c>
      <c r="AP20" s="7">
        <v>0</v>
      </c>
      <c r="AQ20" s="6">
        <f t="shared" si="4"/>
        <v>0</v>
      </c>
      <c r="AR20" s="143" t="s">
        <v>384</v>
      </c>
      <c r="AS20" s="3" t="str">
        <f t="shared" si="5"/>
        <v>Nem hosszútávú a feladat.</v>
      </c>
      <c r="AU20" s="145" t="s">
        <v>156</v>
      </c>
      <c r="AV20" s="145" t="s">
        <v>156</v>
      </c>
      <c r="AW20" s="146">
        <f>COUNTA($G$3:G20)</f>
        <v>18</v>
      </c>
      <c r="AY20" s="8">
        <f>VLOOKUP($G20,Összesítő!$B:$F,3,FALSE)</f>
        <v>3161</v>
      </c>
      <c r="AZ20" s="8">
        <f t="shared" si="6"/>
        <v>0</v>
      </c>
      <c r="BA20" s="5">
        <f t="shared" si="7"/>
        <v>1</v>
      </c>
      <c r="BB20" s="5" t="str">
        <f t="shared" si="8"/>
        <v>R</v>
      </c>
      <c r="BC20" s="5">
        <f t="shared" si="9"/>
        <v>1</v>
      </c>
      <c r="BD20" s="5">
        <f t="shared" si="10"/>
        <v>0</v>
      </c>
      <c r="BE20" s="5">
        <f t="shared" si="11"/>
        <v>0</v>
      </c>
      <c r="BF20" s="8" t="str">
        <f t="shared" si="12"/>
        <v>A forrás egyenlő a költséggel (I.ütem).</v>
      </c>
      <c r="BG20" s="5">
        <f t="shared" si="13"/>
        <v>1</v>
      </c>
      <c r="BH20" s="5">
        <f t="shared" si="14"/>
        <v>1</v>
      </c>
      <c r="BI20" s="5">
        <f t="shared" si="15"/>
        <v>0</v>
      </c>
      <c r="BJ20" s="5">
        <f t="shared" si="16"/>
        <v>1</v>
      </c>
      <c r="BK20" s="5">
        <f t="shared" si="17"/>
        <v>1</v>
      </c>
      <c r="BL20" s="4" t="str">
        <f t="shared" si="18"/>
        <v>Nem hosszútávú a feladat.</v>
      </c>
      <c r="BM20" s="5">
        <f t="shared" si="19"/>
        <v>1</v>
      </c>
      <c r="BN20" s="5">
        <f t="shared" si="20"/>
        <v>0</v>
      </c>
      <c r="BO20" s="5">
        <f t="shared" si="21"/>
        <v>0</v>
      </c>
      <c r="BP20" s="5">
        <f t="shared" si="22"/>
        <v>0</v>
      </c>
      <c r="BQ20" s="5">
        <f t="shared" si="23"/>
        <v>0</v>
      </c>
      <c r="BR20" s="8" t="str">
        <f t="shared" si="24"/>
        <v>Nincs hosszútávú terv!</v>
      </c>
      <c r="BS20" s="5">
        <f t="shared" si="25"/>
        <v>0</v>
      </c>
      <c r="BT20" s="5">
        <f t="shared" si="26"/>
        <v>0</v>
      </c>
      <c r="BU20" s="5">
        <f t="shared" si="27"/>
        <v>1</v>
      </c>
      <c r="BV20" s="5">
        <f t="shared" si="28"/>
        <v>1</v>
      </c>
      <c r="BW20" s="5">
        <f t="shared" si="29"/>
        <v>1</v>
      </c>
      <c r="BX20" s="5">
        <f t="shared" si="30"/>
        <v>1</v>
      </c>
      <c r="BY20" s="5">
        <f t="shared" si="31"/>
        <v>1</v>
      </c>
      <c r="BZ20" s="5">
        <f t="shared" si="32"/>
        <v>1</v>
      </c>
      <c r="CA20" s="5">
        <f t="shared" si="33"/>
        <v>1</v>
      </c>
      <c r="CB20" s="5">
        <f t="shared" si="34"/>
        <v>1</v>
      </c>
      <c r="CC20" s="5">
        <f t="shared" si="35"/>
        <v>1</v>
      </c>
      <c r="CD20" s="5" t="str">
        <f t="shared" si="36"/>
        <v>?</v>
      </c>
      <c r="CE20" s="4" t="str">
        <f t="shared" si="37"/>
        <v>Kitöltés rendben!</v>
      </c>
      <c r="CF20" s="5">
        <f t="shared" si="38"/>
        <v>1</v>
      </c>
      <c r="CG20" s="5">
        <f t="shared" si="39"/>
        <v>1</v>
      </c>
      <c r="CH20" s="5">
        <f t="shared" si="40"/>
        <v>0</v>
      </c>
    </row>
    <row r="21" spans="1:86" s="2" customFormat="1" ht="409.5" x14ac:dyDescent="0.25">
      <c r="A21" s="1" t="str">
        <f t="shared" si="0"/>
        <v>Kitöltés rendben!</v>
      </c>
      <c r="B21" s="144">
        <v>1</v>
      </c>
      <c r="C21" s="143" t="s">
        <v>90</v>
      </c>
      <c r="D21" s="145" t="s">
        <v>402</v>
      </c>
      <c r="E21" s="145" t="s">
        <v>386</v>
      </c>
      <c r="F21" s="146" t="str">
        <f>VLOOKUP($G21,Összesítő!$B:$F,2,FALSE)</f>
        <v>11-32054-1-036-03-05</v>
      </c>
      <c r="G21" s="143" t="s">
        <v>343</v>
      </c>
      <c r="H21" s="146" t="str">
        <f>AY21&amp;"_"&amp;AW21&amp;"_FIV_"&amp;LEFT(Előlap!$B$6,4)</f>
        <v>3161_19_FIV_2026</v>
      </c>
      <c r="I21" s="146" t="str">
        <f>VLOOKUP($G21,Összesítő!$B:$F,5,FALSE)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21" s="146" t="str">
        <f>VLOOKUP($G21,Összesítő!$B:$F,4,FALSE)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21" s="6">
        <f t="shared" si="1"/>
        <v>1270</v>
      </c>
      <c r="L21" s="144">
        <v>2027</v>
      </c>
      <c r="M21" s="144">
        <v>2027</v>
      </c>
      <c r="N21" s="12">
        <v>1270</v>
      </c>
      <c r="O21" s="7">
        <v>0</v>
      </c>
      <c r="P21" s="7">
        <v>0</v>
      </c>
      <c r="R21" s="7">
        <v>1270</v>
      </c>
      <c r="S21" s="7">
        <v>0</v>
      </c>
      <c r="T21" s="7">
        <v>0</v>
      </c>
      <c r="U21" s="7">
        <v>0</v>
      </c>
      <c r="V21" s="7">
        <v>0</v>
      </c>
      <c r="W21" s="7">
        <v>0</v>
      </c>
      <c r="X21" s="7">
        <v>0</v>
      </c>
      <c r="Y21" s="7">
        <v>0</v>
      </c>
      <c r="Z21" s="7">
        <v>0</v>
      </c>
      <c r="AA21" s="7">
        <v>0</v>
      </c>
      <c r="AB21" s="7">
        <v>0</v>
      </c>
      <c r="AC21" s="6">
        <f t="shared" si="2"/>
        <v>1270</v>
      </c>
      <c r="AD21" s="3" t="str">
        <f t="shared" si="3"/>
        <v>A forrás egyenlő a költséggel (I.ütem).</v>
      </c>
      <c r="AF21" s="7">
        <v>0</v>
      </c>
      <c r="AG21" s="7">
        <v>0</v>
      </c>
      <c r="AH21" s="7">
        <v>0</v>
      </c>
      <c r="AI21" s="7">
        <v>0</v>
      </c>
      <c r="AJ21" s="7">
        <v>0</v>
      </c>
      <c r="AK21" s="7">
        <v>0</v>
      </c>
      <c r="AL21" s="7">
        <v>0</v>
      </c>
      <c r="AM21" s="7">
        <v>0</v>
      </c>
      <c r="AN21" s="7">
        <v>0</v>
      </c>
      <c r="AO21" s="7">
        <v>0</v>
      </c>
      <c r="AP21" s="7">
        <v>0</v>
      </c>
      <c r="AQ21" s="6">
        <f t="shared" si="4"/>
        <v>0</v>
      </c>
      <c r="AR21" s="143" t="s">
        <v>384</v>
      </c>
      <c r="AS21" s="3" t="str">
        <f t="shared" si="5"/>
        <v>Nem hosszútávú a feladat.</v>
      </c>
      <c r="AU21" s="145" t="s">
        <v>156</v>
      </c>
      <c r="AV21" s="145" t="s">
        <v>156</v>
      </c>
      <c r="AW21" s="146">
        <f>COUNTA($G$3:G21)</f>
        <v>19</v>
      </c>
      <c r="AY21" s="8">
        <f>VLOOKUP($G21,Összesítő!$B:$F,3,FALSE)</f>
        <v>3161</v>
      </c>
      <c r="AZ21" s="8">
        <f t="shared" si="6"/>
        <v>0</v>
      </c>
      <c r="BA21" s="5">
        <f t="shared" si="7"/>
        <v>1</v>
      </c>
      <c r="BB21" s="5" t="str">
        <f t="shared" si="8"/>
        <v>R</v>
      </c>
      <c r="BC21" s="5">
        <f t="shared" si="9"/>
        <v>1</v>
      </c>
      <c r="BD21" s="5">
        <f t="shared" si="10"/>
        <v>0</v>
      </c>
      <c r="BE21" s="5">
        <f t="shared" si="11"/>
        <v>0</v>
      </c>
      <c r="BF21" s="8" t="str">
        <f t="shared" si="12"/>
        <v>A forrás egyenlő a költséggel (I.ütem).</v>
      </c>
      <c r="BG21" s="5">
        <f t="shared" si="13"/>
        <v>1</v>
      </c>
      <c r="BH21" s="5">
        <f t="shared" si="14"/>
        <v>1</v>
      </c>
      <c r="BI21" s="5">
        <f t="shared" si="15"/>
        <v>0</v>
      </c>
      <c r="BJ21" s="5">
        <f t="shared" si="16"/>
        <v>1</v>
      </c>
      <c r="BK21" s="5">
        <f t="shared" si="17"/>
        <v>1</v>
      </c>
      <c r="BL21" s="4" t="str">
        <f t="shared" si="18"/>
        <v>Nem hosszútávú a feladat.</v>
      </c>
      <c r="BM21" s="5">
        <f t="shared" si="19"/>
        <v>1</v>
      </c>
      <c r="BN21" s="5">
        <f t="shared" si="20"/>
        <v>0</v>
      </c>
      <c r="BO21" s="5">
        <f t="shared" si="21"/>
        <v>0</v>
      </c>
      <c r="BP21" s="5">
        <f t="shared" si="22"/>
        <v>0</v>
      </c>
      <c r="BQ21" s="5">
        <f t="shared" si="23"/>
        <v>0</v>
      </c>
      <c r="BR21" s="8" t="str">
        <f t="shared" si="24"/>
        <v>Nincs hosszútávú terv!</v>
      </c>
      <c r="BS21" s="5">
        <f t="shared" si="25"/>
        <v>0</v>
      </c>
      <c r="BT21" s="5">
        <f t="shared" si="26"/>
        <v>0</v>
      </c>
      <c r="BU21" s="5">
        <f t="shared" si="27"/>
        <v>1</v>
      </c>
      <c r="BV21" s="5">
        <f t="shared" si="28"/>
        <v>1</v>
      </c>
      <c r="BW21" s="5">
        <f t="shared" si="29"/>
        <v>1</v>
      </c>
      <c r="BX21" s="5">
        <f t="shared" si="30"/>
        <v>1</v>
      </c>
      <c r="BY21" s="5">
        <f t="shared" si="31"/>
        <v>1</v>
      </c>
      <c r="BZ21" s="5">
        <f t="shared" si="32"/>
        <v>1</v>
      </c>
      <c r="CA21" s="5">
        <f t="shared" si="33"/>
        <v>1</v>
      </c>
      <c r="CB21" s="5">
        <f t="shared" si="34"/>
        <v>1</v>
      </c>
      <c r="CC21" s="5">
        <f t="shared" si="35"/>
        <v>1</v>
      </c>
      <c r="CD21" s="5" t="str">
        <f t="shared" si="36"/>
        <v>?</v>
      </c>
      <c r="CE21" s="4" t="str">
        <f t="shared" si="37"/>
        <v>Kitöltés rendben!</v>
      </c>
      <c r="CF21" s="5">
        <f t="shared" si="38"/>
        <v>1</v>
      </c>
      <c r="CG21" s="5">
        <f t="shared" si="39"/>
        <v>1</v>
      </c>
      <c r="CH21" s="5">
        <f t="shared" si="40"/>
        <v>0</v>
      </c>
    </row>
    <row r="22" spans="1:86" s="2" customFormat="1" ht="409.5" x14ac:dyDescent="0.25">
      <c r="A22" s="1" t="str">
        <f t="shared" si="0"/>
        <v>Kitöltés rendben!</v>
      </c>
      <c r="B22" s="144">
        <v>1</v>
      </c>
      <c r="C22" s="143" t="s">
        <v>105</v>
      </c>
      <c r="D22" s="145" t="s">
        <v>403</v>
      </c>
      <c r="E22" s="145" t="s">
        <v>386</v>
      </c>
      <c r="F22" s="146" t="str">
        <f>VLOOKUP($G22,Összesítő!$B:$F,2,FALSE)</f>
        <v>11-32054-1-036-03-05</v>
      </c>
      <c r="G22" s="143" t="s">
        <v>343</v>
      </c>
      <c r="H22" s="146" t="str">
        <f>AY22&amp;"_"&amp;AW22&amp;"_FIV_"&amp;LEFT(Előlap!$B$6,4)</f>
        <v>3161_20_FIV_2026</v>
      </c>
      <c r="I22" s="146" t="str">
        <f>VLOOKUP($G22,Összesítő!$B:$F,5,FALSE)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22" s="146" t="str">
        <f>VLOOKUP($G22,Összesítő!$B:$F,4,FALSE)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22" s="6">
        <f t="shared" si="1"/>
        <v>1164</v>
      </c>
      <c r="L22" s="144">
        <v>2027</v>
      </c>
      <c r="M22" s="144">
        <v>2027</v>
      </c>
      <c r="N22" s="12">
        <v>1164</v>
      </c>
      <c r="O22" s="7">
        <v>0</v>
      </c>
      <c r="P22" s="7">
        <v>0</v>
      </c>
      <c r="R22" s="7">
        <v>1164</v>
      </c>
      <c r="S22" s="7">
        <v>0</v>
      </c>
      <c r="T22" s="7">
        <v>0</v>
      </c>
      <c r="U22" s="7">
        <v>0</v>
      </c>
      <c r="V22" s="7">
        <v>0</v>
      </c>
      <c r="W22" s="7">
        <v>0</v>
      </c>
      <c r="X22" s="7">
        <v>0</v>
      </c>
      <c r="Y22" s="7">
        <v>0</v>
      </c>
      <c r="Z22" s="7">
        <v>0</v>
      </c>
      <c r="AA22" s="7">
        <v>0</v>
      </c>
      <c r="AB22" s="7">
        <v>0</v>
      </c>
      <c r="AC22" s="6">
        <f t="shared" si="2"/>
        <v>1164</v>
      </c>
      <c r="AD22" s="3" t="str">
        <f t="shared" si="3"/>
        <v>A forrás egyenlő a költséggel (I.ütem).</v>
      </c>
      <c r="AF22" s="7">
        <v>0</v>
      </c>
      <c r="AG22" s="7">
        <v>0</v>
      </c>
      <c r="AH22" s="7">
        <v>0</v>
      </c>
      <c r="AI22" s="7">
        <v>0</v>
      </c>
      <c r="AJ22" s="7">
        <v>0</v>
      </c>
      <c r="AK22" s="7">
        <v>0</v>
      </c>
      <c r="AL22" s="7">
        <v>0</v>
      </c>
      <c r="AM22" s="7">
        <v>0</v>
      </c>
      <c r="AN22" s="7">
        <v>0</v>
      </c>
      <c r="AO22" s="7">
        <v>0</v>
      </c>
      <c r="AP22" s="7">
        <v>0</v>
      </c>
      <c r="AQ22" s="6">
        <f t="shared" si="4"/>
        <v>0</v>
      </c>
      <c r="AR22" s="143" t="s">
        <v>384</v>
      </c>
      <c r="AS22" s="3" t="str">
        <f t="shared" si="5"/>
        <v>Nem hosszútávú a feladat.</v>
      </c>
      <c r="AU22" s="145" t="s">
        <v>156</v>
      </c>
      <c r="AV22" s="145" t="s">
        <v>156</v>
      </c>
      <c r="AW22" s="146">
        <f>COUNTA($G$3:G22)</f>
        <v>20</v>
      </c>
      <c r="AY22" s="8">
        <f>VLOOKUP($G22,Összesítő!$B:$F,3,FALSE)</f>
        <v>3161</v>
      </c>
      <c r="AZ22" s="8">
        <f t="shared" si="6"/>
        <v>0</v>
      </c>
      <c r="BA22" s="5">
        <f t="shared" si="7"/>
        <v>1</v>
      </c>
      <c r="BB22" s="5" t="str">
        <f t="shared" si="8"/>
        <v>R</v>
      </c>
      <c r="BC22" s="5">
        <f t="shared" si="9"/>
        <v>1</v>
      </c>
      <c r="BD22" s="5">
        <f t="shared" si="10"/>
        <v>0</v>
      </c>
      <c r="BE22" s="5">
        <f t="shared" si="11"/>
        <v>0</v>
      </c>
      <c r="BF22" s="8" t="str">
        <f t="shared" si="12"/>
        <v>A forrás egyenlő a költséggel (I.ütem).</v>
      </c>
      <c r="BG22" s="5">
        <f t="shared" si="13"/>
        <v>1</v>
      </c>
      <c r="BH22" s="5">
        <f t="shared" si="14"/>
        <v>1</v>
      </c>
      <c r="BI22" s="5">
        <f t="shared" si="15"/>
        <v>0</v>
      </c>
      <c r="BJ22" s="5">
        <f t="shared" si="16"/>
        <v>1</v>
      </c>
      <c r="BK22" s="5">
        <f t="shared" si="17"/>
        <v>1</v>
      </c>
      <c r="BL22" s="4" t="str">
        <f t="shared" si="18"/>
        <v>Nem hosszútávú a feladat.</v>
      </c>
      <c r="BM22" s="5">
        <f t="shared" si="19"/>
        <v>1</v>
      </c>
      <c r="BN22" s="5">
        <f t="shared" si="20"/>
        <v>0</v>
      </c>
      <c r="BO22" s="5">
        <f t="shared" si="21"/>
        <v>0</v>
      </c>
      <c r="BP22" s="5">
        <f t="shared" si="22"/>
        <v>0</v>
      </c>
      <c r="BQ22" s="5">
        <f t="shared" si="23"/>
        <v>0</v>
      </c>
      <c r="BR22" s="8" t="str">
        <f t="shared" si="24"/>
        <v>Nincs hosszútávú terv!</v>
      </c>
      <c r="BS22" s="5">
        <f t="shared" si="25"/>
        <v>0</v>
      </c>
      <c r="BT22" s="5">
        <f t="shared" si="26"/>
        <v>0</v>
      </c>
      <c r="BU22" s="5">
        <f t="shared" si="27"/>
        <v>1</v>
      </c>
      <c r="BV22" s="5">
        <f t="shared" si="28"/>
        <v>1</v>
      </c>
      <c r="BW22" s="5">
        <f t="shared" si="29"/>
        <v>1</v>
      </c>
      <c r="BX22" s="5">
        <f t="shared" si="30"/>
        <v>1</v>
      </c>
      <c r="BY22" s="5">
        <f t="shared" si="31"/>
        <v>1</v>
      </c>
      <c r="BZ22" s="5">
        <f t="shared" si="32"/>
        <v>1</v>
      </c>
      <c r="CA22" s="5">
        <f t="shared" si="33"/>
        <v>1</v>
      </c>
      <c r="CB22" s="5">
        <f t="shared" si="34"/>
        <v>1</v>
      </c>
      <c r="CC22" s="5">
        <f t="shared" si="35"/>
        <v>1</v>
      </c>
      <c r="CD22" s="5" t="str">
        <f t="shared" si="36"/>
        <v>?</v>
      </c>
      <c r="CE22" s="4" t="str">
        <f t="shared" si="37"/>
        <v>Kitöltés rendben!</v>
      </c>
      <c r="CF22" s="5">
        <f t="shared" si="38"/>
        <v>1</v>
      </c>
      <c r="CG22" s="5">
        <f t="shared" si="39"/>
        <v>1</v>
      </c>
      <c r="CH22" s="5">
        <f t="shared" si="40"/>
        <v>0</v>
      </c>
    </row>
    <row r="23" spans="1:86" s="2" customFormat="1" ht="409.5" x14ac:dyDescent="0.25">
      <c r="A23" s="1" t="str">
        <f t="shared" si="0"/>
        <v>Kitöltés rendben!</v>
      </c>
      <c r="B23" s="144">
        <v>1</v>
      </c>
      <c r="C23" s="143" t="s">
        <v>90</v>
      </c>
      <c r="D23" s="145" t="s">
        <v>500</v>
      </c>
      <c r="E23" s="145" t="s">
        <v>386</v>
      </c>
      <c r="F23" s="146" t="str">
        <f>VLOOKUP($G23,Összesítő!$B:$F,2,FALSE)</f>
        <v>11-32054-1-036-03-05</v>
      </c>
      <c r="G23" s="143" t="s">
        <v>343</v>
      </c>
      <c r="H23" s="146" t="str">
        <f>AY23&amp;"_"&amp;AW23&amp;"_FIV_"&amp;LEFT(Előlap!$B$6,4)</f>
        <v>3161_21_FIV_2026</v>
      </c>
      <c r="I23" s="146" t="str">
        <f>VLOOKUP($G23,Összesítő!$B:$F,5,FALSE)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23" s="146" t="str">
        <f>VLOOKUP($G23,Összesítő!$B:$F,4,FALSE)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23" s="6">
        <f t="shared" si="1"/>
        <v>2097</v>
      </c>
      <c r="L23" s="144">
        <v>2027</v>
      </c>
      <c r="M23" s="144">
        <v>2027</v>
      </c>
      <c r="N23" s="12">
        <v>2097</v>
      </c>
      <c r="O23" s="7">
        <v>0</v>
      </c>
      <c r="P23" s="7">
        <v>0</v>
      </c>
      <c r="R23" s="7">
        <v>2097</v>
      </c>
      <c r="S23" s="7">
        <v>0</v>
      </c>
      <c r="T23" s="7">
        <v>0</v>
      </c>
      <c r="U23" s="7">
        <v>0</v>
      </c>
      <c r="V23" s="7">
        <v>0</v>
      </c>
      <c r="W23" s="7">
        <v>0</v>
      </c>
      <c r="X23" s="7">
        <v>0</v>
      </c>
      <c r="Y23" s="7">
        <v>0</v>
      </c>
      <c r="Z23" s="7">
        <v>0</v>
      </c>
      <c r="AA23" s="7">
        <v>0</v>
      </c>
      <c r="AB23" s="7">
        <v>0</v>
      </c>
      <c r="AC23" s="6">
        <f t="shared" si="2"/>
        <v>2097</v>
      </c>
      <c r="AD23" s="3" t="str">
        <f t="shared" si="3"/>
        <v>A forrás egyenlő a költséggel (I.ütem).</v>
      </c>
      <c r="AF23" s="7">
        <v>0</v>
      </c>
      <c r="AG23" s="7">
        <v>0</v>
      </c>
      <c r="AH23" s="7">
        <v>0</v>
      </c>
      <c r="AI23" s="7">
        <v>0</v>
      </c>
      <c r="AJ23" s="7">
        <v>0</v>
      </c>
      <c r="AK23" s="7">
        <v>0</v>
      </c>
      <c r="AL23" s="7">
        <v>0</v>
      </c>
      <c r="AM23" s="7">
        <v>0</v>
      </c>
      <c r="AN23" s="7">
        <v>0</v>
      </c>
      <c r="AO23" s="7">
        <v>0</v>
      </c>
      <c r="AP23" s="7">
        <v>0</v>
      </c>
      <c r="AQ23" s="6">
        <f t="shared" si="4"/>
        <v>0</v>
      </c>
      <c r="AR23" s="143" t="s">
        <v>384</v>
      </c>
      <c r="AS23" s="3" t="str">
        <f t="shared" si="5"/>
        <v>Nem hosszútávú a feladat.</v>
      </c>
      <c r="AU23" s="145" t="s">
        <v>156</v>
      </c>
      <c r="AV23" s="145" t="s">
        <v>156</v>
      </c>
      <c r="AW23" s="146">
        <f>COUNTA($G$3:G23)</f>
        <v>21</v>
      </c>
      <c r="AY23" s="8">
        <f>VLOOKUP($G23,Összesítő!$B:$F,3,FALSE)</f>
        <v>3161</v>
      </c>
      <c r="AZ23" s="8">
        <f t="shared" si="6"/>
        <v>0</v>
      </c>
      <c r="BA23" s="5">
        <f t="shared" si="7"/>
        <v>1</v>
      </c>
      <c r="BB23" s="5" t="str">
        <f t="shared" si="8"/>
        <v>R</v>
      </c>
      <c r="BC23" s="5">
        <f t="shared" si="9"/>
        <v>1</v>
      </c>
      <c r="BD23" s="5">
        <f t="shared" si="10"/>
        <v>0</v>
      </c>
      <c r="BE23" s="5">
        <f t="shared" si="11"/>
        <v>0</v>
      </c>
      <c r="BF23" s="8" t="str">
        <f t="shared" si="12"/>
        <v>A forrás egyenlő a költséggel (I.ütem).</v>
      </c>
      <c r="BG23" s="5">
        <f t="shared" si="13"/>
        <v>1</v>
      </c>
      <c r="BH23" s="5">
        <f t="shared" si="14"/>
        <v>1</v>
      </c>
      <c r="BI23" s="5">
        <f t="shared" si="15"/>
        <v>0</v>
      </c>
      <c r="BJ23" s="5">
        <f t="shared" si="16"/>
        <v>1</v>
      </c>
      <c r="BK23" s="5">
        <f t="shared" si="17"/>
        <v>1</v>
      </c>
      <c r="BL23" s="4" t="str">
        <f t="shared" si="18"/>
        <v>Nem hosszútávú a feladat.</v>
      </c>
      <c r="BM23" s="5">
        <f t="shared" si="19"/>
        <v>1</v>
      </c>
      <c r="BN23" s="5">
        <f t="shared" si="20"/>
        <v>0</v>
      </c>
      <c r="BO23" s="5">
        <f t="shared" si="21"/>
        <v>0</v>
      </c>
      <c r="BP23" s="5">
        <f t="shared" si="22"/>
        <v>0</v>
      </c>
      <c r="BQ23" s="5">
        <f t="shared" si="23"/>
        <v>0</v>
      </c>
      <c r="BR23" s="8" t="str">
        <f t="shared" si="24"/>
        <v>Nincs hosszútávú terv!</v>
      </c>
      <c r="BS23" s="5">
        <f t="shared" si="25"/>
        <v>0</v>
      </c>
      <c r="BT23" s="5">
        <f t="shared" si="26"/>
        <v>0</v>
      </c>
      <c r="BU23" s="5">
        <f t="shared" si="27"/>
        <v>1</v>
      </c>
      <c r="BV23" s="5">
        <f t="shared" si="28"/>
        <v>1</v>
      </c>
      <c r="BW23" s="5">
        <f t="shared" si="29"/>
        <v>1</v>
      </c>
      <c r="BX23" s="5">
        <f t="shared" si="30"/>
        <v>1</v>
      </c>
      <c r="BY23" s="5">
        <f t="shared" si="31"/>
        <v>1</v>
      </c>
      <c r="BZ23" s="5">
        <f t="shared" si="32"/>
        <v>1</v>
      </c>
      <c r="CA23" s="5">
        <f t="shared" si="33"/>
        <v>1</v>
      </c>
      <c r="CB23" s="5">
        <f t="shared" si="34"/>
        <v>1</v>
      </c>
      <c r="CC23" s="5">
        <f t="shared" si="35"/>
        <v>1</v>
      </c>
      <c r="CD23" s="5" t="str">
        <f t="shared" si="36"/>
        <v>?</v>
      </c>
      <c r="CE23" s="4" t="str">
        <f t="shared" si="37"/>
        <v>Kitöltés rendben!</v>
      </c>
      <c r="CF23" s="5">
        <f t="shared" si="38"/>
        <v>1</v>
      </c>
      <c r="CG23" s="5">
        <f t="shared" si="39"/>
        <v>1</v>
      </c>
      <c r="CH23" s="5">
        <f t="shared" si="40"/>
        <v>0</v>
      </c>
    </row>
    <row r="24" spans="1:86" s="2" customFormat="1" ht="409.5" x14ac:dyDescent="0.25">
      <c r="A24" s="1" t="str">
        <f t="shared" ref="A24:A86" si="41">IF($G24="","Nincs VKR kiválasztva!",CE24)</f>
        <v>Kitöltés rendben!</v>
      </c>
      <c r="B24" s="144">
        <v>1</v>
      </c>
      <c r="C24" s="143" t="s">
        <v>93</v>
      </c>
      <c r="D24" s="145" t="s">
        <v>404</v>
      </c>
      <c r="E24" s="145" t="s">
        <v>386</v>
      </c>
      <c r="F24" s="146" t="str">
        <f>VLOOKUP($G24,Összesítő!$B:$F,2,FALSE)</f>
        <v>11-32054-1-036-03-05</v>
      </c>
      <c r="G24" s="143" t="s">
        <v>343</v>
      </c>
      <c r="H24" s="146" t="str">
        <f>AY24&amp;"_"&amp;AW24&amp;"_FIV_"&amp;LEFT(Előlap!$B$6,4)</f>
        <v>3161_22_FIV_2026</v>
      </c>
      <c r="I24" s="146" t="str">
        <f>VLOOKUP($G24,Összesítő!$B:$F,5,FALSE)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24" s="146" t="str">
        <f>VLOOKUP($G24,Összesítő!$B:$F,4,FALSE)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24" s="6">
        <f t="shared" ref="K24:K86" si="42">N24+O24</f>
        <v>1466</v>
      </c>
      <c r="L24" s="144">
        <v>2027</v>
      </c>
      <c r="M24" s="144">
        <v>2027</v>
      </c>
      <c r="N24" s="12">
        <v>1466</v>
      </c>
      <c r="O24" s="7">
        <v>0</v>
      </c>
      <c r="P24" s="7">
        <v>0</v>
      </c>
      <c r="R24" s="7">
        <v>1466</v>
      </c>
      <c r="S24" s="7">
        <v>0</v>
      </c>
      <c r="T24" s="7">
        <v>0</v>
      </c>
      <c r="U24" s="7">
        <v>0</v>
      </c>
      <c r="V24" s="7">
        <v>0</v>
      </c>
      <c r="W24" s="7">
        <v>0</v>
      </c>
      <c r="X24" s="7">
        <v>0</v>
      </c>
      <c r="Y24" s="7">
        <v>0</v>
      </c>
      <c r="Z24" s="7">
        <v>0</v>
      </c>
      <c r="AA24" s="7">
        <v>0</v>
      </c>
      <c r="AB24" s="7">
        <v>0</v>
      </c>
      <c r="AC24" s="6">
        <f t="shared" ref="AC24:AC86" si="43">SUM(R24:AB24)</f>
        <v>1466</v>
      </c>
      <c r="AD24" s="3" t="str">
        <f t="shared" ref="AD24:AD86" si="44">IF($G24="","Nincs VKR kiválasztva!",IF(BA24=0,"Hiányos kitöltés!",BF24))</f>
        <v>A forrás egyenlő a költséggel (I.ütem).</v>
      </c>
      <c r="AF24" s="7">
        <v>0</v>
      </c>
      <c r="AG24" s="7">
        <v>0</v>
      </c>
      <c r="AH24" s="7">
        <v>0</v>
      </c>
      <c r="AI24" s="7">
        <v>0</v>
      </c>
      <c r="AJ24" s="7">
        <v>0</v>
      </c>
      <c r="AK24" s="7">
        <v>0</v>
      </c>
      <c r="AL24" s="7">
        <v>0</v>
      </c>
      <c r="AM24" s="7">
        <v>0</v>
      </c>
      <c r="AN24" s="7">
        <v>0</v>
      </c>
      <c r="AO24" s="7">
        <v>0</v>
      </c>
      <c r="AP24" s="7">
        <v>0</v>
      </c>
      <c r="AQ24" s="6">
        <f t="shared" ref="AQ24:AQ86" si="45">SUM(AF24:AP24)</f>
        <v>0</v>
      </c>
      <c r="AR24" s="143" t="s">
        <v>384</v>
      </c>
      <c r="AS24" s="3" t="str">
        <f t="shared" ref="AS24:AS86" si="46">IF($G24="","Nincs VKR kiválasztva!",IF($BA24=0,"Hiányos kitöltés!",IF($BN24=0,"Nem hosszútávú a feladat.",$BL24)))</f>
        <v>Nem hosszútávú a feladat.</v>
      </c>
      <c r="AU24" s="145" t="s">
        <v>156</v>
      </c>
      <c r="AV24" s="145" t="s">
        <v>156</v>
      </c>
      <c r="AW24" s="146">
        <f>COUNTA($G$3:G24)</f>
        <v>22</v>
      </c>
      <c r="AY24" s="8">
        <f>VLOOKUP($G24,Összesítő!$B:$F,3,FALSE)</f>
        <v>3161</v>
      </c>
      <c r="AZ24" s="8">
        <f t="shared" ref="AZ24:AZ86" si="47">LEN($AU24)</f>
        <v>0</v>
      </c>
      <c r="BA24" s="5">
        <f t="shared" ref="BA24:BA86" si="48">IF(OR($B24="",$C24="",$D24="",$E24="",$F24="",$L24="",$M24="",$N24="",$O24="",$P24=""),0,1)</f>
        <v>1</v>
      </c>
      <c r="BB24" s="5" t="str">
        <f t="shared" ref="BB24:BB86" si="49">IF($F24="",0,IF(AND($L24=2027,$M24=2027),"R",IF(AND($L24=2027,$M24&gt;2027),"RH",IF(AND($L24&gt;2027,$M24&gt;2027),"H","x"))))</f>
        <v>R</v>
      </c>
      <c r="BC24" s="5">
        <f t="shared" ref="BC24:BC86" si="50">IF(OR(BB24="R",BB24="RH"),1,0)</f>
        <v>1</v>
      </c>
      <c r="BD24" s="5">
        <f t="shared" ref="BD24:BD86" si="51">IF(AND($BB24="R",$O24&gt;0),1,IF(AND($BB24="H",$N24&gt;0),1,0))</f>
        <v>0</v>
      </c>
      <c r="BE24" s="5">
        <f t="shared" ref="BE24:BE86" si="52">IF($AC24&lt;$N24,1,IF($AC24=$N24,0))</f>
        <v>0</v>
      </c>
      <c r="BF24" s="8" t="str">
        <f t="shared" ref="BF24:BF86" si="53">IF($L24&gt;2027,"Nem rövidtávú a feladat.",IF($BE24=1,"Az I. ütem nem lehet forráshiányos!",IF($AC24&gt;$N24,"Többlet forrást jelölt meg az I. ütemnél! A forrás ne legyen több a költségnél.",IF($AC24=$N24,"A forrás egyenlő a költséggel (I.ütem).",0))))</f>
        <v>A forrás egyenlő a költséggel (I.ütem).</v>
      </c>
      <c r="BG24" s="5">
        <f t="shared" ref="BG24:BG86" si="54">IF(AND($R24&lt;&gt;"",$S24&lt;&gt;"",$T24&lt;&gt;"",$U24&lt;&gt;"",$V24&lt;&gt;"",$W24&lt;&gt;"",$X24&lt;&gt;"",$Y24&lt;&gt;"",$Z24&lt;&gt;"",$AA24&lt;&gt;"",$AB24&lt;&gt;""),1,0)</f>
        <v>1</v>
      </c>
      <c r="BH24" s="5">
        <f t="shared" ref="BH24:BH86" si="55">IF(AND($BG24=1,$N24=$AC24),1,0)</f>
        <v>1</v>
      </c>
      <c r="BI24" s="5">
        <f t="shared" ref="BI24:BI86" si="56">IF($AQ24&lt;$O24,1,0)</f>
        <v>0</v>
      </c>
      <c r="BJ24" s="5">
        <f t="shared" ref="BJ24:BJ86" si="57">IF(AND($AF24&lt;&gt;"",$AG24&lt;&gt;"",$AH24&lt;&gt;"",$AI24&lt;&gt;"",$AJ24&lt;&gt;"",$AK24&lt;&gt;"",$AL24&lt;&gt;"",$AM24&lt;&gt;"",$AN24&lt;&gt;"",$AO24&lt;&gt;"",$AP24&lt;&gt;""),1,0)</f>
        <v>1</v>
      </c>
      <c r="BK24" s="5">
        <f t="shared" ref="BK24:BK86" si="58">IF(AND($BJ24=1,$O24=$AQ24),1,IF(AND($BJ24=1,$O24&gt;$AQ24,AR24="igen"),1,0))</f>
        <v>1</v>
      </c>
      <c r="BL24" s="4" t="str">
        <f t="shared" ref="BL24:BL86" si="59">IF($M24&lt;2028,"Nem hosszútávú a feladat.",IF(AND($BI24=1,$AR24="nem"),"Forráshiányos a feladat? Jelölje az AR-oszlopban!",IF(AND($BI24=0,$AR24="igen"),"Forráshiányosnak jelölte a feladat az AR-oszlopban, de a forrás költség adatok alapnján nem az!",IF(AND($BI24=1,$AR24="igen"),"Forráshiányos a feladat!",IF($AQ24&gt;$O24,"Többlet forrást jelölt meg a II. ütemnél! A forrás ne legyen több a költségnél.",IF($AQ24=$O24,"A forrás egyenlő a költséggel (II.ütem).",0))))))</f>
        <v>Nem hosszútávú a feladat.</v>
      </c>
      <c r="BM24" s="5">
        <f t="shared" ref="BM24:BM86" si="60">IF($M24&lt;2028,1,0)</f>
        <v>1</v>
      </c>
      <c r="BN24" s="5">
        <f t="shared" ref="BN24:BN86" si="61">IF($M24&gt;2027,1,0)</f>
        <v>0</v>
      </c>
      <c r="BO24" s="5">
        <f t="shared" ref="BO24:BO86" si="62">IF(AND($BM24=1,$N24=0),1,0)</f>
        <v>0</v>
      </c>
      <c r="BP24" s="5">
        <f t="shared" ref="BP24:BP86" si="63">IF(AND($BN24=1,$O24=0),1,0)</f>
        <v>0</v>
      </c>
      <c r="BQ24" s="5">
        <f t="shared" ref="BQ24:BQ86" si="64">IF(AND($BB24="R",$N24=0,$AZ24&gt;29),1,IF(AND($BB24="RH",$N24=0,$AZ24&gt;29),1,0))</f>
        <v>0</v>
      </c>
      <c r="BR24" s="8" t="str">
        <f t="shared" ref="BR24:BR86" si="65">IF($BN24=0,"Nincs hosszútávú terv!",IF(AND($BB24="H",$O24=0,$AZ24=0),"Nullás a hosszútávú feladat és nincs hozzá indoklás!",IF(AND($BB24="RH",$O24=0,$AZ24=0),"Nullás a hosszútávú feladat és nincs hozzá indoklás!",IF(AND($BB24="R",$O24=0,$AZ24&lt;300),"Nullás a hosszútávú feladat és rövid hozzá az indoklás!",IF(AND($BB24="RH",$O24=0,$AZ24&lt;300),"Nullás a hosszútávú feladat és rövid hozzá az indoklás!",0)))))</f>
        <v>Nincs hosszútávú terv!</v>
      </c>
      <c r="BS24" s="5">
        <f t="shared" ref="BS24:BS86" si="66">IF(AND($BB24="R",$N24=0,$AZ24&gt;29),1,IF(AND($BB24="RH",$N24=0,$AZ24&gt;29),1,0))</f>
        <v>0</v>
      </c>
      <c r="BT24" s="5">
        <f t="shared" ref="BT24:BT86" si="67">IF(AND($BB24="H",$O24=0,$AZ24&gt;29),1,IF(AND($BB24="RH",$O24=0,$AZ24&gt;29),1,0))</f>
        <v>0</v>
      </c>
      <c r="BU24" s="5">
        <f t="shared" ref="BU24:BU86" si="68">IF($B24="",0,1)</f>
        <v>1</v>
      </c>
      <c r="BV24" s="5">
        <f t="shared" ref="BV24:BV86" si="69">IF($C24="",0,1)</f>
        <v>1</v>
      </c>
      <c r="BW24" s="5">
        <f t="shared" ref="BW24:BW86" si="70">IF($D24="",0,1)</f>
        <v>1</v>
      </c>
      <c r="BX24" s="5">
        <f t="shared" ref="BX24:BX86" si="71">IF($E24="",0,1)</f>
        <v>1</v>
      </c>
      <c r="BY24" s="5">
        <f t="shared" ref="BY24:BY86" si="72">IF($L24="",0,1)</f>
        <v>1</v>
      </c>
      <c r="BZ24" s="5">
        <f t="shared" ref="BZ24:BZ86" si="73">IF($M24="",0,1)</f>
        <v>1</v>
      </c>
      <c r="CA24" s="5">
        <f t="shared" ref="CA24:CA86" si="74">IF($N24="",0,1)</f>
        <v>1</v>
      </c>
      <c r="CB24" s="5">
        <f t="shared" ref="CB24:CB86" si="75">IF($O24="",0,1)</f>
        <v>1</v>
      </c>
      <c r="CC24" s="5">
        <f t="shared" ref="CC24:CC86" si="76">IF($P24="",0,1)</f>
        <v>1</v>
      </c>
      <c r="CD24" s="5" t="str">
        <f t="shared" ref="CD24:CD86" si="77">IF(AND($BA24=0,$BU24=0),"Hiányos kitöltés! (B-oszlop üres)",IF(AND($BA24=0,$BV24=0),"Hiányos kitöltés! (C-oszlop üres)",IF(AND($BA24=0,$BW24=0),"Hiányos kitöltés! (D-oszlop üres)",IF(AND($BA24=0,$BX24=0),"Hiányos kitöltés! (E-oszlop üres)",IF(AND($BA24=0,$BY24=0),"Hiányos kitöltés! (L-oszlop üres)",IF(AND($BA24=0,$BZ24=0),"Hiányos kitöltés! (M-oszlop üres)",IF(AND($BA24=0,$CA24=0),"Hiányos kitöltés! (N-oszlop üres)",IF(AND($BA24=0,$CB24=0),"Hiányos kitöltés! (O-oszlop üres)",IF(AND($BA24=0,$CC24=0),"Hiányos kitöltés! (P-oszlop üres)",IF(AND($BA24=0,$BG24=0),"Hiányos kitöltés! (I.ütem forrása hiányos!","?"))))))))))</f>
        <v>?</v>
      </c>
      <c r="CE24" s="4" t="str">
        <f t="shared" ref="CE24:CE86" si="78">IF($BA24=0,$CD24,IF($BG24=0,"I. ütem forrása nincs kitöltve!",IF($BJ24=0,"II. ütem forrása nincs kitöltve!",IF($BD24=1,"Költségek üteme nem megfelelő (az időtartam és a költség üteme eltér)!",IF(AND(BH24=0,$BA24=1,$BJ24=1,$BD24=1),"Kötelező cellák kitöltve, de az I. ütem forrása hibás!",IF(AND(BJ24=0,$BA24=1,$BJ24=1,$BD24=1),"Kötelező cellák kitöltve, de a II. ütem forrása hibás!",IF(AND($BO24=1,$AZ24&lt;30),"Nullás a rövidtávú feladat és rövid (hiányzik) a hozzá tartozó indoklás!",IF(AND($BP24=1,$AZ24&lt;30),"Nullás a hosszútávú feladat és rövid (hiányzik) a hozzá tartozó indoklás!",IF(AND(BN24=1,C24="1811_RENDKÍVÜLI"),"II. ütemre nem tervezhet Rendkívüli feladatot!",IF(BH24=0,AD24,IF(BK24=0,AS24,IF(AND(BC24=1,$P24&gt;$N24),"EM rendelet 2. melléklet terhére elszámolt költség nem lehet nagyobb az I. ütemre tervezett tényleges költségnél!",IF($AC24&gt;$N24,"Többlet forrást jelölt meg az I. ütemnél! A forrás ne legyen több a költségnél.",IF($AQ24&gt;$O24,"Többlet forrást jelölt meg a II. ütemnél! A forrás ne legyen több a költségnél.","Kitöltés rendben!"))))))))))))))</f>
        <v>Kitöltés rendben!</v>
      </c>
      <c r="CF24" s="5">
        <f t="shared" ref="CF24:CF86" si="79">IF(A24="Kitöltés rendben!",1,0)</f>
        <v>1</v>
      </c>
      <c r="CG24" s="5">
        <f t="shared" ref="CG24:CG86" si="80">IF(AND($BB24="R",$CF24=1),1,IF(AND($BB24="RH",$CF24=1),1,0))</f>
        <v>1</v>
      </c>
      <c r="CH24" s="5">
        <f t="shared" ref="CH24:CH86" si="81">IF(AND($BB24="H",$CF24=1),1,IF(AND($BB24="RH",$CF24=1),1,0))</f>
        <v>0</v>
      </c>
    </row>
    <row r="25" spans="1:86" s="2" customFormat="1" ht="409.5" x14ac:dyDescent="0.25">
      <c r="A25" s="1" t="str">
        <f t="shared" si="41"/>
        <v>Kitöltés rendben!</v>
      </c>
      <c r="B25" s="144">
        <v>1</v>
      </c>
      <c r="C25" s="143" t="s">
        <v>90</v>
      </c>
      <c r="D25" s="145" t="s">
        <v>405</v>
      </c>
      <c r="E25" s="145" t="s">
        <v>386</v>
      </c>
      <c r="F25" s="146" t="str">
        <f>VLOOKUP($G25,Összesítő!$B:$F,2,FALSE)</f>
        <v>11-32054-1-036-03-05</v>
      </c>
      <c r="G25" s="143" t="s">
        <v>343</v>
      </c>
      <c r="H25" s="146" t="str">
        <f>AY25&amp;"_"&amp;AW25&amp;"_FIV_"&amp;LEFT(Előlap!$B$6,4)</f>
        <v>3161_23_FIV_2026</v>
      </c>
      <c r="I25" s="146" t="str">
        <f>VLOOKUP($G25,Összesítő!$B:$F,5,FALSE)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25" s="146" t="str">
        <f>VLOOKUP($G25,Összesítő!$B:$F,4,FALSE)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25" s="6">
        <f t="shared" si="42"/>
        <v>1251</v>
      </c>
      <c r="L25" s="144">
        <v>2027</v>
      </c>
      <c r="M25" s="144">
        <v>2027</v>
      </c>
      <c r="N25" s="12">
        <v>1251</v>
      </c>
      <c r="O25" s="7">
        <v>0</v>
      </c>
      <c r="P25" s="7">
        <v>0</v>
      </c>
      <c r="R25" s="7">
        <v>1251</v>
      </c>
      <c r="S25" s="7">
        <v>0</v>
      </c>
      <c r="T25" s="7">
        <v>0</v>
      </c>
      <c r="U25" s="7">
        <v>0</v>
      </c>
      <c r="V25" s="7">
        <v>0</v>
      </c>
      <c r="W25" s="7">
        <v>0</v>
      </c>
      <c r="X25" s="7">
        <v>0</v>
      </c>
      <c r="Y25" s="7">
        <v>0</v>
      </c>
      <c r="Z25" s="7">
        <v>0</v>
      </c>
      <c r="AA25" s="7">
        <v>0</v>
      </c>
      <c r="AB25" s="7">
        <v>0</v>
      </c>
      <c r="AC25" s="6">
        <f t="shared" si="43"/>
        <v>1251</v>
      </c>
      <c r="AD25" s="3" t="str">
        <f t="shared" si="44"/>
        <v>A forrás egyenlő a költséggel (I.ütem).</v>
      </c>
      <c r="AF25" s="7">
        <v>0</v>
      </c>
      <c r="AG25" s="7">
        <v>0</v>
      </c>
      <c r="AH25" s="7">
        <v>0</v>
      </c>
      <c r="AI25" s="7">
        <v>0</v>
      </c>
      <c r="AJ25" s="7">
        <v>0</v>
      </c>
      <c r="AK25" s="7">
        <v>0</v>
      </c>
      <c r="AL25" s="7">
        <v>0</v>
      </c>
      <c r="AM25" s="7">
        <v>0</v>
      </c>
      <c r="AN25" s="7">
        <v>0</v>
      </c>
      <c r="AO25" s="7">
        <v>0</v>
      </c>
      <c r="AP25" s="7">
        <v>0</v>
      </c>
      <c r="AQ25" s="6">
        <f t="shared" si="45"/>
        <v>0</v>
      </c>
      <c r="AR25" s="143" t="s">
        <v>384</v>
      </c>
      <c r="AS25" s="3" t="str">
        <f t="shared" si="46"/>
        <v>Nem hosszútávú a feladat.</v>
      </c>
      <c r="AU25" s="145" t="s">
        <v>156</v>
      </c>
      <c r="AV25" s="145" t="s">
        <v>156</v>
      </c>
      <c r="AW25" s="146">
        <f>COUNTA($G$3:G25)</f>
        <v>23</v>
      </c>
      <c r="AY25" s="8">
        <f>VLOOKUP($G25,Összesítő!$B:$F,3,FALSE)</f>
        <v>3161</v>
      </c>
      <c r="AZ25" s="8">
        <f t="shared" si="47"/>
        <v>0</v>
      </c>
      <c r="BA25" s="5">
        <f t="shared" si="48"/>
        <v>1</v>
      </c>
      <c r="BB25" s="5" t="str">
        <f t="shared" si="49"/>
        <v>R</v>
      </c>
      <c r="BC25" s="5">
        <f t="shared" si="50"/>
        <v>1</v>
      </c>
      <c r="BD25" s="5">
        <f t="shared" si="51"/>
        <v>0</v>
      </c>
      <c r="BE25" s="5">
        <f t="shared" si="52"/>
        <v>0</v>
      </c>
      <c r="BF25" s="8" t="str">
        <f t="shared" si="53"/>
        <v>A forrás egyenlő a költséggel (I.ütem).</v>
      </c>
      <c r="BG25" s="5">
        <f t="shared" si="54"/>
        <v>1</v>
      </c>
      <c r="BH25" s="5">
        <f t="shared" si="55"/>
        <v>1</v>
      </c>
      <c r="BI25" s="5">
        <f t="shared" si="56"/>
        <v>0</v>
      </c>
      <c r="BJ25" s="5">
        <f t="shared" si="57"/>
        <v>1</v>
      </c>
      <c r="BK25" s="5">
        <f t="shared" si="58"/>
        <v>1</v>
      </c>
      <c r="BL25" s="4" t="str">
        <f t="shared" si="59"/>
        <v>Nem hosszútávú a feladat.</v>
      </c>
      <c r="BM25" s="5">
        <f t="shared" si="60"/>
        <v>1</v>
      </c>
      <c r="BN25" s="5">
        <f t="shared" si="61"/>
        <v>0</v>
      </c>
      <c r="BO25" s="5">
        <f t="shared" si="62"/>
        <v>0</v>
      </c>
      <c r="BP25" s="5">
        <f t="shared" si="63"/>
        <v>0</v>
      </c>
      <c r="BQ25" s="5">
        <f t="shared" si="64"/>
        <v>0</v>
      </c>
      <c r="BR25" s="8" t="str">
        <f t="shared" si="65"/>
        <v>Nincs hosszútávú terv!</v>
      </c>
      <c r="BS25" s="5">
        <f t="shared" si="66"/>
        <v>0</v>
      </c>
      <c r="BT25" s="5">
        <f t="shared" si="67"/>
        <v>0</v>
      </c>
      <c r="BU25" s="5">
        <f t="shared" si="68"/>
        <v>1</v>
      </c>
      <c r="BV25" s="5">
        <f t="shared" si="69"/>
        <v>1</v>
      </c>
      <c r="BW25" s="5">
        <f t="shared" si="70"/>
        <v>1</v>
      </c>
      <c r="BX25" s="5">
        <f t="shared" si="71"/>
        <v>1</v>
      </c>
      <c r="BY25" s="5">
        <f t="shared" si="72"/>
        <v>1</v>
      </c>
      <c r="BZ25" s="5">
        <f t="shared" si="73"/>
        <v>1</v>
      </c>
      <c r="CA25" s="5">
        <f t="shared" si="74"/>
        <v>1</v>
      </c>
      <c r="CB25" s="5">
        <f t="shared" si="75"/>
        <v>1</v>
      </c>
      <c r="CC25" s="5">
        <f t="shared" si="76"/>
        <v>1</v>
      </c>
      <c r="CD25" s="5" t="str">
        <f t="shared" si="77"/>
        <v>?</v>
      </c>
      <c r="CE25" s="4" t="str">
        <f t="shared" si="78"/>
        <v>Kitöltés rendben!</v>
      </c>
      <c r="CF25" s="5">
        <f t="shared" si="79"/>
        <v>1</v>
      </c>
      <c r="CG25" s="5">
        <f t="shared" si="80"/>
        <v>1</v>
      </c>
      <c r="CH25" s="5">
        <f t="shared" si="81"/>
        <v>0</v>
      </c>
    </row>
    <row r="26" spans="1:86" s="2" customFormat="1" ht="409.5" x14ac:dyDescent="0.25">
      <c r="A26" s="1" t="str">
        <f t="shared" si="41"/>
        <v>Kitöltés rendben!</v>
      </c>
      <c r="B26" s="144">
        <v>1</v>
      </c>
      <c r="C26" s="143" t="s">
        <v>93</v>
      </c>
      <c r="D26" s="145" t="s">
        <v>406</v>
      </c>
      <c r="E26" s="145" t="s">
        <v>386</v>
      </c>
      <c r="F26" s="146" t="str">
        <f>VLOOKUP($G26,Összesítő!$B:$F,2,FALSE)</f>
        <v>11-32054-1-036-03-05</v>
      </c>
      <c r="G26" s="143" t="s">
        <v>343</v>
      </c>
      <c r="H26" s="146" t="str">
        <f>AY26&amp;"_"&amp;AW26&amp;"_FIV_"&amp;LEFT(Előlap!$B$6,4)</f>
        <v>3161_24_FIV_2026</v>
      </c>
      <c r="I26" s="146" t="str">
        <f>VLOOKUP($G26,Összesítő!$B:$F,5,FALSE)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26" s="146" t="str">
        <f>VLOOKUP($G26,Összesítő!$B:$F,4,FALSE)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26" s="6">
        <f t="shared" si="42"/>
        <v>1960</v>
      </c>
      <c r="L26" s="144">
        <v>2027</v>
      </c>
      <c r="M26" s="144">
        <v>2027</v>
      </c>
      <c r="N26" s="12">
        <v>1960</v>
      </c>
      <c r="O26" s="7">
        <v>0</v>
      </c>
      <c r="P26" s="7">
        <v>0</v>
      </c>
      <c r="R26" s="7">
        <v>1960</v>
      </c>
      <c r="S26" s="7">
        <v>0</v>
      </c>
      <c r="T26" s="7">
        <v>0</v>
      </c>
      <c r="U26" s="7">
        <v>0</v>
      </c>
      <c r="V26" s="7">
        <v>0</v>
      </c>
      <c r="W26" s="7">
        <v>0</v>
      </c>
      <c r="X26" s="7">
        <v>0</v>
      </c>
      <c r="Y26" s="7">
        <v>0</v>
      </c>
      <c r="Z26" s="7">
        <v>0</v>
      </c>
      <c r="AA26" s="7">
        <v>0</v>
      </c>
      <c r="AB26" s="7">
        <v>0</v>
      </c>
      <c r="AC26" s="6">
        <f t="shared" si="43"/>
        <v>1960</v>
      </c>
      <c r="AD26" s="3" t="str">
        <f t="shared" si="44"/>
        <v>A forrás egyenlő a költséggel (I.ütem).</v>
      </c>
      <c r="AF26" s="7">
        <v>0</v>
      </c>
      <c r="AG26" s="7">
        <v>0</v>
      </c>
      <c r="AH26" s="7">
        <v>0</v>
      </c>
      <c r="AI26" s="7">
        <v>0</v>
      </c>
      <c r="AJ26" s="7">
        <v>0</v>
      </c>
      <c r="AK26" s="7">
        <v>0</v>
      </c>
      <c r="AL26" s="7">
        <v>0</v>
      </c>
      <c r="AM26" s="7">
        <v>0</v>
      </c>
      <c r="AN26" s="7">
        <v>0</v>
      </c>
      <c r="AO26" s="7">
        <v>0</v>
      </c>
      <c r="AP26" s="7">
        <v>0</v>
      </c>
      <c r="AQ26" s="6">
        <f t="shared" si="45"/>
        <v>0</v>
      </c>
      <c r="AR26" s="143" t="s">
        <v>384</v>
      </c>
      <c r="AS26" s="3" t="str">
        <f t="shared" si="46"/>
        <v>Nem hosszútávú a feladat.</v>
      </c>
      <c r="AU26" s="145" t="s">
        <v>156</v>
      </c>
      <c r="AV26" s="145" t="s">
        <v>156</v>
      </c>
      <c r="AW26" s="146">
        <f>COUNTA($G$3:G26)</f>
        <v>24</v>
      </c>
      <c r="AY26" s="8">
        <f>VLOOKUP($G26,Összesítő!$B:$F,3,FALSE)</f>
        <v>3161</v>
      </c>
      <c r="AZ26" s="8">
        <f t="shared" si="47"/>
        <v>0</v>
      </c>
      <c r="BA26" s="5">
        <f t="shared" si="48"/>
        <v>1</v>
      </c>
      <c r="BB26" s="5" t="str">
        <f t="shared" si="49"/>
        <v>R</v>
      </c>
      <c r="BC26" s="5">
        <f t="shared" si="50"/>
        <v>1</v>
      </c>
      <c r="BD26" s="5">
        <f t="shared" si="51"/>
        <v>0</v>
      </c>
      <c r="BE26" s="5">
        <f t="shared" si="52"/>
        <v>0</v>
      </c>
      <c r="BF26" s="8" t="str">
        <f t="shared" si="53"/>
        <v>A forrás egyenlő a költséggel (I.ütem).</v>
      </c>
      <c r="BG26" s="5">
        <f t="shared" si="54"/>
        <v>1</v>
      </c>
      <c r="BH26" s="5">
        <f t="shared" si="55"/>
        <v>1</v>
      </c>
      <c r="BI26" s="5">
        <f t="shared" si="56"/>
        <v>0</v>
      </c>
      <c r="BJ26" s="5">
        <f t="shared" si="57"/>
        <v>1</v>
      </c>
      <c r="BK26" s="5">
        <f t="shared" si="58"/>
        <v>1</v>
      </c>
      <c r="BL26" s="4" t="str">
        <f t="shared" si="59"/>
        <v>Nem hosszútávú a feladat.</v>
      </c>
      <c r="BM26" s="5">
        <f t="shared" si="60"/>
        <v>1</v>
      </c>
      <c r="BN26" s="5">
        <f t="shared" si="61"/>
        <v>0</v>
      </c>
      <c r="BO26" s="5">
        <f t="shared" si="62"/>
        <v>0</v>
      </c>
      <c r="BP26" s="5">
        <f t="shared" si="63"/>
        <v>0</v>
      </c>
      <c r="BQ26" s="5">
        <f t="shared" si="64"/>
        <v>0</v>
      </c>
      <c r="BR26" s="8" t="str">
        <f t="shared" si="65"/>
        <v>Nincs hosszútávú terv!</v>
      </c>
      <c r="BS26" s="5">
        <f t="shared" si="66"/>
        <v>0</v>
      </c>
      <c r="BT26" s="5">
        <f t="shared" si="67"/>
        <v>0</v>
      </c>
      <c r="BU26" s="5">
        <f t="shared" si="68"/>
        <v>1</v>
      </c>
      <c r="BV26" s="5">
        <f t="shared" si="69"/>
        <v>1</v>
      </c>
      <c r="BW26" s="5">
        <f t="shared" si="70"/>
        <v>1</v>
      </c>
      <c r="BX26" s="5">
        <f t="shared" si="71"/>
        <v>1</v>
      </c>
      <c r="BY26" s="5">
        <f t="shared" si="72"/>
        <v>1</v>
      </c>
      <c r="BZ26" s="5">
        <f t="shared" si="73"/>
        <v>1</v>
      </c>
      <c r="CA26" s="5">
        <f t="shared" si="74"/>
        <v>1</v>
      </c>
      <c r="CB26" s="5">
        <f t="shared" si="75"/>
        <v>1</v>
      </c>
      <c r="CC26" s="5">
        <f t="shared" si="76"/>
        <v>1</v>
      </c>
      <c r="CD26" s="5" t="str">
        <f t="shared" si="77"/>
        <v>?</v>
      </c>
      <c r="CE26" s="4" t="str">
        <f t="shared" si="78"/>
        <v>Kitöltés rendben!</v>
      </c>
      <c r="CF26" s="5">
        <f t="shared" si="79"/>
        <v>1</v>
      </c>
      <c r="CG26" s="5">
        <f t="shared" si="80"/>
        <v>1</v>
      </c>
      <c r="CH26" s="5">
        <f t="shared" si="81"/>
        <v>0</v>
      </c>
    </row>
    <row r="27" spans="1:86" s="2" customFormat="1" ht="409.5" x14ac:dyDescent="0.25">
      <c r="A27" s="1" t="str">
        <f t="shared" si="41"/>
        <v>Kitöltés rendben!</v>
      </c>
      <c r="B27" s="144">
        <v>1</v>
      </c>
      <c r="C27" s="143" t="s">
        <v>93</v>
      </c>
      <c r="D27" s="145" t="s">
        <v>407</v>
      </c>
      <c r="E27" s="145" t="s">
        <v>386</v>
      </c>
      <c r="F27" s="146" t="str">
        <f>VLOOKUP($G27,Összesítő!$B:$F,2,FALSE)</f>
        <v>11-32054-1-036-03-05</v>
      </c>
      <c r="G27" s="143" t="s">
        <v>343</v>
      </c>
      <c r="H27" s="146" t="str">
        <f>AY27&amp;"_"&amp;AW27&amp;"_FIV_"&amp;LEFT(Előlap!$B$6,4)</f>
        <v>3161_25_FIV_2026</v>
      </c>
      <c r="I27" s="146" t="str">
        <f>VLOOKUP($G27,Összesítő!$B:$F,5,FALSE)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27" s="146" t="str">
        <f>VLOOKUP($G27,Összesítő!$B:$F,4,FALSE)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27" s="6">
        <f t="shared" si="42"/>
        <v>26437</v>
      </c>
      <c r="L27" s="144">
        <v>2027</v>
      </c>
      <c r="M27" s="144">
        <v>2027</v>
      </c>
      <c r="N27" s="12">
        <v>26437</v>
      </c>
      <c r="O27" s="7">
        <v>0</v>
      </c>
      <c r="P27" s="7">
        <v>0</v>
      </c>
      <c r="R27" s="7">
        <v>26437</v>
      </c>
      <c r="S27" s="7">
        <v>0</v>
      </c>
      <c r="T27" s="7">
        <v>0</v>
      </c>
      <c r="U27" s="7">
        <v>0</v>
      </c>
      <c r="V27" s="7">
        <v>0</v>
      </c>
      <c r="W27" s="7">
        <v>0</v>
      </c>
      <c r="X27" s="7">
        <v>0</v>
      </c>
      <c r="Y27" s="7">
        <v>0</v>
      </c>
      <c r="Z27" s="7">
        <v>0</v>
      </c>
      <c r="AA27" s="7">
        <v>0</v>
      </c>
      <c r="AB27" s="7">
        <v>0</v>
      </c>
      <c r="AC27" s="6">
        <f t="shared" si="43"/>
        <v>26437</v>
      </c>
      <c r="AD27" s="3" t="str">
        <f t="shared" si="44"/>
        <v>A forrás egyenlő a költséggel (I.ütem).</v>
      </c>
      <c r="AF27" s="7">
        <v>0</v>
      </c>
      <c r="AG27" s="7">
        <v>0</v>
      </c>
      <c r="AH27" s="7">
        <v>0</v>
      </c>
      <c r="AI27" s="7">
        <v>0</v>
      </c>
      <c r="AJ27" s="7">
        <v>0</v>
      </c>
      <c r="AK27" s="7">
        <v>0</v>
      </c>
      <c r="AL27" s="7">
        <v>0</v>
      </c>
      <c r="AM27" s="7">
        <v>0</v>
      </c>
      <c r="AN27" s="7">
        <v>0</v>
      </c>
      <c r="AO27" s="7">
        <v>0</v>
      </c>
      <c r="AP27" s="7">
        <v>0</v>
      </c>
      <c r="AQ27" s="6">
        <f t="shared" si="45"/>
        <v>0</v>
      </c>
      <c r="AR27" s="143" t="s">
        <v>384</v>
      </c>
      <c r="AS27" s="3" t="str">
        <f t="shared" si="46"/>
        <v>Nem hosszútávú a feladat.</v>
      </c>
      <c r="AU27" s="145" t="s">
        <v>156</v>
      </c>
      <c r="AV27" s="145" t="s">
        <v>156</v>
      </c>
      <c r="AW27" s="146">
        <f>COUNTA($G$3:G27)</f>
        <v>25</v>
      </c>
      <c r="AY27" s="8">
        <f>VLOOKUP($G27,Összesítő!$B:$F,3,FALSE)</f>
        <v>3161</v>
      </c>
      <c r="AZ27" s="8">
        <f t="shared" si="47"/>
        <v>0</v>
      </c>
      <c r="BA27" s="5">
        <f t="shared" si="48"/>
        <v>1</v>
      </c>
      <c r="BB27" s="5" t="str">
        <f t="shared" si="49"/>
        <v>R</v>
      </c>
      <c r="BC27" s="5">
        <f t="shared" si="50"/>
        <v>1</v>
      </c>
      <c r="BD27" s="5">
        <f t="shared" si="51"/>
        <v>0</v>
      </c>
      <c r="BE27" s="5">
        <f t="shared" si="52"/>
        <v>0</v>
      </c>
      <c r="BF27" s="8" t="str">
        <f t="shared" si="53"/>
        <v>A forrás egyenlő a költséggel (I.ütem).</v>
      </c>
      <c r="BG27" s="5">
        <f t="shared" si="54"/>
        <v>1</v>
      </c>
      <c r="BH27" s="5">
        <f t="shared" si="55"/>
        <v>1</v>
      </c>
      <c r="BI27" s="5">
        <f t="shared" si="56"/>
        <v>0</v>
      </c>
      <c r="BJ27" s="5">
        <f t="shared" si="57"/>
        <v>1</v>
      </c>
      <c r="BK27" s="5">
        <f t="shared" si="58"/>
        <v>1</v>
      </c>
      <c r="BL27" s="4" t="str">
        <f t="shared" si="59"/>
        <v>Nem hosszútávú a feladat.</v>
      </c>
      <c r="BM27" s="5">
        <f t="shared" si="60"/>
        <v>1</v>
      </c>
      <c r="BN27" s="5">
        <f t="shared" si="61"/>
        <v>0</v>
      </c>
      <c r="BO27" s="5">
        <f t="shared" si="62"/>
        <v>0</v>
      </c>
      <c r="BP27" s="5">
        <f t="shared" si="63"/>
        <v>0</v>
      </c>
      <c r="BQ27" s="5">
        <f t="shared" si="64"/>
        <v>0</v>
      </c>
      <c r="BR27" s="8" t="str">
        <f t="shared" si="65"/>
        <v>Nincs hosszútávú terv!</v>
      </c>
      <c r="BS27" s="5">
        <f t="shared" si="66"/>
        <v>0</v>
      </c>
      <c r="BT27" s="5">
        <f t="shared" si="67"/>
        <v>0</v>
      </c>
      <c r="BU27" s="5">
        <f t="shared" si="68"/>
        <v>1</v>
      </c>
      <c r="BV27" s="5">
        <f t="shared" si="69"/>
        <v>1</v>
      </c>
      <c r="BW27" s="5">
        <f t="shared" si="70"/>
        <v>1</v>
      </c>
      <c r="BX27" s="5">
        <f t="shared" si="71"/>
        <v>1</v>
      </c>
      <c r="BY27" s="5">
        <f t="shared" si="72"/>
        <v>1</v>
      </c>
      <c r="BZ27" s="5">
        <f t="shared" si="73"/>
        <v>1</v>
      </c>
      <c r="CA27" s="5">
        <f t="shared" si="74"/>
        <v>1</v>
      </c>
      <c r="CB27" s="5">
        <f t="shared" si="75"/>
        <v>1</v>
      </c>
      <c r="CC27" s="5">
        <f t="shared" si="76"/>
        <v>1</v>
      </c>
      <c r="CD27" s="5" t="str">
        <f t="shared" si="77"/>
        <v>?</v>
      </c>
      <c r="CE27" s="4" t="str">
        <f t="shared" si="78"/>
        <v>Kitöltés rendben!</v>
      </c>
      <c r="CF27" s="5">
        <f t="shared" si="79"/>
        <v>1</v>
      </c>
      <c r="CG27" s="5">
        <f t="shared" si="80"/>
        <v>1</v>
      </c>
      <c r="CH27" s="5">
        <f t="shared" si="81"/>
        <v>0</v>
      </c>
    </row>
    <row r="28" spans="1:86" s="2" customFormat="1" ht="409.5" x14ac:dyDescent="0.25">
      <c r="A28" s="1" t="str">
        <f t="shared" si="41"/>
        <v>Kitöltés rendben!</v>
      </c>
      <c r="B28" s="144">
        <v>1</v>
      </c>
      <c r="C28" s="143" t="s">
        <v>105</v>
      </c>
      <c r="D28" s="145" t="s">
        <v>408</v>
      </c>
      <c r="E28" s="145" t="s">
        <v>386</v>
      </c>
      <c r="F28" s="146" t="str">
        <f>VLOOKUP($G28,Összesítő!$B:$F,2,FALSE)</f>
        <v>11-32054-1-036-03-05</v>
      </c>
      <c r="G28" s="143" t="s">
        <v>343</v>
      </c>
      <c r="H28" s="146" t="str">
        <f>AY28&amp;"_"&amp;AW28&amp;"_FIV_"&amp;LEFT(Előlap!$B$6,4)</f>
        <v>3161_26_FIV_2026</v>
      </c>
      <c r="I28" s="146" t="str">
        <f>VLOOKUP($G28,Összesítő!$B:$F,5,FALSE)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28" s="146" t="str">
        <f>VLOOKUP($G28,Összesítő!$B:$F,4,FALSE)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28" s="6">
        <f t="shared" si="42"/>
        <v>26437</v>
      </c>
      <c r="L28" s="144">
        <v>2027</v>
      </c>
      <c r="M28" s="144">
        <v>2027</v>
      </c>
      <c r="N28" s="12">
        <v>26437</v>
      </c>
      <c r="O28" s="7">
        <v>0</v>
      </c>
      <c r="P28" s="7">
        <v>0</v>
      </c>
      <c r="R28" s="7">
        <v>26437</v>
      </c>
      <c r="S28" s="7">
        <v>0</v>
      </c>
      <c r="T28" s="7">
        <v>0</v>
      </c>
      <c r="U28" s="7">
        <v>0</v>
      </c>
      <c r="V28" s="7">
        <v>0</v>
      </c>
      <c r="W28" s="7">
        <v>0</v>
      </c>
      <c r="X28" s="7">
        <v>0</v>
      </c>
      <c r="Y28" s="7">
        <v>0</v>
      </c>
      <c r="Z28" s="7">
        <v>0</v>
      </c>
      <c r="AA28" s="7">
        <v>0</v>
      </c>
      <c r="AB28" s="7">
        <v>0</v>
      </c>
      <c r="AC28" s="6">
        <f t="shared" si="43"/>
        <v>26437</v>
      </c>
      <c r="AD28" s="3" t="str">
        <f t="shared" si="44"/>
        <v>A forrás egyenlő a költséggel (I.ütem).</v>
      </c>
      <c r="AF28" s="7">
        <v>0</v>
      </c>
      <c r="AG28" s="7">
        <v>0</v>
      </c>
      <c r="AH28" s="7">
        <v>0</v>
      </c>
      <c r="AI28" s="7">
        <v>0</v>
      </c>
      <c r="AJ28" s="7">
        <v>0</v>
      </c>
      <c r="AK28" s="7">
        <v>0</v>
      </c>
      <c r="AL28" s="7">
        <v>0</v>
      </c>
      <c r="AM28" s="7">
        <v>0</v>
      </c>
      <c r="AN28" s="7">
        <v>0</v>
      </c>
      <c r="AO28" s="7">
        <v>0</v>
      </c>
      <c r="AP28" s="7">
        <v>0</v>
      </c>
      <c r="AQ28" s="6">
        <f t="shared" si="45"/>
        <v>0</v>
      </c>
      <c r="AR28" s="143" t="s">
        <v>384</v>
      </c>
      <c r="AS28" s="3" t="str">
        <f t="shared" si="46"/>
        <v>Nem hosszútávú a feladat.</v>
      </c>
      <c r="AU28" s="145" t="s">
        <v>156</v>
      </c>
      <c r="AV28" s="145" t="s">
        <v>156</v>
      </c>
      <c r="AW28" s="146">
        <f>COUNTA($G$3:G28)</f>
        <v>26</v>
      </c>
      <c r="AY28" s="8">
        <f>VLOOKUP($G28,Összesítő!$B:$F,3,FALSE)</f>
        <v>3161</v>
      </c>
      <c r="AZ28" s="8">
        <f t="shared" si="47"/>
        <v>0</v>
      </c>
      <c r="BA28" s="5">
        <f t="shared" si="48"/>
        <v>1</v>
      </c>
      <c r="BB28" s="5" t="str">
        <f t="shared" si="49"/>
        <v>R</v>
      </c>
      <c r="BC28" s="5">
        <f t="shared" si="50"/>
        <v>1</v>
      </c>
      <c r="BD28" s="5">
        <f t="shared" si="51"/>
        <v>0</v>
      </c>
      <c r="BE28" s="5">
        <f t="shared" si="52"/>
        <v>0</v>
      </c>
      <c r="BF28" s="8" t="str">
        <f t="shared" si="53"/>
        <v>A forrás egyenlő a költséggel (I.ütem).</v>
      </c>
      <c r="BG28" s="5">
        <f t="shared" si="54"/>
        <v>1</v>
      </c>
      <c r="BH28" s="5">
        <f t="shared" si="55"/>
        <v>1</v>
      </c>
      <c r="BI28" s="5">
        <f t="shared" si="56"/>
        <v>0</v>
      </c>
      <c r="BJ28" s="5">
        <f t="shared" si="57"/>
        <v>1</v>
      </c>
      <c r="BK28" s="5">
        <f t="shared" si="58"/>
        <v>1</v>
      </c>
      <c r="BL28" s="4" t="str">
        <f t="shared" si="59"/>
        <v>Nem hosszútávú a feladat.</v>
      </c>
      <c r="BM28" s="5">
        <f t="shared" si="60"/>
        <v>1</v>
      </c>
      <c r="BN28" s="5">
        <f t="shared" si="61"/>
        <v>0</v>
      </c>
      <c r="BO28" s="5">
        <f t="shared" si="62"/>
        <v>0</v>
      </c>
      <c r="BP28" s="5">
        <f t="shared" si="63"/>
        <v>0</v>
      </c>
      <c r="BQ28" s="5">
        <f t="shared" si="64"/>
        <v>0</v>
      </c>
      <c r="BR28" s="8" t="str">
        <f t="shared" si="65"/>
        <v>Nincs hosszútávú terv!</v>
      </c>
      <c r="BS28" s="5">
        <f t="shared" si="66"/>
        <v>0</v>
      </c>
      <c r="BT28" s="5">
        <f t="shared" si="67"/>
        <v>0</v>
      </c>
      <c r="BU28" s="5">
        <f t="shared" si="68"/>
        <v>1</v>
      </c>
      <c r="BV28" s="5">
        <f t="shared" si="69"/>
        <v>1</v>
      </c>
      <c r="BW28" s="5">
        <f t="shared" si="70"/>
        <v>1</v>
      </c>
      <c r="BX28" s="5">
        <f t="shared" si="71"/>
        <v>1</v>
      </c>
      <c r="BY28" s="5">
        <f t="shared" si="72"/>
        <v>1</v>
      </c>
      <c r="BZ28" s="5">
        <f t="shared" si="73"/>
        <v>1</v>
      </c>
      <c r="CA28" s="5">
        <f t="shared" si="74"/>
        <v>1</v>
      </c>
      <c r="CB28" s="5">
        <f t="shared" si="75"/>
        <v>1</v>
      </c>
      <c r="CC28" s="5">
        <f t="shared" si="76"/>
        <v>1</v>
      </c>
      <c r="CD28" s="5" t="str">
        <f t="shared" si="77"/>
        <v>?</v>
      </c>
      <c r="CE28" s="4" t="str">
        <f t="shared" si="78"/>
        <v>Kitöltés rendben!</v>
      </c>
      <c r="CF28" s="5">
        <f t="shared" si="79"/>
        <v>1</v>
      </c>
      <c r="CG28" s="5">
        <f t="shared" si="80"/>
        <v>1</v>
      </c>
      <c r="CH28" s="5">
        <f t="shared" si="81"/>
        <v>0</v>
      </c>
    </row>
    <row r="29" spans="1:86" s="2" customFormat="1" ht="409.5" x14ac:dyDescent="0.25">
      <c r="A29" s="1" t="str">
        <f t="shared" si="41"/>
        <v>Kitöltés rendben!</v>
      </c>
      <c r="B29" s="144">
        <v>1</v>
      </c>
      <c r="C29" s="143" t="s">
        <v>90</v>
      </c>
      <c r="D29" s="145" t="s">
        <v>409</v>
      </c>
      <c r="E29" s="145" t="s">
        <v>386</v>
      </c>
      <c r="F29" s="146" t="str">
        <f>VLOOKUP($G29,Összesítő!$B:$F,2,FALSE)</f>
        <v>11-32054-1-036-03-05</v>
      </c>
      <c r="G29" s="143" t="s">
        <v>343</v>
      </c>
      <c r="H29" s="146" t="str">
        <f>AY29&amp;"_"&amp;AW29&amp;"_FIV_"&amp;LEFT(Előlap!$B$6,4)</f>
        <v>3161_27_FIV_2026</v>
      </c>
      <c r="I29" s="146" t="str">
        <f>VLOOKUP($G29,Összesítő!$B:$F,5,FALSE)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29" s="146" t="str">
        <f>VLOOKUP($G29,Összesítő!$B:$F,4,FALSE)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29" s="6">
        <f t="shared" si="42"/>
        <v>26437</v>
      </c>
      <c r="L29" s="144">
        <v>2027</v>
      </c>
      <c r="M29" s="144">
        <v>2027</v>
      </c>
      <c r="N29" s="12">
        <v>26437</v>
      </c>
      <c r="O29" s="7">
        <v>0</v>
      </c>
      <c r="P29" s="7">
        <v>0</v>
      </c>
      <c r="R29" s="7">
        <v>26437</v>
      </c>
      <c r="S29" s="7">
        <v>0</v>
      </c>
      <c r="T29" s="7">
        <v>0</v>
      </c>
      <c r="U29" s="7">
        <v>0</v>
      </c>
      <c r="V29" s="7">
        <v>0</v>
      </c>
      <c r="W29" s="7">
        <v>0</v>
      </c>
      <c r="X29" s="7">
        <v>0</v>
      </c>
      <c r="Y29" s="7">
        <v>0</v>
      </c>
      <c r="Z29" s="7">
        <v>0</v>
      </c>
      <c r="AA29" s="7">
        <v>0</v>
      </c>
      <c r="AB29" s="7">
        <v>0</v>
      </c>
      <c r="AC29" s="6">
        <f t="shared" si="43"/>
        <v>26437</v>
      </c>
      <c r="AD29" s="3" t="str">
        <f t="shared" si="44"/>
        <v>A forrás egyenlő a költséggel (I.ütem).</v>
      </c>
      <c r="AF29" s="7">
        <v>0</v>
      </c>
      <c r="AG29" s="7">
        <v>0</v>
      </c>
      <c r="AH29" s="7">
        <v>0</v>
      </c>
      <c r="AI29" s="7">
        <v>0</v>
      </c>
      <c r="AJ29" s="7">
        <v>0</v>
      </c>
      <c r="AK29" s="7">
        <v>0</v>
      </c>
      <c r="AL29" s="7">
        <v>0</v>
      </c>
      <c r="AM29" s="7">
        <v>0</v>
      </c>
      <c r="AN29" s="7">
        <v>0</v>
      </c>
      <c r="AO29" s="7">
        <v>0</v>
      </c>
      <c r="AP29" s="7">
        <v>0</v>
      </c>
      <c r="AQ29" s="6">
        <f t="shared" si="45"/>
        <v>0</v>
      </c>
      <c r="AR29" s="143" t="s">
        <v>384</v>
      </c>
      <c r="AS29" s="3" t="str">
        <f t="shared" si="46"/>
        <v>Nem hosszútávú a feladat.</v>
      </c>
      <c r="AU29" s="145" t="s">
        <v>156</v>
      </c>
      <c r="AV29" s="145" t="s">
        <v>156</v>
      </c>
      <c r="AW29" s="146">
        <f>COUNTA($G$3:G29)</f>
        <v>27</v>
      </c>
      <c r="AY29" s="8">
        <f>VLOOKUP($G29,Összesítő!$B:$F,3,FALSE)</f>
        <v>3161</v>
      </c>
      <c r="AZ29" s="8">
        <f t="shared" si="47"/>
        <v>0</v>
      </c>
      <c r="BA29" s="5">
        <f t="shared" si="48"/>
        <v>1</v>
      </c>
      <c r="BB29" s="5" t="str">
        <f t="shared" si="49"/>
        <v>R</v>
      </c>
      <c r="BC29" s="5">
        <f t="shared" si="50"/>
        <v>1</v>
      </c>
      <c r="BD29" s="5">
        <f t="shared" si="51"/>
        <v>0</v>
      </c>
      <c r="BE29" s="5">
        <f t="shared" si="52"/>
        <v>0</v>
      </c>
      <c r="BF29" s="8" t="str">
        <f t="shared" si="53"/>
        <v>A forrás egyenlő a költséggel (I.ütem).</v>
      </c>
      <c r="BG29" s="5">
        <f t="shared" si="54"/>
        <v>1</v>
      </c>
      <c r="BH29" s="5">
        <f t="shared" si="55"/>
        <v>1</v>
      </c>
      <c r="BI29" s="5">
        <f t="shared" si="56"/>
        <v>0</v>
      </c>
      <c r="BJ29" s="5">
        <f t="shared" si="57"/>
        <v>1</v>
      </c>
      <c r="BK29" s="5">
        <f t="shared" si="58"/>
        <v>1</v>
      </c>
      <c r="BL29" s="4" t="str">
        <f t="shared" si="59"/>
        <v>Nem hosszútávú a feladat.</v>
      </c>
      <c r="BM29" s="5">
        <f t="shared" si="60"/>
        <v>1</v>
      </c>
      <c r="BN29" s="5">
        <f t="shared" si="61"/>
        <v>0</v>
      </c>
      <c r="BO29" s="5">
        <f t="shared" si="62"/>
        <v>0</v>
      </c>
      <c r="BP29" s="5">
        <f t="shared" si="63"/>
        <v>0</v>
      </c>
      <c r="BQ29" s="5">
        <f t="shared" si="64"/>
        <v>0</v>
      </c>
      <c r="BR29" s="8" t="str">
        <f t="shared" si="65"/>
        <v>Nincs hosszútávú terv!</v>
      </c>
      <c r="BS29" s="5">
        <f t="shared" si="66"/>
        <v>0</v>
      </c>
      <c r="BT29" s="5">
        <f t="shared" si="67"/>
        <v>0</v>
      </c>
      <c r="BU29" s="5">
        <f t="shared" si="68"/>
        <v>1</v>
      </c>
      <c r="BV29" s="5">
        <f t="shared" si="69"/>
        <v>1</v>
      </c>
      <c r="BW29" s="5">
        <f t="shared" si="70"/>
        <v>1</v>
      </c>
      <c r="BX29" s="5">
        <f t="shared" si="71"/>
        <v>1</v>
      </c>
      <c r="BY29" s="5">
        <f t="shared" si="72"/>
        <v>1</v>
      </c>
      <c r="BZ29" s="5">
        <f t="shared" si="73"/>
        <v>1</v>
      </c>
      <c r="CA29" s="5">
        <f t="shared" si="74"/>
        <v>1</v>
      </c>
      <c r="CB29" s="5">
        <f t="shared" si="75"/>
        <v>1</v>
      </c>
      <c r="CC29" s="5">
        <f t="shared" si="76"/>
        <v>1</v>
      </c>
      <c r="CD29" s="5" t="str">
        <f t="shared" si="77"/>
        <v>?</v>
      </c>
      <c r="CE29" s="4" t="str">
        <f t="shared" si="78"/>
        <v>Kitöltés rendben!</v>
      </c>
      <c r="CF29" s="5">
        <f t="shared" si="79"/>
        <v>1</v>
      </c>
      <c r="CG29" s="5">
        <f t="shared" si="80"/>
        <v>1</v>
      </c>
      <c r="CH29" s="5">
        <f t="shared" si="81"/>
        <v>0</v>
      </c>
    </row>
    <row r="30" spans="1:86" s="2" customFormat="1" ht="409.5" x14ac:dyDescent="0.25">
      <c r="A30" s="1" t="str">
        <f t="shared" ref="A30" si="82">IF($G30="","Nincs VKR kiválasztva!",CE30)</f>
        <v>Kitöltés rendben!</v>
      </c>
      <c r="B30" s="194">
        <v>1</v>
      </c>
      <c r="C30" s="193" t="s">
        <v>90</v>
      </c>
      <c r="D30" s="195" t="s">
        <v>502</v>
      </c>
      <c r="E30" s="195" t="s">
        <v>386</v>
      </c>
      <c r="F30" s="196" t="str">
        <f>VLOOKUP($G30,Összesítő!$B:$F,2,FALSE)</f>
        <v>11-32054-1-036-03-05</v>
      </c>
      <c r="G30" s="193" t="s">
        <v>343</v>
      </c>
      <c r="H30" s="196" t="str">
        <f>AY30&amp;"_"&amp;AW30&amp;"_FIV_"&amp;LEFT(Előlap!$B$6,4)</f>
        <v>3161_28_FIV_2026</v>
      </c>
      <c r="I30" s="196" t="str">
        <f>VLOOKUP($G30,Összesítő!$B:$F,5,FALSE)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0" s="196" t="str">
        <f>VLOOKUP($G30,Összesítő!$B:$F,4,FALSE)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0" s="6">
        <f t="shared" ref="K30" si="83">N30+O30</f>
        <v>18200</v>
      </c>
      <c r="L30" s="194">
        <v>2027</v>
      </c>
      <c r="M30" s="194">
        <v>2027</v>
      </c>
      <c r="N30" s="12">
        <v>18200</v>
      </c>
      <c r="O30" s="7">
        <v>0</v>
      </c>
      <c r="P30" s="7">
        <v>0</v>
      </c>
      <c r="R30" s="7">
        <v>18200</v>
      </c>
      <c r="S30" s="7">
        <v>0</v>
      </c>
      <c r="T30" s="7">
        <v>0</v>
      </c>
      <c r="U30" s="7">
        <v>0</v>
      </c>
      <c r="V30" s="7">
        <v>0</v>
      </c>
      <c r="W30" s="7">
        <v>0</v>
      </c>
      <c r="X30" s="7">
        <v>0</v>
      </c>
      <c r="Y30" s="7">
        <v>0</v>
      </c>
      <c r="Z30" s="7">
        <v>0</v>
      </c>
      <c r="AA30" s="7">
        <v>0</v>
      </c>
      <c r="AB30" s="7">
        <v>0</v>
      </c>
      <c r="AC30" s="6">
        <f t="shared" ref="AC30" si="84">SUM(R30:AB30)</f>
        <v>18200</v>
      </c>
      <c r="AD30" s="3" t="str">
        <f t="shared" ref="AD30" si="85">IF($G30="","Nincs VKR kiválasztva!",IF(BA30=0,"Hiányos kitöltés!",BF30))</f>
        <v>A forrás egyenlő a költséggel (I.ütem).</v>
      </c>
      <c r="AF30" s="7">
        <v>0</v>
      </c>
      <c r="AG30" s="7">
        <v>0</v>
      </c>
      <c r="AH30" s="7">
        <v>0</v>
      </c>
      <c r="AI30" s="7">
        <v>0</v>
      </c>
      <c r="AJ30" s="7">
        <v>0</v>
      </c>
      <c r="AK30" s="7">
        <v>0</v>
      </c>
      <c r="AL30" s="7">
        <v>0</v>
      </c>
      <c r="AM30" s="7">
        <v>0</v>
      </c>
      <c r="AN30" s="7">
        <v>0</v>
      </c>
      <c r="AO30" s="7">
        <v>0</v>
      </c>
      <c r="AP30" s="7">
        <v>0</v>
      </c>
      <c r="AQ30" s="6">
        <f t="shared" ref="AQ30" si="86">SUM(AF30:AP30)</f>
        <v>0</v>
      </c>
      <c r="AR30" s="193" t="s">
        <v>384</v>
      </c>
      <c r="AS30" s="3" t="str">
        <f t="shared" si="46"/>
        <v>Nem hosszútávú a feladat.</v>
      </c>
      <c r="AU30" s="195" t="s">
        <v>156</v>
      </c>
      <c r="AV30" s="195" t="s">
        <v>156</v>
      </c>
      <c r="AW30" s="196">
        <f>COUNTA($G$3:G30)</f>
        <v>28</v>
      </c>
      <c r="AY30" s="8">
        <f>VLOOKUP($G30,Összesítő!$B:$F,3,FALSE)</f>
        <v>3161</v>
      </c>
      <c r="AZ30" s="8">
        <f t="shared" si="47"/>
        <v>0</v>
      </c>
      <c r="BA30" s="5">
        <f t="shared" si="48"/>
        <v>1</v>
      </c>
      <c r="BB30" s="5" t="str">
        <f t="shared" si="49"/>
        <v>R</v>
      </c>
      <c r="BC30" s="5">
        <f t="shared" ref="BC30" si="87">IF(OR(BB30="R",BB30="RH"),1,0)</f>
        <v>1</v>
      </c>
      <c r="BD30" s="5">
        <f t="shared" si="51"/>
        <v>0</v>
      </c>
      <c r="BE30" s="5">
        <f t="shared" si="52"/>
        <v>0</v>
      </c>
      <c r="BF30" s="8" t="str">
        <f t="shared" si="53"/>
        <v>A forrás egyenlő a költséggel (I.ütem).</v>
      </c>
      <c r="BG30" s="5">
        <f t="shared" si="54"/>
        <v>1</v>
      </c>
      <c r="BH30" s="5">
        <f t="shared" si="55"/>
        <v>1</v>
      </c>
      <c r="BI30" s="5">
        <f t="shared" si="56"/>
        <v>0</v>
      </c>
      <c r="BJ30" s="5">
        <f t="shared" si="57"/>
        <v>1</v>
      </c>
      <c r="BK30" s="5">
        <f t="shared" ref="BK30" si="88">IF(AND($BJ30=1,$O30=$AQ30),1,IF(AND($BJ30=1,$O30&gt;$AQ30,AR30="igen"),1,0))</f>
        <v>1</v>
      </c>
      <c r="BL30" s="4" t="str">
        <f t="shared" si="59"/>
        <v>Nem hosszútávú a feladat.</v>
      </c>
      <c r="BM30" s="5">
        <f t="shared" si="60"/>
        <v>1</v>
      </c>
      <c r="BN30" s="5">
        <f t="shared" si="61"/>
        <v>0</v>
      </c>
      <c r="BO30" s="5">
        <f t="shared" si="62"/>
        <v>0</v>
      </c>
      <c r="BP30" s="5">
        <f t="shared" si="63"/>
        <v>0</v>
      </c>
      <c r="BQ30" s="5">
        <f t="shared" si="64"/>
        <v>0</v>
      </c>
      <c r="BR30" s="8" t="str">
        <f t="shared" si="65"/>
        <v>Nincs hosszútávú terv!</v>
      </c>
      <c r="BS30" s="5">
        <f t="shared" si="66"/>
        <v>0</v>
      </c>
      <c r="BT30" s="5">
        <f t="shared" si="67"/>
        <v>0</v>
      </c>
      <c r="BU30" s="5">
        <f t="shared" si="68"/>
        <v>1</v>
      </c>
      <c r="BV30" s="5">
        <f t="shared" si="69"/>
        <v>1</v>
      </c>
      <c r="BW30" s="5">
        <f t="shared" si="70"/>
        <v>1</v>
      </c>
      <c r="BX30" s="5">
        <f t="shared" si="71"/>
        <v>1</v>
      </c>
      <c r="BY30" s="5">
        <f t="shared" si="72"/>
        <v>1</v>
      </c>
      <c r="BZ30" s="5">
        <f t="shared" si="73"/>
        <v>1</v>
      </c>
      <c r="CA30" s="5">
        <f t="shared" si="74"/>
        <v>1</v>
      </c>
      <c r="CB30" s="5">
        <f t="shared" si="75"/>
        <v>1</v>
      </c>
      <c r="CC30" s="5">
        <f t="shared" si="76"/>
        <v>1</v>
      </c>
      <c r="CD30" s="5" t="str">
        <f t="shared" si="77"/>
        <v>?</v>
      </c>
      <c r="CE30" s="4" t="str">
        <f t="shared" ref="CE30" si="89">IF($BA30=0,$CD30,IF($BG30=0,"I. ütem forrása nincs kitöltve!",IF($BJ30=0,"II. ütem forrása nincs kitöltve!",IF($BD30=1,"Költségek üteme nem megfelelő (az időtartam és a költség üteme eltér)!",IF(AND(BH30=0,$BA30=1,$BJ30=1,$BD30=1),"Kötelező cellák kitöltve, de az I. ütem forrása hibás!",IF(AND(BJ30=0,$BA30=1,$BJ30=1,$BD30=1),"Kötelező cellák kitöltve, de a II. ütem forrása hibás!",IF(AND($BO30=1,$AZ30&lt;30),"Nullás a rövidtávú feladat és rövid (hiányzik) a hozzá tartozó indoklás!",IF(AND($BP30=1,$AZ30&lt;30),"Nullás a hosszútávú feladat és rövid (hiányzik) a hozzá tartozó indoklás!",IF(AND(BN30=1,C30="1811_RENDKÍVÜLI"),"II. ütemre nem tervezhet Rendkívüli feladatot!",IF(BH30=0,AD30,IF(BK30=0,AS30,IF(AND(BC30=1,$P30&gt;$N30),"EM rendelet 2. melléklet terhére elszámolt költség nem lehet nagyobb az I. ütemre tervezett tényleges költségnél!",IF($AC30&gt;$N30,"Többlet forrást jelölt meg az I. ütemnél! A forrás ne legyen több a költségnél.",IF($AQ30&gt;$O30,"Többlet forrást jelölt meg a II. ütemnél! A forrás ne legyen több a költségnél.","Kitöltés rendben!"))))))))))))))</f>
        <v>Kitöltés rendben!</v>
      </c>
      <c r="CF30" s="5">
        <f t="shared" ref="CF30" si="90">IF(A30="Kitöltés rendben!",1,0)</f>
        <v>1</v>
      </c>
      <c r="CG30" s="5">
        <f t="shared" si="80"/>
        <v>1</v>
      </c>
      <c r="CH30" s="5">
        <f t="shared" si="81"/>
        <v>0</v>
      </c>
    </row>
    <row r="31" spans="1:86" s="2" customFormat="1" ht="409.5" x14ac:dyDescent="0.25">
      <c r="A31" s="1" t="str">
        <f t="shared" si="41"/>
        <v>Kitöltés rendben!</v>
      </c>
      <c r="B31" s="190">
        <v>2</v>
      </c>
      <c r="C31" s="189" t="s">
        <v>90</v>
      </c>
      <c r="D31" s="191" t="s">
        <v>497</v>
      </c>
      <c r="E31" s="191" t="s">
        <v>386</v>
      </c>
      <c r="F31" s="192" t="str">
        <f>VLOOKUP($G31,Összesítő!$B:$F,2,FALSE)</f>
        <v>11-32054-1-036-03-05</v>
      </c>
      <c r="G31" s="189" t="s">
        <v>343</v>
      </c>
      <c r="H31" s="192" t="str">
        <f>AY31&amp;"_"&amp;AW31&amp;"_FIV_"&amp;LEFT(Előlap!$B$6,4)</f>
        <v>3161_29_FIV_2026</v>
      </c>
      <c r="I31" s="192" t="str">
        <f>VLOOKUP($G31,Összesítő!$B:$F,5,FALSE)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1" s="192" t="str">
        <f>VLOOKUP($G31,Összesítő!$B:$F,4,FALSE)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1" s="6">
        <f t="shared" si="42"/>
        <v>40000</v>
      </c>
      <c r="L31" s="190">
        <v>2028</v>
      </c>
      <c r="M31" s="190">
        <v>2028</v>
      </c>
      <c r="N31" s="12">
        <v>0</v>
      </c>
      <c r="O31" s="7">
        <v>40000</v>
      </c>
      <c r="P31" s="7">
        <v>0</v>
      </c>
      <c r="R31" s="7">
        <v>0</v>
      </c>
      <c r="S31" s="7">
        <v>0</v>
      </c>
      <c r="T31" s="7">
        <v>0</v>
      </c>
      <c r="U31" s="7">
        <v>0</v>
      </c>
      <c r="V31" s="7">
        <v>0</v>
      </c>
      <c r="W31" s="7">
        <v>0</v>
      </c>
      <c r="X31" s="7">
        <v>0</v>
      </c>
      <c r="Y31" s="7">
        <v>0</v>
      </c>
      <c r="Z31" s="7">
        <v>0</v>
      </c>
      <c r="AA31" s="7">
        <v>0</v>
      </c>
      <c r="AB31" s="7">
        <v>0</v>
      </c>
      <c r="AC31" s="6">
        <f t="shared" si="43"/>
        <v>0</v>
      </c>
      <c r="AD31" s="3" t="str">
        <f t="shared" si="44"/>
        <v>Nem rövidtávú a feladat.</v>
      </c>
      <c r="AF31" s="7">
        <v>40000</v>
      </c>
      <c r="AG31" s="7">
        <v>0</v>
      </c>
      <c r="AH31" s="7">
        <v>0</v>
      </c>
      <c r="AI31" s="7">
        <v>0</v>
      </c>
      <c r="AJ31" s="7">
        <v>0</v>
      </c>
      <c r="AK31" s="7">
        <v>0</v>
      </c>
      <c r="AL31" s="7">
        <v>0</v>
      </c>
      <c r="AM31" s="7">
        <v>0</v>
      </c>
      <c r="AN31" s="7">
        <v>0</v>
      </c>
      <c r="AO31" s="7">
        <v>0</v>
      </c>
      <c r="AP31" s="7">
        <v>0</v>
      </c>
      <c r="AQ31" s="6">
        <f t="shared" si="45"/>
        <v>40000</v>
      </c>
      <c r="AR31" s="189" t="s">
        <v>384</v>
      </c>
      <c r="AS31" s="3" t="str">
        <f t="shared" si="46"/>
        <v>A forrás egyenlő a költséggel (II.ütem).</v>
      </c>
      <c r="AU31" s="191" t="s">
        <v>156</v>
      </c>
      <c r="AV31" s="191" t="s">
        <v>156</v>
      </c>
      <c r="AW31" s="192">
        <f>COUNTA($G$3:G31)</f>
        <v>29</v>
      </c>
      <c r="AY31" s="8">
        <f>VLOOKUP($G31,Összesítő!$B:$F,3,FALSE)</f>
        <v>3161</v>
      </c>
      <c r="AZ31" s="8">
        <f t="shared" si="47"/>
        <v>0</v>
      </c>
      <c r="BA31" s="5">
        <f t="shared" si="48"/>
        <v>1</v>
      </c>
      <c r="BB31" s="5" t="str">
        <f t="shared" si="49"/>
        <v>H</v>
      </c>
      <c r="BC31" s="5">
        <f t="shared" si="50"/>
        <v>0</v>
      </c>
      <c r="BD31" s="5">
        <f t="shared" si="51"/>
        <v>0</v>
      </c>
      <c r="BE31" s="5">
        <f t="shared" si="52"/>
        <v>0</v>
      </c>
      <c r="BF31" s="8" t="str">
        <f t="shared" si="53"/>
        <v>Nem rövidtávú a feladat.</v>
      </c>
      <c r="BG31" s="5">
        <f t="shared" si="54"/>
        <v>1</v>
      </c>
      <c r="BH31" s="5">
        <f t="shared" si="55"/>
        <v>1</v>
      </c>
      <c r="BI31" s="5">
        <f t="shared" si="56"/>
        <v>0</v>
      </c>
      <c r="BJ31" s="5">
        <f t="shared" si="57"/>
        <v>1</v>
      </c>
      <c r="BK31" s="5">
        <f t="shared" si="58"/>
        <v>1</v>
      </c>
      <c r="BL31" s="4" t="str">
        <f t="shared" si="59"/>
        <v>A forrás egyenlő a költséggel (II.ütem).</v>
      </c>
      <c r="BM31" s="5">
        <f t="shared" si="60"/>
        <v>0</v>
      </c>
      <c r="BN31" s="5">
        <f t="shared" si="61"/>
        <v>1</v>
      </c>
      <c r="BO31" s="5">
        <f t="shared" si="62"/>
        <v>0</v>
      </c>
      <c r="BP31" s="5">
        <f t="shared" si="63"/>
        <v>0</v>
      </c>
      <c r="BQ31" s="5">
        <f t="shared" si="64"/>
        <v>0</v>
      </c>
      <c r="BR31" s="8">
        <f t="shared" si="65"/>
        <v>0</v>
      </c>
      <c r="BS31" s="5">
        <f t="shared" si="66"/>
        <v>0</v>
      </c>
      <c r="BT31" s="5">
        <f t="shared" si="67"/>
        <v>0</v>
      </c>
      <c r="BU31" s="5">
        <f t="shared" si="68"/>
        <v>1</v>
      </c>
      <c r="BV31" s="5">
        <f t="shared" si="69"/>
        <v>1</v>
      </c>
      <c r="BW31" s="5">
        <f t="shared" si="70"/>
        <v>1</v>
      </c>
      <c r="BX31" s="5">
        <f t="shared" si="71"/>
        <v>1</v>
      </c>
      <c r="BY31" s="5">
        <f t="shared" si="72"/>
        <v>1</v>
      </c>
      <c r="BZ31" s="5">
        <f t="shared" si="73"/>
        <v>1</v>
      </c>
      <c r="CA31" s="5">
        <f t="shared" si="74"/>
        <v>1</v>
      </c>
      <c r="CB31" s="5">
        <f t="shared" si="75"/>
        <v>1</v>
      </c>
      <c r="CC31" s="5">
        <f t="shared" si="76"/>
        <v>1</v>
      </c>
      <c r="CD31" s="5" t="str">
        <f t="shared" si="77"/>
        <v>?</v>
      </c>
      <c r="CE31" s="4" t="str">
        <f t="shared" si="78"/>
        <v>Kitöltés rendben!</v>
      </c>
      <c r="CF31" s="5">
        <f t="shared" si="79"/>
        <v>1</v>
      </c>
      <c r="CG31" s="5">
        <f t="shared" si="80"/>
        <v>0</v>
      </c>
      <c r="CH31" s="5">
        <f t="shared" si="81"/>
        <v>1</v>
      </c>
    </row>
    <row r="32" spans="1:86" s="2" customFormat="1" ht="47.25" customHeight="1" x14ac:dyDescent="0.25">
      <c r="A32" s="1" t="str">
        <f t="shared" ref="A32:A37" si="91">IF($G32="","Nincs VKR kiválasztva!",CE32)</f>
        <v>Kitöltés rendben!</v>
      </c>
      <c r="B32" s="186">
        <v>2</v>
      </c>
      <c r="C32" s="185" t="s">
        <v>130</v>
      </c>
      <c r="D32" s="187" t="s">
        <v>457</v>
      </c>
      <c r="E32" s="187" t="s">
        <v>386</v>
      </c>
      <c r="F32" s="188" t="str">
        <f>VLOOKUP($G32,Összesítő!$B:$F,2,FALSE)</f>
        <v>11-32054-1-036-03-05</v>
      </c>
      <c r="G32" s="185" t="s">
        <v>343</v>
      </c>
      <c r="H32" s="188" t="str">
        <f>AY32&amp;"_"&amp;AW32&amp;"_FIV_"&amp;LEFT(Előlap!$B$6,4)</f>
        <v>3161_30_FIV_2026</v>
      </c>
      <c r="I32" s="188" t="str">
        <f>VLOOKUP($G32,Összesítő!$B:$F,5,FALSE)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2" s="188" t="str">
        <f>VLOOKUP($G32,Összesítő!$B:$F,4,FALSE)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2" s="6">
        <f t="shared" ref="K32:K37" si="92">N32+O32</f>
        <v>1500</v>
      </c>
      <c r="L32" s="186">
        <v>2028</v>
      </c>
      <c r="M32" s="186">
        <v>2028</v>
      </c>
      <c r="N32" s="12">
        <v>0</v>
      </c>
      <c r="O32" s="7">
        <v>1500</v>
      </c>
      <c r="P32" s="7">
        <v>0</v>
      </c>
      <c r="R32" s="7">
        <v>0</v>
      </c>
      <c r="S32" s="7">
        <v>0</v>
      </c>
      <c r="T32" s="7">
        <v>0</v>
      </c>
      <c r="U32" s="7">
        <v>0</v>
      </c>
      <c r="V32" s="7">
        <v>0</v>
      </c>
      <c r="W32" s="7">
        <v>0</v>
      </c>
      <c r="X32" s="7">
        <v>0</v>
      </c>
      <c r="Y32" s="7">
        <v>0</v>
      </c>
      <c r="Z32" s="7">
        <v>0</v>
      </c>
      <c r="AA32" s="7">
        <v>0</v>
      </c>
      <c r="AB32" s="7">
        <v>0</v>
      </c>
      <c r="AC32" s="6">
        <f t="shared" ref="AC32:AC37" si="93">SUM(R32:AB32)</f>
        <v>0</v>
      </c>
      <c r="AD32" s="3" t="str">
        <f t="shared" ref="AD32:AD37" si="94">IF($G32="","Nincs VKR kiválasztva!",IF(BA32=0,"Hiányos kitöltés!",BF32))</f>
        <v>Nem rövidtávú a feladat.</v>
      </c>
      <c r="AF32" s="7">
        <v>1500</v>
      </c>
      <c r="AG32" s="7">
        <v>0</v>
      </c>
      <c r="AH32" s="7">
        <v>0</v>
      </c>
      <c r="AI32" s="7">
        <v>0</v>
      </c>
      <c r="AJ32" s="7">
        <v>0</v>
      </c>
      <c r="AK32" s="7">
        <v>0</v>
      </c>
      <c r="AL32" s="7">
        <v>0</v>
      </c>
      <c r="AM32" s="7">
        <v>0</v>
      </c>
      <c r="AN32" s="7">
        <v>0</v>
      </c>
      <c r="AO32" s="7">
        <v>0</v>
      </c>
      <c r="AP32" s="7">
        <v>0</v>
      </c>
      <c r="AQ32" s="6">
        <f t="shared" ref="AQ32:AQ37" si="95">SUM(AF32:AP32)</f>
        <v>1500</v>
      </c>
      <c r="AR32" s="185" t="s">
        <v>384</v>
      </c>
      <c r="AS32" s="3" t="str">
        <f t="shared" si="46"/>
        <v>A forrás egyenlő a költséggel (II.ütem).</v>
      </c>
      <c r="AU32" s="187" t="s">
        <v>156</v>
      </c>
      <c r="AV32" s="187" t="s">
        <v>156</v>
      </c>
      <c r="AW32" s="188">
        <f>COUNTA($G$3:G32)</f>
        <v>30</v>
      </c>
      <c r="AY32" s="8">
        <f>VLOOKUP($G32,Összesítő!$B:$F,3,FALSE)</f>
        <v>3161</v>
      </c>
      <c r="AZ32" s="8">
        <f t="shared" si="47"/>
        <v>0</v>
      </c>
      <c r="BA32" s="5">
        <f t="shared" si="48"/>
        <v>1</v>
      </c>
      <c r="BB32" s="5" t="str">
        <f t="shared" si="49"/>
        <v>H</v>
      </c>
      <c r="BC32" s="5">
        <f t="shared" ref="BC32:BC37" si="96">IF(OR(BB32="R",BB32="RH"),1,0)</f>
        <v>0</v>
      </c>
      <c r="BD32" s="5">
        <f t="shared" si="51"/>
        <v>0</v>
      </c>
      <c r="BE32" s="5">
        <f t="shared" si="52"/>
        <v>0</v>
      </c>
      <c r="BF32" s="8" t="str">
        <f t="shared" si="53"/>
        <v>Nem rövidtávú a feladat.</v>
      </c>
      <c r="BG32" s="5">
        <f t="shared" si="54"/>
        <v>1</v>
      </c>
      <c r="BH32" s="5">
        <f t="shared" si="55"/>
        <v>1</v>
      </c>
      <c r="BI32" s="5">
        <f t="shared" si="56"/>
        <v>0</v>
      </c>
      <c r="BJ32" s="5">
        <f t="shared" si="57"/>
        <v>1</v>
      </c>
      <c r="BK32" s="5">
        <f t="shared" ref="BK32:BK37" si="97">IF(AND($BJ32=1,$O32=$AQ32),1,IF(AND($BJ32=1,$O32&gt;$AQ32,AR32="igen"),1,0))</f>
        <v>1</v>
      </c>
      <c r="BL32" s="4" t="str">
        <f t="shared" si="59"/>
        <v>A forrás egyenlő a költséggel (II.ütem).</v>
      </c>
      <c r="BM32" s="5">
        <f t="shared" si="60"/>
        <v>0</v>
      </c>
      <c r="BN32" s="5">
        <f t="shared" si="61"/>
        <v>1</v>
      </c>
      <c r="BO32" s="5">
        <f t="shared" si="62"/>
        <v>0</v>
      </c>
      <c r="BP32" s="5">
        <f t="shared" si="63"/>
        <v>0</v>
      </c>
      <c r="BQ32" s="5">
        <f t="shared" si="64"/>
        <v>0</v>
      </c>
      <c r="BR32" s="8">
        <f t="shared" si="65"/>
        <v>0</v>
      </c>
      <c r="BS32" s="5">
        <f t="shared" si="66"/>
        <v>0</v>
      </c>
      <c r="BT32" s="5">
        <f t="shared" si="67"/>
        <v>0</v>
      </c>
      <c r="BU32" s="5">
        <f t="shared" si="68"/>
        <v>1</v>
      </c>
      <c r="BV32" s="5">
        <f t="shared" si="69"/>
        <v>1</v>
      </c>
      <c r="BW32" s="5">
        <f t="shared" si="70"/>
        <v>1</v>
      </c>
      <c r="BX32" s="5">
        <f t="shared" si="71"/>
        <v>1</v>
      </c>
      <c r="BY32" s="5">
        <f t="shared" si="72"/>
        <v>1</v>
      </c>
      <c r="BZ32" s="5">
        <f t="shared" si="73"/>
        <v>1</v>
      </c>
      <c r="CA32" s="5">
        <f t="shared" si="74"/>
        <v>1</v>
      </c>
      <c r="CB32" s="5">
        <f t="shared" si="75"/>
        <v>1</v>
      </c>
      <c r="CC32" s="5">
        <f t="shared" si="76"/>
        <v>1</v>
      </c>
      <c r="CD32" s="5" t="str">
        <f t="shared" si="77"/>
        <v>?</v>
      </c>
      <c r="CE32" s="4" t="str">
        <f t="shared" ref="CE32:CE37" si="98">IF($BA32=0,$CD32,IF($BG32=0,"I. ütem forrása nincs kitöltve!",IF($BJ32=0,"II. ütem forrása nincs kitöltve!",IF($BD32=1,"Költségek üteme nem megfelelő (az időtartam és a költség üteme eltér)!",IF(AND(BH32=0,$BA32=1,$BJ32=1,$BD32=1),"Kötelező cellák kitöltve, de az I. ütem forrása hibás!",IF(AND(BJ32=0,$BA32=1,$BJ32=1,$BD32=1),"Kötelező cellák kitöltve, de a II. ütem forrása hibás!",IF(AND($BO32=1,$AZ32&lt;30),"Nullás a rövidtávú feladat és rövid (hiányzik) a hozzá tartozó indoklás!",IF(AND($BP32=1,$AZ32&lt;30),"Nullás a hosszútávú feladat és rövid (hiányzik) a hozzá tartozó indoklás!",IF(AND(BN32=1,C32="1811_RENDKÍVÜLI"),"II. ütemre nem tervezhet Rendkívüli feladatot!",IF(BH32=0,AD32,IF(BK32=0,AS32,IF(AND(BC32=1,$P32&gt;$N32),"EM rendelet 2. melléklet terhére elszámolt költség nem lehet nagyobb az I. ütemre tervezett tényleges költségnél!",IF($AC32&gt;$N32,"Többlet forrást jelölt meg az I. ütemnél! A forrás ne legyen több a költségnél.",IF($AQ32&gt;$O32,"Többlet forrást jelölt meg a II. ütemnél! A forrás ne legyen több a költségnél.","Kitöltés rendben!"))))))))))))))</f>
        <v>Kitöltés rendben!</v>
      </c>
      <c r="CF32" s="5">
        <f t="shared" ref="CF32:CF37" si="99">IF(A32="Kitöltés rendben!",1,0)</f>
        <v>1</v>
      </c>
      <c r="CG32" s="5">
        <f t="shared" si="80"/>
        <v>0</v>
      </c>
      <c r="CH32" s="5">
        <f t="shared" si="81"/>
        <v>1</v>
      </c>
    </row>
    <row r="33" spans="1:86" s="2" customFormat="1" ht="409.5" x14ac:dyDescent="0.25">
      <c r="A33" s="1" t="str">
        <f t="shared" si="91"/>
        <v>Kitöltés rendben!</v>
      </c>
      <c r="B33" s="186">
        <v>2</v>
      </c>
      <c r="C33" s="185" t="s">
        <v>90</v>
      </c>
      <c r="D33" s="187" t="s">
        <v>460</v>
      </c>
      <c r="E33" s="187" t="s">
        <v>386</v>
      </c>
      <c r="F33" s="188" t="str">
        <f>VLOOKUP($G33,Összesítő!$B:$F,2,FALSE)</f>
        <v>11-32054-1-036-03-05</v>
      </c>
      <c r="G33" s="185" t="s">
        <v>343</v>
      </c>
      <c r="H33" s="188" t="str">
        <f>AY33&amp;"_"&amp;AW33&amp;"_FIV_"&amp;LEFT(Előlap!$B$6,4)</f>
        <v>3161_31_FIV_2026</v>
      </c>
      <c r="I33" s="188" t="str">
        <f>VLOOKUP($G33,Összesítő!$B:$F,5,FALSE)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3" s="188" t="str">
        <f>VLOOKUP($G33,Összesítő!$B:$F,4,FALSE)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3" s="6">
        <f t="shared" si="92"/>
        <v>6500</v>
      </c>
      <c r="L33" s="186">
        <v>2028</v>
      </c>
      <c r="M33" s="186">
        <v>2028</v>
      </c>
      <c r="N33" s="12">
        <v>0</v>
      </c>
      <c r="O33" s="7">
        <v>6500</v>
      </c>
      <c r="P33" s="7">
        <v>0</v>
      </c>
      <c r="R33" s="7">
        <v>0</v>
      </c>
      <c r="S33" s="7">
        <v>0</v>
      </c>
      <c r="T33" s="7">
        <v>0</v>
      </c>
      <c r="U33" s="7">
        <v>0</v>
      </c>
      <c r="V33" s="7">
        <v>0</v>
      </c>
      <c r="W33" s="7">
        <v>0</v>
      </c>
      <c r="X33" s="7">
        <v>0</v>
      </c>
      <c r="Y33" s="7">
        <v>0</v>
      </c>
      <c r="Z33" s="7">
        <v>0</v>
      </c>
      <c r="AA33" s="7">
        <v>0</v>
      </c>
      <c r="AB33" s="7">
        <v>0</v>
      </c>
      <c r="AC33" s="6">
        <f t="shared" si="93"/>
        <v>0</v>
      </c>
      <c r="AD33" s="3" t="str">
        <f t="shared" si="94"/>
        <v>Nem rövidtávú a feladat.</v>
      </c>
      <c r="AF33" s="7">
        <v>6500</v>
      </c>
      <c r="AG33" s="7">
        <v>0</v>
      </c>
      <c r="AH33" s="7">
        <v>0</v>
      </c>
      <c r="AI33" s="7">
        <v>0</v>
      </c>
      <c r="AJ33" s="7">
        <v>0</v>
      </c>
      <c r="AK33" s="7">
        <v>0</v>
      </c>
      <c r="AL33" s="7">
        <v>0</v>
      </c>
      <c r="AM33" s="7">
        <v>0</v>
      </c>
      <c r="AN33" s="7">
        <v>0</v>
      </c>
      <c r="AO33" s="7">
        <v>0</v>
      </c>
      <c r="AP33" s="7">
        <v>0</v>
      </c>
      <c r="AQ33" s="6">
        <f t="shared" si="95"/>
        <v>6500</v>
      </c>
      <c r="AR33" s="185" t="s">
        <v>384</v>
      </c>
      <c r="AS33" s="3" t="str">
        <f t="shared" si="46"/>
        <v>A forrás egyenlő a költséggel (II.ütem).</v>
      </c>
      <c r="AU33" s="187" t="s">
        <v>156</v>
      </c>
      <c r="AV33" s="187" t="s">
        <v>156</v>
      </c>
      <c r="AW33" s="188">
        <f>COUNTA($G$3:G33)</f>
        <v>31</v>
      </c>
      <c r="AY33" s="8">
        <f>VLOOKUP($G33,Összesítő!$B:$F,3,FALSE)</f>
        <v>3161</v>
      </c>
      <c r="AZ33" s="8">
        <f t="shared" si="47"/>
        <v>0</v>
      </c>
      <c r="BA33" s="5">
        <f t="shared" si="48"/>
        <v>1</v>
      </c>
      <c r="BB33" s="5" t="str">
        <f t="shared" si="49"/>
        <v>H</v>
      </c>
      <c r="BC33" s="5">
        <f t="shared" si="96"/>
        <v>0</v>
      </c>
      <c r="BD33" s="5">
        <f t="shared" si="51"/>
        <v>0</v>
      </c>
      <c r="BE33" s="5">
        <f t="shared" si="52"/>
        <v>0</v>
      </c>
      <c r="BF33" s="8" t="str">
        <f t="shared" si="53"/>
        <v>Nem rövidtávú a feladat.</v>
      </c>
      <c r="BG33" s="5">
        <f t="shared" si="54"/>
        <v>1</v>
      </c>
      <c r="BH33" s="5">
        <f t="shared" si="55"/>
        <v>1</v>
      </c>
      <c r="BI33" s="5">
        <f t="shared" si="56"/>
        <v>0</v>
      </c>
      <c r="BJ33" s="5">
        <f t="shared" si="57"/>
        <v>1</v>
      </c>
      <c r="BK33" s="5">
        <f t="shared" si="97"/>
        <v>1</v>
      </c>
      <c r="BL33" s="4" t="str">
        <f t="shared" si="59"/>
        <v>A forrás egyenlő a költséggel (II.ütem).</v>
      </c>
      <c r="BM33" s="5">
        <f t="shared" si="60"/>
        <v>0</v>
      </c>
      <c r="BN33" s="5">
        <f t="shared" si="61"/>
        <v>1</v>
      </c>
      <c r="BO33" s="5">
        <f t="shared" si="62"/>
        <v>0</v>
      </c>
      <c r="BP33" s="5">
        <f t="shared" si="63"/>
        <v>0</v>
      </c>
      <c r="BQ33" s="5">
        <f t="shared" si="64"/>
        <v>0</v>
      </c>
      <c r="BR33" s="8">
        <f t="shared" si="65"/>
        <v>0</v>
      </c>
      <c r="BS33" s="5">
        <f t="shared" si="66"/>
        <v>0</v>
      </c>
      <c r="BT33" s="5">
        <f t="shared" si="67"/>
        <v>0</v>
      </c>
      <c r="BU33" s="5">
        <f t="shared" si="68"/>
        <v>1</v>
      </c>
      <c r="BV33" s="5">
        <f t="shared" si="69"/>
        <v>1</v>
      </c>
      <c r="BW33" s="5">
        <f t="shared" si="70"/>
        <v>1</v>
      </c>
      <c r="BX33" s="5">
        <f t="shared" si="71"/>
        <v>1</v>
      </c>
      <c r="BY33" s="5">
        <f t="shared" si="72"/>
        <v>1</v>
      </c>
      <c r="BZ33" s="5">
        <f t="shared" si="73"/>
        <v>1</v>
      </c>
      <c r="CA33" s="5">
        <f t="shared" si="74"/>
        <v>1</v>
      </c>
      <c r="CB33" s="5">
        <f t="shared" si="75"/>
        <v>1</v>
      </c>
      <c r="CC33" s="5">
        <f t="shared" si="76"/>
        <v>1</v>
      </c>
      <c r="CD33" s="5" t="str">
        <f t="shared" si="77"/>
        <v>?</v>
      </c>
      <c r="CE33" s="4" t="str">
        <f t="shared" si="98"/>
        <v>Kitöltés rendben!</v>
      </c>
      <c r="CF33" s="5">
        <f t="shared" si="99"/>
        <v>1</v>
      </c>
      <c r="CG33" s="5">
        <f t="shared" si="80"/>
        <v>0</v>
      </c>
      <c r="CH33" s="5">
        <f t="shared" si="81"/>
        <v>1</v>
      </c>
    </row>
    <row r="34" spans="1:86" s="2" customFormat="1" ht="409.5" x14ac:dyDescent="0.25">
      <c r="A34" s="1" t="str">
        <f t="shared" si="91"/>
        <v>Kitöltés rendben!</v>
      </c>
      <c r="B34" s="186">
        <v>2</v>
      </c>
      <c r="C34" s="185" t="s">
        <v>93</v>
      </c>
      <c r="D34" s="187" t="s">
        <v>461</v>
      </c>
      <c r="E34" s="187" t="s">
        <v>386</v>
      </c>
      <c r="F34" s="188" t="str">
        <f>VLOOKUP($G34,Összesítő!$B:$F,2,FALSE)</f>
        <v>11-32054-1-036-03-05</v>
      </c>
      <c r="G34" s="185" t="s">
        <v>343</v>
      </c>
      <c r="H34" s="188" t="str">
        <f>AY34&amp;"_"&amp;AW34&amp;"_FIV_"&amp;LEFT(Előlap!$B$6,4)</f>
        <v>3161_32_FIV_2026</v>
      </c>
      <c r="I34" s="188" t="str">
        <f>VLOOKUP($G34,Összesítő!$B:$F,5,FALSE)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4" s="188" t="str">
        <f>VLOOKUP($G34,Összesítő!$B:$F,4,FALSE)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4" s="6">
        <f t="shared" si="92"/>
        <v>9375</v>
      </c>
      <c r="L34" s="186">
        <v>2028</v>
      </c>
      <c r="M34" s="186">
        <v>2028</v>
      </c>
      <c r="N34" s="12">
        <v>0</v>
      </c>
      <c r="O34" s="7">
        <v>9375</v>
      </c>
      <c r="P34" s="7">
        <v>0</v>
      </c>
      <c r="R34" s="7">
        <v>0</v>
      </c>
      <c r="S34" s="7">
        <v>0</v>
      </c>
      <c r="T34" s="7">
        <v>0</v>
      </c>
      <c r="U34" s="7">
        <v>0</v>
      </c>
      <c r="V34" s="7">
        <v>0</v>
      </c>
      <c r="W34" s="7">
        <v>0</v>
      </c>
      <c r="X34" s="7">
        <v>0</v>
      </c>
      <c r="Y34" s="7">
        <v>0</v>
      </c>
      <c r="Z34" s="7">
        <v>0</v>
      </c>
      <c r="AA34" s="7">
        <v>0</v>
      </c>
      <c r="AB34" s="7">
        <v>0</v>
      </c>
      <c r="AC34" s="6">
        <f t="shared" si="93"/>
        <v>0</v>
      </c>
      <c r="AD34" s="3" t="str">
        <f t="shared" si="94"/>
        <v>Nem rövidtávú a feladat.</v>
      </c>
      <c r="AF34" s="7">
        <v>9375</v>
      </c>
      <c r="AG34" s="7">
        <v>0</v>
      </c>
      <c r="AH34" s="7">
        <v>0</v>
      </c>
      <c r="AI34" s="7">
        <v>0</v>
      </c>
      <c r="AJ34" s="7">
        <v>0</v>
      </c>
      <c r="AK34" s="7">
        <v>0</v>
      </c>
      <c r="AL34" s="7">
        <v>0</v>
      </c>
      <c r="AM34" s="7">
        <v>0</v>
      </c>
      <c r="AN34" s="7">
        <v>0</v>
      </c>
      <c r="AO34" s="7">
        <v>0</v>
      </c>
      <c r="AP34" s="7">
        <v>0</v>
      </c>
      <c r="AQ34" s="6">
        <f t="shared" si="95"/>
        <v>9375</v>
      </c>
      <c r="AR34" s="185" t="s">
        <v>384</v>
      </c>
      <c r="AS34" s="3" t="str">
        <f t="shared" si="46"/>
        <v>A forrás egyenlő a költséggel (II.ütem).</v>
      </c>
      <c r="AU34" s="187" t="s">
        <v>156</v>
      </c>
      <c r="AV34" s="187" t="s">
        <v>156</v>
      </c>
      <c r="AW34" s="188">
        <f>COUNTA($G$3:G34)</f>
        <v>32</v>
      </c>
      <c r="AY34" s="8">
        <f>VLOOKUP($G34,Összesítő!$B:$F,3,FALSE)</f>
        <v>3161</v>
      </c>
      <c r="AZ34" s="8">
        <f t="shared" si="47"/>
        <v>0</v>
      </c>
      <c r="BA34" s="5">
        <f t="shared" si="48"/>
        <v>1</v>
      </c>
      <c r="BB34" s="5" t="str">
        <f t="shared" si="49"/>
        <v>H</v>
      </c>
      <c r="BC34" s="5">
        <f t="shared" si="96"/>
        <v>0</v>
      </c>
      <c r="BD34" s="5">
        <f t="shared" si="51"/>
        <v>0</v>
      </c>
      <c r="BE34" s="5">
        <f t="shared" si="52"/>
        <v>0</v>
      </c>
      <c r="BF34" s="8" t="str">
        <f t="shared" si="53"/>
        <v>Nem rövidtávú a feladat.</v>
      </c>
      <c r="BG34" s="5">
        <f t="shared" si="54"/>
        <v>1</v>
      </c>
      <c r="BH34" s="5">
        <f t="shared" si="55"/>
        <v>1</v>
      </c>
      <c r="BI34" s="5">
        <f t="shared" si="56"/>
        <v>0</v>
      </c>
      <c r="BJ34" s="5">
        <f t="shared" si="57"/>
        <v>1</v>
      </c>
      <c r="BK34" s="5">
        <f t="shared" si="97"/>
        <v>1</v>
      </c>
      <c r="BL34" s="4" t="str">
        <f t="shared" si="59"/>
        <v>A forrás egyenlő a költséggel (II.ütem).</v>
      </c>
      <c r="BM34" s="5">
        <f t="shared" si="60"/>
        <v>0</v>
      </c>
      <c r="BN34" s="5">
        <f t="shared" si="61"/>
        <v>1</v>
      </c>
      <c r="BO34" s="5">
        <f t="shared" si="62"/>
        <v>0</v>
      </c>
      <c r="BP34" s="5">
        <f t="shared" si="63"/>
        <v>0</v>
      </c>
      <c r="BQ34" s="5">
        <f t="shared" si="64"/>
        <v>0</v>
      </c>
      <c r="BR34" s="8">
        <f t="shared" si="65"/>
        <v>0</v>
      </c>
      <c r="BS34" s="5">
        <f t="shared" si="66"/>
        <v>0</v>
      </c>
      <c r="BT34" s="5">
        <f t="shared" si="67"/>
        <v>0</v>
      </c>
      <c r="BU34" s="5">
        <f t="shared" si="68"/>
        <v>1</v>
      </c>
      <c r="BV34" s="5">
        <f t="shared" si="69"/>
        <v>1</v>
      </c>
      <c r="BW34" s="5">
        <f t="shared" si="70"/>
        <v>1</v>
      </c>
      <c r="BX34" s="5">
        <f t="shared" si="71"/>
        <v>1</v>
      </c>
      <c r="BY34" s="5">
        <f t="shared" si="72"/>
        <v>1</v>
      </c>
      <c r="BZ34" s="5">
        <f t="shared" si="73"/>
        <v>1</v>
      </c>
      <c r="CA34" s="5">
        <f t="shared" si="74"/>
        <v>1</v>
      </c>
      <c r="CB34" s="5">
        <f t="shared" si="75"/>
        <v>1</v>
      </c>
      <c r="CC34" s="5">
        <f t="shared" si="76"/>
        <v>1</v>
      </c>
      <c r="CD34" s="5" t="str">
        <f t="shared" si="77"/>
        <v>?</v>
      </c>
      <c r="CE34" s="4" t="str">
        <f t="shared" si="98"/>
        <v>Kitöltés rendben!</v>
      </c>
      <c r="CF34" s="5">
        <f t="shared" si="99"/>
        <v>1</v>
      </c>
      <c r="CG34" s="5">
        <f t="shared" si="80"/>
        <v>0</v>
      </c>
      <c r="CH34" s="5">
        <f t="shared" si="81"/>
        <v>1</v>
      </c>
    </row>
    <row r="35" spans="1:86" s="2" customFormat="1" ht="125.25" customHeight="1" x14ac:dyDescent="0.25">
      <c r="A35" s="1" t="str">
        <f t="shared" ref="A35" si="100">IF($G35="","Nincs VKR kiválasztva!",CE35)</f>
        <v>Kitöltés rendben!</v>
      </c>
      <c r="B35" s="186">
        <v>2</v>
      </c>
      <c r="C35" s="185" t="s">
        <v>96</v>
      </c>
      <c r="D35" s="187" t="s">
        <v>496</v>
      </c>
      <c r="E35" s="187" t="s">
        <v>386</v>
      </c>
      <c r="F35" s="188" t="str">
        <f>VLOOKUP($G35,Összesítő!$B:$F,2,FALSE)</f>
        <v>11-32054-1-036-03-05</v>
      </c>
      <c r="G35" s="185" t="s">
        <v>343</v>
      </c>
      <c r="H35" s="188" t="str">
        <f>AY35&amp;"_"&amp;AW35&amp;"_FIV_"&amp;LEFT(Előlap!$B$6,4)</f>
        <v>3161_33_FIV_2026</v>
      </c>
      <c r="I35" s="188" t="str">
        <f>VLOOKUP($G35,Összesítő!$B:$F,5,FALSE)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5" s="188" t="str">
        <f>VLOOKUP($G35,Összesítő!$B:$F,4,FALSE)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5" s="6">
        <f t="shared" ref="K35" si="101">N35+O35</f>
        <v>500</v>
      </c>
      <c r="L35" s="186">
        <v>2028</v>
      </c>
      <c r="M35" s="186">
        <v>2028</v>
      </c>
      <c r="N35" s="12">
        <v>0</v>
      </c>
      <c r="O35" s="7">
        <v>500</v>
      </c>
      <c r="P35" s="7">
        <v>0</v>
      </c>
      <c r="R35" s="7">
        <v>0</v>
      </c>
      <c r="S35" s="7">
        <v>0</v>
      </c>
      <c r="T35" s="7">
        <v>0</v>
      </c>
      <c r="U35" s="7">
        <v>0</v>
      </c>
      <c r="V35" s="7">
        <v>0</v>
      </c>
      <c r="W35" s="7">
        <v>0</v>
      </c>
      <c r="X35" s="7">
        <v>0</v>
      </c>
      <c r="Y35" s="7">
        <v>0</v>
      </c>
      <c r="Z35" s="7">
        <v>0</v>
      </c>
      <c r="AA35" s="7">
        <v>0</v>
      </c>
      <c r="AB35" s="7">
        <v>0</v>
      </c>
      <c r="AC35" s="6">
        <f t="shared" ref="AC35" si="102">SUM(R35:AB35)</f>
        <v>0</v>
      </c>
      <c r="AD35" s="3" t="str">
        <f t="shared" ref="AD35" si="103">IF($G35="","Nincs VKR kiválasztva!",IF(BA35=0,"Hiányos kitöltés!",BF35))</f>
        <v>Nem rövidtávú a feladat.</v>
      </c>
      <c r="AF35" s="7">
        <v>500</v>
      </c>
      <c r="AG35" s="7">
        <v>0</v>
      </c>
      <c r="AH35" s="7">
        <v>0</v>
      </c>
      <c r="AI35" s="7">
        <v>0</v>
      </c>
      <c r="AJ35" s="7">
        <v>0</v>
      </c>
      <c r="AK35" s="7">
        <v>0</v>
      </c>
      <c r="AL35" s="7">
        <v>0</v>
      </c>
      <c r="AM35" s="7">
        <v>0</v>
      </c>
      <c r="AN35" s="7">
        <v>0</v>
      </c>
      <c r="AO35" s="7">
        <v>0</v>
      </c>
      <c r="AP35" s="7">
        <v>0</v>
      </c>
      <c r="AQ35" s="6">
        <f t="shared" ref="AQ35" si="104">SUM(AF35:AP35)</f>
        <v>500</v>
      </c>
      <c r="AR35" s="185" t="s">
        <v>384</v>
      </c>
      <c r="AS35" s="3" t="str">
        <f t="shared" si="46"/>
        <v>A forrás egyenlő a költséggel (II.ütem).</v>
      </c>
      <c r="AU35" s="187" t="s">
        <v>156</v>
      </c>
      <c r="AV35" s="187" t="s">
        <v>156</v>
      </c>
      <c r="AW35" s="188">
        <f>COUNTA($G$3:G35)</f>
        <v>33</v>
      </c>
      <c r="AY35" s="8">
        <f>VLOOKUP($G35,Összesítő!$B:$F,3,FALSE)</f>
        <v>3161</v>
      </c>
      <c r="AZ35" s="8">
        <f t="shared" si="47"/>
        <v>0</v>
      </c>
      <c r="BA35" s="5">
        <f t="shared" si="48"/>
        <v>1</v>
      </c>
      <c r="BB35" s="5" t="str">
        <f t="shared" si="49"/>
        <v>H</v>
      </c>
      <c r="BC35" s="5">
        <f t="shared" ref="BC35" si="105">IF(OR(BB35="R",BB35="RH"),1,0)</f>
        <v>0</v>
      </c>
      <c r="BD35" s="5">
        <f t="shared" si="51"/>
        <v>0</v>
      </c>
      <c r="BE35" s="5">
        <f t="shared" si="52"/>
        <v>0</v>
      </c>
      <c r="BF35" s="8" t="str">
        <f t="shared" si="53"/>
        <v>Nem rövidtávú a feladat.</v>
      </c>
      <c r="BG35" s="5">
        <f t="shared" si="54"/>
        <v>1</v>
      </c>
      <c r="BH35" s="5">
        <f t="shared" si="55"/>
        <v>1</v>
      </c>
      <c r="BI35" s="5">
        <f t="shared" si="56"/>
        <v>0</v>
      </c>
      <c r="BJ35" s="5">
        <f t="shared" si="57"/>
        <v>1</v>
      </c>
      <c r="BK35" s="5">
        <f t="shared" ref="BK35" si="106">IF(AND($BJ35=1,$O35=$AQ35),1,IF(AND($BJ35=1,$O35&gt;$AQ35,AR35="igen"),1,0))</f>
        <v>1</v>
      </c>
      <c r="BL35" s="4" t="str">
        <f t="shared" si="59"/>
        <v>A forrás egyenlő a költséggel (II.ütem).</v>
      </c>
      <c r="BM35" s="5">
        <f t="shared" si="60"/>
        <v>0</v>
      </c>
      <c r="BN35" s="5">
        <f t="shared" si="61"/>
        <v>1</v>
      </c>
      <c r="BO35" s="5">
        <f t="shared" si="62"/>
        <v>0</v>
      </c>
      <c r="BP35" s="5">
        <f t="shared" si="63"/>
        <v>0</v>
      </c>
      <c r="BQ35" s="5">
        <f t="shared" si="64"/>
        <v>0</v>
      </c>
      <c r="BR35" s="8">
        <f t="shared" si="65"/>
        <v>0</v>
      </c>
      <c r="BS35" s="5">
        <f t="shared" si="66"/>
        <v>0</v>
      </c>
      <c r="BT35" s="5">
        <f t="shared" si="67"/>
        <v>0</v>
      </c>
      <c r="BU35" s="5">
        <f t="shared" si="68"/>
        <v>1</v>
      </c>
      <c r="BV35" s="5">
        <f t="shared" si="69"/>
        <v>1</v>
      </c>
      <c r="BW35" s="5">
        <f t="shared" si="70"/>
        <v>1</v>
      </c>
      <c r="BX35" s="5">
        <f t="shared" si="71"/>
        <v>1</v>
      </c>
      <c r="BY35" s="5">
        <f t="shared" si="72"/>
        <v>1</v>
      </c>
      <c r="BZ35" s="5">
        <f t="shared" si="73"/>
        <v>1</v>
      </c>
      <c r="CA35" s="5">
        <f t="shared" si="74"/>
        <v>1</v>
      </c>
      <c r="CB35" s="5">
        <f t="shared" si="75"/>
        <v>1</v>
      </c>
      <c r="CC35" s="5">
        <f t="shared" si="76"/>
        <v>1</v>
      </c>
      <c r="CD35" s="5" t="str">
        <f t="shared" si="77"/>
        <v>?</v>
      </c>
      <c r="CE35" s="4" t="str">
        <f t="shared" ref="CE35" si="107">IF($BA35=0,$CD35,IF($BG35=0,"I. ütem forrása nincs kitöltve!",IF($BJ35=0,"II. ütem forrása nincs kitöltve!",IF($BD35=1,"Költségek üteme nem megfelelő (az időtartam és a költség üteme eltér)!",IF(AND(BH35=0,$BA35=1,$BJ35=1,$BD35=1),"Kötelező cellák kitöltve, de az I. ütem forrása hibás!",IF(AND(BJ35=0,$BA35=1,$BJ35=1,$BD35=1),"Kötelező cellák kitöltve, de a II. ütem forrása hibás!",IF(AND($BO35=1,$AZ35&lt;30),"Nullás a rövidtávú feladat és rövid (hiányzik) a hozzá tartozó indoklás!",IF(AND($BP35=1,$AZ35&lt;30),"Nullás a hosszútávú feladat és rövid (hiányzik) a hozzá tartozó indoklás!",IF(AND(BN35=1,C35="1811_RENDKÍVÜLI"),"II. ütemre nem tervezhet Rendkívüli feladatot!",IF(BH35=0,AD35,IF(BK35=0,AS35,IF(AND(BC35=1,$P35&gt;$N35),"EM rendelet 2. melléklet terhére elszámolt költség nem lehet nagyobb az I. ütemre tervezett tényleges költségnél!",IF($AC35&gt;$N35,"Többlet forrást jelölt meg az I. ütemnél! A forrás ne legyen több a költségnél.",IF($AQ35&gt;$O35,"Többlet forrást jelölt meg a II. ütemnél! A forrás ne legyen több a költségnél.","Kitöltés rendben!"))))))))))))))</f>
        <v>Kitöltés rendben!</v>
      </c>
      <c r="CF35" s="5">
        <f t="shared" ref="CF35" si="108">IF(A35="Kitöltés rendben!",1,0)</f>
        <v>1</v>
      </c>
      <c r="CG35" s="5">
        <f t="shared" si="80"/>
        <v>0</v>
      </c>
      <c r="CH35" s="5">
        <f t="shared" si="81"/>
        <v>1</v>
      </c>
    </row>
    <row r="36" spans="1:86" s="2" customFormat="1" ht="125.25" customHeight="1" x14ac:dyDescent="0.25">
      <c r="A36" s="1" t="str">
        <f t="shared" si="91"/>
        <v>Kitöltés rendben!</v>
      </c>
      <c r="B36" s="186">
        <v>2</v>
      </c>
      <c r="C36" s="185" t="s">
        <v>130</v>
      </c>
      <c r="D36" s="187" t="s">
        <v>471</v>
      </c>
      <c r="E36" s="187" t="s">
        <v>386</v>
      </c>
      <c r="F36" s="188" t="str">
        <f>VLOOKUP($G36,Összesítő!$B:$F,2,FALSE)</f>
        <v>11-32054-1-036-03-05</v>
      </c>
      <c r="G36" s="185" t="s">
        <v>343</v>
      </c>
      <c r="H36" s="188" t="str">
        <f>AY36&amp;"_"&amp;AW36&amp;"_FIV_"&amp;LEFT(Előlap!$B$6,4)</f>
        <v>3161_34_FIV_2026</v>
      </c>
      <c r="I36" s="188" t="str">
        <f>VLOOKUP($G36,Összesítő!$B:$F,5,FALSE)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6" s="188" t="str">
        <f>VLOOKUP($G36,Összesítő!$B:$F,4,FALSE)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6" s="6">
        <f t="shared" si="92"/>
        <v>2496</v>
      </c>
      <c r="L36" s="186">
        <v>2028</v>
      </c>
      <c r="M36" s="186">
        <v>2028</v>
      </c>
      <c r="N36" s="12">
        <v>0</v>
      </c>
      <c r="O36" s="7">
        <v>2496</v>
      </c>
      <c r="P36" s="7">
        <v>0</v>
      </c>
      <c r="R36" s="7">
        <v>0</v>
      </c>
      <c r="S36" s="7">
        <v>0</v>
      </c>
      <c r="T36" s="7">
        <v>0</v>
      </c>
      <c r="U36" s="7">
        <v>0</v>
      </c>
      <c r="V36" s="7">
        <v>0</v>
      </c>
      <c r="W36" s="7">
        <v>0</v>
      </c>
      <c r="X36" s="7">
        <v>0</v>
      </c>
      <c r="Y36" s="7">
        <v>0</v>
      </c>
      <c r="Z36" s="7">
        <v>0</v>
      </c>
      <c r="AA36" s="7">
        <v>0</v>
      </c>
      <c r="AB36" s="7">
        <v>0</v>
      </c>
      <c r="AC36" s="6">
        <f t="shared" si="93"/>
        <v>0</v>
      </c>
      <c r="AD36" s="3" t="str">
        <f t="shared" si="94"/>
        <v>Nem rövidtávú a feladat.</v>
      </c>
      <c r="AF36" s="7">
        <v>2496</v>
      </c>
      <c r="AG36" s="7">
        <v>0</v>
      </c>
      <c r="AH36" s="7">
        <v>0</v>
      </c>
      <c r="AI36" s="7">
        <v>0</v>
      </c>
      <c r="AJ36" s="7">
        <v>0</v>
      </c>
      <c r="AK36" s="7">
        <v>0</v>
      </c>
      <c r="AL36" s="7">
        <v>0</v>
      </c>
      <c r="AM36" s="7">
        <v>0</v>
      </c>
      <c r="AN36" s="7">
        <v>0</v>
      </c>
      <c r="AO36" s="7">
        <v>0</v>
      </c>
      <c r="AP36" s="7">
        <v>0</v>
      </c>
      <c r="AQ36" s="6">
        <f t="shared" si="95"/>
        <v>2496</v>
      </c>
      <c r="AR36" s="185" t="s">
        <v>384</v>
      </c>
      <c r="AS36" s="3" t="str">
        <f t="shared" si="46"/>
        <v>A forrás egyenlő a költséggel (II.ütem).</v>
      </c>
      <c r="AU36" s="187" t="s">
        <v>156</v>
      </c>
      <c r="AV36" s="187" t="s">
        <v>156</v>
      </c>
      <c r="AW36" s="188">
        <f>COUNTA($G$3:G36)</f>
        <v>34</v>
      </c>
      <c r="AY36" s="8">
        <f>VLOOKUP($G36,Összesítő!$B:$F,3,FALSE)</f>
        <v>3161</v>
      </c>
      <c r="AZ36" s="8">
        <f t="shared" si="47"/>
        <v>0</v>
      </c>
      <c r="BA36" s="5">
        <f t="shared" si="48"/>
        <v>1</v>
      </c>
      <c r="BB36" s="5" t="str">
        <f t="shared" si="49"/>
        <v>H</v>
      </c>
      <c r="BC36" s="5">
        <f t="shared" si="96"/>
        <v>0</v>
      </c>
      <c r="BD36" s="5">
        <f t="shared" si="51"/>
        <v>0</v>
      </c>
      <c r="BE36" s="5">
        <f t="shared" si="52"/>
        <v>0</v>
      </c>
      <c r="BF36" s="8" t="str">
        <f t="shared" si="53"/>
        <v>Nem rövidtávú a feladat.</v>
      </c>
      <c r="BG36" s="5">
        <f t="shared" si="54"/>
        <v>1</v>
      </c>
      <c r="BH36" s="5">
        <f t="shared" si="55"/>
        <v>1</v>
      </c>
      <c r="BI36" s="5">
        <f t="shared" si="56"/>
        <v>0</v>
      </c>
      <c r="BJ36" s="5">
        <f t="shared" si="57"/>
        <v>1</v>
      </c>
      <c r="BK36" s="5">
        <f t="shared" si="97"/>
        <v>1</v>
      </c>
      <c r="BL36" s="4" t="str">
        <f t="shared" si="59"/>
        <v>A forrás egyenlő a költséggel (II.ütem).</v>
      </c>
      <c r="BM36" s="5">
        <f t="shared" si="60"/>
        <v>0</v>
      </c>
      <c r="BN36" s="5">
        <f t="shared" si="61"/>
        <v>1</v>
      </c>
      <c r="BO36" s="5">
        <f t="shared" si="62"/>
        <v>0</v>
      </c>
      <c r="BP36" s="5">
        <f t="shared" si="63"/>
        <v>0</v>
      </c>
      <c r="BQ36" s="5">
        <f t="shared" si="64"/>
        <v>0</v>
      </c>
      <c r="BR36" s="8">
        <f t="shared" si="65"/>
        <v>0</v>
      </c>
      <c r="BS36" s="5">
        <f t="shared" si="66"/>
        <v>0</v>
      </c>
      <c r="BT36" s="5">
        <f t="shared" si="67"/>
        <v>0</v>
      </c>
      <c r="BU36" s="5">
        <f t="shared" si="68"/>
        <v>1</v>
      </c>
      <c r="BV36" s="5">
        <f t="shared" si="69"/>
        <v>1</v>
      </c>
      <c r="BW36" s="5">
        <f t="shared" si="70"/>
        <v>1</v>
      </c>
      <c r="BX36" s="5">
        <f t="shared" si="71"/>
        <v>1</v>
      </c>
      <c r="BY36" s="5">
        <f t="shared" si="72"/>
        <v>1</v>
      </c>
      <c r="BZ36" s="5">
        <f t="shared" si="73"/>
        <v>1</v>
      </c>
      <c r="CA36" s="5">
        <f t="shared" si="74"/>
        <v>1</v>
      </c>
      <c r="CB36" s="5">
        <f t="shared" si="75"/>
        <v>1</v>
      </c>
      <c r="CC36" s="5">
        <f t="shared" si="76"/>
        <v>1</v>
      </c>
      <c r="CD36" s="5" t="str">
        <f t="shared" si="77"/>
        <v>?</v>
      </c>
      <c r="CE36" s="4" t="str">
        <f t="shared" si="98"/>
        <v>Kitöltés rendben!</v>
      </c>
      <c r="CF36" s="5">
        <f t="shared" si="99"/>
        <v>1</v>
      </c>
      <c r="CG36" s="5">
        <f t="shared" si="80"/>
        <v>0</v>
      </c>
      <c r="CH36" s="5">
        <f t="shared" si="81"/>
        <v>1</v>
      </c>
    </row>
    <row r="37" spans="1:86" s="2" customFormat="1" ht="125.25" customHeight="1" x14ac:dyDescent="0.25">
      <c r="A37" s="1" t="str">
        <f t="shared" si="91"/>
        <v>Kitöltés rendben!</v>
      </c>
      <c r="B37" s="186">
        <v>2</v>
      </c>
      <c r="C37" s="185" t="s">
        <v>130</v>
      </c>
      <c r="D37" s="187" t="s">
        <v>501</v>
      </c>
      <c r="E37" s="187" t="s">
        <v>386</v>
      </c>
      <c r="F37" s="188" t="str">
        <f>VLOOKUP($G37,Összesítő!$B:$F,2,FALSE)</f>
        <v>11-32054-1-036-03-05</v>
      </c>
      <c r="G37" s="185" t="s">
        <v>343</v>
      </c>
      <c r="H37" s="188" t="str">
        <f>AY37&amp;"_"&amp;AW37&amp;"_FIV_"&amp;LEFT(Előlap!$B$6,4)</f>
        <v>3161_35_FIV_2026</v>
      </c>
      <c r="I37" s="188" t="str">
        <f>VLOOKUP($G37,Összesítő!$B:$F,5,FALSE)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7" s="188" t="str">
        <f>VLOOKUP($G37,Összesítő!$B:$F,4,FALSE)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7" s="6">
        <f t="shared" si="92"/>
        <v>1000</v>
      </c>
      <c r="L37" s="186">
        <v>2028</v>
      </c>
      <c r="M37" s="186">
        <v>2028</v>
      </c>
      <c r="N37" s="12">
        <v>0</v>
      </c>
      <c r="O37" s="7">
        <v>1000</v>
      </c>
      <c r="P37" s="7">
        <v>0</v>
      </c>
      <c r="R37" s="7">
        <v>0</v>
      </c>
      <c r="S37" s="7">
        <v>0</v>
      </c>
      <c r="T37" s="7">
        <v>0</v>
      </c>
      <c r="U37" s="7">
        <v>0</v>
      </c>
      <c r="V37" s="7">
        <v>0</v>
      </c>
      <c r="W37" s="7">
        <v>0</v>
      </c>
      <c r="X37" s="7">
        <v>0</v>
      </c>
      <c r="Y37" s="7">
        <v>0</v>
      </c>
      <c r="Z37" s="7">
        <v>0</v>
      </c>
      <c r="AA37" s="7">
        <v>0</v>
      </c>
      <c r="AB37" s="7">
        <v>0</v>
      </c>
      <c r="AC37" s="6">
        <f t="shared" si="93"/>
        <v>0</v>
      </c>
      <c r="AD37" s="3" t="str">
        <f t="shared" si="94"/>
        <v>Nem rövidtávú a feladat.</v>
      </c>
      <c r="AF37" s="7">
        <v>1000</v>
      </c>
      <c r="AG37" s="7">
        <v>0</v>
      </c>
      <c r="AH37" s="7">
        <v>0</v>
      </c>
      <c r="AI37" s="7">
        <v>0</v>
      </c>
      <c r="AJ37" s="7">
        <v>0</v>
      </c>
      <c r="AK37" s="7">
        <v>0</v>
      </c>
      <c r="AL37" s="7">
        <v>0</v>
      </c>
      <c r="AM37" s="7">
        <v>0</v>
      </c>
      <c r="AN37" s="7">
        <v>0</v>
      </c>
      <c r="AO37" s="7">
        <v>0</v>
      </c>
      <c r="AP37" s="7">
        <v>0</v>
      </c>
      <c r="AQ37" s="6">
        <f t="shared" si="95"/>
        <v>1000</v>
      </c>
      <c r="AR37" s="185" t="s">
        <v>384</v>
      </c>
      <c r="AS37" s="3" t="str">
        <f t="shared" si="46"/>
        <v>A forrás egyenlő a költséggel (II.ütem).</v>
      </c>
      <c r="AU37" s="187" t="s">
        <v>156</v>
      </c>
      <c r="AV37" s="187" t="s">
        <v>156</v>
      </c>
      <c r="AW37" s="188">
        <f>COUNTA($G$3:G37)</f>
        <v>35</v>
      </c>
      <c r="AY37" s="8">
        <f>VLOOKUP($G37,Összesítő!$B:$F,3,FALSE)</f>
        <v>3161</v>
      </c>
      <c r="AZ37" s="8">
        <f t="shared" si="47"/>
        <v>0</v>
      </c>
      <c r="BA37" s="5">
        <f t="shared" si="48"/>
        <v>1</v>
      </c>
      <c r="BB37" s="5" t="str">
        <f t="shared" si="49"/>
        <v>H</v>
      </c>
      <c r="BC37" s="5">
        <f t="shared" si="96"/>
        <v>0</v>
      </c>
      <c r="BD37" s="5">
        <f t="shared" si="51"/>
        <v>0</v>
      </c>
      <c r="BE37" s="5">
        <f t="shared" si="52"/>
        <v>0</v>
      </c>
      <c r="BF37" s="8" t="str">
        <f t="shared" si="53"/>
        <v>Nem rövidtávú a feladat.</v>
      </c>
      <c r="BG37" s="5">
        <f t="shared" si="54"/>
        <v>1</v>
      </c>
      <c r="BH37" s="5">
        <f t="shared" si="55"/>
        <v>1</v>
      </c>
      <c r="BI37" s="5">
        <f t="shared" si="56"/>
        <v>0</v>
      </c>
      <c r="BJ37" s="5">
        <f t="shared" si="57"/>
        <v>1</v>
      </c>
      <c r="BK37" s="5">
        <f t="shared" si="97"/>
        <v>1</v>
      </c>
      <c r="BL37" s="4" t="str">
        <f t="shared" si="59"/>
        <v>A forrás egyenlő a költséggel (II.ütem).</v>
      </c>
      <c r="BM37" s="5">
        <f t="shared" si="60"/>
        <v>0</v>
      </c>
      <c r="BN37" s="5">
        <f t="shared" si="61"/>
        <v>1</v>
      </c>
      <c r="BO37" s="5">
        <f t="shared" si="62"/>
        <v>0</v>
      </c>
      <c r="BP37" s="5">
        <f t="shared" si="63"/>
        <v>0</v>
      </c>
      <c r="BQ37" s="5">
        <f t="shared" si="64"/>
        <v>0</v>
      </c>
      <c r="BR37" s="8">
        <f t="shared" si="65"/>
        <v>0</v>
      </c>
      <c r="BS37" s="5">
        <f t="shared" si="66"/>
        <v>0</v>
      </c>
      <c r="BT37" s="5">
        <f t="shared" si="67"/>
        <v>0</v>
      </c>
      <c r="BU37" s="5">
        <f t="shared" si="68"/>
        <v>1</v>
      </c>
      <c r="BV37" s="5">
        <f t="shared" si="69"/>
        <v>1</v>
      </c>
      <c r="BW37" s="5">
        <f t="shared" si="70"/>
        <v>1</v>
      </c>
      <c r="BX37" s="5">
        <f t="shared" si="71"/>
        <v>1</v>
      </c>
      <c r="BY37" s="5">
        <f t="shared" si="72"/>
        <v>1</v>
      </c>
      <c r="BZ37" s="5">
        <f t="shared" si="73"/>
        <v>1</v>
      </c>
      <c r="CA37" s="5">
        <f t="shared" si="74"/>
        <v>1</v>
      </c>
      <c r="CB37" s="5">
        <f t="shared" si="75"/>
        <v>1</v>
      </c>
      <c r="CC37" s="5">
        <f t="shared" si="76"/>
        <v>1</v>
      </c>
      <c r="CD37" s="5" t="str">
        <f t="shared" si="77"/>
        <v>?</v>
      </c>
      <c r="CE37" s="4" t="str">
        <f t="shared" si="98"/>
        <v>Kitöltés rendben!</v>
      </c>
      <c r="CF37" s="5">
        <f t="shared" si="99"/>
        <v>1</v>
      </c>
      <c r="CG37" s="5">
        <f t="shared" si="80"/>
        <v>0</v>
      </c>
      <c r="CH37" s="5">
        <f t="shared" si="81"/>
        <v>1</v>
      </c>
    </row>
    <row r="38" spans="1:86" s="2" customFormat="1" ht="409.5" x14ac:dyDescent="0.25">
      <c r="A38" s="1" t="str">
        <f t="shared" si="41"/>
        <v>Kitöltés rendben!</v>
      </c>
      <c r="B38" s="144">
        <v>2</v>
      </c>
      <c r="C38" s="143" t="s">
        <v>90</v>
      </c>
      <c r="D38" s="145" t="s">
        <v>410</v>
      </c>
      <c r="E38" s="145" t="s">
        <v>386</v>
      </c>
      <c r="F38" s="146" t="str">
        <f>VLOOKUP($G38,Összesítő!$B:$F,2,FALSE)</f>
        <v>11-32054-1-036-03-05</v>
      </c>
      <c r="G38" s="143" t="s">
        <v>343</v>
      </c>
      <c r="H38" s="146" t="str">
        <f>AY38&amp;"_"&amp;AW38&amp;"_FIV_"&amp;LEFT(Előlap!$B$6,4)</f>
        <v>3161_36_FIV_2026</v>
      </c>
      <c r="I38" s="146" t="str">
        <f>VLOOKUP($G38,Összesítő!$B:$F,5,FALSE)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8" s="146" t="str">
        <f>VLOOKUP($G38,Összesítő!$B:$F,4,FALSE)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8" s="6">
        <f t="shared" si="42"/>
        <v>20000</v>
      </c>
      <c r="L38" s="144">
        <v>2028</v>
      </c>
      <c r="M38" s="144">
        <v>2028</v>
      </c>
      <c r="N38" s="12">
        <v>0</v>
      </c>
      <c r="O38" s="7">
        <v>20000</v>
      </c>
      <c r="P38" s="7">
        <v>0</v>
      </c>
      <c r="R38" s="7">
        <v>0</v>
      </c>
      <c r="S38" s="7">
        <v>0</v>
      </c>
      <c r="T38" s="7">
        <v>0</v>
      </c>
      <c r="U38" s="7">
        <v>0</v>
      </c>
      <c r="V38" s="7">
        <v>0</v>
      </c>
      <c r="W38" s="7">
        <v>0</v>
      </c>
      <c r="X38" s="7">
        <v>0</v>
      </c>
      <c r="Y38" s="7">
        <v>0</v>
      </c>
      <c r="Z38" s="7">
        <v>0</v>
      </c>
      <c r="AA38" s="7">
        <v>0</v>
      </c>
      <c r="AB38" s="7">
        <v>0</v>
      </c>
      <c r="AC38" s="6">
        <f t="shared" si="43"/>
        <v>0</v>
      </c>
      <c r="AD38" s="3" t="str">
        <f t="shared" si="44"/>
        <v>Nem rövidtávú a feladat.</v>
      </c>
      <c r="AF38" s="7">
        <v>4777</v>
      </c>
      <c r="AG38" s="7">
        <v>0</v>
      </c>
      <c r="AH38" s="7">
        <v>0</v>
      </c>
      <c r="AI38" s="7">
        <v>0</v>
      </c>
      <c r="AJ38" s="7">
        <v>0</v>
      </c>
      <c r="AK38" s="7">
        <v>0</v>
      </c>
      <c r="AL38" s="7">
        <v>0</v>
      </c>
      <c r="AM38" s="7">
        <v>0</v>
      </c>
      <c r="AN38" s="7">
        <v>0</v>
      </c>
      <c r="AO38" s="7">
        <v>0</v>
      </c>
      <c r="AP38" s="7">
        <v>0</v>
      </c>
      <c r="AQ38" s="6">
        <f t="shared" si="45"/>
        <v>4777</v>
      </c>
      <c r="AR38" s="143" t="s">
        <v>385</v>
      </c>
      <c r="AS38" s="3" t="str">
        <f t="shared" si="46"/>
        <v>Forráshiányos a feladat!</v>
      </c>
      <c r="AU38" s="145" t="s">
        <v>156</v>
      </c>
      <c r="AV38" s="145" t="s">
        <v>156</v>
      </c>
      <c r="AW38" s="146">
        <f>COUNTA($G$3:G38)</f>
        <v>36</v>
      </c>
      <c r="AY38" s="8">
        <f>VLOOKUP($G38,Összesítő!$B:$F,3,FALSE)</f>
        <v>3161</v>
      </c>
      <c r="AZ38" s="8">
        <f t="shared" si="47"/>
        <v>0</v>
      </c>
      <c r="BA38" s="5">
        <f t="shared" si="48"/>
        <v>1</v>
      </c>
      <c r="BB38" s="5" t="str">
        <f t="shared" si="49"/>
        <v>H</v>
      </c>
      <c r="BC38" s="5">
        <f t="shared" si="50"/>
        <v>0</v>
      </c>
      <c r="BD38" s="5">
        <f t="shared" si="51"/>
        <v>0</v>
      </c>
      <c r="BE38" s="5">
        <f t="shared" si="52"/>
        <v>0</v>
      </c>
      <c r="BF38" s="8" t="str">
        <f t="shared" si="53"/>
        <v>Nem rövidtávú a feladat.</v>
      </c>
      <c r="BG38" s="5">
        <f t="shared" si="54"/>
        <v>1</v>
      </c>
      <c r="BH38" s="5">
        <f t="shared" si="55"/>
        <v>1</v>
      </c>
      <c r="BI38" s="5">
        <f t="shared" si="56"/>
        <v>1</v>
      </c>
      <c r="BJ38" s="5">
        <f t="shared" si="57"/>
        <v>1</v>
      </c>
      <c r="BK38" s="5">
        <f t="shared" si="58"/>
        <v>1</v>
      </c>
      <c r="BL38" s="4" t="str">
        <f t="shared" si="59"/>
        <v>Forráshiányos a feladat!</v>
      </c>
      <c r="BM38" s="5">
        <f t="shared" si="60"/>
        <v>0</v>
      </c>
      <c r="BN38" s="5">
        <f t="shared" si="61"/>
        <v>1</v>
      </c>
      <c r="BO38" s="5">
        <f t="shared" si="62"/>
        <v>0</v>
      </c>
      <c r="BP38" s="5">
        <f t="shared" si="63"/>
        <v>0</v>
      </c>
      <c r="BQ38" s="5">
        <f t="shared" si="64"/>
        <v>0</v>
      </c>
      <c r="BR38" s="8">
        <f t="shared" si="65"/>
        <v>0</v>
      </c>
      <c r="BS38" s="5">
        <f t="shared" si="66"/>
        <v>0</v>
      </c>
      <c r="BT38" s="5">
        <f t="shared" si="67"/>
        <v>0</v>
      </c>
      <c r="BU38" s="5">
        <f t="shared" si="68"/>
        <v>1</v>
      </c>
      <c r="BV38" s="5">
        <f t="shared" si="69"/>
        <v>1</v>
      </c>
      <c r="BW38" s="5">
        <f t="shared" si="70"/>
        <v>1</v>
      </c>
      <c r="BX38" s="5">
        <f t="shared" si="71"/>
        <v>1</v>
      </c>
      <c r="BY38" s="5">
        <f t="shared" si="72"/>
        <v>1</v>
      </c>
      <c r="BZ38" s="5">
        <f t="shared" si="73"/>
        <v>1</v>
      </c>
      <c r="CA38" s="5">
        <f t="shared" si="74"/>
        <v>1</v>
      </c>
      <c r="CB38" s="5">
        <f t="shared" si="75"/>
        <v>1</v>
      </c>
      <c r="CC38" s="5">
        <f t="shared" si="76"/>
        <v>1</v>
      </c>
      <c r="CD38" s="5" t="str">
        <f t="shared" si="77"/>
        <v>?</v>
      </c>
      <c r="CE38" s="4" t="str">
        <f t="shared" si="78"/>
        <v>Kitöltés rendben!</v>
      </c>
      <c r="CF38" s="5">
        <f t="shared" si="79"/>
        <v>1</v>
      </c>
      <c r="CG38" s="5">
        <f t="shared" si="80"/>
        <v>0</v>
      </c>
      <c r="CH38" s="5">
        <f t="shared" si="81"/>
        <v>1</v>
      </c>
    </row>
    <row r="39" spans="1:86" s="2" customFormat="1" ht="409.5" x14ac:dyDescent="0.25">
      <c r="A39" s="1" t="str">
        <f t="shared" si="41"/>
        <v>Kitöltés rendben!</v>
      </c>
      <c r="B39" s="144">
        <v>2</v>
      </c>
      <c r="C39" s="143" t="s">
        <v>90</v>
      </c>
      <c r="D39" s="145" t="s">
        <v>411</v>
      </c>
      <c r="E39" s="145" t="s">
        <v>386</v>
      </c>
      <c r="F39" s="146" t="str">
        <f>VLOOKUP($G39,Összesítő!$B:$F,2,FALSE)</f>
        <v>11-32054-1-036-03-05</v>
      </c>
      <c r="G39" s="143" t="s">
        <v>343</v>
      </c>
      <c r="H39" s="146" t="str">
        <f>AY39&amp;"_"&amp;AW39&amp;"_FIV_"&amp;LEFT(Előlap!$B$6,4)</f>
        <v>3161_37_FIV_2026</v>
      </c>
      <c r="I39" s="146" t="str">
        <f>VLOOKUP($G39,Összesítő!$B:$F,5,FALSE)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39" s="146" t="str">
        <f>VLOOKUP($G39,Összesítő!$B:$F,4,FALSE)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39" s="6">
        <f t="shared" si="42"/>
        <v>12000</v>
      </c>
      <c r="L39" s="144">
        <v>2028</v>
      </c>
      <c r="M39" s="144">
        <v>2028</v>
      </c>
      <c r="N39" s="12">
        <v>0</v>
      </c>
      <c r="O39" s="7">
        <v>12000</v>
      </c>
      <c r="P39" s="7">
        <v>0</v>
      </c>
      <c r="R39" s="7">
        <v>0</v>
      </c>
      <c r="S39" s="7">
        <v>0</v>
      </c>
      <c r="T39" s="7">
        <v>0</v>
      </c>
      <c r="U39" s="7">
        <v>0</v>
      </c>
      <c r="V39" s="7">
        <v>0</v>
      </c>
      <c r="W39" s="7">
        <v>0</v>
      </c>
      <c r="X39" s="7">
        <v>0</v>
      </c>
      <c r="Y39" s="7">
        <v>0</v>
      </c>
      <c r="Z39" s="7">
        <v>0</v>
      </c>
      <c r="AA39" s="7">
        <v>0</v>
      </c>
      <c r="AB39" s="7">
        <v>0</v>
      </c>
      <c r="AC39" s="6">
        <f t="shared" si="43"/>
        <v>0</v>
      </c>
      <c r="AD39" s="3" t="str">
        <f t="shared" si="44"/>
        <v>Nem rövidtávú a feladat.</v>
      </c>
      <c r="AF39" s="7">
        <v>0</v>
      </c>
      <c r="AG39" s="7">
        <v>0</v>
      </c>
      <c r="AH39" s="7">
        <v>0</v>
      </c>
      <c r="AI39" s="7">
        <v>0</v>
      </c>
      <c r="AJ39" s="7">
        <v>0</v>
      </c>
      <c r="AK39" s="7">
        <v>0</v>
      </c>
      <c r="AL39" s="7">
        <v>0</v>
      </c>
      <c r="AM39" s="7">
        <v>0</v>
      </c>
      <c r="AN39" s="7">
        <v>0</v>
      </c>
      <c r="AO39" s="7">
        <v>0</v>
      </c>
      <c r="AP39" s="7">
        <v>0</v>
      </c>
      <c r="AQ39" s="6">
        <f t="shared" si="45"/>
        <v>0</v>
      </c>
      <c r="AR39" s="143" t="s">
        <v>385</v>
      </c>
      <c r="AS39" s="3" t="str">
        <f t="shared" si="46"/>
        <v>Forráshiányos a feladat!</v>
      </c>
      <c r="AU39" s="145" t="s">
        <v>156</v>
      </c>
      <c r="AV39" s="145" t="s">
        <v>156</v>
      </c>
      <c r="AW39" s="146">
        <f>COUNTA($G$3:G39)</f>
        <v>37</v>
      </c>
      <c r="AY39" s="8">
        <f>VLOOKUP($G39,Összesítő!$B:$F,3,FALSE)</f>
        <v>3161</v>
      </c>
      <c r="AZ39" s="8">
        <f t="shared" si="47"/>
        <v>0</v>
      </c>
      <c r="BA39" s="5">
        <f t="shared" si="48"/>
        <v>1</v>
      </c>
      <c r="BB39" s="5" t="str">
        <f t="shared" si="49"/>
        <v>H</v>
      </c>
      <c r="BC39" s="5">
        <f t="shared" si="50"/>
        <v>0</v>
      </c>
      <c r="BD39" s="5">
        <f t="shared" si="51"/>
        <v>0</v>
      </c>
      <c r="BE39" s="5">
        <f t="shared" si="52"/>
        <v>0</v>
      </c>
      <c r="BF39" s="8" t="str">
        <f t="shared" si="53"/>
        <v>Nem rövidtávú a feladat.</v>
      </c>
      <c r="BG39" s="5">
        <f t="shared" si="54"/>
        <v>1</v>
      </c>
      <c r="BH39" s="5">
        <f t="shared" si="55"/>
        <v>1</v>
      </c>
      <c r="BI39" s="5">
        <f t="shared" si="56"/>
        <v>1</v>
      </c>
      <c r="BJ39" s="5">
        <f t="shared" si="57"/>
        <v>1</v>
      </c>
      <c r="BK39" s="5">
        <f t="shared" si="58"/>
        <v>1</v>
      </c>
      <c r="BL39" s="4" t="str">
        <f t="shared" si="59"/>
        <v>Forráshiányos a feladat!</v>
      </c>
      <c r="BM39" s="5">
        <f t="shared" si="60"/>
        <v>0</v>
      </c>
      <c r="BN39" s="5">
        <f t="shared" si="61"/>
        <v>1</v>
      </c>
      <c r="BO39" s="5">
        <f t="shared" si="62"/>
        <v>0</v>
      </c>
      <c r="BP39" s="5">
        <f t="shared" si="63"/>
        <v>0</v>
      </c>
      <c r="BQ39" s="5">
        <f t="shared" si="64"/>
        <v>0</v>
      </c>
      <c r="BR39" s="8">
        <f t="shared" si="65"/>
        <v>0</v>
      </c>
      <c r="BS39" s="5">
        <f t="shared" si="66"/>
        <v>0</v>
      </c>
      <c r="BT39" s="5">
        <f t="shared" si="67"/>
        <v>0</v>
      </c>
      <c r="BU39" s="5">
        <f t="shared" si="68"/>
        <v>1</v>
      </c>
      <c r="BV39" s="5">
        <f t="shared" si="69"/>
        <v>1</v>
      </c>
      <c r="BW39" s="5">
        <f t="shared" si="70"/>
        <v>1</v>
      </c>
      <c r="BX39" s="5">
        <f t="shared" si="71"/>
        <v>1</v>
      </c>
      <c r="BY39" s="5">
        <f t="shared" si="72"/>
        <v>1</v>
      </c>
      <c r="BZ39" s="5">
        <f t="shared" si="73"/>
        <v>1</v>
      </c>
      <c r="CA39" s="5">
        <f t="shared" si="74"/>
        <v>1</v>
      </c>
      <c r="CB39" s="5">
        <f t="shared" si="75"/>
        <v>1</v>
      </c>
      <c r="CC39" s="5">
        <f t="shared" si="76"/>
        <v>1</v>
      </c>
      <c r="CD39" s="5" t="str">
        <f t="shared" si="77"/>
        <v>?</v>
      </c>
      <c r="CE39" s="4" t="str">
        <f t="shared" si="78"/>
        <v>Kitöltés rendben!</v>
      </c>
      <c r="CF39" s="5">
        <f t="shared" si="79"/>
        <v>1</v>
      </c>
      <c r="CG39" s="5">
        <f t="shared" si="80"/>
        <v>0</v>
      </c>
      <c r="CH39" s="5">
        <f t="shared" si="81"/>
        <v>1</v>
      </c>
    </row>
    <row r="40" spans="1:86" s="2" customFormat="1" ht="409.5" x14ac:dyDescent="0.25">
      <c r="A40" s="1" t="str">
        <f t="shared" si="41"/>
        <v>Kitöltés rendben!</v>
      </c>
      <c r="B40" s="144">
        <v>2</v>
      </c>
      <c r="C40" s="143" t="s">
        <v>90</v>
      </c>
      <c r="D40" s="145" t="s">
        <v>412</v>
      </c>
      <c r="E40" s="145" t="s">
        <v>386</v>
      </c>
      <c r="F40" s="146" t="str">
        <f>VLOOKUP($G40,Összesítő!$B:$F,2,FALSE)</f>
        <v>11-32054-1-036-03-05</v>
      </c>
      <c r="G40" s="143" t="s">
        <v>343</v>
      </c>
      <c r="H40" s="146" t="str">
        <f>AY40&amp;"_"&amp;AW40&amp;"_FIV_"&amp;LEFT(Előlap!$B$6,4)</f>
        <v>3161_38_FIV_2026</v>
      </c>
      <c r="I40" s="146" t="str">
        <f>VLOOKUP($G40,Összesítő!$B:$F,5,FALSE)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0" s="146" t="str">
        <f>VLOOKUP($G40,Összesítő!$B:$F,4,FALSE)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0" s="6">
        <f t="shared" si="42"/>
        <v>18000</v>
      </c>
      <c r="L40" s="144">
        <v>2028</v>
      </c>
      <c r="M40" s="144">
        <v>2028</v>
      </c>
      <c r="N40" s="12">
        <v>0</v>
      </c>
      <c r="O40" s="7">
        <v>18000</v>
      </c>
      <c r="P40" s="7">
        <v>0</v>
      </c>
      <c r="R40" s="7">
        <v>0</v>
      </c>
      <c r="S40" s="7">
        <v>0</v>
      </c>
      <c r="T40" s="7">
        <v>0</v>
      </c>
      <c r="U40" s="7">
        <v>0</v>
      </c>
      <c r="V40" s="7">
        <v>0</v>
      </c>
      <c r="W40" s="7">
        <v>0</v>
      </c>
      <c r="X40" s="7">
        <v>0</v>
      </c>
      <c r="Y40" s="7">
        <v>0</v>
      </c>
      <c r="Z40" s="7">
        <v>0</v>
      </c>
      <c r="AA40" s="7">
        <v>0</v>
      </c>
      <c r="AB40" s="7">
        <v>0</v>
      </c>
      <c r="AC40" s="6">
        <f t="shared" si="43"/>
        <v>0</v>
      </c>
      <c r="AD40" s="3" t="str">
        <f t="shared" si="44"/>
        <v>Nem rövidtávú a feladat.</v>
      </c>
      <c r="AF40" s="7">
        <v>0</v>
      </c>
      <c r="AG40" s="7">
        <v>0</v>
      </c>
      <c r="AH40" s="7">
        <v>0</v>
      </c>
      <c r="AI40" s="7">
        <v>0</v>
      </c>
      <c r="AJ40" s="7">
        <v>0</v>
      </c>
      <c r="AK40" s="7">
        <v>0</v>
      </c>
      <c r="AL40" s="7">
        <v>0</v>
      </c>
      <c r="AM40" s="7">
        <v>0</v>
      </c>
      <c r="AN40" s="7">
        <v>0</v>
      </c>
      <c r="AO40" s="7">
        <v>0</v>
      </c>
      <c r="AP40" s="7">
        <v>0</v>
      </c>
      <c r="AQ40" s="6">
        <f t="shared" si="45"/>
        <v>0</v>
      </c>
      <c r="AR40" s="143" t="s">
        <v>385</v>
      </c>
      <c r="AS40" s="3" t="str">
        <f t="shared" si="46"/>
        <v>Forráshiányos a feladat!</v>
      </c>
      <c r="AU40" s="145" t="s">
        <v>156</v>
      </c>
      <c r="AV40" s="145" t="s">
        <v>156</v>
      </c>
      <c r="AW40" s="146">
        <f>COUNTA($G$3:G40)</f>
        <v>38</v>
      </c>
      <c r="AY40" s="8">
        <f>VLOOKUP($G40,Összesítő!$B:$F,3,FALSE)</f>
        <v>3161</v>
      </c>
      <c r="AZ40" s="8">
        <f t="shared" si="47"/>
        <v>0</v>
      </c>
      <c r="BA40" s="5">
        <f t="shared" si="48"/>
        <v>1</v>
      </c>
      <c r="BB40" s="5" t="str">
        <f t="shared" si="49"/>
        <v>H</v>
      </c>
      <c r="BC40" s="5">
        <f t="shared" si="50"/>
        <v>0</v>
      </c>
      <c r="BD40" s="5">
        <f t="shared" si="51"/>
        <v>0</v>
      </c>
      <c r="BE40" s="5">
        <f t="shared" si="52"/>
        <v>0</v>
      </c>
      <c r="BF40" s="8" t="str">
        <f t="shared" si="53"/>
        <v>Nem rövidtávú a feladat.</v>
      </c>
      <c r="BG40" s="5">
        <f t="shared" si="54"/>
        <v>1</v>
      </c>
      <c r="BH40" s="5">
        <f t="shared" si="55"/>
        <v>1</v>
      </c>
      <c r="BI40" s="5">
        <f t="shared" si="56"/>
        <v>1</v>
      </c>
      <c r="BJ40" s="5">
        <f t="shared" si="57"/>
        <v>1</v>
      </c>
      <c r="BK40" s="5">
        <f t="shared" si="58"/>
        <v>1</v>
      </c>
      <c r="BL40" s="4" t="str">
        <f t="shared" si="59"/>
        <v>Forráshiányos a feladat!</v>
      </c>
      <c r="BM40" s="5">
        <f t="shared" si="60"/>
        <v>0</v>
      </c>
      <c r="BN40" s="5">
        <f t="shared" si="61"/>
        <v>1</v>
      </c>
      <c r="BO40" s="5">
        <f t="shared" si="62"/>
        <v>0</v>
      </c>
      <c r="BP40" s="5">
        <f t="shared" si="63"/>
        <v>0</v>
      </c>
      <c r="BQ40" s="5">
        <f t="shared" si="64"/>
        <v>0</v>
      </c>
      <c r="BR40" s="8">
        <f t="shared" si="65"/>
        <v>0</v>
      </c>
      <c r="BS40" s="5">
        <f t="shared" si="66"/>
        <v>0</v>
      </c>
      <c r="BT40" s="5">
        <f t="shared" si="67"/>
        <v>0</v>
      </c>
      <c r="BU40" s="5">
        <f t="shared" si="68"/>
        <v>1</v>
      </c>
      <c r="BV40" s="5">
        <f t="shared" si="69"/>
        <v>1</v>
      </c>
      <c r="BW40" s="5">
        <f t="shared" si="70"/>
        <v>1</v>
      </c>
      <c r="BX40" s="5">
        <f t="shared" si="71"/>
        <v>1</v>
      </c>
      <c r="BY40" s="5">
        <f t="shared" si="72"/>
        <v>1</v>
      </c>
      <c r="BZ40" s="5">
        <f t="shared" si="73"/>
        <v>1</v>
      </c>
      <c r="CA40" s="5">
        <f t="shared" si="74"/>
        <v>1</v>
      </c>
      <c r="CB40" s="5">
        <f t="shared" si="75"/>
        <v>1</v>
      </c>
      <c r="CC40" s="5">
        <f t="shared" si="76"/>
        <v>1</v>
      </c>
      <c r="CD40" s="5" t="str">
        <f t="shared" si="77"/>
        <v>?</v>
      </c>
      <c r="CE40" s="4" t="str">
        <f t="shared" si="78"/>
        <v>Kitöltés rendben!</v>
      </c>
      <c r="CF40" s="5">
        <f t="shared" si="79"/>
        <v>1</v>
      </c>
      <c r="CG40" s="5">
        <f t="shared" si="80"/>
        <v>0</v>
      </c>
      <c r="CH40" s="5">
        <f t="shared" si="81"/>
        <v>1</v>
      </c>
    </row>
    <row r="41" spans="1:86" s="2" customFormat="1" ht="409.5" x14ac:dyDescent="0.25">
      <c r="A41" s="1" t="str">
        <f t="shared" si="41"/>
        <v>Kitöltés rendben!</v>
      </c>
      <c r="B41" s="144">
        <v>2</v>
      </c>
      <c r="C41" s="143" t="s">
        <v>93</v>
      </c>
      <c r="D41" s="145" t="s">
        <v>413</v>
      </c>
      <c r="E41" s="145" t="s">
        <v>386</v>
      </c>
      <c r="F41" s="146" t="str">
        <f>VLOOKUP($G41,Összesítő!$B:$F,2,FALSE)</f>
        <v>11-32054-1-036-03-05</v>
      </c>
      <c r="G41" s="143" t="s">
        <v>343</v>
      </c>
      <c r="H41" s="146" t="str">
        <f>AY41&amp;"_"&amp;AW41&amp;"_FIV_"&amp;LEFT(Előlap!$B$6,4)</f>
        <v>3161_39_FIV_2026</v>
      </c>
      <c r="I41" s="146" t="str">
        <f>VLOOKUP($G41,Összesítő!$B:$F,5,FALSE)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1" s="146" t="str">
        <f>VLOOKUP($G41,Összesítő!$B:$F,4,FALSE)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1" s="6">
        <f t="shared" si="42"/>
        <v>2608</v>
      </c>
      <c r="L41" s="144">
        <v>2028</v>
      </c>
      <c r="M41" s="144">
        <v>2031</v>
      </c>
      <c r="N41" s="12">
        <v>0</v>
      </c>
      <c r="O41" s="7">
        <v>2608</v>
      </c>
      <c r="P41" s="7">
        <v>0</v>
      </c>
      <c r="R41" s="7">
        <v>0</v>
      </c>
      <c r="S41" s="7">
        <v>0</v>
      </c>
      <c r="T41" s="7">
        <v>0</v>
      </c>
      <c r="U41" s="7">
        <v>0</v>
      </c>
      <c r="V41" s="7">
        <v>0</v>
      </c>
      <c r="W41" s="7">
        <v>0</v>
      </c>
      <c r="X41" s="7">
        <v>0</v>
      </c>
      <c r="Y41" s="7">
        <v>0</v>
      </c>
      <c r="Z41" s="7">
        <v>0</v>
      </c>
      <c r="AA41" s="7">
        <v>0</v>
      </c>
      <c r="AB41" s="7">
        <v>0</v>
      </c>
      <c r="AC41" s="6">
        <f t="shared" si="43"/>
        <v>0</v>
      </c>
      <c r="AD41" s="3" t="str">
        <f t="shared" si="44"/>
        <v>Nem rövidtávú a feladat.</v>
      </c>
      <c r="AF41" s="7">
        <v>0</v>
      </c>
      <c r="AG41" s="7">
        <v>0</v>
      </c>
      <c r="AH41" s="7">
        <v>0</v>
      </c>
      <c r="AI41" s="7">
        <v>0</v>
      </c>
      <c r="AJ41" s="7">
        <v>0</v>
      </c>
      <c r="AK41" s="7">
        <v>0</v>
      </c>
      <c r="AL41" s="7">
        <v>0</v>
      </c>
      <c r="AM41" s="7">
        <v>0</v>
      </c>
      <c r="AN41" s="7">
        <v>0</v>
      </c>
      <c r="AO41" s="7">
        <v>0</v>
      </c>
      <c r="AP41" s="7">
        <v>0</v>
      </c>
      <c r="AQ41" s="6">
        <f t="shared" si="45"/>
        <v>0</v>
      </c>
      <c r="AR41" s="143" t="s">
        <v>385</v>
      </c>
      <c r="AS41" s="3" t="str">
        <f t="shared" si="46"/>
        <v>Forráshiányos a feladat!</v>
      </c>
      <c r="AU41" s="145" t="s">
        <v>156</v>
      </c>
      <c r="AV41" s="145" t="s">
        <v>156</v>
      </c>
      <c r="AW41" s="146">
        <f>COUNTA($G$3:G41)</f>
        <v>39</v>
      </c>
      <c r="AY41" s="8">
        <f>VLOOKUP($G41,Összesítő!$B:$F,3,FALSE)</f>
        <v>3161</v>
      </c>
      <c r="AZ41" s="8">
        <f t="shared" si="47"/>
        <v>0</v>
      </c>
      <c r="BA41" s="5">
        <f t="shared" si="48"/>
        <v>1</v>
      </c>
      <c r="BB41" s="5" t="str">
        <f t="shared" si="49"/>
        <v>H</v>
      </c>
      <c r="BC41" s="5">
        <f t="shared" si="50"/>
        <v>0</v>
      </c>
      <c r="BD41" s="5">
        <f t="shared" si="51"/>
        <v>0</v>
      </c>
      <c r="BE41" s="5">
        <f t="shared" si="52"/>
        <v>0</v>
      </c>
      <c r="BF41" s="8" t="str">
        <f t="shared" si="53"/>
        <v>Nem rövidtávú a feladat.</v>
      </c>
      <c r="BG41" s="5">
        <f t="shared" si="54"/>
        <v>1</v>
      </c>
      <c r="BH41" s="5">
        <f t="shared" si="55"/>
        <v>1</v>
      </c>
      <c r="BI41" s="5">
        <f t="shared" si="56"/>
        <v>1</v>
      </c>
      <c r="BJ41" s="5">
        <f t="shared" si="57"/>
        <v>1</v>
      </c>
      <c r="BK41" s="5">
        <f t="shared" si="58"/>
        <v>1</v>
      </c>
      <c r="BL41" s="4" t="str">
        <f t="shared" si="59"/>
        <v>Forráshiányos a feladat!</v>
      </c>
      <c r="BM41" s="5">
        <f t="shared" si="60"/>
        <v>0</v>
      </c>
      <c r="BN41" s="5">
        <f t="shared" si="61"/>
        <v>1</v>
      </c>
      <c r="BO41" s="5">
        <f t="shared" si="62"/>
        <v>0</v>
      </c>
      <c r="BP41" s="5">
        <f t="shared" si="63"/>
        <v>0</v>
      </c>
      <c r="BQ41" s="5">
        <f t="shared" si="64"/>
        <v>0</v>
      </c>
      <c r="BR41" s="8">
        <f t="shared" si="65"/>
        <v>0</v>
      </c>
      <c r="BS41" s="5">
        <f t="shared" si="66"/>
        <v>0</v>
      </c>
      <c r="BT41" s="5">
        <f t="shared" si="67"/>
        <v>0</v>
      </c>
      <c r="BU41" s="5">
        <f t="shared" si="68"/>
        <v>1</v>
      </c>
      <c r="BV41" s="5">
        <f t="shared" si="69"/>
        <v>1</v>
      </c>
      <c r="BW41" s="5">
        <f t="shared" si="70"/>
        <v>1</v>
      </c>
      <c r="BX41" s="5">
        <f t="shared" si="71"/>
        <v>1</v>
      </c>
      <c r="BY41" s="5">
        <f t="shared" si="72"/>
        <v>1</v>
      </c>
      <c r="BZ41" s="5">
        <f t="shared" si="73"/>
        <v>1</v>
      </c>
      <c r="CA41" s="5">
        <f t="shared" si="74"/>
        <v>1</v>
      </c>
      <c r="CB41" s="5">
        <f t="shared" si="75"/>
        <v>1</v>
      </c>
      <c r="CC41" s="5">
        <f t="shared" si="76"/>
        <v>1</v>
      </c>
      <c r="CD41" s="5" t="str">
        <f t="shared" si="77"/>
        <v>?</v>
      </c>
      <c r="CE41" s="4" t="str">
        <f t="shared" si="78"/>
        <v>Kitöltés rendben!</v>
      </c>
      <c r="CF41" s="5">
        <f t="shared" si="79"/>
        <v>1</v>
      </c>
      <c r="CG41" s="5">
        <f t="shared" si="80"/>
        <v>0</v>
      </c>
      <c r="CH41" s="5">
        <f t="shared" si="81"/>
        <v>1</v>
      </c>
    </row>
    <row r="42" spans="1:86" s="2" customFormat="1" ht="48" customHeight="1" x14ac:dyDescent="0.25">
      <c r="A42" s="1" t="str">
        <f t="shared" si="41"/>
        <v>Kitöltés rendben!</v>
      </c>
      <c r="B42" s="144">
        <v>2</v>
      </c>
      <c r="C42" s="143" t="s">
        <v>105</v>
      </c>
      <c r="D42" s="145" t="s">
        <v>414</v>
      </c>
      <c r="E42" s="145" t="s">
        <v>386</v>
      </c>
      <c r="F42" s="146" t="str">
        <f>VLOOKUP($G42,Összesítő!$B:$F,2,FALSE)</f>
        <v>11-32054-1-036-03-05</v>
      </c>
      <c r="G42" s="143" t="s">
        <v>343</v>
      </c>
      <c r="H42" s="146" t="str">
        <f>AY42&amp;"_"&amp;AW42&amp;"_FIV_"&amp;LEFT(Előlap!$B$6,4)</f>
        <v>3161_40_FIV_2026</v>
      </c>
      <c r="I42" s="146" t="str">
        <f>VLOOKUP($G42,Összesítő!$B:$F,5,FALSE)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2" s="146" t="str">
        <f>VLOOKUP($G42,Összesítő!$B:$F,4,FALSE)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2" s="6">
        <f t="shared" si="42"/>
        <v>3396</v>
      </c>
      <c r="L42" s="144">
        <v>2028</v>
      </c>
      <c r="M42" s="144">
        <v>2036</v>
      </c>
      <c r="N42" s="12">
        <v>0</v>
      </c>
      <c r="O42" s="7">
        <v>3396</v>
      </c>
      <c r="P42" s="7">
        <v>0</v>
      </c>
      <c r="R42" s="7">
        <v>0</v>
      </c>
      <c r="S42" s="7">
        <v>0</v>
      </c>
      <c r="T42" s="7">
        <v>0</v>
      </c>
      <c r="U42" s="7">
        <v>0</v>
      </c>
      <c r="V42" s="7">
        <v>0</v>
      </c>
      <c r="W42" s="7">
        <v>0</v>
      </c>
      <c r="X42" s="7">
        <v>0</v>
      </c>
      <c r="Y42" s="7">
        <v>0</v>
      </c>
      <c r="Z42" s="7">
        <v>0</v>
      </c>
      <c r="AA42" s="7">
        <v>0</v>
      </c>
      <c r="AB42" s="7">
        <v>0</v>
      </c>
      <c r="AC42" s="6">
        <f t="shared" si="43"/>
        <v>0</v>
      </c>
      <c r="AD42" s="3" t="str">
        <f t="shared" si="44"/>
        <v>Nem rövidtávú a feladat.</v>
      </c>
      <c r="AF42" s="7">
        <v>0</v>
      </c>
      <c r="AG42" s="7">
        <v>0</v>
      </c>
      <c r="AH42" s="7">
        <v>0</v>
      </c>
      <c r="AI42" s="7">
        <v>0</v>
      </c>
      <c r="AJ42" s="7">
        <v>0</v>
      </c>
      <c r="AK42" s="7">
        <v>0</v>
      </c>
      <c r="AL42" s="7">
        <v>0</v>
      </c>
      <c r="AM42" s="7">
        <v>0</v>
      </c>
      <c r="AN42" s="7">
        <v>0</v>
      </c>
      <c r="AO42" s="7">
        <v>0</v>
      </c>
      <c r="AP42" s="7">
        <v>0</v>
      </c>
      <c r="AQ42" s="6">
        <f t="shared" si="45"/>
        <v>0</v>
      </c>
      <c r="AR42" s="143" t="s">
        <v>385</v>
      </c>
      <c r="AS42" s="3" t="str">
        <f t="shared" si="46"/>
        <v>Forráshiányos a feladat!</v>
      </c>
      <c r="AU42" s="145" t="s">
        <v>156</v>
      </c>
      <c r="AV42" s="145" t="s">
        <v>156</v>
      </c>
      <c r="AW42" s="146">
        <f>COUNTA($G$3:G42)</f>
        <v>40</v>
      </c>
      <c r="AY42" s="8">
        <f>VLOOKUP($G42,Összesítő!$B:$F,3,FALSE)</f>
        <v>3161</v>
      </c>
      <c r="AZ42" s="8">
        <f t="shared" si="47"/>
        <v>0</v>
      </c>
      <c r="BA42" s="5">
        <f t="shared" si="48"/>
        <v>1</v>
      </c>
      <c r="BB42" s="5" t="str">
        <f t="shared" si="49"/>
        <v>H</v>
      </c>
      <c r="BC42" s="5">
        <f t="shared" si="50"/>
        <v>0</v>
      </c>
      <c r="BD42" s="5">
        <f t="shared" si="51"/>
        <v>0</v>
      </c>
      <c r="BE42" s="5">
        <f t="shared" si="52"/>
        <v>0</v>
      </c>
      <c r="BF42" s="8" t="str">
        <f t="shared" si="53"/>
        <v>Nem rövidtávú a feladat.</v>
      </c>
      <c r="BG42" s="5">
        <f t="shared" si="54"/>
        <v>1</v>
      </c>
      <c r="BH42" s="5">
        <f t="shared" si="55"/>
        <v>1</v>
      </c>
      <c r="BI42" s="5">
        <f t="shared" si="56"/>
        <v>1</v>
      </c>
      <c r="BJ42" s="5">
        <f t="shared" si="57"/>
        <v>1</v>
      </c>
      <c r="BK42" s="5">
        <f t="shared" si="58"/>
        <v>1</v>
      </c>
      <c r="BL42" s="4" t="str">
        <f t="shared" si="59"/>
        <v>Forráshiányos a feladat!</v>
      </c>
      <c r="BM42" s="5">
        <f t="shared" si="60"/>
        <v>0</v>
      </c>
      <c r="BN42" s="5">
        <f t="shared" si="61"/>
        <v>1</v>
      </c>
      <c r="BO42" s="5">
        <f t="shared" si="62"/>
        <v>0</v>
      </c>
      <c r="BP42" s="5">
        <f t="shared" si="63"/>
        <v>0</v>
      </c>
      <c r="BQ42" s="5">
        <f t="shared" si="64"/>
        <v>0</v>
      </c>
      <c r="BR42" s="8">
        <f t="shared" si="65"/>
        <v>0</v>
      </c>
      <c r="BS42" s="5">
        <f t="shared" si="66"/>
        <v>0</v>
      </c>
      <c r="BT42" s="5">
        <f t="shared" si="67"/>
        <v>0</v>
      </c>
      <c r="BU42" s="5">
        <f t="shared" si="68"/>
        <v>1</v>
      </c>
      <c r="BV42" s="5">
        <f t="shared" si="69"/>
        <v>1</v>
      </c>
      <c r="BW42" s="5">
        <f t="shared" si="70"/>
        <v>1</v>
      </c>
      <c r="BX42" s="5">
        <f t="shared" si="71"/>
        <v>1</v>
      </c>
      <c r="BY42" s="5">
        <f t="shared" si="72"/>
        <v>1</v>
      </c>
      <c r="BZ42" s="5">
        <f t="shared" si="73"/>
        <v>1</v>
      </c>
      <c r="CA42" s="5">
        <f t="shared" si="74"/>
        <v>1</v>
      </c>
      <c r="CB42" s="5">
        <f t="shared" si="75"/>
        <v>1</v>
      </c>
      <c r="CC42" s="5">
        <f t="shared" si="76"/>
        <v>1</v>
      </c>
      <c r="CD42" s="5" t="str">
        <f t="shared" si="77"/>
        <v>?</v>
      </c>
      <c r="CE42" s="4" t="str">
        <f t="shared" si="78"/>
        <v>Kitöltés rendben!</v>
      </c>
      <c r="CF42" s="5">
        <f t="shared" si="79"/>
        <v>1</v>
      </c>
      <c r="CG42" s="5">
        <f t="shared" si="80"/>
        <v>0</v>
      </c>
      <c r="CH42" s="5">
        <f t="shared" si="81"/>
        <v>1</v>
      </c>
    </row>
    <row r="43" spans="1:86" s="2" customFormat="1" ht="409.5" x14ac:dyDescent="0.25">
      <c r="A43" s="1" t="str">
        <f t="shared" si="41"/>
        <v>Kitöltés rendben!</v>
      </c>
      <c r="B43" s="144">
        <v>2</v>
      </c>
      <c r="C43" s="143" t="s">
        <v>93</v>
      </c>
      <c r="D43" s="145" t="s">
        <v>415</v>
      </c>
      <c r="E43" s="145" t="s">
        <v>386</v>
      </c>
      <c r="F43" s="146" t="str">
        <f>VLOOKUP($G43,Összesítő!$B:$F,2,FALSE)</f>
        <v>11-32054-1-036-03-05</v>
      </c>
      <c r="G43" s="143" t="s">
        <v>343</v>
      </c>
      <c r="H43" s="146" t="str">
        <f>AY43&amp;"_"&amp;AW43&amp;"_FIV_"&amp;LEFT(Előlap!$B$6,4)</f>
        <v>3161_41_FIV_2026</v>
      </c>
      <c r="I43" s="146" t="str">
        <f>VLOOKUP($G43,Összesítő!$B:$F,5,FALSE)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3" s="146" t="str">
        <f>VLOOKUP($G43,Összesítő!$B:$F,4,FALSE)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3" s="6">
        <f t="shared" si="42"/>
        <v>5000</v>
      </c>
      <c r="L43" s="144">
        <v>2028</v>
      </c>
      <c r="M43" s="144">
        <v>2036</v>
      </c>
      <c r="N43" s="12">
        <v>0</v>
      </c>
      <c r="O43" s="7">
        <v>5000</v>
      </c>
      <c r="P43" s="7">
        <v>0</v>
      </c>
      <c r="R43" s="7">
        <v>0</v>
      </c>
      <c r="S43" s="7">
        <v>0</v>
      </c>
      <c r="T43" s="7">
        <v>0</v>
      </c>
      <c r="U43" s="7">
        <v>0</v>
      </c>
      <c r="V43" s="7">
        <v>0</v>
      </c>
      <c r="W43" s="7">
        <v>0</v>
      </c>
      <c r="X43" s="7">
        <v>0</v>
      </c>
      <c r="Y43" s="7">
        <v>0</v>
      </c>
      <c r="Z43" s="7">
        <v>0</v>
      </c>
      <c r="AA43" s="7">
        <v>0</v>
      </c>
      <c r="AB43" s="7">
        <v>0</v>
      </c>
      <c r="AC43" s="6">
        <f t="shared" si="43"/>
        <v>0</v>
      </c>
      <c r="AD43" s="3" t="str">
        <f t="shared" si="44"/>
        <v>Nem rövidtávú a feladat.</v>
      </c>
      <c r="AF43" s="7">
        <v>4266</v>
      </c>
      <c r="AG43" s="7">
        <v>0</v>
      </c>
      <c r="AH43" s="7">
        <v>0</v>
      </c>
      <c r="AI43" s="7">
        <v>0</v>
      </c>
      <c r="AJ43" s="7">
        <v>0</v>
      </c>
      <c r="AK43" s="7">
        <v>0</v>
      </c>
      <c r="AL43" s="7">
        <v>0</v>
      </c>
      <c r="AM43" s="7">
        <v>0</v>
      </c>
      <c r="AN43" s="7">
        <v>0</v>
      </c>
      <c r="AO43" s="7">
        <v>0</v>
      </c>
      <c r="AP43" s="7">
        <v>0</v>
      </c>
      <c r="AQ43" s="6">
        <f t="shared" si="45"/>
        <v>4266</v>
      </c>
      <c r="AR43" s="143" t="s">
        <v>385</v>
      </c>
      <c r="AS43" s="3" t="str">
        <f t="shared" si="46"/>
        <v>Forráshiányos a feladat!</v>
      </c>
      <c r="AU43" s="145" t="s">
        <v>156</v>
      </c>
      <c r="AV43" s="145" t="s">
        <v>156</v>
      </c>
      <c r="AW43" s="146">
        <f>COUNTA($G$3:G43)</f>
        <v>41</v>
      </c>
      <c r="AY43" s="8">
        <f>VLOOKUP($G43,Összesítő!$B:$F,3,FALSE)</f>
        <v>3161</v>
      </c>
      <c r="AZ43" s="8">
        <f t="shared" si="47"/>
        <v>0</v>
      </c>
      <c r="BA43" s="5">
        <f t="shared" si="48"/>
        <v>1</v>
      </c>
      <c r="BB43" s="5" t="str">
        <f t="shared" si="49"/>
        <v>H</v>
      </c>
      <c r="BC43" s="5">
        <f t="shared" si="50"/>
        <v>0</v>
      </c>
      <c r="BD43" s="5">
        <f t="shared" si="51"/>
        <v>0</v>
      </c>
      <c r="BE43" s="5">
        <f t="shared" si="52"/>
        <v>0</v>
      </c>
      <c r="BF43" s="8" t="str">
        <f t="shared" si="53"/>
        <v>Nem rövidtávú a feladat.</v>
      </c>
      <c r="BG43" s="5">
        <f t="shared" si="54"/>
        <v>1</v>
      </c>
      <c r="BH43" s="5">
        <f t="shared" si="55"/>
        <v>1</v>
      </c>
      <c r="BI43" s="5">
        <f t="shared" si="56"/>
        <v>1</v>
      </c>
      <c r="BJ43" s="5">
        <f t="shared" si="57"/>
        <v>1</v>
      </c>
      <c r="BK43" s="5">
        <f t="shared" si="58"/>
        <v>1</v>
      </c>
      <c r="BL43" s="4" t="str">
        <f t="shared" si="59"/>
        <v>Forráshiányos a feladat!</v>
      </c>
      <c r="BM43" s="5">
        <f t="shared" si="60"/>
        <v>0</v>
      </c>
      <c r="BN43" s="5">
        <f t="shared" si="61"/>
        <v>1</v>
      </c>
      <c r="BO43" s="5">
        <f t="shared" si="62"/>
        <v>0</v>
      </c>
      <c r="BP43" s="5">
        <f t="shared" si="63"/>
        <v>0</v>
      </c>
      <c r="BQ43" s="5">
        <f t="shared" si="64"/>
        <v>0</v>
      </c>
      <c r="BR43" s="8">
        <f t="shared" si="65"/>
        <v>0</v>
      </c>
      <c r="BS43" s="5">
        <f t="shared" si="66"/>
        <v>0</v>
      </c>
      <c r="BT43" s="5">
        <f t="shared" si="67"/>
        <v>0</v>
      </c>
      <c r="BU43" s="5">
        <f t="shared" si="68"/>
        <v>1</v>
      </c>
      <c r="BV43" s="5">
        <f t="shared" si="69"/>
        <v>1</v>
      </c>
      <c r="BW43" s="5">
        <f t="shared" si="70"/>
        <v>1</v>
      </c>
      <c r="BX43" s="5">
        <f t="shared" si="71"/>
        <v>1</v>
      </c>
      <c r="BY43" s="5">
        <f t="shared" si="72"/>
        <v>1</v>
      </c>
      <c r="BZ43" s="5">
        <f t="shared" si="73"/>
        <v>1</v>
      </c>
      <c r="CA43" s="5">
        <f t="shared" si="74"/>
        <v>1</v>
      </c>
      <c r="CB43" s="5">
        <f t="shared" si="75"/>
        <v>1</v>
      </c>
      <c r="CC43" s="5">
        <f t="shared" si="76"/>
        <v>1</v>
      </c>
      <c r="CD43" s="5" t="str">
        <f t="shared" si="77"/>
        <v>?</v>
      </c>
      <c r="CE43" s="4" t="str">
        <f t="shared" si="78"/>
        <v>Kitöltés rendben!</v>
      </c>
      <c r="CF43" s="5">
        <f t="shared" si="79"/>
        <v>1</v>
      </c>
      <c r="CG43" s="5">
        <f t="shared" si="80"/>
        <v>0</v>
      </c>
      <c r="CH43" s="5">
        <f t="shared" si="81"/>
        <v>1</v>
      </c>
    </row>
    <row r="44" spans="1:86" s="2" customFormat="1" ht="409.5" x14ac:dyDescent="0.25">
      <c r="A44" s="1" t="str">
        <f t="shared" si="41"/>
        <v>Kitöltés rendben!</v>
      </c>
      <c r="B44" s="180">
        <v>2</v>
      </c>
      <c r="C44" s="143" t="s">
        <v>105</v>
      </c>
      <c r="D44" s="145" t="s">
        <v>416</v>
      </c>
      <c r="E44" s="145" t="s">
        <v>386</v>
      </c>
      <c r="F44" s="146" t="str">
        <f>VLOOKUP($G44,Összesítő!$B:$F,2,FALSE)</f>
        <v>11-32054-1-036-03-05</v>
      </c>
      <c r="G44" s="143" t="s">
        <v>343</v>
      </c>
      <c r="H44" s="146" t="str">
        <f>AY44&amp;"_"&amp;AW44&amp;"_FIV_"&amp;LEFT(Előlap!$B$6,4)</f>
        <v>3161_42_FIV_2026</v>
      </c>
      <c r="I44" s="146" t="str">
        <f>VLOOKUP($G44,Összesítő!$B:$F,5,FALSE)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4" s="146" t="str">
        <f>VLOOKUP($G44,Összesítő!$B:$F,4,FALSE)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4" s="6">
        <f t="shared" si="42"/>
        <v>5500</v>
      </c>
      <c r="L44" s="144">
        <v>2028</v>
      </c>
      <c r="M44" s="144">
        <v>2036</v>
      </c>
      <c r="N44" s="12">
        <v>0</v>
      </c>
      <c r="O44" s="7">
        <v>5500</v>
      </c>
      <c r="P44" s="7">
        <v>0</v>
      </c>
      <c r="R44" s="7">
        <v>0</v>
      </c>
      <c r="S44" s="7">
        <v>0</v>
      </c>
      <c r="T44" s="7">
        <v>0</v>
      </c>
      <c r="U44" s="7">
        <v>0</v>
      </c>
      <c r="V44" s="7">
        <v>0</v>
      </c>
      <c r="W44" s="7">
        <v>0</v>
      </c>
      <c r="X44" s="7">
        <v>0</v>
      </c>
      <c r="Y44" s="7">
        <v>0</v>
      </c>
      <c r="Z44" s="7">
        <v>0</v>
      </c>
      <c r="AA44" s="7">
        <v>0</v>
      </c>
      <c r="AB44" s="7">
        <v>0</v>
      </c>
      <c r="AC44" s="6">
        <f t="shared" si="43"/>
        <v>0</v>
      </c>
      <c r="AD44" s="3" t="str">
        <f t="shared" si="44"/>
        <v>Nem rövidtávú a feladat.</v>
      </c>
      <c r="AF44" s="7">
        <v>0</v>
      </c>
      <c r="AG44" s="7">
        <v>0</v>
      </c>
      <c r="AH44" s="7">
        <v>0</v>
      </c>
      <c r="AI44" s="7">
        <v>0</v>
      </c>
      <c r="AJ44" s="7">
        <v>0</v>
      </c>
      <c r="AK44" s="7">
        <v>0</v>
      </c>
      <c r="AL44" s="7">
        <v>0</v>
      </c>
      <c r="AM44" s="7">
        <v>0</v>
      </c>
      <c r="AN44" s="7">
        <v>0</v>
      </c>
      <c r="AO44" s="7">
        <v>0</v>
      </c>
      <c r="AP44" s="7">
        <v>0</v>
      </c>
      <c r="AQ44" s="6">
        <f t="shared" si="45"/>
        <v>0</v>
      </c>
      <c r="AR44" s="143" t="s">
        <v>385</v>
      </c>
      <c r="AS44" s="3" t="str">
        <f t="shared" si="46"/>
        <v>Forráshiányos a feladat!</v>
      </c>
      <c r="AU44" s="145" t="s">
        <v>156</v>
      </c>
      <c r="AV44" s="145" t="s">
        <v>156</v>
      </c>
      <c r="AW44" s="146">
        <f>COUNTA($G$3:G44)</f>
        <v>42</v>
      </c>
      <c r="AY44" s="8">
        <f>VLOOKUP($G44,Összesítő!$B:$F,3,FALSE)</f>
        <v>3161</v>
      </c>
      <c r="AZ44" s="8">
        <f t="shared" si="47"/>
        <v>0</v>
      </c>
      <c r="BA44" s="5">
        <f t="shared" si="48"/>
        <v>1</v>
      </c>
      <c r="BB44" s="5" t="str">
        <f t="shared" si="49"/>
        <v>H</v>
      </c>
      <c r="BC44" s="5">
        <f t="shared" si="50"/>
        <v>0</v>
      </c>
      <c r="BD44" s="5">
        <f t="shared" si="51"/>
        <v>0</v>
      </c>
      <c r="BE44" s="5">
        <f t="shared" si="52"/>
        <v>0</v>
      </c>
      <c r="BF44" s="8" t="str">
        <f t="shared" si="53"/>
        <v>Nem rövidtávú a feladat.</v>
      </c>
      <c r="BG44" s="5">
        <f t="shared" si="54"/>
        <v>1</v>
      </c>
      <c r="BH44" s="5">
        <f t="shared" si="55"/>
        <v>1</v>
      </c>
      <c r="BI44" s="5">
        <f t="shared" si="56"/>
        <v>1</v>
      </c>
      <c r="BJ44" s="5">
        <f t="shared" si="57"/>
        <v>1</v>
      </c>
      <c r="BK44" s="5">
        <f t="shared" si="58"/>
        <v>1</v>
      </c>
      <c r="BL44" s="4" t="str">
        <f t="shared" si="59"/>
        <v>Forráshiányos a feladat!</v>
      </c>
      <c r="BM44" s="5">
        <f t="shared" si="60"/>
        <v>0</v>
      </c>
      <c r="BN44" s="5">
        <f t="shared" si="61"/>
        <v>1</v>
      </c>
      <c r="BO44" s="5">
        <f t="shared" si="62"/>
        <v>0</v>
      </c>
      <c r="BP44" s="5">
        <f t="shared" si="63"/>
        <v>0</v>
      </c>
      <c r="BQ44" s="5">
        <f t="shared" si="64"/>
        <v>0</v>
      </c>
      <c r="BR44" s="8">
        <f t="shared" si="65"/>
        <v>0</v>
      </c>
      <c r="BS44" s="5">
        <f t="shared" si="66"/>
        <v>0</v>
      </c>
      <c r="BT44" s="5">
        <f t="shared" si="67"/>
        <v>0</v>
      </c>
      <c r="BU44" s="5">
        <f t="shared" si="68"/>
        <v>1</v>
      </c>
      <c r="BV44" s="5">
        <f t="shared" si="69"/>
        <v>1</v>
      </c>
      <c r="BW44" s="5">
        <f t="shared" si="70"/>
        <v>1</v>
      </c>
      <c r="BX44" s="5">
        <f t="shared" si="71"/>
        <v>1</v>
      </c>
      <c r="BY44" s="5">
        <f t="shared" si="72"/>
        <v>1</v>
      </c>
      <c r="BZ44" s="5">
        <f t="shared" si="73"/>
        <v>1</v>
      </c>
      <c r="CA44" s="5">
        <f t="shared" si="74"/>
        <v>1</v>
      </c>
      <c r="CB44" s="5">
        <f t="shared" si="75"/>
        <v>1</v>
      </c>
      <c r="CC44" s="5">
        <f t="shared" si="76"/>
        <v>1</v>
      </c>
      <c r="CD44" s="5" t="str">
        <f t="shared" si="77"/>
        <v>?</v>
      </c>
      <c r="CE44" s="4" t="str">
        <f t="shared" si="78"/>
        <v>Kitöltés rendben!</v>
      </c>
      <c r="CF44" s="5">
        <f t="shared" si="79"/>
        <v>1</v>
      </c>
      <c r="CG44" s="5">
        <f t="shared" si="80"/>
        <v>0</v>
      </c>
      <c r="CH44" s="5">
        <f t="shared" si="81"/>
        <v>1</v>
      </c>
    </row>
    <row r="45" spans="1:86" s="2" customFormat="1" ht="409.5" x14ac:dyDescent="0.25">
      <c r="A45" s="1" t="str">
        <f t="shared" si="41"/>
        <v>Kitöltés rendben!</v>
      </c>
      <c r="B45" s="180">
        <v>2</v>
      </c>
      <c r="C45" s="143" t="s">
        <v>93</v>
      </c>
      <c r="D45" s="145" t="s">
        <v>417</v>
      </c>
      <c r="E45" s="145" t="s">
        <v>386</v>
      </c>
      <c r="F45" s="146" t="str">
        <f>VLOOKUP($G45,Összesítő!$B:$F,2,FALSE)</f>
        <v>11-32054-1-036-03-05</v>
      </c>
      <c r="G45" s="143" t="s">
        <v>343</v>
      </c>
      <c r="H45" s="146" t="str">
        <f>AY45&amp;"_"&amp;AW45&amp;"_FIV_"&amp;LEFT(Előlap!$B$6,4)</f>
        <v>3161_43_FIV_2026</v>
      </c>
      <c r="I45" s="146" t="str">
        <f>VLOOKUP($G45,Összesítő!$B:$F,5,FALSE)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5" s="146" t="str">
        <f>VLOOKUP($G45,Összesítő!$B:$F,4,FALSE)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5" s="6">
        <f t="shared" si="42"/>
        <v>9000</v>
      </c>
      <c r="L45" s="144">
        <v>2028</v>
      </c>
      <c r="M45" s="144">
        <v>2036</v>
      </c>
      <c r="N45" s="12">
        <v>0</v>
      </c>
      <c r="O45" s="7">
        <v>9000</v>
      </c>
      <c r="P45" s="7">
        <v>0</v>
      </c>
      <c r="R45" s="7">
        <v>0</v>
      </c>
      <c r="S45" s="7">
        <v>0</v>
      </c>
      <c r="T45" s="7">
        <v>0</v>
      </c>
      <c r="U45" s="7">
        <v>0</v>
      </c>
      <c r="V45" s="7">
        <v>0</v>
      </c>
      <c r="W45" s="7">
        <v>0</v>
      </c>
      <c r="X45" s="7">
        <v>0</v>
      </c>
      <c r="Y45" s="7">
        <v>0</v>
      </c>
      <c r="Z45" s="7">
        <v>0</v>
      </c>
      <c r="AA45" s="7">
        <v>0</v>
      </c>
      <c r="AB45" s="7">
        <v>0</v>
      </c>
      <c r="AC45" s="6">
        <f t="shared" si="43"/>
        <v>0</v>
      </c>
      <c r="AD45" s="3" t="str">
        <f t="shared" si="44"/>
        <v>Nem rövidtávú a feladat.</v>
      </c>
      <c r="AF45" s="7">
        <v>2763</v>
      </c>
      <c r="AG45" s="7">
        <v>0</v>
      </c>
      <c r="AH45" s="7">
        <v>0</v>
      </c>
      <c r="AI45" s="7">
        <v>0</v>
      </c>
      <c r="AJ45" s="7">
        <v>0</v>
      </c>
      <c r="AK45" s="7">
        <v>0</v>
      </c>
      <c r="AL45" s="7">
        <v>0</v>
      </c>
      <c r="AM45" s="7">
        <v>0</v>
      </c>
      <c r="AN45" s="7">
        <v>0</v>
      </c>
      <c r="AO45" s="7">
        <v>0</v>
      </c>
      <c r="AP45" s="7">
        <v>0</v>
      </c>
      <c r="AQ45" s="6">
        <f t="shared" si="45"/>
        <v>2763</v>
      </c>
      <c r="AR45" s="143" t="s">
        <v>385</v>
      </c>
      <c r="AS45" s="3" t="str">
        <f t="shared" si="46"/>
        <v>Forráshiányos a feladat!</v>
      </c>
      <c r="AU45" s="145" t="s">
        <v>156</v>
      </c>
      <c r="AV45" s="145" t="s">
        <v>156</v>
      </c>
      <c r="AW45" s="146">
        <f>COUNTA($G$3:G45)</f>
        <v>43</v>
      </c>
      <c r="AY45" s="8">
        <f>VLOOKUP($G45,Összesítő!$B:$F,3,FALSE)</f>
        <v>3161</v>
      </c>
      <c r="AZ45" s="8">
        <f t="shared" si="47"/>
        <v>0</v>
      </c>
      <c r="BA45" s="5">
        <f t="shared" si="48"/>
        <v>1</v>
      </c>
      <c r="BB45" s="5" t="str">
        <f t="shared" si="49"/>
        <v>H</v>
      </c>
      <c r="BC45" s="5">
        <f t="shared" si="50"/>
        <v>0</v>
      </c>
      <c r="BD45" s="5">
        <f t="shared" si="51"/>
        <v>0</v>
      </c>
      <c r="BE45" s="5">
        <f t="shared" si="52"/>
        <v>0</v>
      </c>
      <c r="BF45" s="8" t="str">
        <f t="shared" si="53"/>
        <v>Nem rövidtávú a feladat.</v>
      </c>
      <c r="BG45" s="5">
        <f t="shared" si="54"/>
        <v>1</v>
      </c>
      <c r="BH45" s="5">
        <f t="shared" si="55"/>
        <v>1</v>
      </c>
      <c r="BI45" s="5">
        <f t="shared" si="56"/>
        <v>1</v>
      </c>
      <c r="BJ45" s="5">
        <f t="shared" si="57"/>
        <v>1</v>
      </c>
      <c r="BK45" s="5">
        <f t="shared" si="58"/>
        <v>1</v>
      </c>
      <c r="BL45" s="4" t="str">
        <f t="shared" si="59"/>
        <v>Forráshiányos a feladat!</v>
      </c>
      <c r="BM45" s="5">
        <f t="shared" si="60"/>
        <v>0</v>
      </c>
      <c r="BN45" s="5">
        <f t="shared" si="61"/>
        <v>1</v>
      </c>
      <c r="BO45" s="5">
        <f t="shared" si="62"/>
        <v>0</v>
      </c>
      <c r="BP45" s="5">
        <f t="shared" si="63"/>
        <v>0</v>
      </c>
      <c r="BQ45" s="5">
        <f t="shared" si="64"/>
        <v>0</v>
      </c>
      <c r="BR45" s="8">
        <f t="shared" si="65"/>
        <v>0</v>
      </c>
      <c r="BS45" s="5">
        <f t="shared" si="66"/>
        <v>0</v>
      </c>
      <c r="BT45" s="5">
        <f t="shared" si="67"/>
        <v>0</v>
      </c>
      <c r="BU45" s="5">
        <f t="shared" si="68"/>
        <v>1</v>
      </c>
      <c r="BV45" s="5">
        <f t="shared" si="69"/>
        <v>1</v>
      </c>
      <c r="BW45" s="5">
        <f t="shared" si="70"/>
        <v>1</v>
      </c>
      <c r="BX45" s="5">
        <f t="shared" si="71"/>
        <v>1</v>
      </c>
      <c r="BY45" s="5">
        <f t="shared" si="72"/>
        <v>1</v>
      </c>
      <c r="BZ45" s="5">
        <f t="shared" si="73"/>
        <v>1</v>
      </c>
      <c r="CA45" s="5">
        <f t="shared" si="74"/>
        <v>1</v>
      </c>
      <c r="CB45" s="5">
        <f t="shared" si="75"/>
        <v>1</v>
      </c>
      <c r="CC45" s="5">
        <f t="shared" si="76"/>
        <v>1</v>
      </c>
      <c r="CD45" s="5" t="str">
        <f t="shared" si="77"/>
        <v>?</v>
      </c>
      <c r="CE45" s="4" t="str">
        <f t="shared" si="78"/>
        <v>Kitöltés rendben!</v>
      </c>
      <c r="CF45" s="5">
        <f t="shared" si="79"/>
        <v>1</v>
      </c>
      <c r="CG45" s="5">
        <f t="shared" si="80"/>
        <v>0</v>
      </c>
      <c r="CH45" s="5">
        <f t="shared" si="81"/>
        <v>1</v>
      </c>
    </row>
    <row r="46" spans="1:86" s="2" customFormat="1" ht="409.5" x14ac:dyDescent="0.25">
      <c r="A46" s="1" t="str">
        <f t="shared" si="41"/>
        <v>Kitöltés rendben!</v>
      </c>
      <c r="B46" s="180">
        <v>2</v>
      </c>
      <c r="C46" s="143" t="s">
        <v>105</v>
      </c>
      <c r="D46" s="145" t="s">
        <v>418</v>
      </c>
      <c r="E46" s="145" t="s">
        <v>386</v>
      </c>
      <c r="F46" s="146" t="str">
        <f>VLOOKUP($G46,Összesítő!$B:$F,2,FALSE)</f>
        <v>11-32054-1-036-03-05</v>
      </c>
      <c r="G46" s="143" t="s">
        <v>343</v>
      </c>
      <c r="H46" s="146" t="str">
        <f>AY46&amp;"_"&amp;AW46&amp;"_FIV_"&amp;LEFT(Előlap!$B$6,4)</f>
        <v>3161_44_FIV_2026</v>
      </c>
      <c r="I46" s="146" t="str">
        <f>VLOOKUP($G46,Összesítő!$B:$F,5,FALSE)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6" s="146" t="str">
        <f>VLOOKUP($G46,Összesítő!$B:$F,4,FALSE)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6" s="6">
        <f t="shared" si="42"/>
        <v>13810</v>
      </c>
      <c r="L46" s="144">
        <v>2028</v>
      </c>
      <c r="M46" s="144">
        <v>2036</v>
      </c>
      <c r="N46" s="12">
        <v>0</v>
      </c>
      <c r="O46" s="7">
        <v>13810</v>
      </c>
      <c r="P46" s="7">
        <v>0</v>
      </c>
      <c r="R46" s="7">
        <v>0</v>
      </c>
      <c r="S46" s="7">
        <v>0</v>
      </c>
      <c r="T46" s="7">
        <v>0</v>
      </c>
      <c r="U46" s="7">
        <v>0</v>
      </c>
      <c r="V46" s="7">
        <v>0</v>
      </c>
      <c r="W46" s="7">
        <v>0</v>
      </c>
      <c r="X46" s="7">
        <v>0</v>
      </c>
      <c r="Y46" s="7">
        <v>0</v>
      </c>
      <c r="Z46" s="7">
        <v>0</v>
      </c>
      <c r="AA46" s="7">
        <v>0</v>
      </c>
      <c r="AB46" s="7">
        <v>0</v>
      </c>
      <c r="AC46" s="6">
        <f t="shared" si="43"/>
        <v>0</v>
      </c>
      <c r="AD46" s="3" t="str">
        <f t="shared" si="44"/>
        <v>Nem rövidtávú a feladat.</v>
      </c>
      <c r="AF46" s="7">
        <v>0</v>
      </c>
      <c r="AG46" s="7">
        <v>0</v>
      </c>
      <c r="AH46" s="7">
        <v>0</v>
      </c>
      <c r="AI46" s="7">
        <v>0</v>
      </c>
      <c r="AJ46" s="7">
        <v>0</v>
      </c>
      <c r="AK46" s="7">
        <v>0</v>
      </c>
      <c r="AL46" s="7">
        <v>0</v>
      </c>
      <c r="AM46" s="7">
        <v>0</v>
      </c>
      <c r="AN46" s="7">
        <v>0</v>
      </c>
      <c r="AO46" s="7">
        <v>0</v>
      </c>
      <c r="AP46" s="7">
        <v>0</v>
      </c>
      <c r="AQ46" s="6">
        <f t="shared" si="45"/>
        <v>0</v>
      </c>
      <c r="AR46" s="143" t="s">
        <v>385</v>
      </c>
      <c r="AS46" s="3" t="str">
        <f t="shared" si="46"/>
        <v>Forráshiányos a feladat!</v>
      </c>
      <c r="AU46" s="145" t="s">
        <v>156</v>
      </c>
      <c r="AV46" s="145" t="s">
        <v>156</v>
      </c>
      <c r="AW46" s="146">
        <f>COUNTA($G$3:G46)</f>
        <v>44</v>
      </c>
      <c r="AY46" s="8">
        <f>VLOOKUP($G46,Összesítő!$B:$F,3,FALSE)</f>
        <v>3161</v>
      </c>
      <c r="AZ46" s="8">
        <f t="shared" si="47"/>
        <v>0</v>
      </c>
      <c r="BA46" s="5">
        <f t="shared" si="48"/>
        <v>1</v>
      </c>
      <c r="BB46" s="5" t="str">
        <f t="shared" si="49"/>
        <v>H</v>
      </c>
      <c r="BC46" s="5">
        <f t="shared" si="50"/>
        <v>0</v>
      </c>
      <c r="BD46" s="5">
        <f t="shared" si="51"/>
        <v>0</v>
      </c>
      <c r="BE46" s="5">
        <f t="shared" si="52"/>
        <v>0</v>
      </c>
      <c r="BF46" s="8" t="str">
        <f t="shared" si="53"/>
        <v>Nem rövidtávú a feladat.</v>
      </c>
      <c r="BG46" s="5">
        <f t="shared" si="54"/>
        <v>1</v>
      </c>
      <c r="BH46" s="5">
        <f t="shared" si="55"/>
        <v>1</v>
      </c>
      <c r="BI46" s="5">
        <f t="shared" si="56"/>
        <v>1</v>
      </c>
      <c r="BJ46" s="5">
        <f t="shared" si="57"/>
        <v>1</v>
      </c>
      <c r="BK46" s="5">
        <f t="shared" si="58"/>
        <v>1</v>
      </c>
      <c r="BL46" s="4" t="str">
        <f t="shared" si="59"/>
        <v>Forráshiányos a feladat!</v>
      </c>
      <c r="BM46" s="5">
        <f t="shared" si="60"/>
        <v>0</v>
      </c>
      <c r="BN46" s="5">
        <f t="shared" si="61"/>
        <v>1</v>
      </c>
      <c r="BO46" s="5">
        <f t="shared" si="62"/>
        <v>0</v>
      </c>
      <c r="BP46" s="5">
        <f t="shared" si="63"/>
        <v>0</v>
      </c>
      <c r="BQ46" s="5">
        <f t="shared" si="64"/>
        <v>0</v>
      </c>
      <c r="BR46" s="8">
        <f t="shared" si="65"/>
        <v>0</v>
      </c>
      <c r="BS46" s="5">
        <f t="shared" si="66"/>
        <v>0</v>
      </c>
      <c r="BT46" s="5">
        <f t="shared" si="67"/>
        <v>0</v>
      </c>
      <c r="BU46" s="5">
        <f t="shared" si="68"/>
        <v>1</v>
      </c>
      <c r="BV46" s="5">
        <f t="shared" si="69"/>
        <v>1</v>
      </c>
      <c r="BW46" s="5">
        <f t="shared" si="70"/>
        <v>1</v>
      </c>
      <c r="BX46" s="5">
        <f t="shared" si="71"/>
        <v>1</v>
      </c>
      <c r="BY46" s="5">
        <f t="shared" si="72"/>
        <v>1</v>
      </c>
      <c r="BZ46" s="5">
        <f t="shared" si="73"/>
        <v>1</v>
      </c>
      <c r="CA46" s="5">
        <f t="shared" si="74"/>
        <v>1</v>
      </c>
      <c r="CB46" s="5">
        <f t="shared" si="75"/>
        <v>1</v>
      </c>
      <c r="CC46" s="5">
        <f t="shared" si="76"/>
        <v>1</v>
      </c>
      <c r="CD46" s="5" t="str">
        <f t="shared" si="77"/>
        <v>?</v>
      </c>
      <c r="CE46" s="4" t="str">
        <f t="shared" si="78"/>
        <v>Kitöltés rendben!</v>
      </c>
      <c r="CF46" s="5">
        <f t="shared" si="79"/>
        <v>1</v>
      </c>
      <c r="CG46" s="5">
        <f t="shared" si="80"/>
        <v>0</v>
      </c>
      <c r="CH46" s="5">
        <f t="shared" si="81"/>
        <v>1</v>
      </c>
    </row>
    <row r="47" spans="1:86" s="2" customFormat="1" ht="409.5" x14ac:dyDescent="0.25">
      <c r="A47" s="1" t="str">
        <f t="shared" si="41"/>
        <v>Kitöltés rendben!</v>
      </c>
      <c r="B47" s="180">
        <v>2</v>
      </c>
      <c r="C47" s="143" t="s">
        <v>90</v>
      </c>
      <c r="D47" s="145" t="s">
        <v>419</v>
      </c>
      <c r="E47" s="145" t="s">
        <v>386</v>
      </c>
      <c r="F47" s="146" t="str">
        <f>VLOOKUP($G47,Összesítő!$B:$F,2,FALSE)</f>
        <v>11-32054-1-036-03-05</v>
      </c>
      <c r="G47" s="143" t="s">
        <v>343</v>
      </c>
      <c r="H47" s="146" t="str">
        <f>AY47&amp;"_"&amp;AW47&amp;"_FIV_"&amp;LEFT(Előlap!$B$6,4)</f>
        <v>3161_45_FIV_2026</v>
      </c>
      <c r="I47" s="146" t="str">
        <f>VLOOKUP($G47,Összesítő!$B:$F,5,FALSE)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7" s="146" t="str">
        <f>VLOOKUP($G47,Összesítő!$B:$F,4,FALSE)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7" s="6">
        <f t="shared" si="42"/>
        <v>10130</v>
      </c>
      <c r="L47" s="144">
        <v>2031</v>
      </c>
      <c r="M47" s="144">
        <v>2035</v>
      </c>
      <c r="N47" s="12">
        <v>0</v>
      </c>
      <c r="O47" s="7">
        <v>10130</v>
      </c>
      <c r="P47" s="7">
        <v>0</v>
      </c>
      <c r="R47" s="7">
        <v>0</v>
      </c>
      <c r="S47" s="7">
        <v>0</v>
      </c>
      <c r="T47" s="7">
        <v>0</v>
      </c>
      <c r="U47" s="7">
        <v>0</v>
      </c>
      <c r="V47" s="7">
        <v>0</v>
      </c>
      <c r="W47" s="7">
        <v>0</v>
      </c>
      <c r="X47" s="7">
        <v>0</v>
      </c>
      <c r="Y47" s="7">
        <v>0</v>
      </c>
      <c r="Z47" s="7">
        <v>0</v>
      </c>
      <c r="AA47" s="7">
        <v>0</v>
      </c>
      <c r="AB47" s="7">
        <v>0</v>
      </c>
      <c r="AC47" s="6">
        <f t="shared" si="43"/>
        <v>0</v>
      </c>
      <c r="AD47" s="3" t="str">
        <f t="shared" si="44"/>
        <v>Nem rövidtávú a feladat.</v>
      </c>
      <c r="AF47" s="7">
        <v>0</v>
      </c>
      <c r="AG47" s="7">
        <v>0</v>
      </c>
      <c r="AH47" s="7">
        <v>0</v>
      </c>
      <c r="AI47" s="7">
        <v>0</v>
      </c>
      <c r="AJ47" s="7">
        <v>0</v>
      </c>
      <c r="AK47" s="7">
        <v>0</v>
      </c>
      <c r="AL47" s="7">
        <v>0</v>
      </c>
      <c r="AM47" s="7">
        <v>0</v>
      </c>
      <c r="AN47" s="7">
        <v>0</v>
      </c>
      <c r="AO47" s="7">
        <v>0</v>
      </c>
      <c r="AP47" s="7">
        <v>0</v>
      </c>
      <c r="AQ47" s="6">
        <f t="shared" si="45"/>
        <v>0</v>
      </c>
      <c r="AR47" s="143" t="s">
        <v>385</v>
      </c>
      <c r="AS47" s="3" t="str">
        <f t="shared" si="46"/>
        <v>Forráshiányos a feladat!</v>
      </c>
      <c r="AU47" s="145" t="s">
        <v>156</v>
      </c>
      <c r="AV47" s="145" t="s">
        <v>156</v>
      </c>
      <c r="AW47" s="146">
        <f>COUNTA($G$3:G47)</f>
        <v>45</v>
      </c>
      <c r="AY47" s="8">
        <f>VLOOKUP($G47,Összesítő!$B:$F,3,FALSE)</f>
        <v>3161</v>
      </c>
      <c r="AZ47" s="8">
        <f t="shared" si="47"/>
        <v>0</v>
      </c>
      <c r="BA47" s="5">
        <f t="shared" si="48"/>
        <v>1</v>
      </c>
      <c r="BB47" s="5" t="str">
        <f t="shared" si="49"/>
        <v>H</v>
      </c>
      <c r="BC47" s="5">
        <f t="shared" si="50"/>
        <v>0</v>
      </c>
      <c r="BD47" s="5">
        <f t="shared" si="51"/>
        <v>0</v>
      </c>
      <c r="BE47" s="5">
        <f t="shared" si="52"/>
        <v>0</v>
      </c>
      <c r="BF47" s="8" t="str">
        <f t="shared" si="53"/>
        <v>Nem rövidtávú a feladat.</v>
      </c>
      <c r="BG47" s="5">
        <f t="shared" si="54"/>
        <v>1</v>
      </c>
      <c r="BH47" s="5">
        <f t="shared" si="55"/>
        <v>1</v>
      </c>
      <c r="BI47" s="5">
        <f t="shared" si="56"/>
        <v>1</v>
      </c>
      <c r="BJ47" s="5">
        <f t="shared" si="57"/>
        <v>1</v>
      </c>
      <c r="BK47" s="5">
        <f t="shared" si="58"/>
        <v>1</v>
      </c>
      <c r="BL47" s="4" t="str">
        <f t="shared" si="59"/>
        <v>Forráshiányos a feladat!</v>
      </c>
      <c r="BM47" s="5">
        <f t="shared" si="60"/>
        <v>0</v>
      </c>
      <c r="BN47" s="5">
        <f t="shared" si="61"/>
        <v>1</v>
      </c>
      <c r="BO47" s="5">
        <f t="shared" si="62"/>
        <v>0</v>
      </c>
      <c r="BP47" s="5">
        <f t="shared" si="63"/>
        <v>0</v>
      </c>
      <c r="BQ47" s="5">
        <f t="shared" si="64"/>
        <v>0</v>
      </c>
      <c r="BR47" s="8">
        <f t="shared" si="65"/>
        <v>0</v>
      </c>
      <c r="BS47" s="5">
        <f t="shared" si="66"/>
        <v>0</v>
      </c>
      <c r="BT47" s="5">
        <f t="shared" si="67"/>
        <v>0</v>
      </c>
      <c r="BU47" s="5">
        <f t="shared" si="68"/>
        <v>1</v>
      </c>
      <c r="BV47" s="5">
        <f t="shared" si="69"/>
        <v>1</v>
      </c>
      <c r="BW47" s="5">
        <f t="shared" si="70"/>
        <v>1</v>
      </c>
      <c r="BX47" s="5">
        <f t="shared" si="71"/>
        <v>1</v>
      </c>
      <c r="BY47" s="5">
        <f t="shared" si="72"/>
        <v>1</v>
      </c>
      <c r="BZ47" s="5">
        <f t="shared" si="73"/>
        <v>1</v>
      </c>
      <c r="CA47" s="5">
        <f t="shared" si="74"/>
        <v>1</v>
      </c>
      <c r="CB47" s="5">
        <f t="shared" si="75"/>
        <v>1</v>
      </c>
      <c r="CC47" s="5">
        <f t="shared" si="76"/>
        <v>1</v>
      </c>
      <c r="CD47" s="5" t="str">
        <f t="shared" si="77"/>
        <v>?</v>
      </c>
      <c r="CE47" s="4" t="str">
        <f t="shared" si="78"/>
        <v>Kitöltés rendben!</v>
      </c>
      <c r="CF47" s="5">
        <f t="shared" si="79"/>
        <v>1</v>
      </c>
      <c r="CG47" s="5">
        <f t="shared" si="80"/>
        <v>0</v>
      </c>
      <c r="CH47" s="5">
        <f t="shared" si="81"/>
        <v>1</v>
      </c>
    </row>
    <row r="48" spans="1:86" s="2" customFormat="1" ht="409.5" x14ac:dyDescent="0.25">
      <c r="A48" s="1" t="str">
        <f t="shared" si="41"/>
        <v>Kitöltés rendben!</v>
      </c>
      <c r="B48" s="180">
        <v>2</v>
      </c>
      <c r="C48" s="143" t="s">
        <v>90</v>
      </c>
      <c r="D48" s="145" t="s">
        <v>420</v>
      </c>
      <c r="E48" s="145" t="s">
        <v>386</v>
      </c>
      <c r="F48" s="146" t="str">
        <f>VLOOKUP($G48,Összesítő!$B:$F,2,FALSE)</f>
        <v>11-32054-1-036-03-05</v>
      </c>
      <c r="G48" s="143" t="s">
        <v>343</v>
      </c>
      <c r="H48" s="146" t="str">
        <f>AY48&amp;"_"&amp;AW48&amp;"_FIV_"&amp;LEFT(Előlap!$B$6,4)</f>
        <v>3161_46_FIV_2026</v>
      </c>
      <c r="I48" s="146" t="str">
        <f>VLOOKUP($G48,Összesítő!$B:$F,5,FALSE)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8" s="146" t="str">
        <f>VLOOKUP($G48,Összesítő!$B:$F,4,FALSE)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8" s="6">
        <f t="shared" si="42"/>
        <v>10609</v>
      </c>
      <c r="L48" s="144">
        <v>2028</v>
      </c>
      <c r="M48" s="144">
        <v>2036</v>
      </c>
      <c r="N48" s="12">
        <v>0</v>
      </c>
      <c r="O48" s="7">
        <v>10609</v>
      </c>
      <c r="P48" s="7">
        <v>0</v>
      </c>
      <c r="R48" s="7">
        <v>0</v>
      </c>
      <c r="S48" s="7">
        <v>0</v>
      </c>
      <c r="T48" s="7">
        <v>0</v>
      </c>
      <c r="U48" s="7">
        <v>0</v>
      </c>
      <c r="V48" s="7">
        <v>0</v>
      </c>
      <c r="W48" s="7">
        <v>0</v>
      </c>
      <c r="X48" s="7">
        <v>0</v>
      </c>
      <c r="Y48" s="7">
        <v>0</v>
      </c>
      <c r="Z48" s="7">
        <v>0</v>
      </c>
      <c r="AA48" s="7">
        <v>0</v>
      </c>
      <c r="AB48" s="7">
        <v>0</v>
      </c>
      <c r="AC48" s="6">
        <f t="shared" si="43"/>
        <v>0</v>
      </c>
      <c r="AD48" s="3" t="str">
        <f t="shared" si="44"/>
        <v>Nem rövidtávú a feladat.</v>
      </c>
      <c r="AF48" s="7">
        <v>10566</v>
      </c>
      <c r="AG48" s="7">
        <v>0</v>
      </c>
      <c r="AH48" s="7">
        <v>0</v>
      </c>
      <c r="AI48" s="7">
        <v>0</v>
      </c>
      <c r="AJ48" s="7">
        <v>0</v>
      </c>
      <c r="AK48" s="7">
        <v>0</v>
      </c>
      <c r="AL48" s="7">
        <v>0</v>
      </c>
      <c r="AM48" s="7">
        <v>0</v>
      </c>
      <c r="AN48" s="7">
        <v>0</v>
      </c>
      <c r="AO48" s="7">
        <v>0</v>
      </c>
      <c r="AP48" s="7">
        <v>0</v>
      </c>
      <c r="AQ48" s="6">
        <f t="shared" si="45"/>
        <v>10566</v>
      </c>
      <c r="AR48" s="143" t="s">
        <v>385</v>
      </c>
      <c r="AS48" s="3" t="str">
        <f t="shared" si="46"/>
        <v>Forráshiányos a feladat!</v>
      </c>
      <c r="AU48" s="145" t="s">
        <v>156</v>
      </c>
      <c r="AV48" s="145" t="s">
        <v>156</v>
      </c>
      <c r="AW48" s="146">
        <f>COUNTA($G$3:G48)</f>
        <v>46</v>
      </c>
      <c r="AY48" s="8">
        <f>VLOOKUP($G48,Összesítő!$B:$F,3,FALSE)</f>
        <v>3161</v>
      </c>
      <c r="AZ48" s="8">
        <f t="shared" si="47"/>
        <v>0</v>
      </c>
      <c r="BA48" s="5">
        <f t="shared" si="48"/>
        <v>1</v>
      </c>
      <c r="BB48" s="5" t="str">
        <f t="shared" si="49"/>
        <v>H</v>
      </c>
      <c r="BC48" s="5">
        <f t="shared" si="50"/>
        <v>0</v>
      </c>
      <c r="BD48" s="5">
        <f t="shared" si="51"/>
        <v>0</v>
      </c>
      <c r="BE48" s="5">
        <f t="shared" si="52"/>
        <v>0</v>
      </c>
      <c r="BF48" s="8" t="str">
        <f t="shared" si="53"/>
        <v>Nem rövidtávú a feladat.</v>
      </c>
      <c r="BG48" s="5">
        <f t="shared" si="54"/>
        <v>1</v>
      </c>
      <c r="BH48" s="5">
        <f t="shared" si="55"/>
        <v>1</v>
      </c>
      <c r="BI48" s="5">
        <f t="shared" si="56"/>
        <v>1</v>
      </c>
      <c r="BJ48" s="5">
        <f t="shared" si="57"/>
        <v>1</v>
      </c>
      <c r="BK48" s="5">
        <f t="shared" si="58"/>
        <v>1</v>
      </c>
      <c r="BL48" s="4" t="str">
        <f t="shared" si="59"/>
        <v>Forráshiányos a feladat!</v>
      </c>
      <c r="BM48" s="5">
        <f t="shared" si="60"/>
        <v>0</v>
      </c>
      <c r="BN48" s="5">
        <f t="shared" si="61"/>
        <v>1</v>
      </c>
      <c r="BO48" s="5">
        <f t="shared" si="62"/>
        <v>0</v>
      </c>
      <c r="BP48" s="5">
        <f t="shared" si="63"/>
        <v>0</v>
      </c>
      <c r="BQ48" s="5">
        <f t="shared" si="64"/>
        <v>0</v>
      </c>
      <c r="BR48" s="8">
        <f t="shared" si="65"/>
        <v>0</v>
      </c>
      <c r="BS48" s="5">
        <f t="shared" si="66"/>
        <v>0</v>
      </c>
      <c r="BT48" s="5">
        <f t="shared" si="67"/>
        <v>0</v>
      </c>
      <c r="BU48" s="5">
        <f t="shared" si="68"/>
        <v>1</v>
      </c>
      <c r="BV48" s="5">
        <f t="shared" si="69"/>
        <v>1</v>
      </c>
      <c r="BW48" s="5">
        <f t="shared" si="70"/>
        <v>1</v>
      </c>
      <c r="BX48" s="5">
        <f t="shared" si="71"/>
        <v>1</v>
      </c>
      <c r="BY48" s="5">
        <f t="shared" si="72"/>
        <v>1</v>
      </c>
      <c r="BZ48" s="5">
        <f t="shared" si="73"/>
        <v>1</v>
      </c>
      <c r="CA48" s="5">
        <f t="shared" si="74"/>
        <v>1</v>
      </c>
      <c r="CB48" s="5">
        <f t="shared" si="75"/>
        <v>1</v>
      </c>
      <c r="CC48" s="5">
        <f t="shared" si="76"/>
        <v>1</v>
      </c>
      <c r="CD48" s="5" t="str">
        <f t="shared" si="77"/>
        <v>?</v>
      </c>
      <c r="CE48" s="4" t="str">
        <f t="shared" si="78"/>
        <v>Kitöltés rendben!</v>
      </c>
      <c r="CF48" s="5">
        <f t="shared" si="79"/>
        <v>1</v>
      </c>
      <c r="CG48" s="5">
        <f t="shared" si="80"/>
        <v>0</v>
      </c>
      <c r="CH48" s="5">
        <f t="shared" si="81"/>
        <v>1</v>
      </c>
    </row>
    <row r="49" spans="1:86" s="2" customFormat="1" ht="409.5" x14ac:dyDescent="0.25">
      <c r="A49" s="1" t="str">
        <f t="shared" si="41"/>
        <v>Kitöltés rendben!</v>
      </c>
      <c r="B49" s="180">
        <v>2</v>
      </c>
      <c r="C49" s="143" t="s">
        <v>90</v>
      </c>
      <c r="D49" s="145" t="s">
        <v>421</v>
      </c>
      <c r="E49" s="145" t="s">
        <v>386</v>
      </c>
      <c r="F49" s="146" t="str">
        <f>VLOOKUP($G49,Összesítő!$B:$F,2,FALSE)</f>
        <v>11-32054-1-036-03-05</v>
      </c>
      <c r="G49" s="143" t="s">
        <v>343</v>
      </c>
      <c r="H49" s="146" t="str">
        <f>AY49&amp;"_"&amp;AW49&amp;"_FIV_"&amp;LEFT(Előlap!$B$6,4)</f>
        <v>3161_47_FIV_2026</v>
      </c>
      <c r="I49" s="146" t="str">
        <f>VLOOKUP($G49,Összesítő!$B:$F,5,FALSE)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49" s="146" t="str">
        <f>VLOOKUP($G49,Összesítő!$B:$F,4,FALSE)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49" s="6">
        <f t="shared" si="42"/>
        <v>48000</v>
      </c>
      <c r="L49" s="144">
        <v>2029</v>
      </c>
      <c r="M49" s="144">
        <v>2033</v>
      </c>
      <c r="N49" s="12">
        <v>0</v>
      </c>
      <c r="O49" s="7">
        <v>48000</v>
      </c>
      <c r="P49" s="7">
        <v>0</v>
      </c>
      <c r="R49" s="7">
        <v>0</v>
      </c>
      <c r="S49" s="7">
        <v>0</v>
      </c>
      <c r="T49" s="7">
        <v>0</v>
      </c>
      <c r="U49" s="7">
        <v>0</v>
      </c>
      <c r="V49" s="7">
        <v>0</v>
      </c>
      <c r="W49" s="7">
        <v>0</v>
      </c>
      <c r="X49" s="7">
        <v>0</v>
      </c>
      <c r="Y49" s="7">
        <v>0</v>
      </c>
      <c r="Z49" s="7">
        <v>0</v>
      </c>
      <c r="AA49" s="7">
        <v>0</v>
      </c>
      <c r="AB49" s="7">
        <v>0</v>
      </c>
      <c r="AC49" s="6">
        <f t="shared" si="43"/>
        <v>0</v>
      </c>
      <c r="AD49" s="3" t="str">
        <f t="shared" si="44"/>
        <v>Nem rövidtávú a feladat.</v>
      </c>
      <c r="AF49" s="7">
        <v>0</v>
      </c>
      <c r="AG49" s="7">
        <v>0</v>
      </c>
      <c r="AH49" s="7">
        <v>0</v>
      </c>
      <c r="AI49" s="7">
        <v>0</v>
      </c>
      <c r="AJ49" s="7">
        <v>0</v>
      </c>
      <c r="AK49" s="7">
        <v>0</v>
      </c>
      <c r="AL49" s="7">
        <v>0</v>
      </c>
      <c r="AM49" s="7">
        <v>0</v>
      </c>
      <c r="AN49" s="7">
        <v>0</v>
      </c>
      <c r="AO49" s="7">
        <v>0</v>
      </c>
      <c r="AP49" s="7">
        <v>0</v>
      </c>
      <c r="AQ49" s="6">
        <f t="shared" si="45"/>
        <v>0</v>
      </c>
      <c r="AR49" s="143" t="s">
        <v>385</v>
      </c>
      <c r="AS49" s="3" t="str">
        <f t="shared" si="46"/>
        <v>Forráshiányos a feladat!</v>
      </c>
      <c r="AU49" s="145" t="s">
        <v>156</v>
      </c>
      <c r="AV49" s="145" t="s">
        <v>156</v>
      </c>
      <c r="AW49" s="146">
        <f>COUNTA($G$3:G49)</f>
        <v>47</v>
      </c>
      <c r="AY49" s="8">
        <f>VLOOKUP($G49,Összesítő!$B:$F,3,FALSE)</f>
        <v>3161</v>
      </c>
      <c r="AZ49" s="8">
        <f t="shared" si="47"/>
        <v>0</v>
      </c>
      <c r="BA49" s="5">
        <f t="shared" si="48"/>
        <v>1</v>
      </c>
      <c r="BB49" s="5" t="str">
        <f t="shared" si="49"/>
        <v>H</v>
      </c>
      <c r="BC49" s="5">
        <f t="shared" si="50"/>
        <v>0</v>
      </c>
      <c r="BD49" s="5">
        <f t="shared" si="51"/>
        <v>0</v>
      </c>
      <c r="BE49" s="5">
        <f t="shared" si="52"/>
        <v>0</v>
      </c>
      <c r="BF49" s="8" t="str">
        <f t="shared" si="53"/>
        <v>Nem rövidtávú a feladat.</v>
      </c>
      <c r="BG49" s="5">
        <f t="shared" si="54"/>
        <v>1</v>
      </c>
      <c r="BH49" s="5">
        <f t="shared" si="55"/>
        <v>1</v>
      </c>
      <c r="BI49" s="5">
        <f t="shared" si="56"/>
        <v>1</v>
      </c>
      <c r="BJ49" s="5">
        <f t="shared" si="57"/>
        <v>1</v>
      </c>
      <c r="BK49" s="5">
        <f t="shared" si="58"/>
        <v>1</v>
      </c>
      <c r="BL49" s="4" t="str">
        <f t="shared" si="59"/>
        <v>Forráshiányos a feladat!</v>
      </c>
      <c r="BM49" s="5">
        <f t="shared" si="60"/>
        <v>0</v>
      </c>
      <c r="BN49" s="5">
        <f t="shared" si="61"/>
        <v>1</v>
      </c>
      <c r="BO49" s="5">
        <f t="shared" si="62"/>
        <v>0</v>
      </c>
      <c r="BP49" s="5">
        <f t="shared" si="63"/>
        <v>0</v>
      </c>
      <c r="BQ49" s="5">
        <f t="shared" si="64"/>
        <v>0</v>
      </c>
      <c r="BR49" s="8">
        <f t="shared" si="65"/>
        <v>0</v>
      </c>
      <c r="BS49" s="5">
        <f t="shared" si="66"/>
        <v>0</v>
      </c>
      <c r="BT49" s="5">
        <f t="shared" si="67"/>
        <v>0</v>
      </c>
      <c r="BU49" s="5">
        <f t="shared" si="68"/>
        <v>1</v>
      </c>
      <c r="BV49" s="5">
        <f t="shared" si="69"/>
        <v>1</v>
      </c>
      <c r="BW49" s="5">
        <f t="shared" si="70"/>
        <v>1</v>
      </c>
      <c r="BX49" s="5">
        <f t="shared" si="71"/>
        <v>1</v>
      </c>
      <c r="BY49" s="5">
        <f t="shared" si="72"/>
        <v>1</v>
      </c>
      <c r="BZ49" s="5">
        <f t="shared" si="73"/>
        <v>1</v>
      </c>
      <c r="CA49" s="5">
        <f t="shared" si="74"/>
        <v>1</v>
      </c>
      <c r="CB49" s="5">
        <f t="shared" si="75"/>
        <v>1</v>
      </c>
      <c r="CC49" s="5">
        <f t="shared" si="76"/>
        <v>1</v>
      </c>
      <c r="CD49" s="5" t="str">
        <f t="shared" si="77"/>
        <v>?</v>
      </c>
      <c r="CE49" s="4" t="str">
        <f t="shared" si="78"/>
        <v>Kitöltés rendben!</v>
      </c>
      <c r="CF49" s="5">
        <f t="shared" si="79"/>
        <v>1</v>
      </c>
      <c r="CG49" s="5">
        <f t="shared" si="80"/>
        <v>0</v>
      </c>
      <c r="CH49" s="5">
        <f t="shared" si="81"/>
        <v>1</v>
      </c>
    </row>
    <row r="50" spans="1:86" s="2" customFormat="1" ht="409.5" x14ac:dyDescent="0.25">
      <c r="A50" s="1" t="str">
        <f t="shared" si="41"/>
        <v>Kitöltés rendben!</v>
      </c>
      <c r="B50" s="180">
        <v>2</v>
      </c>
      <c r="C50" s="143" t="s">
        <v>90</v>
      </c>
      <c r="D50" s="145" t="s">
        <v>422</v>
      </c>
      <c r="E50" s="145" t="s">
        <v>386</v>
      </c>
      <c r="F50" s="146" t="str">
        <f>VLOOKUP($G50,Összesítő!$B:$F,2,FALSE)</f>
        <v>11-32054-1-036-03-05</v>
      </c>
      <c r="G50" s="143" t="s">
        <v>343</v>
      </c>
      <c r="H50" s="146" t="str">
        <f>AY50&amp;"_"&amp;AW50&amp;"_FIV_"&amp;LEFT(Előlap!$B$6,4)</f>
        <v>3161_48_FIV_2026</v>
      </c>
      <c r="I50" s="146" t="str">
        <f>VLOOKUP($G50,Összesítő!$B:$F,5,FALSE)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0" s="146" t="str">
        <f>VLOOKUP($G50,Összesítő!$B:$F,4,FALSE)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0" s="6">
        <f t="shared" si="42"/>
        <v>135210</v>
      </c>
      <c r="L50" s="144">
        <v>2028</v>
      </c>
      <c r="M50" s="144">
        <v>2036</v>
      </c>
      <c r="N50" s="12">
        <v>0</v>
      </c>
      <c r="O50" s="7">
        <v>135210</v>
      </c>
      <c r="P50" s="7">
        <v>0</v>
      </c>
      <c r="R50" s="7">
        <v>0</v>
      </c>
      <c r="S50" s="7">
        <v>0</v>
      </c>
      <c r="T50" s="7">
        <v>0</v>
      </c>
      <c r="U50" s="7">
        <v>0</v>
      </c>
      <c r="V50" s="7">
        <v>0</v>
      </c>
      <c r="W50" s="7">
        <v>0</v>
      </c>
      <c r="X50" s="7">
        <v>0</v>
      </c>
      <c r="Y50" s="7">
        <v>0</v>
      </c>
      <c r="Z50" s="7">
        <v>0</v>
      </c>
      <c r="AA50" s="7">
        <v>0</v>
      </c>
      <c r="AB50" s="7">
        <v>0</v>
      </c>
      <c r="AC50" s="6">
        <f t="shared" si="43"/>
        <v>0</v>
      </c>
      <c r="AD50" s="3" t="str">
        <f t="shared" si="44"/>
        <v>Nem rövidtávú a feladat.</v>
      </c>
      <c r="AF50" s="7">
        <v>38979</v>
      </c>
      <c r="AG50" s="7">
        <v>0</v>
      </c>
      <c r="AH50" s="7">
        <v>0</v>
      </c>
      <c r="AI50" s="7">
        <v>0</v>
      </c>
      <c r="AJ50" s="7">
        <v>0</v>
      </c>
      <c r="AK50" s="7">
        <v>0</v>
      </c>
      <c r="AL50" s="7">
        <v>0</v>
      </c>
      <c r="AM50" s="7">
        <v>0</v>
      </c>
      <c r="AN50" s="7">
        <v>0</v>
      </c>
      <c r="AO50" s="7">
        <v>0</v>
      </c>
      <c r="AP50" s="7">
        <v>0</v>
      </c>
      <c r="AQ50" s="6">
        <f t="shared" si="45"/>
        <v>38979</v>
      </c>
      <c r="AR50" s="143" t="s">
        <v>385</v>
      </c>
      <c r="AS50" s="3" t="str">
        <f t="shared" si="46"/>
        <v>Forráshiányos a feladat!</v>
      </c>
      <c r="AU50" s="145" t="s">
        <v>156</v>
      </c>
      <c r="AV50" s="145" t="s">
        <v>156</v>
      </c>
      <c r="AW50" s="146">
        <f>COUNTA($G$3:G50)</f>
        <v>48</v>
      </c>
      <c r="AY50" s="8">
        <f>VLOOKUP($G50,Összesítő!$B:$F,3,FALSE)</f>
        <v>3161</v>
      </c>
      <c r="AZ50" s="8">
        <f t="shared" si="47"/>
        <v>0</v>
      </c>
      <c r="BA50" s="5">
        <f t="shared" si="48"/>
        <v>1</v>
      </c>
      <c r="BB50" s="5" t="str">
        <f t="shared" si="49"/>
        <v>H</v>
      </c>
      <c r="BC50" s="5">
        <f t="shared" si="50"/>
        <v>0</v>
      </c>
      <c r="BD50" s="5">
        <f t="shared" si="51"/>
        <v>0</v>
      </c>
      <c r="BE50" s="5">
        <f t="shared" si="52"/>
        <v>0</v>
      </c>
      <c r="BF50" s="8" t="str">
        <f t="shared" si="53"/>
        <v>Nem rövidtávú a feladat.</v>
      </c>
      <c r="BG50" s="5">
        <f t="shared" si="54"/>
        <v>1</v>
      </c>
      <c r="BH50" s="5">
        <f t="shared" si="55"/>
        <v>1</v>
      </c>
      <c r="BI50" s="5">
        <f t="shared" si="56"/>
        <v>1</v>
      </c>
      <c r="BJ50" s="5">
        <f t="shared" si="57"/>
        <v>1</v>
      </c>
      <c r="BK50" s="5">
        <f t="shared" si="58"/>
        <v>1</v>
      </c>
      <c r="BL50" s="4" t="str">
        <f t="shared" si="59"/>
        <v>Forráshiányos a feladat!</v>
      </c>
      <c r="BM50" s="5">
        <f t="shared" si="60"/>
        <v>0</v>
      </c>
      <c r="BN50" s="5">
        <f t="shared" si="61"/>
        <v>1</v>
      </c>
      <c r="BO50" s="5">
        <f t="shared" si="62"/>
        <v>0</v>
      </c>
      <c r="BP50" s="5">
        <f t="shared" si="63"/>
        <v>0</v>
      </c>
      <c r="BQ50" s="5">
        <f t="shared" si="64"/>
        <v>0</v>
      </c>
      <c r="BR50" s="8">
        <f t="shared" si="65"/>
        <v>0</v>
      </c>
      <c r="BS50" s="5">
        <f t="shared" si="66"/>
        <v>0</v>
      </c>
      <c r="BT50" s="5">
        <f t="shared" si="67"/>
        <v>0</v>
      </c>
      <c r="BU50" s="5">
        <f t="shared" si="68"/>
        <v>1</v>
      </c>
      <c r="BV50" s="5">
        <f t="shared" si="69"/>
        <v>1</v>
      </c>
      <c r="BW50" s="5">
        <f t="shared" si="70"/>
        <v>1</v>
      </c>
      <c r="BX50" s="5">
        <f t="shared" si="71"/>
        <v>1</v>
      </c>
      <c r="BY50" s="5">
        <f t="shared" si="72"/>
        <v>1</v>
      </c>
      <c r="BZ50" s="5">
        <f t="shared" si="73"/>
        <v>1</v>
      </c>
      <c r="CA50" s="5">
        <f t="shared" si="74"/>
        <v>1</v>
      </c>
      <c r="CB50" s="5">
        <f t="shared" si="75"/>
        <v>1</v>
      </c>
      <c r="CC50" s="5">
        <f t="shared" si="76"/>
        <v>1</v>
      </c>
      <c r="CD50" s="5" t="str">
        <f t="shared" si="77"/>
        <v>?</v>
      </c>
      <c r="CE50" s="4" t="str">
        <f t="shared" si="78"/>
        <v>Kitöltés rendben!</v>
      </c>
      <c r="CF50" s="5">
        <f t="shared" si="79"/>
        <v>1</v>
      </c>
      <c r="CG50" s="5">
        <f t="shared" si="80"/>
        <v>0</v>
      </c>
      <c r="CH50" s="5">
        <f t="shared" si="81"/>
        <v>1</v>
      </c>
    </row>
    <row r="51" spans="1:86" s="2" customFormat="1" ht="409.5" x14ac:dyDescent="0.25">
      <c r="A51" s="1" t="str">
        <f t="shared" si="41"/>
        <v>Kitöltés rendben!</v>
      </c>
      <c r="B51" s="180">
        <v>2</v>
      </c>
      <c r="C51" s="143" t="s">
        <v>90</v>
      </c>
      <c r="D51" s="145" t="s">
        <v>423</v>
      </c>
      <c r="E51" s="145" t="s">
        <v>386</v>
      </c>
      <c r="F51" s="146" t="str">
        <f>VLOOKUP($G51,Összesítő!$B:$F,2,FALSE)</f>
        <v>11-32054-1-036-03-05</v>
      </c>
      <c r="G51" s="143" t="s">
        <v>343</v>
      </c>
      <c r="H51" s="146" t="str">
        <f>AY51&amp;"_"&amp;AW51&amp;"_FIV_"&amp;LEFT(Előlap!$B$6,4)</f>
        <v>3161_49_FIV_2026</v>
      </c>
      <c r="I51" s="146" t="str">
        <f>VLOOKUP($G51,Összesítő!$B:$F,5,FALSE)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1" s="146" t="str">
        <f>VLOOKUP($G51,Összesítő!$B:$F,4,FALSE)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1" s="6">
        <f t="shared" si="42"/>
        <v>32500</v>
      </c>
      <c r="L51" s="144">
        <v>2031</v>
      </c>
      <c r="M51" s="144">
        <v>2035</v>
      </c>
      <c r="N51" s="12">
        <v>0</v>
      </c>
      <c r="O51" s="7">
        <v>32500</v>
      </c>
      <c r="P51" s="7">
        <v>0</v>
      </c>
      <c r="R51" s="7">
        <v>0</v>
      </c>
      <c r="S51" s="7">
        <v>0</v>
      </c>
      <c r="T51" s="7">
        <v>0</v>
      </c>
      <c r="U51" s="7">
        <v>0</v>
      </c>
      <c r="V51" s="7">
        <v>0</v>
      </c>
      <c r="W51" s="7">
        <v>0</v>
      </c>
      <c r="X51" s="7">
        <v>0</v>
      </c>
      <c r="Y51" s="7">
        <v>0</v>
      </c>
      <c r="Z51" s="7">
        <v>0</v>
      </c>
      <c r="AA51" s="7">
        <v>0</v>
      </c>
      <c r="AB51" s="7">
        <v>0</v>
      </c>
      <c r="AC51" s="6">
        <f t="shared" si="43"/>
        <v>0</v>
      </c>
      <c r="AD51" s="3" t="str">
        <f t="shared" si="44"/>
        <v>Nem rövidtávú a feladat.</v>
      </c>
      <c r="AF51" s="7">
        <v>0</v>
      </c>
      <c r="AG51" s="7">
        <v>0</v>
      </c>
      <c r="AH51" s="7">
        <v>0</v>
      </c>
      <c r="AI51" s="7">
        <v>0</v>
      </c>
      <c r="AJ51" s="7">
        <v>0</v>
      </c>
      <c r="AK51" s="7">
        <v>0</v>
      </c>
      <c r="AL51" s="7">
        <v>0</v>
      </c>
      <c r="AM51" s="7">
        <v>0</v>
      </c>
      <c r="AN51" s="7">
        <v>0</v>
      </c>
      <c r="AO51" s="7">
        <v>0</v>
      </c>
      <c r="AP51" s="7">
        <v>0</v>
      </c>
      <c r="AQ51" s="6">
        <f t="shared" si="45"/>
        <v>0</v>
      </c>
      <c r="AR51" s="143" t="s">
        <v>385</v>
      </c>
      <c r="AS51" s="3" t="str">
        <f t="shared" si="46"/>
        <v>Forráshiányos a feladat!</v>
      </c>
      <c r="AU51" s="145" t="s">
        <v>156</v>
      </c>
      <c r="AV51" s="145" t="s">
        <v>156</v>
      </c>
      <c r="AW51" s="146">
        <f>COUNTA($G$3:G51)</f>
        <v>49</v>
      </c>
      <c r="AY51" s="8">
        <f>VLOOKUP($G51,Összesítő!$B:$F,3,FALSE)</f>
        <v>3161</v>
      </c>
      <c r="AZ51" s="8">
        <f t="shared" si="47"/>
        <v>0</v>
      </c>
      <c r="BA51" s="5">
        <f t="shared" si="48"/>
        <v>1</v>
      </c>
      <c r="BB51" s="5" t="str">
        <f t="shared" si="49"/>
        <v>H</v>
      </c>
      <c r="BC51" s="5">
        <f t="shared" si="50"/>
        <v>0</v>
      </c>
      <c r="BD51" s="5">
        <f t="shared" si="51"/>
        <v>0</v>
      </c>
      <c r="BE51" s="5">
        <f t="shared" si="52"/>
        <v>0</v>
      </c>
      <c r="BF51" s="8" t="str">
        <f t="shared" si="53"/>
        <v>Nem rövidtávú a feladat.</v>
      </c>
      <c r="BG51" s="5">
        <f t="shared" si="54"/>
        <v>1</v>
      </c>
      <c r="BH51" s="5">
        <f t="shared" si="55"/>
        <v>1</v>
      </c>
      <c r="BI51" s="5">
        <f t="shared" si="56"/>
        <v>1</v>
      </c>
      <c r="BJ51" s="5">
        <f t="shared" si="57"/>
        <v>1</v>
      </c>
      <c r="BK51" s="5">
        <f t="shared" si="58"/>
        <v>1</v>
      </c>
      <c r="BL51" s="4" t="str">
        <f t="shared" si="59"/>
        <v>Forráshiányos a feladat!</v>
      </c>
      <c r="BM51" s="5">
        <f t="shared" si="60"/>
        <v>0</v>
      </c>
      <c r="BN51" s="5">
        <f t="shared" si="61"/>
        <v>1</v>
      </c>
      <c r="BO51" s="5">
        <f t="shared" si="62"/>
        <v>0</v>
      </c>
      <c r="BP51" s="5">
        <f t="shared" si="63"/>
        <v>0</v>
      </c>
      <c r="BQ51" s="5">
        <f t="shared" si="64"/>
        <v>0</v>
      </c>
      <c r="BR51" s="8">
        <f t="shared" si="65"/>
        <v>0</v>
      </c>
      <c r="BS51" s="5">
        <f t="shared" si="66"/>
        <v>0</v>
      </c>
      <c r="BT51" s="5">
        <f t="shared" si="67"/>
        <v>0</v>
      </c>
      <c r="BU51" s="5">
        <f t="shared" si="68"/>
        <v>1</v>
      </c>
      <c r="BV51" s="5">
        <f t="shared" si="69"/>
        <v>1</v>
      </c>
      <c r="BW51" s="5">
        <f t="shared" si="70"/>
        <v>1</v>
      </c>
      <c r="BX51" s="5">
        <f t="shared" si="71"/>
        <v>1</v>
      </c>
      <c r="BY51" s="5">
        <f t="shared" si="72"/>
        <v>1</v>
      </c>
      <c r="BZ51" s="5">
        <f t="shared" si="73"/>
        <v>1</v>
      </c>
      <c r="CA51" s="5">
        <f t="shared" si="74"/>
        <v>1</v>
      </c>
      <c r="CB51" s="5">
        <f t="shared" si="75"/>
        <v>1</v>
      </c>
      <c r="CC51" s="5">
        <f t="shared" si="76"/>
        <v>1</v>
      </c>
      <c r="CD51" s="5" t="str">
        <f t="shared" si="77"/>
        <v>?</v>
      </c>
      <c r="CE51" s="4" t="str">
        <f t="shared" si="78"/>
        <v>Kitöltés rendben!</v>
      </c>
      <c r="CF51" s="5">
        <f t="shared" si="79"/>
        <v>1</v>
      </c>
      <c r="CG51" s="5">
        <f t="shared" si="80"/>
        <v>0</v>
      </c>
      <c r="CH51" s="5">
        <f t="shared" si="81"/>
        <v>1</v>
      </c>
    </row>
    <row r="52" spans="1:86" s="2" customFormat="1" ht="409.5" x14ac:dyDescent="0.25">
      <c r="A52" s="1" t="str">
        <f t="shared" si="41"/>
        <v>Kitöltés rendben!</v>
      </c>
      <c r="B52" s="180">
        <v>2</v>
      </c>
      <c r="C52" s="143" t="s">
        <v>99</v>
      </c>
      <c r="D52" s="145" t="s">
        <v>424</v>
      </c>
      <c r="E52" s="145" t="s">
        <v>386</v>
      </c>
      <c r="F52" s="146" t="str">
        <f>VLOOKUP($G52,Összesítő!$B:$F,2,FALSE)</f>
        <v>11-32054-1-036-03-05</v>
      </c>
      <c r="G52" s="143" t="s">
        <v>343</v>
      </c>
      <c r="H52" s="146" t="str">
        <f>AY52&amp;"_"&amp;AW52&amp;"_FIV_"&amp;LEFT(Előlap!$B$6,4)</f>
        <v>3161_50_FIV_2026</v>
      </c>
      <c r="I52" s="146" t="str">
        <f>VLOOKUP($G52,Összesítő!$B:$F,5,FALSE)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2" s="146" t="str">
        <f>VLOOKUP($G52,Összesítő!$B:$F,4,FALSE)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2" s="6">
        <f t="shared" si="42"/>
        <v>1500</v>
      </c>
      <c r="L52" s="144">
        <v>2032</v>
      </c>
      <c r="M52" s="144">
        <v>2032</v>
      </c>
      <c r="N52" s="12">
        <v>0</v>
      </c>
      <c r="O52" s="7">
        <v>1500</v>
      </c>
      <c r="P52" s="7">
        <v>0</v>
      </c>
      <c r="R52" s="7">
        <v>0</v>
      </c>
      <c r="S52" s="7">
        <v>0</v>
      </c>
      <c r="T52" s="7">
        <v>0</v>
      </c>
      <c r="U52" s="7">
        <v>0</v>
      </c>
      <c r="V52" s="7">
        <v>0</v>
      </c>
      <c r="W52" s="7">
        <v>0</v>
      </c>
      <c r="X52" s="7">
        <v>0</v>
      </c>
      <c r="Y52" s="7">
        <v>0</v>
      </c>
      <c r="Z52" s="7">
        <v>0</v>
      </c>
      <c r="AA52" s="7">
        <v>0</v>
      </c>
      <c r="AB52" s="7">
        <v>0</v>
      </c>
      <c r="AC52" s="6">
        <f t="shared" si="43"/>
        <v>0</v>
      </c>
      <c r="AD52" s="3" t="str">
        <f t="shared" si="44"/>
        <v>Nem rövidtávú a feladat.</v>
      </c>
      <c r="AF52" s="7">
        <v>0</v>
      </c>
      <c r="AG52" s="7">
        <v>0</v>
      </c>
      <c r="AH52" s="7">
        <v>0</v>
      </c>
      <c r="AI52" s="7">
        <v>0</v>
      </c>
      <c r="AJ52" s="7">
        <v>0</v>
      </c>
      <c r="AK52" s="7">
        <v>0</v>
      </c>
      <c r="AL52" s="7">
        <v>0</v>
      </c>
      <c r="AM52" s="7">
        <v>0</v>
      </c>
      <c r="AN52" s="7">
        <v>0</v>
      </c>
      <c r="AO52" s="7">
        <v>0</v>
      </c>
      <c r="AP52" s="7">
        <v>0</v>
      </c>
      <c r="AQ52" s="6">
        <f t="shared" si="45"/>
        <v>0</v>
      </c>
      <c r="AR52" s="143" t="s">
        <v>385</v>
      </c>
      <c r="AS52" s="3" t="str">
        <f t="shared" si="46"/>
        <v>Forráshiányos a feladat!</v>
      </c>
      <c r="AU52" s="145" t="s">
        <v>156</v>
      </c>
      <c r="AV52" s="145" t="s">
        <v>156</v>
      </c>
      <c r="AW52" s="146">
        <f>COUNTA($G$3:G52)</f>
        <v>50</v>
      </c>
      <c r="AY52" s="8">
        <f>VLOOKUP($G52,Összesítő!$B:$F,3,FALSE)</f>
        <v>3161</v>
      </c>
      <c r="AZ52" s="8">
        <f t="shared" si="47"/>
        <v>0</v>
      </c>
      <c r="BA52" s="5">
        <f t="shared" si="48"/>
        <v>1</v>
      </c>
      <c r="BB52" s="5" t="str">
        <f t="shared" si="49"/>
        <v>H</v>
      </c>
      <c r="BC52" s="5">
        <f t="shared" si="50"/>
        <v>0</v>
      </c>
      <c r="BD52" s="5">
        <f t="shared" si="51"/>
        <v>0</v>
      </c>
      <c r="BE52" s="5">
        <f t="shared" si="52"/>
        <v>0</v>
      </c>
      <c r="BF52" s="8" t="str">
        <f t="shared" si="53"/>
        <v>Nem rövidtávú a feladat.</v>
      </c>
      <c r="BG52" s="5">
        <f t="shared" si="54"/>
        <v>1</v>
      </c>
      <c r="BH52" s="5">
        <f t="shared" si="55"/>
        <v>1</v>
      </c>
      <c r="BI52" s="5">
        <f t="shared" si="56"/>
        <v>1</v>
      </c>
      <c r="BJ52" s="5">
        <f t="shared" si="57"/>
        <v>1</v>
      </c>
      <c r="BK52" s="5">
        <f t="shared" si="58"/>
        <v>1</v>
      </c>
      <c r="BL52" s="4" t="str">
        <f t="shared" si="59"/>
        <v>Forráshiányos a feladat!</v>
      </c>
      <c r="BM52" s="5">
        <f t="shared" si="60"/>
        <v>0</v>
      </c>
      <c r="BN52" s="5">
        <f t="shared" si="61"/>
        <v>1</v>
      </c>
      <c r="BO52" s="5">
        <f t="shared" si="62"/>
        <v>0</v>
      </c>
      <c r="BP52" s="5">
        <f t="shared" si="63"/>
        <v>0</v>
      </c>
      <c r="BQ52" s="5">
        <f t="shared" si="64"/>
        <v>0</v>
      </c>
      <c r="BR52" s="8">
        <f t="shared" si="65"/>
        <v>0</v>
      </c>
      <c r="BS52" s="5">
        <f t="shared" si="66"/>
        <v>0</v>
      </c>
      <c r="BT52" s="5">
        <f t="shared" si="67"/>
        <v>0</v>
      </c>
      <c r="BU52" s="5">
        <f t="shared" si="68"/>
        <v>1</v>
      </c>
      <c r="BV52" s="5">
        <f t="shared" si="69"/>
        <v>1</v>
      </c>
      <c r="BW52" s="5">
        <f t="shared" si="70"/>
        <v>1</v>
      </c>
      <c r="BX52" s="5">
        <f t="shared" si="71"/>
        <v>1</v>
      </c>
      <c r="BY52" s="5">
        <f t="shared" si="72"/>
        <v>1</v>
      </c>
      <c r="BZ52" s="5">
        <f t="shared" si="73"/>
        <v>1</v>
      </c>
      <c r="CA52" s="5">
        <f t="shared" si="74"/>
        <v>1</v>
      </c>
      <c r="CB52" s="5">
        <f t="shared" si="75"/>
        <v>1</v>
      </c>
      <c r="CC52" s="5">
        <f t="shared" si="76"/>
        <v>1</v>
      </c>
      <c r="CD52" s="5" t="str">
        <f t="shared" si="77"/>
        <v>?</v>
      </c>
      <c r="CE52" s="4" t="str">
        <f t="shared" si="78"/>
        <v>Kitöltés rendben!</v>
      </c>
      <c r="CF52" s="5">
        <f t="shared" si="79"/>
        <v>1</v>
      </c>
      <c r="CG52" s="5">
        <f t="shared" si="80"/>
        <v>0</v>
      </c>
      <c r="CH52" s="5">
        <f t="shared" si="81"/>
        <v>1</v>
      </c>
    </row>
    <row r="53" spans="1:86" s="2" customFormat="1" ht="409.5" x14ac:dyDescent="0.25">
      <c r="A53" s="1" t="str">
        <f t="shared" si="41"/>
        <v>Kitöltés rendben!</v>
      </c>
      <c r="B53" s="180">
        <v>2</v>
      </c>
      <c r="C53" s="143" t="s">
        <v>96</v>
      </c>
      <c r="D53" s="145" t="s">
        <v>425</v>
      </c>
      <c r="E53" s="145" t="s">
        <v>386</v>
      </c>
      <c r="F53" s="146" t="str">
        <f>VLOOKUP($G53,Összesítő!$B:$F,2,FALSE)</f>
        <v>11-32054-1-036-03-05</v>
      </c>
      <c r="G53" s="143" t="s">
        <v>343</v>
      </c>
      <c r="H53" s="146" t="str">
        <f>AY53&amp;"_"&amp;AW53&amp;"_FIV_"&amp;LEFT(Előlap!$B$6,4)</f>
        <v>3161_51_FIV_2026</v>
      </c>
      <c r="I53" s="146" t="str">
        <f>VLOOKUP($G53,Összesítő!$B:$F,5,FALSE)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3" s="146" t="str">
        <f>VLOOKUP($G53,Összesítő!$B:$F,4,FALSE)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3" s="6">
        <f t="shared" si="42"/>
        <v>4026</v>
      </c>
      <c r="L53" s="144">
        <v>2028</v>
      </c>
      <c r="M53" s="144">
        <v>2029</v>
      </c>
      <c r="N53" s="12">
        <v>0</v>
      </c>
      <c r="O53" s="7">
        <v>4026</v>
      </c>
      <c r="P53" s="7">
        <v>0</v>
      </c>
      <c r="R53" s="7">
        <v>0</v>
      </c>
      <c r="S53" s="7">
        <v>0</v>
      </c>
      <c r="T53" s="7">
        <v>0</v>
      </c>
      <c r="U53" s="7">
        <v>0</v>
      </c>
      <c r="V53" s="7">
        <v>0</v>
      </c>
      <c r="W53" s="7">
        <v>0</v>
      </c>
      <c r="X53" s="7">
        <v>0</v>
      </c>
      <c r="Y53" s="7">
        <v>0</v>
      </c>
      <c r="Z53" s="7">
        <v>0</v>
      </c>
      <c r="AA53" s="7">
        <v>0</v>
      </c>
      <c r="AB53" s="7">
        <v>0</v>
      </c>
      <c r="AC53" s="6">
        <f t="shared" si="43"/>
        <v>0</v>
      </c>
      <c r="AD53" s="3" t="str">
        <f t="shared" si="44"/>
        <v>Nem rövidtávú a feladat.</v>
      </c>
      <c r="AF53" s="7">
        <v>4026</v>
      </c>
      <c r="AG53" s="7">
        <v>0</v>
      </c>
      <c r="AH53" s="7">
        <v>0</v>
      </c>
      <c r="AI53" s="7">
        <v>0</v>
      </c>
      <c r="AJ53" s="7">
        <v>0</v>
      </c>
      <c r="AK53" s="7">
        <v>0</v>
      </c>
      <c r="AL53" s="7">
        <v>0</v>
      </c>
      <c r="AM53" s="7">
        <v>0</v>
      </c>
      <c r="AN53" s="7">
        <v>0</v>
      </c>
      <c r="AO53" s="7">
        <v>0</v>
      </c>
      <c r="AP53" s="7">
        <v>0</v>
      </c>
      <c r="AQ53" s="6">
        <f t="shared" si="45"/>
        <v>4026</v>
      </c>
      <c r="AR53" s="143" t="s">
        <v>384</v>
      </c>
      <c r="AS53" s="3" t="str">
        <f t="shared" si="46"/>
        <v>A forrás egyenlő a költséggel (II.ütem).</v>
      </c>
      <c r="AU53" s="145" t="s">
        <v>156</v>
      </c>
      <c r="AV53" s="145" t="s">
        <v>156</v>
      </c>
      <c r="AW53" s="146">
        <f>COUNTA($G$3:G53)</f>
        <v>51</v>
      </c>
      <c r="AY53" s="8">
        <f>VLOOKUP($G53,Összesítő!$B:$F,3,FALSE)</f>
        <v>3161</v>
      </c>
      <c r="AZ53" s="8">
        <f t="shared" si="47"/>
        <v>0</v>
      </c>
      <c r="BA53" s="5">
        <f t="shared" si="48"/>
        <v>1</v>
      </c>
      <c r="BB53" s="5" t="str">
        <f t="shared" si="49"/>
        <v>H</v>
      </c>
      <c r="BC53" s="5">
        <f t="shared" si="50"/>
        <v>0</v>
      </c>
      <c r="BD53" s="5">
        <f t="shared" si="51"/>
        <v>0</v>
      </c>
      <c r="BE53" s="5">
        <f t="shared" si="52"/>
        <v>0</v>
      </c>
      <c r="BF53" s="8" t="str">
        <f t="shared" si="53"/>
        <v>Nem rövidtávú a feladat.</v>
      </c>
      <c r="BG53" s="5">
        <f t="shared" si="54"/>
        <v>1</v>
      </c>
      <c r="BH53" s="5">
        <f t="shared" si="55"/>
        <v>1</v>
      </c>
      <c r="BI53" s="5">
        <f t="shared" si="56"/>
        <v>0</v>
      </c>
      <c r="BJ53" s="5">
        <f t="shared" si="57"/>
        <v>1</v>
      </c>
      <c r="BK53" s="5">
        <f t="shared" si="58"/>
        <v>1</v>
      </c>
      <c r="BL53" s="4" t="str">
        <f t="shared" si="59"/>
        <v>A forrás egyenlő a költséggel (II.ütem).</v>
      </c>
      <c r="BM53" s="5">
        <f t="shared" si="60"/>
        <v>0</v>
      </c>
      <c r="BN53" s="5">
        <f t="shared" si="61"/>
        <v>1</v>
      </c>
      <c r="BO53" s="5">
        <f t="shared" si="62"/>
        <v>0</v>
      </c>
      <c r="BP53" s="5">
        <f t="shared" si="63"/>
        <v>0</v>
      </c>
      <c r="BQ53" s="5">
        <f t="shared" si="64"/>
        <v>0</v>
      </c>
      <c r="BR53" s="8">
        <f t="shared" si="65"/>
        <v>0</v>
      </c>
      <c r="BS53" s="5">
        <f t="shared" si="66"/>
        <v>0</v>
      </c>
      <c r="BT53" s="5">
        <f t="shared" si="67"/>
        <v>0</v>
      </c>
      <c r="BU53" s="5">
        <f t="shared" si="68"/>
        <v>1</v>
      </c>
      <c r="BV53" s="5">
        <f t="shared" si="69"/>
        <v>1</v>
      </c>
      <c r="BW53" s="5">
        <f t="shared" si="70"/>
        <v>1</v>
      </c>
      <c r="BX53" s="5">
        <f t="shared" si="71"/>
        <v>1</v>
      </c>
      <c r="BY53" s="5">
        <f t="shared" si="72"/>
        <v>1</v>
      </c>
      <c r="BZ53" s="5">
        <f t="shared" si="73"/>
        <v>1</v>
      </c>
      <c r="CA53" s="5">
        <f t="shared" si="74"/>
        <v>1</v>
      </c>
      <c r="CB53" s="5">
        <f t="shared" si="75"/>
        <v>1</v>
      </c>
      <c r="CC53" s="5">
        <f t="shared" si="76"/>
        <v>1</v>
      </c>
      <c r="CD53" s="5" t="str">
        <f t="shared" si="77"/>
        <v>?</v>
      </c>
      <c r="CE53" s="4" t="str">
        <f t="shared" si="78"/>
        <v>Kitöltés rendben!</v>
      </c>
      <c r="CF53" s="5">
        <f t="shared" si="79"/>
        <v>1</v>
      </c>
      <c r="CG53" s="5">
        <f t="shared" si="80"/>
        <v>0</v>
      </c>
      <c r="CH53" s="5">
        <f t="shared" si="81"/>
        <v>1</v>
      </c>
    </row>
    <row r="54" spans="1:86" s="2" customFormat="1" ht="409.5" x14ac:dyDescent="0.25">
      <c r="A54" s="1" t="str">
        <f t="shared" si="41"/>
        <v>Kitöltés rendben!</v>
      </c>
      <c r="B54" s="180">
        <v>2</v>
      </c>
      <c r="C54" s="143" t="s">
        <v>130</v>
      </c>
      <c r="D54" s="145" t="s">
        <v>426</v>
      </c>
      <c r="E54" s="145" t="s">
        <v>386</v>
      </c>
      <c r="F54" s="146" t="str">
        <f>VLOOKUP($G54,Összesítő!$B:$F,2,FALSE)</f>
        <v>11-32054-1-036-03-05</v>
      </c>
      <c r="G54" s="143" t="s">
        <v>343</v>
      </c>
      <c r="H54" s="146" t="str">
        <f>AY54&amp;"_"&amp;AW54&amp;"_FIV_"&amp;LEFT(Előlap!$B$6,4)</f>
        <v>3161_52_FIV_2026</v>
      </c>
      <c r="I54" s="146" t="str">
        <f>VLOOKUP($G54,Összesítő!$B:$F,5,FALSE)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4" s="146" t="str">
        <f>VLOOKUP($G54,Összesítő!$B:$F,4,FALSE)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4" s="6">
        <f t="shared" si="42"/>
        <v>3000</v>
      </c>
      <c r="L54" s="144">
        <v>2028</v>
      </c>
      <c r="M54" s="144">
        <v>2029</v>
      </c>
      <c r="N54" s="12">
        <v>0</v>
      </c>
      <c r="O54" s="7">
        <v>3000</v>
      </c>
      <c r="P54" s="7">
        <v>0</v>
      </c>
      <c r="R54" s="7">
        <v>0</v>
      </c>
      <c r="S54" s="7">
        <v>0</v>
      </c>
      <c r="T54" s="7">
        <v>0</v>
      </c>
      <c r="U54" s="7">
        <v>0</v>
      </c>
      <c r="V54" s="7">
        <v>0</v>
      </c>
      <c r="W54" s="7">
        <v>0</v>
      </c>
      <c r="X54" s="7">
        <v>0</v>
      </c>
      <c r="Y54" s="7">
        <v>0</v>
      </c>
      <c r="Z54" s="7">
        <v>0</v>
      </c>
      <c r="AA54" s="7">
        <v>0</v>
      </c>
      <c r="AB54" s="7">
        <v>0</v>
      </c>
      <c r="AC54" s="6">
        <f t="shared" si="43"/>
        <v>0</v>
      </c>
      <c r="AD54" s="3" t="str">
        <f t="shared" si="44"/>
        <v>Nem rövidtávú a feladat.</v>
      </c>
      <c r="AF54" s="7">
        <v>3000</v>
      </c>
      <c r="AG54" s="7">
        <v>0</v>
      </c>
      <c r="AH54" s="7">
        <v>0</v>
      </c>
      <c r="AI54" s="7">
        <v>0</v>
      </c>
      <c r="AJ54" s="7">
        <v>0</v>
      </c>
      <c r="AK54" s="7">
        <v>0</v>
      </c>
      <c r="AL54" s="7">
        <v>0</v>
      </c>
      <c r="AM54" s="7">
        <v>0</v>
      </c>
      <c r="AN54" s="7">
        <v>0</v>
      </c>
      <c r="AO54" s="7">
        <v>0</v>
      </c>
      <c r="AP54" s="7">
        <v>0</v>
      </c>
      <c r="AQ54" s="6">
        <f t="shared" si="45"/>
        <v>3000</v>
      </c>
      <c r="AR54" s="143" t="s">
        <v>384</v>
      </c>
      <c r="AS54" s="3" t="str">
        <f t="shared" si="46"/>
        <v>A forrás egyenlő a költséggel (II.ütem).</v>
      </c>
      <c r="AU54" s="145" t="s">
        <v>156</v>
      </c>
      <c r="AV54" s="145" t="s">
        <v>156</v>
      </c>
      <c r="AW54" s="146">
        <f>COUNTA($G$3:G54)</f>
        <v>52</v>
      </c>
      <c r="AY54" s="8">
        <f>VLOOKUP($G54,Összesítő!$B:$F,3,FALSE)</f>
        <v>3161</v>
      </c>
      <c r="AZ54" s="8">
        <f t="shared" si="47"/>
        <v>0</v>
      </c>
      <c r="BA54" s="5">
        <f t="shared" si="48"/>
        <v>1</v>
      </c>
      <c r="BB54" s="5" t="str">
        <f t="shared" si="49"/>
        <v>H</v>
      </c>
      <c r="BC54" s="5">
        <f t="shared" si="50"/>
        <v>0</v>
      </c>
      <c r="BD54" s="5">
        <f t="shared" si="51"/>
        <v>0</v>
      </c>
      <c r="BE54" s="5">
        <f t="shared" si="52"/>
        <v>0</v>
      </c>
      <c r="BF54" s="8" t="str">
        <f t="shared" si="53"/>
        <v>Nem rövidtávú a feladat.</v>
      </c>
      <c r="BG54" s="5">
        <f t="shared" si="54"/>
        <v>1</v>
      </c>
      <c r="BH54" s="5">
        <f t="shared" si="55"/>
        <v>1</v>
      </c>
      <c r="BI54" s="5">
        <f t="shared" si="56"/>
        <v>0</v>
      </c>
      <c r="BJ54" s="5">
        <f t="shared" si="57"/>
        <v>1</v>
      </c>
      <c r="BK54" s="5">
        <f t="shared" si="58"/>
        <v>1</v>
      </c>
      <c r="BL54" s="4" t="str">
        <f t="shared" si="59"/>
        <v>A forrás egyenlő a költséggel (II.ütem).</v>
      </c>
      <c r="BM54" s="5">
        <f t="shared" si="60"/>
        <v>0</v>
      </c>
      <c r="BN54" s="5">
        <f t="shared" si="61"/>
        <v>1</v>
      </c>
      <c r="BO54" s="5">
        <f t="shared" si="62"/>
        <v>0</v>
      </c>
      <c r="BP54" s="5">
        <f t="shared" si="63"/>
        <v>0</v>
      </c>
      <c r="BQ54" s="5">
        <f t="shared" si="64"/>
        <v>0</v>
      </c>
      <c r="BR54" s="8">
        <f t="shared" si="65"/>
        <v>0</v>
      </c>
      <c r="BS54" s="5">
        <f t="shared" si="66"/>
        <v>0</v>
      </c>
      <c r="BT54" s="5">
        <f t="shared" si="67"/>
        <v>0</v>
      </c>
      <c r="BU54" s="5">
        <f t="shared" si="68"/>
        <v>1</v>
      </c>
      <c r="BV54" s="5">
        <f t="shared" si="69"/>
        <v>1</v>
      </c>
      <c r="BW54" s="5">
        <f t="shared" si="70"/>
        <v>1</v>
      </c>
      <c r="BX54" s="5">
        <f t="shared" si="71"/>
        <v>1</v>
      </c>
      <c r="BY54" s="5">
        <f t="shared" si="72"/>
        <v>1</v>
      </c>
      <c r="BZ54" s="5">
        <f t="shared" si="73"/>
        <v>1</v>
      </c>
      <c r="CA54" s="5">
        <f t="shared" si="74"/>
        <v>1</v>
      </c>
      <c r="CB54" s="5">
        <f t="shared" si="75"/>
        <v>1</v>
      </c>
      <c r="CC54" s="5">
        <f t="shared" si="76"/>
        <v>1</v>
      </c>
      <c r="CD54" s="5" t="str">
        <f t="shared" si="77"/>
        <v>?</v>
      </c>
      <c r="CE54" s="4" t="str">
        <f t="shared" si="78"/>
        <v>Kitöltés rendben!</v>
      </c>
      <c r="CF54" s="5">
        <f t="shared" si="79"/>
        <v>1</v>
      </c>
      <c r="CG54" s="5">
        <f t="shared" si="80"/>
        <v>0</v>
      </c>
      <c r="CH54" s="5">
        <f t="shared" si="81"/>
        <v>1</v>
      </c>
    </row>
    <row r="55" spans="1:86" s="2" customFormat="1" ht="409.5" x14ac:dyDescent="0.25">
      <c r="A55" s="1" t="str">
        <f t="shared" si="41"/>
        <v>Kitöltés rendben!</v>
      </c>
      <c r="B55" s="180">
        <v>2</v>
      </c>
      <c r="C55" s="143" t="s">
        <v>90</v>
      </c>
      <c r="D55" s="145" t="s">
        <v>427</v>
      </c>
      <c r="E55" s="145" t="s">
        <v>386</v>
      </c>
      <c r="F55" s="146" t="str">
        <f>VLOOKUP($G55,Összesítő!$B:$F,2,FALSE)</f>
        <v>11-32054-1-036-03-05</v>
      </c>
      <c r="G55" s="143" t="s">
        <v>343</v>
      </c>
      <c r="H55" s="146" t="str">
        <f>AY55&amp;"_"&amp;AW55&amp;"_FIV_"&amp;LEFT(Előlap!$B$6,4)</f>
        <v>3161_53_FIV_2026</v>
      </c>
      <c r="I55" s="146" t="str">
        <f>VLOOKUP($G55,Összesítő!$B:$F,5,FALSE)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5" s="146" t="str">
        <f>VLOOKUP($G55,Összesítő!$B:$F,4,FALSE)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5" s="6">
        <f t="shared" si="42"/>
        <v>4855</v>
      </c>
      <c r="L55" s="144">
        <v>2028</v>
      </c>
      <c r="M55" s="144">
        <v>2032</v>
      </c>
      <c r="N55" s="12">
        <v>0</v>
      </c>
      <c r="O55" s="7">
        <v>4855</v>
      </c>
      <c r="P55" s="7">
        <v>0</v>
      </c>
      <c r="R55" s="7">
        <v>0</v>
      </c>
      <c r="S55" s="7">
        <v>0</v>
      </c>
      <c r="T55" s="7">
        <v>0</v>
      </c>
      <c r="U55" s="7">
        <v>0</v>
      </c>
      <c r="V55" s="7">
        <v>0</v>
      </c>
      <c r="W55" s="7">
        <v>0</v>
      </c>
      <c r="X55" s="7">
        <v>0</v>
      </c>
      <c r="Y55" s="7">
        <v>0</v>
      </c>
      <c r="Z55" s="7">
        <v>0</v>
      </c>
      <c r="AA55" s="7">
        <v>0</v>
      </c>
      <c r="AB55" s="7">
        <v>0</v>
      </c>
      <c r="AC55" s="6">
        <f t="shared" si="43"/>
        <v>0</v>
      </c>
      <c r="AD55" s="3" t="str">
        <f t="shared" si="44"/>
        <v>Nem rövidtávú a feladat.</v>
      </c>
      <c r="AF55" s="7">
        <v>4855</v>
      </c>
      <c r="AG55" s="7">
        <v>0</v>
      </c>
      <c r="AH55" s="7">
        <v>0</v>
      </c>
      <c r="AI55" s="7">
        <v>0</v>
      </c>
      <c r="AJ55" s="7">
        <v>0</v>
      </c>
      <c r="AK55" s="7">
        <v>0</v>
      </c>
      <c r="AL55" s="7">
        <v>0</v>
      </c>
      <c r="AM55" s="7">
        <v>0</v>
      </c>
      <c r="AN55" s="7">
        <v>0</v>
      </c>
      <c r="AO55" s="7">
        <v>0</v>
      </c>
      <c r="AP55" s="7">
        <v>0</v>
      </c>
      <c r="AQ55" s="6">
        <f t="shared" si="45"/>
        <v>4855</v>
      </c>
      <c r="AR55" s="143" t="s">
        <v>384</v>
      </c>
      <c r="AS55" s="3" t="str">
        <f t="shared" si="46"/>
        <v>A forrás egyenlő a költséggel (II.ütem).</v>
      </c>
      <c r="AU55" s="145" t="s">
        <v>156</v>
      </c>
      <c r="AV55" s="145" t="s">
        <v>156</v>
      </c>
      <c r="AW55" s="146">
        <f>COUNTA($G$3:G55)</f>
        <v>53</v>
      </c>
      <c r="AY55" s="8">
        <f>VLOOKUP($G55,Összesítő!$B:$F,3,FALSE)</f>
        <v>3161</v>
      </c>
      <c r="AZ55" s="8">
        <f t="shared" si="47"/>
        <v>0</v>
      </c>
      <c r="BA55" s="5">
        <f t="shared" si="48"/>
        <v>1</v>
      </c>
      <c r="BB55" s="5" t="str">
        <f t="shared" si="49"/>
        <v>H</v>
      </c>
      <c r="BC55" s="5">
        <f t="shared" si="50"/>
        <v>0</v>
      </c>
      <c r="BD55" s="5">
        <f t="shared" si="51"/>
        <v>0</v>
      </c>
      <c r="BE55" s="5">
        <f t="shared" si="52"/>
        <v>0</v>
      </c>
      <c r="BF55" s="8" t="str">
        <f t="shared" si="53"/>
        <v>Nem rövidtávú a feladat.</v>
      </c>
      <c r="BG55" s="5">
        <f t="shared" si="54"/>
        <v>1</v>
      </c>
      <c r="BH55" s="5">
        <f t="shared" si="55"/>
        <v>1</v>
      </c>
      <c r="BI55" s="5">
        <f t="shared" si="56"/>
        <v>0</v>
      </c>
      <c r="BJ55" s="5">
        <f t="shared" si="57"/>
        <v>1</v>
      </c>
      <c r="BK55" s="5">
        <f t="shared" si="58"/>
        <v>1</v>
      </c>
      <c r="BL55" s="4" t="str">
        <f t="shared" si="59"/>
        <v>A forrás egyenlő a költséggel (II.ütem).</v>
      </c>
      <c r="BM55" s="5">
        <f t="shared" si="60"/>
        <v>0</v>
      </c>
      <c r="BN55" s="5">
        <f t="shared" si="61"/>
        <v>1</v>
      </c>
      <c r="BO55" s="5">
        <f t="shared" si="62"/>
        <v>0</v>
      </c>
      <c r="BP55" s="5">
        <f t="shared" si="63"/>
        <v>0</v>
      </c>
      <c r="BQ55" s="5">
        <f t="shared" si="64"/>
        <v>0</v>
      </c>
      <c r="BR55" s="8">
        <f t="shared" si="65"/>
        <v>0</v>
      </c>
      <c r="BS55" s="5">
        <f t="shared" si="66"/>
        <v>0</v>
      </c>
      <c r="BT55" s="5">
        <f t="shared" si="67"/>
        <v>0</v>
      </c>
      <c r="BU55" s="5">
        <f t="shared" si="68"/>
        <v>1</v>
      </c>
      <c r="BV55" s="5">
        <f t="shared" si="69"/>
        <v>1</v>
      </c>
      <c r="BW55" s="5">
        <f t="shared" si="70"/>
        <v>1</v>
      </c>
      <c r="BX55" s="5">
        <f t="shared" si="71"/>
        <v>1</v>
      </c>
      <c r="BY55" s="5">
        <f t="shared" si="72"/>
        <v>1</v>
      </c>
      <c r="BZ55" s="5">
        <f t="shared" si="73"/>
        <v>1</v>
      </c>
      <c r="CA55" s="5">
        <f t="shared" si="74"/>
        <v>1</v>
      </c>
      <c r="CB55" s="5">
        <f t="shared" si="75"/>
        <v>1</v>
      </c>
      <c r="CC55" s="5">
        <f t="shared" si="76"/>
        <v>1</v>
      </c>
      <c r="CD55" s="5" t="str">
        <f t="shared" si="77"/>
        <v>?</v>
      </c>
      <c r="CE55" s="4" t="str">
        <f t="shared" si="78"/>
        <v>Kitöltés rendben!</v>
      </c>
      <c r="CF55" s="5">
        <f t="shared" si="79"/>
        <v>1</v>
      </c>
      <c r="CG55" s="5">
        <f t="shared" si="80"/>
        <v>0</v>
      </c>
      <c r="CH55" s="5">
        <f t="shared" si="81"/>
        <v>1</v>
      </c>
    </row>
    <row r="56" spans="1:86" s="2" customFormat="1" ht="409.5" x14ac:dyDescent="0.25">
      <c r="A56" s="1" t="str">
        <f t="shared" si="41"/>
        <v>Kitöltés rendben!</v>
      </c>
      <c r="B56" s="180">
        <v>2</v>
      </c>
      <c r="C56" s="143" t="s">
        <v>123</v>
      </c>
      <c r="D56" s="145" t="s">
        <v>428</v>
      </c>
      <c r="E56" s="145" t="s">
        <v>386</v>
      </c>
      <c r="F56" s="146" t="str">
        <f>VLOOKUP($G56,Összesítő!$B:$F,2,FALSE)</f>
        <v>11-32054-1-036-03-05</v>
      </c>
      <c r="G56" s="143" t="s">
        <v>343</v>
      </c>
      <c r="H56" s="146" t="str">
        <f>AY56&amp;"_"&amp;AW56&amp;"_FIV_"&amp;LEFT(Előlap!$B$6,4)</f>
        <v>3161_54_FIV_2026</v>
      </c>
      <c r="I56" s="146" t="str">
        <f>VLOOKUP($G56,Összesítő!$B:$F,5,FALSE)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6" s="146" t="str">
        <f>VLOOKUP($G56,Összesítő!$B:$F,4,FALSE)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6" s="6">
        <f t="shared" si="42"/>
        <v>508</v>
      </c>
      <c r="L56" s="144">
        <v>2031</v>
      </c>
      <c r="M56" s="144">
        <v>2034</v>
      </c>
      <c r="N56" s="12">
        <v>0</v>
      </c>
      <c r="O56" s="7">
        <v>508</v>
      </c>
      <c r="P56" s="7">
        <v>0</v>
      </c>
      <c r="R56" s="7">
        <v>0</v>
      </c>
      <c r="S56" s="7">
        <v>0</v>
      </c>
      <c r="T56" s="7">
        <v>0</v>
      </c>
      <c r="U56" s="7">
        <v>0</v>
      </c>
      <c r="V56" s="7">
        <v>0</v>
      </c>
      <c r="W56" s="7">
        <v>0</v>
      </c>
      <c r="X56" s="7">
        <v>0</v>
      </c>
      <c r="Y56" s="7">
        <v>0</v>
      </c>
      <c r="Z56" s="7">
        <v>0</v>
      </c>
      <c r="AA56" s="7">
        <v>0</v>
      </c>
      <c r="AB56" s="7">
        <v>0</v>
      </c>
      <c r="AC56" s="6">
        <f t="shared" si="43"/>
        <v>0</v>
      </c>
      <c r="AD56" s="3" t="str">
        <f t="shared" si="44"/>
        <v>Nem rövidtávú a feladat.</v>
      </c>
      <c r="AF56" s="7">
        <v>508</v>
      </c>
      <c r="AG56" s="7">
        <v>0</v>
      </c>
      <c r="AH56" s="7">
        <v>0</v>
      </c>
      <c r="AI56" s="7">
        <v>0</v>
      </c>
      <c r="AJ56" s="7">
        <v>0</v>
      </c>
      <c r="AK56" s="7">
        <v>0</v>
      </c>
      <c r="AL56" s="7">
        <v>0</v>
      </c>
      <c r="AM56" s="7">
        <v>0</v>
      </c>
      <c r="AN56" s="7">
        <v>0</v>
      </c>
      <c r="AO56" s="7">
        <v>0</v>
      </c>
      <c r="AP56" s="7">
        <v>0</v>
      </c>
      <c r="AQ56" s="6">
        <f t="shared" si="45"/>
        <v>508</v>
      </c>
      <c r="AR56" s="143" t="s">
        <v>384</v>
      </c>
      <c r="AS56" s="3" t="str">
        <f t="shared" si="46"/>
        <v>A forrás egyenlő a költséggel (II.ütem).</v>
      </c>
      <c r="AU56" s="145" t="s">
        <v>156</v>
      </c>
      <c r="AV56" s="145" t="s">
        <v>156</v>
      </c>
      <c r="AW56" s="146">
        <f>COUNTA($G$3:G56)</f>
        <v>54</v>
      </c>
      <c r="AY56" s="8">
        <f>VLOOKUP($G56,Összesítő!$B:$F,3,FALSE)</f>
        <v>3161</v>
      </c>
      <c r="AZ56" s="8">
        <f t="shared" si="47"/>
        <v>0</v>
      </c>
      <c r="BA56" s="5">
        <f t="shared" si="48"/>
        <v>1</v>
      </c>
      <c r="BB56" s="5" t="str">
        <f t="shared" si="49"/>
        <v>H</v>
      </c>
      <c r="BC56" s="5">
        <f t="shared" si="50"/>
        <v>0</v>
      </c>
      <c r="BD56" s="5">
        <f t="shared" si="51"/>
        <v>0</v>
      </c>
      <c r="BE56" s="5">
        <f t="shared" si="52"/>
        <v>0</v>
      </c>
      <c r="BF56" s="8" t="str">
        <f t="shared" si="53"/>
        <v>Nem rövidtávú a feladat.</v>
      </c>
      <c r="BG56" s="5">
        <f t="shared" si="54"/>
        <v>1</v>
      </c>
      <c r="BH56" s="5">
        <f t="shared" si="55"/>
        <v>1</v>
      </c>
      <c r="BI56" s="5">
        <f t="shared" si="56"/>
        <v>0</v>
      </c>
      <c r="BJ56" s="5">
        <f t="shared" si="57"/>
        <v>1</v>
      </c>
      <c r="BK56" s="5">
        <f t="shared" si="58"/>
        <v>1</v>
      </c>
      <c r="BL56" s="4" t="str">
        <f t="shared" si="59"/>
        <v>A forrás egyenlő a költséggel (II.ütem).</v>
      </c>
      <c r="BM56" s="5">
        <f t="shared" si="60"/>
        <v>0</v>
      </c>
      <c r="BN56" s="5">
        <f t="shared" si="61"/>
        <v>1</v>
      </c>
      <c r="BO56" s="5">
        <f t="shared" si="62"/>
        <v>0</v>
      </c>
      <c r="BP56" s="5">
        <f t="shared" si="63"/>
        <v>0</v>
      </c>
      <c r="BQ56" s="5">
        <f t="shared" si="64"/>
        <v>0</v>
      </c>
      <c r="BR56" s="8">
        <f t="shared" si="65"/>
        <v>0</v>
      </c>
      <c r="BS56" s="5">
        <f t="shared" si="66"/>
        <v>0</v>
      </c>
      <c r="BT56" s="5">
        <f t="shared" si="67"/>
        <v>0</v>
      </c>
      <c r="BU56" s="5">
        <f t="shared" si="68"/>
        <v>1</v>
      </c>
      <c r="BV56" s="5">
        <f t="shared" si="69"/>
        <v>1</v>
      </c>
      <c r="BW56" s="5">
        <f t="shared" si="70"/>
        <v>1</v>
      </c>
      <c r="BX56" s="5">
        <f t="shared" si="71"/>
        <v>1</v>
      </c>
      <c r="BY56" s="5">
        <f t="shared" si="72"/>
        <v>1</v>
      </c>
      <c r="BZ56" s="5">
        <f t="shared" si="73"/>
        <v>1</v>
      </c>
      <c r="CA56" s="5">
        <f t="shared" si="74"/>
        <v>1</v>
      </c>
      <c r="CB56" s="5">
        <f t="shared" si="75"/>
        <v>1</v>
      </c>
      <c r="CC56" s="5">
        <f t="shared" si="76"/>
        <v>1</v>
      </c>
      <c r="CD56" s="5" t="str">
        <f t="shared" si="77"/>
        <v>?</v>
      </c>
      <c r="CE56" s="4" t="str">
        <f t="shared" si="78"/>
        <v>Kitöltés rendben!</v>
      </c>
      <c r="CF56" s="5">
        <f t="shared" si="79"/>
        <v>1</v>
      </c>
      <c r="CG56" s="5">
        <f t="shared" si="80"/>
        <v>0</v>
      </c>
      <c r="CH56" s="5">
        <f t="shared" si="81"/>
        <v>1</v>
      </c>
    </row>
    <row r="57" spans="1:86" s="2" customFormat="1" ht="409.5" x14ac:dyDescent="0.25">
      <c r="A57" s="1" t="str">
        <f t="shared" si="41"/>
        <v>Kitöltés rendben!</v>
      </c>
      <c r="B57" s="180">
        <v>2</v>
      </c>
      <c r="C57" s="143" t="s">
        <v>99</v>
      </c>
      <c r="D57" s="145" t="s">
        <v>429</v>
      </c>
      <c r="E57" s="145" t="s">
        <v>386</v>
      </c>
      <c r="F57" s="146" t="str">
        <f>VLOOKUP($G57,Összesítő!$B:$F,2,FALSE)</f>
        <v>11-32054-1-036-03-05</v>
      </c>
      <c r="G57" s="143" t="s">
        <v>343</v>
      </c>
      <c r="H57" s="146" t="str">
        <f>AY57&amp;"_"&amp;AW57&amp;"_FIV_"&amp;LEFT(Előlap!$B$6,4)</f>
        <v>3161_55_FIV_2026</v>
      </c>
      <c r="I57" s="146" t="str">
        <f>VLOOKUP($G57,Összesítő!$B:$F,5,FALSE)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7" s="146" t="str">
        <f>VLOOKUP($G57,Összesítő!$B:$F,4,FALSE)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7" s="6">
        <f t="shared" si="42"/>
        <v>1500</v>
      </c>
      <c r="L57" s="144">
        <v>2033</v>
      </c>
      <c r="M57" s="144">
        <v>2035</v>
      </c>
      <c r="N57" s="12">
        <v>0</v>
      </c>
      <c r="O57" s="7">
        <v>1500</v>
      </c>
      <c r="P57" s="7">
        <v>0</v>
      </c>
      <c r="R57" s="7">
        <v>0</v>
      </c>
      <c r="S57" s="7">
        <v>0</v>
      </c>
      <c r="T57" s="7">
        <v>0</v>
      </c>
      <c r="U57" s="7">
        <v>0</v>
      </c>
      <c r="V57" s="7">
        <v>0</v>
      </c>
      <c r="W57" s="7">
        <v>0</v>
      </c>
      <c r="X57" s="7">
        <v>0</v>
      </c>
      <c r="Y57" s="7">
        <v>0</v>
      </c>
      <c r="Z57" s="7">
        <v>0</v>
      </c>
      <c r="AA57" s="7">
        <v>0</v>
      </c>
      <c r="AB57" s="7">
        <v>0</v>
      </c>
      <c r="AC57" s="6">
        <f t="shared" si="43"/>
        <v>0</v>
      </c>
      <c r="AD57" s="3" t="str">
        <f t="shared" si="44"/>
        <v>Nem rövidtávú a feladat.</v>
      </c>
      <c r="AF57" s="7">
        <v>1500</v>
      </c>
      <c r="AG57" s="7">
        <v>0</v>
      </c>
      <c r="AH57" s="7">
        <v>0</v>
      </c>
      <c r="AI57" s="7">
        <v>0</v>
      </c>
      <c r="AJ57" s="7">
        <v>0</v>
      </c>
      <c r="AK57" s="7">
        <v>0</v>
      </c>
      <c r="AL57" s="7">
        <v>0</v>
      </c>
      <c r="AM57" s="7">
        <v>0</v>
      </c>
      <c r="AN57" s="7">
        <v>0</v>
      </c>
      <c r="AO57" s="7">
        <v>0</v>
      </c>
      <c r="AP57" s="7">
        <v>0</v>
      </c>
      <c r="AQ57" s="6">
        <f t="shared" si="45"/>
        <v>1500</v>
      </c>
      <c r="AR57" s="143" t="s">
        <v>384</v>
      </c>
      <c r="AS57" s="3" t="str">
        <f t="shared" si="46"/>
        <v>A forrás egyenlő a költséggel (II.ütem).</v>
      </c>
      <c r="AU57" s="145" t="s">
        <v>156</v>
      </c>
      <c r="AV57" s="145" t="s">
        <v>156</v>
      </c>
      <c r="AW57" s="146">
        <f>COUNTA($G$3:G57)</f>
        <v>55</v>
      </c>
      <c r="AY57" s="8">
        <f>VLOOKUP($G57,Összesítő!$B:$F,3,FALSE)</f>
        <v>3161</v>
      </c>
      <c r="AZ57" s="8">
        <f t="shared" si="47"/>
        <v>0</v>
      </c>
      <c r="BA57" s="5">
        <f t="shared" si="48"/>
        <v>1</v>
      </c>
      <c r="BB57" s="5" t="str">
        <f t="shared" si="49"/>
        <v>H</v>
      </c>
      <c r="BC57" s="5">
        <f t="shared" si="50"/>
        <v>0</v>
      </c>
      <c r="BD57" s="5">
        <f t="shared" si="51"/>
        <v>0</v>
      </c>
      <c r="BE57" s="5">
        <f t="shared" si="52"/>
        <v>0</v>
      </c>
      <c r="BF57" s="8" t="str">
        <f t="shared" si="53"/>
        <v>Nem rövidtávú a feladat.</v>
      </c>
      <c r="BG57" s="5">
        <f t="shared" si="54"/>
        <v>1</v>
      </c>
      <c r="BH57" s="5">
        <f t="shared" si="55"/>
        <v>1</v>
      </c>
      <c r="BI57" s="5">
        <f t="shared" si="56"/>
        <v>0</v>
      </c>
      <c r="BJ57" s="5">
        <f t="shared" si="57"/>
        <v>1</v>
      </c>
      <c r="BK57" s="5">
        <f t="shared" si="58"/>
        <v>1</v>
      </c>
      <c r="BL57" s="4" t="str">
        <f t="shared" si="59"/>
        <v>A forrás egyenlő a költséggel (II.ütem).</v>
      </c>
      <c r="BM57" s="5">
        <f t="shared" si="60"/>
        <v>0</v>
      </c>
      <c r="BN57" s="5">
        <f t="shared" si="61"/>
        <v>1</v>
      </c>
      <c r="BO57" s="5">
        <f t="shared" si="62"/>
        <v>0</v>
      </c>
      <c r="BP57" s="5">
        <f t="shared" si="63"/>
        <v>0</v>
      </c>
      <c r="BQ57" s="5">
        <f t="shared" si="64"/>
        <v>0</v>
      </c>
      <c r="BR57" s="8">
        <f t="shared" si="65"/>
        <v>0</v>
      </c>
      <c r="BS57" s="5">
        <f t="shared" si="66"/>
        <v>0</v>
      </c>
      <c r="BT57" s="5">
        <f t="shared" si="67"/>
        <v>0</v>
      </c>
      <c r="BU57" s="5">
        <f t="shared" si="68"/>
        <v>1</v>
      </c>
      <c r="BV57" s="5">
        <f t="shared" si="69"/>
        <v>1</v>
      </c>
      <c r="BW57" s="5">
        <f t="shared" si="70"/>
        <v>1</v>
      </c>
      <c r="BX57" s="5">
        <f t="shared" si="71"/>
        <v>1</v>
      </c>
      <c r="BY57" s="5">
        <f t="shared" si="72"/>
        <v>1</v>
      </c>
      <c r="BZ57" s="5">
        <f t="shared" si="73"/>
        <v>1</v>
      </c>
      <c r="CA57" s="5">
        <f t="shared" si="74"/>
        <v>1</v>
      </c>
      <c r="CB57" s="5">
        <f t="shared" si="75"/>
        <v>1</v>
      </c>
      <c r="CC57" s="5">
        <f t="shared" si="76"/>
        <v>1</v>
      </c>
      <c r="CD57" s="5" t="str">
        <f t="shared" si="77"/>
        <v>?</v>
      </c>
      <c r="CE57" s="4" t="str">
        <f t="shared" si="78"/>
        <v>Kitöltés rendben!</v>
      </c>
      <c r="CF57" s="5">
        <f t="shared" si="79"/>
        <v>1</v>
      </c>
      <c r="CG57" s="5">
        <f t="shared" si="80"/>
        <v>0</v>
      </c>
      <c r="CH57" s="5">
        <f t="shared" si="81"/>
        <v>1</v>
      </c>
    </row>
    <row r="58" spans="1:86" s="2" customFormat="1" ht="409.5" x14ac:dyDescent="0.25">
      <c r="A58" s="1" t="str">
        <f t="shared" si="41"/>
        <v>Kitöltés rendben!</v>
      </c>
      <c r="B58" s="180">
        <v>2</v>
      </c>
      <c r="C58" s="143" t="s">
        <v>90</v>
      </c>
      <c r="D58" s="145" t="s">
        <v>430</v>
      </c>
      <c r="E58" s="145" t="s">
        <v>386</v>
      </c>
      <c r="F58" s="146" t="str">
        <f>VLOOKUP($G58,Összesítő!$B:$F,2,FALSE)</f>
        <v>11-32054-1-036-03-05</v>
      </c>
      <c r="G58" s="143" t="s">
        <v>343</v>
      </c>
      <c r="H58" s="146" t="str">
        <f>AY58&amp;"_"&amp;AW58&amp;"_FIV_"&amp;LEFT(Előlap!$B$6,4)</f>
        <v>3161_56_FIV_2026</v>
      </c>
      <c r="I58" s="146" t="str">
        <f>VLOOKUP($G58,Összesítő!$B:$F,5,FALSE)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8" s="146" t="str">
        <f>VLOOKUP($G58,Összesítő!$B:$F,4,FALSE)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8" s="6">
        <f t="shared" si="42"/>
        <v>965</v>
      </c>
      <c r="L58" s="144">
        <v>2028</v>
      </c>
      <c r="M58" s="144">
        <v>2028</v>
      </c>
      <c r="N58" s="12">
        <v>0</v>
      </c>
      <c r="O58" s="7">
        <v>965</v>
      </c>
      <c r="P58" s="7">
        <v>0</v>
      </c>
      <c r="R58" s="7">
        <v>0</v>
      </c>
      <c r="S58" s="7">
        <v>0</v>
      </c>
      <c r="T58" s="7">
        <v>0</v>
      </c>
      <c r="U58" s="7">
        <v>0</v>
      </c>
      <c r="V58" s="7">
        <v>0</v>
      </c>
      <c r="W58" s="7">
        <v>0</v>
      </c>
      <c r="X58" s="7">
        <v>0</v>
      </c>
      <c r="Y58" s="7">
        <v>0</v>
      </c>
      <c r="Z58" s="7">
        <v>0</v>
      </c>
      <c r="AA58" s="7">
        <v>0</v>
      </c>
      <c r="AB58" s="7">
        <v>0</v>
      </c>
      <c r="AC58" s="6">
        <f t="shared" si="43"/>
        <v>0</v>
      </c>
      <c r="AD58" s="3" t="str">
        <f t="shared" si="44"/>
        <v>Nem rövidtávú a feladat.</v>
      </c>
      <c r="AF58" s="7">
        <v>771</v>
      </c>
      <c r="AG58" s="7">
        <v>0</v>
      </c>
      <c r="AH58" s="7">
        <v>0</v>
      </c>
      <c r="AI58" s="7">
        <v>0</v>
      </c>
      <c r="AJ58" s="7">
        <v>0</v>
      </c>
      <c r="AK58" s="7">
        <v>0</v>
      </c>
      <c r="AL58" s="7">
        <v>0</v>
      </c>
      <c r="AM58" s="7">
        <v>0</v>
      </c>
      <c r="AN58" s="7">
        <v>0</v>
      </c>
      <c r="AO58" s="7">
        <v>0</v>
      </c>
      <c r="AP58" s="7">
        <v>0</v>
      </c>
      <c r="AQ58" s="6">
        <f t="shared" si="45"/>
        <v>771</v>
      </c>
      <c r="AR58" s="143" t="s">
        <v>385</v>
      </c>
      <c r="AS58" s="3" t="str">
        <f t="shared" si="46"/>
        <v>Forráshiányos a feladat!</v>
      </c>
      <c r="AU58" s="145" t="s">
        <v>156</v>
      </c>
      <c r="AV58" s="145" t="s">
        <v>156</v>
      </c>
      <c r="AW58" s="146">
        <f>COUNTA($G$3:G58)</f>
        <v>56</v>
      </c>
      <c r="AY58" s="8">
        <f>VLOOKUP($G58,Összesítő!$B:$F,3,FALSE)</f>
        <v>3161</v>
      </c>
      <c r="AZ58" s="8">
        <f t="shared" si="47"/>
        <v>0</v>
      </c>
      <c r="BA58" s="5">
        <f t="shared" si="48"/>
        <v>1</v>
      </c>
      <c r="BB58" s="5" t="str">
        <f t="shared" si="49"/>
        <v>H</v>
      </c>
      <c r="BC58" s="5">
        <f t="shared" si="50"/>
        <v>0</v>
      </c>
      <c r="BD58" s="5">
        <f t="shared" si="51"/>
        <v>0</v>
      </c>
      <c r="BE58" s="5">
        <f t="shared" si="52"/>
        <v>0</v>
      </c>
      <c r="BF58" s="8" t="str">
        <f t="shared" si="53"/>
        <v>Nem rövidtávú a feladat.</v>
      </c>
      <c r="BG58" s="5">
        <f t="shared" si="54"/>
        <v>1</v>
      </c>
      <c r="BH58" s="5">
        <f t="shared" si="55"/>
        <v>1</v>
      </c>
      <c r="BI58" s="5">
        <f t="shared" si="56"/>
        <v>1</v>
      </c>
      <c r="BJ58" s="5">
        <f t="shared" si="57"/>
        <v>1</v>
      </c>
      <c r="BK58" s="5">
        <f t="shared" si="58"/>
        <v>1</v>
      </c>
      <c r="BL58" s="4" t="str">
        <f t="shared" si="59"/>
        <v>Forráshiányos a feladat!</v>
      </c>
      <c r="BM58" s="5">
        <f t="shared" si="60"/>
        <v>0</v>
      </c>
      <c r="BN58" s="5">
        <f t="shared" si="61"/>
        <v>1</v>
      </c>
      <c r="BO58" s="5">
        <f t="shared" si="62"/>
        <v>0</v>
      </c>
      <c r="BP58" s="5">
        <f t="shared" si="63"/>
        <v>0</v>
      </c>
      <c r="BQ58" s="5">
        <f t="shared" si="64"/>
        <v>0</v>
      </c>
      <c r="BR58" s="8">
        <f t="shared" si="65"/>
        <v>0</v>
      </c>
      <c r="BS58" s="5">
        <f t="shared" si="66"/>
        <v>0</v>
      </c>
      <c r="BT58" s="5">
        <f t="shared" si="67"/>
        <v>0</v>
      </c>
      <c r="BU58" s="5">
        <f t="shared" si="68"/>
        <v>1</v>
      </c>
      <c r="BV58" s="5">
        <f t="shared" si="69"/>
        <v>1</v>
      </c>
      <c r="BW58" s="5">
        <f t="shared" si="70"/>
        <v>1</v>
      </c>
      <c r="BX58" s="5">
        <f t="shared" si="71"/>
        <v>1</v>
      </c>
      <c r="BY58" s="5">
        <f t="shared" si="72"/>
        <v>1</v>
      </c>
      <c r="BZ58" s="5">
        <f t="shared" si="73"/>
        <v>1</v>
      </c>
      <c r="CA58" s="5">
        <f t="shared" si="74"/>
        <v>1</v>
      </c>
      <c r="CB58" s="5">
        <f t="shared" si="75"/>
        <v>1</v>
      </c>
      <c r="CC58" s="5">
        <f t="shared" si="76"/>
        <v>1</v>
      </c>
      <c r="CD58" s="5" t="str">
        <f t="shared" si="77"/>
        <v>?</v>
      </c>
      <c r="CE58" s="4" t="str">
        <f t="shared" si="78"/>
        <v>Kitöltés rendben!</v>
      </c>
      <c r="CF58" s="5">
        <f t="shared" si="79"/>
        <v>1</v>
      </c>
      <c r="CG58" s="5">
        <f t="shared" si="80"/>
        <v>0</v>
      </c>
      <c r="CH58" s="5">
        <f t="shared" si="81"/>
        <v>1</v>
      </c>
    </row>
    <row r="59" spans="1:86" s="2" customFormat="1" ht="409.5" x14ac:dyDescent="0.25">
      <c r="A59" s="1" t="str">
        <f t="shared" si="41"/>
        <v>Kitöltés rendben!</v>
      </c>
      <c r="B59" s="180">
        <v>2</v>
      </c>
      <c r="C59" s="143" t="s">
        <v>90</v>
      </c>
      <c r="D59" s="145" t="s">
        <v>431</v>
      </c>
      <c r="E59" s="145" t="s">
        <v>386</v>
      </c>
      <c r="F59" s="146" t="str">
        <f>VLOOKUP($G59,Összesítő!$B:$F,2,FALSE)</f>
        <v>11-32054-1-036-03-05</v>
      </c>
      <c r="G59" s="143" t="s">
        <v>343</v>
      </c>
      <c r="H59" s="146" t="str">
        <f>AY59&amp;"_"&amp;AW59&amp;"_FIV_"&amp;LEFT(Előlap!$B$6,4)</f>
        <v>3161_57_FIV_2026</v>
      </c>
      <c r="I59" s="146" t="str">
        <f>VLOOKUP($G59,Összesítő!$B:$F,5,FALSE)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59" s="146" t="str">
        <f>VLOOKUP($G59,Összesítő!$B:$F,4,FALSE)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59" s="6">
        <f t="shared" si="42"/>
        <v>83990</v>
      </c>
      <c r="L59" s="144">
        <v>2028</v>
      </c>
      <c r="M59" s="144">
        <v>2036</v>
      </c>
      <c r="N59" s="12">
        <v>0</v>
      </c>
      <c r="O59" s="7">
        <v>83990</v>
      </c>
      <c r="P59" s="7">
        <v>0</v>
      </c>
      <c r="R59" s="7">
        <v>0</v>
      </c>
      <c r="S59" s="7">
        <v>0</v>
      </c>
      <c r="T59" s="7">
        <v>0</v>
      </c>
      <c r="U59" s="7">
        <v>0</v>
      </c>
      <c r="V59" s="7">
        <v>0</v>
      </c>
      <c r="W59" s="7">
        <v>0</v>
      </c>
      <c r="X59" s="7">
        <v>0</v>
      </c>
      <c r="Y59" s="7">
        <v>0</v>
      </c>
      <c r="Z59" s="7">
        <v>0</v>
      </c>
      <c r="AA59" s="7">
        <v>0</v>
      </c>
      <c r="AB59" s="7">
        <v>0</v>
      </c>
      <c r="AC59" s="6">
        <f t="shared" si="43"/>
        <v>0</v>
      </c>
      <c r="AD59" s="3" t="str">
        <f t="shared" si="44"/>
        <v>Nem rövidtávú a feladat.</v>
      </c>
      <c r="AF59" s="7">
        <v>6147</v>
      </c>
      <c r="AG59" s="7">
        <v>0</v>
      </c>
      <c r="AH59" s="7">
        <v>0</v>
      </c>
      <c r="AI59" s="7">
        <v>0</v>
      </c>
      <c r="AJ59" s="7">
        <v>0</v>
      </c>
      <c r="AK59" s="7">
        <v>0</v>
      </c>
      <c r="AL59" s="7">
        <v>0</v>
      </c>
      <c r="AM59" s="7">
        <v>0</v>
      </c>
      <c r="AN59" s="7">
        <v>0</v>
      </c>
      <c r="AO59" s="7">
        <v>0</v>
      </c>
      <c r="AP59" s="7">
        <v>0</v>
      </c>
      <c r="AQ59" s="6">
        <f t="shared" si="45"/>
        <v>6147</v>
      </c>
      <c r="AR59" s="143" t="s">
        <v>385</v>
      </c>
      <c r="AS59" s="3" t="str">
        <f t="shared" si="46"/>
        <v>Forráshiányos a feladat!</v>
      </c>
      <c r="AU59" s="145" t="s">
        <v>156</v>
      </c>
      <c r="AV59" s="145" t="s">
        <v>156</v>
      </c>
      <c r="AW59" s="146">
        <f>COUNTA($G$3:G59)</f>
        <v>57</v>
      </c>
      <c r="AY59" s="8">
        <f>VLOOKUP($G59,Összesítő!$B:$F,3,FALSE)</f>
        <v>3161</v>
      </c>
      <c r="AZ59" s="8">
        <f t="shared" si="47"/>
        <v>0</v>
      </c>
      <c r="BA59" s="5">
        <f t="shared" si="48"/>
        <v>1</v>
      </c>
      <c r="BB59" s="5" t="str">
        <f t="shared" si="49"/>
        <v>H</v>
      </c>
      <c r="BC59" s="5">
        <f t="shared" si="50"/>
        <v>0</v>
      </c>
      <c r="BD59" s="5">
        <f t="shared" si="51"/>
        <v>0</v>
      </c>
      <c r="BE59" s="5">
        <f t="shared" si="52"/>
        <v>0</v>
      </c>
      <c r="BF59" s="8" t="str">
        <f t="shared" si="53"/>
        <v>Nem rövidtávú a feladat.</v>
      </c>
      <c r="BG59" s="5">
        <f t="shared" si="54"/>
        <v>1</v>
      </c>
      <c r="BH59" s="5">
        <f t="shared" si="55"/>
        <v>1</v>
      </c>
      <c r="BI59" s="5">
        <f t="shared" si="56"/>
        <v>1</v>
      </c>
      <c r="BJ59" s="5">
        <f t="shared" si="57"/>
        <v>1</v>
      </c>
      <c r="BK59" s="5">
        <f t="shared" si="58"/>
        <v>1</v>
      </c>
      <c r="BL59" s="4" t="str">
        <f t="shared" si="59"/>
        <v>Forráshiányos a feladat!</v>
      </c>
      <c r="BM59" s="5">
        <f t="shared" si="60"/>
        <v>0</v>
      </c>
      <c r="BN59" s="5">
        <f t="shared" si="61"/>
        <v>1</v>
      </c>
      <c r="BO59" s="5">
        <f t="shared" si="62"/>
        <v>0</v>
      </c>
      <c r="BP59" s="5">
        <f t="shared" si="63"/>
        <v>0</v>
      </c>
      <c r="BQ59" s="5">
        <f t="shared" si="64"/>
        <v>0</v>
      </c>
      <c r="BR59" s="8">
        <f t="shared" si="65"/>
        <v>0</v>
      </c>
      <c r="BS59" s="5">
        <f t="shared" si="66"/>
        <v>0</v>
      </c>
      <c r="BT59" s="5">
        <f t="shared" si="67"/>
        <v>0</v>
      </c>
      <c r="BU59" s="5">
        <f t="shared" si="68"/>
        <v>1</v>
      </c>
      <c r="BV59" s="5">
        <f t="shared" si="69"/>
        <v>1</v>
      </c>
      <c r="BW59" s="5">
        <f t="shared" si="70"/>
        <v>1</v>
      </c>
      <c r="BX59" s="5">
        <f t="shared" si="71"/>
        <v>1</v>
      </c>
      <c r="BY59" s="5">
        <f t="shared" si="72"/>
        <v>1</v>
      </c>
      <c r="BZ59" s="5">
        <f t="shared" si="73"/>
        <v>1</v>
      </c>
      <c r="CA59" s="5">
        <f t="shared" si="74"/>
        <v>1</v>
      </c>
      <c r="CB59" s="5">
        <f t="shared" si="75"/>
        <v>1</v>
      </c>
      <c r="CC59" s="5">
        <f t="shared" si="76"/>
        <v>1</v>
      </c>
      <c r="CD59" s="5" t="str">
        <f t="shared" si="77"/>
        <v>?</v>
      </c>
      <c r="CE59" s="4" t="str">
        <f t="shared" si="78"/>
        <v>Kitöltés rendben!</v>
      </c>
      <c r="CF59" s="5">
        <f t="shared" si="79"/>
        <v>1</v>
      </c>
      <c r="CG59" s="5">
        <f t="shared" si="80"/>
        <v>0</v>
      </c>
      <c r="CH59" s="5">
        <f t="shared" si="81"/>
        <v>1</v>
      </c>
    </row>
    <row r="60" spans="1:86" s="2" customFormat="1" ht="409.5" x14ac:dyDescent="0.25">
      <c r="A60" s="1" t="str">
        <f t="shared" si="41"/>
        <v>Kitöltés rendben!</v>
      </c>
      <c r="B60" s="180">
        <v>2</v>
      </c>
      <c r="C60" s="143" t="s">
        <v>99</v>
      </c>
      <c r="D60" s="145" t="s">
        <v>432</v>
      </c>
      <c r="E60" s="145" t="s">
        <v>386</v>
      </c>
      <c r="F60" s="146" t="str">
        <f>VLOOKUP($G60,Összesítő!$B:$F,2,FALSE)</f>
        <v>11-32054-1-036-03-05</v>
      </c>
      <c r="G60" s="143" t="s">
        <v>343</v>
      </c>
      <c r="H60" s="146" t="str">
        <f>AY60&amp;"_"&amp;AW60&amp;"_FIV_"&amp;LEFT(Előlap!$B$6,4)</f>
        <v>3161_58_FIV_2026</v>
      </c>
      <c r="I60" s="146" t="str">
        <f>VLOOKUP($G60,Összesítő!$B:$F,5,FALSE)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0" s="146" t="str">
        <f>VLOOKUP($G60,Összesítő!$B:$F,4,FALSE)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0" s="6">
        <f t="shared" si="42"/>
        <v>637</v>
      </c>
      <c r="L60" s="144">
        <v>2032</v>
      </c>
      <c r="M60" s="144">
        <v>2033</v>
      </c>
      <c r="N60" s="12">
        <v>0</v>
      </c>
      <c r="O60" s="7">
        <v>637</v>
      </c>
      <c r="P60" s="7">
        <v>0</v>
      </c>
      <c r="R60" s="7">
        <v>0</v>
      </c>
      <c r="S60" s="7">
        <v>0</v>
      </c>
      <c r="T60" s="7">
        <v>0</v>
      </c>
      <c r="U60" s="7">
        <v>0</v>
      </c>
      <c r="V60" s="7">
        <v>0</v>
      </c>
      <c r="W60" s="7">
        <v>0</v>
      </c>
      <c r="X60" s="7">
        <v>0</v>
      </c>
      <c r="Y60" s="7">
        <v>0</v>
      </c>
      <c r="Z60" s="7">
        <v>0</v>
      </c>
      <c r="AA60" s="7">
        <v>0</v>
      </c>
      <c r="AB60" s="7">
        <v>0</v>
      </c>
      <c r="AC60" s="6">
        <f t="shared" si="43"/>
        <v>0</v>
      </c>
      <c r="AD60" s="3" t="str">
        <f t="shared" si="44"/>
        <v>Nem rövidtávú a feladat.</v>
      </c>
      <c r="AF60" s="7">
        <v>0</v>
      </c>
      <c r="AG60" s="7">
        <v>0</v>
      </c>
      <c r="AH60" s="7">
        <v>0</v>
      </c>
      <c r="AI60" s="7">
        <v>0</v>
      </c>
      <c r="AJ60" s="7">
        <v>0</v>
      </c>
      <c r="AK60" s="7">
        <v>0</v>
      </c>
      <c r="AL60" s="7">
        <v>0</v>
      </c>
      <c r="AM60" s="7">
        <v>0</v>
      </c>
      <c r="AN60" s="7">
        <v>0</v>
      </c>
      <c r="AO60" s="7">
        <v>0</v>
      </c>
      <c r="AP60" s="7">
        <v>0</v>
      </c>
      <c r="AQ60" s="6">
        <f t="shared" si="45"/>
        <v>0</v>
      </c>
      <c r="AR60" s="143" t="s">
        <v>385</v>
      </c>
      <c r="AS60" s="3" t="str">
        <f t="shared" si="46"/>
        <v>Forráshiányos a feladat!</v>
      </c>
      <c r="AU60" s="145" t="s">
        <v>156</v>
      </c>
      <c r="AV60" s="145" t="s">
        <v>156</v>
      </c>
      <c r="AW60" s="146">
        <f>COUNTA($G$3:G60)</f>
        <v>58</v>
      </c>
      <c r="AY60" s="8">
        <f>VLOOKUP($G60,Összesítő!$B:$F,3,FALSE)</f>
        <v>3161</v>
      </c>
      <c r="AZ60" s="8">
        <f t="shared" si="47"/>
        <v>0</v>
      </c>
      <c r="BA60" s="5">
        <f t="shared" si="48"/>
        <v>1</v>
      </c>
      <c r="BB60" s="5" t="str">
        <f t="shared" si="49"/>
        <v>H</v>
      </c>
      <c r="BC60" s="5">
        <f t="shared" si="50"/>
        <v>0</v>
      </c>
      <c r="BD60" s="5">
        <f t="shared" si="51"/>
        <v>0</v>
      </c>
      <c r="BE60" s="5">
        <f t="shared" si="52"/>
        <v>0</v>
      </c>
      <c r="BF60" s="8" t="str">
        <f t="shared" si="53"/>
        <v>Nem rövidtávú a feladat.</v>
      </c>
      <c r="BG60" s="5">
        <f t="shared" si="54"/>
        <v>1</v>
      </c>
      <c r="BH60" s="5">
        <f t="shared" si="55"/>
        <v>1</v>
      </c>
      <c r="BI60" s="5">
        <f t="shared" si="56"/>
        <v>1</v>
      </c>
      <c r="BJ60" s="5">
        <f t="shared" si="57"/>
        <v>1</v>
      </c>
      <c r="BK60" s="5">
        <f t="shared" si="58"/>
        <v>1</v>
      </c>
      <c r="BL60" s="4" t="str">
        <f t="shared" si="59"/>
        <v>Forráshiányos a feladat!</v>
      </c>
      <c r="BM60" s="5">
        <f t="shared" si="60"/>
        <v>0</v>
      </c>
      <c r="BN60" s="5">
        <f t="shared" si="61"/>
        <v>1</v>
      </c>
      <c r="BO60" s="5">
        <f t="shared" si="62"/>
        <v>0</v>
      </c>
      <c r="BP60" s="5">
        <f t="shared" si="63"/>
        <v>0</v>
      </c>
      <c r="BQ60" s="5">
        <f t="shared" si="64"/>
        <v>0</v>
      </c>
      <c r="BR60" s="8">
        <f t="shared" si="65"/>
        <v>0</v>
      </c>
      <c r="BS60" s="5">
        <f t="shared" si="66"/>
        <v>0</v>
      </c>
      <c r="BT60" s="5">
        <f t="shared" si="67"/>
        <v>0</v>
      </c>
      <c r="BU60" s="5">
        <f t="shared" si="68"/>
        <v>1</v>
      </c>
      <c r="BV60" s="5">
        <f t="shared" si="69"/>
        <v>1</v>
      </c>
      <c r="BW60" s="5">
        <f t="shared" si="70"/>
        <v>1</v>
      </c>
      <c r="BX60" s="5">
        <f t="shared" si="71"/>
        <v>1</v>
      </c>
      <c r="BY60" s="5">
        <f t="shared" si="72"/>
        <v>1</v>
      </c>
      <c r="BZ60" s="5">
        <f t="shared" si="73"/>
        <v>1</v>
      </c>
      <c r="CA60" s="5">
        <f t="shared" si="74"/>
        <v>1</v>
      </c>
      <c r="CB60" s="5">
        <f t="shared" si="75"/>
        <v>1</v>
      </c>
      <c r="CC60" s="5">
        <f t="shared" si="76"/>
        <v>1</v>
      </c>
      <c r="CD60" s="5" t="str">
        <f t="shared" si="77"/>
        <v>?</v>
      </c>
      <c r="CE60" s="4" t="str">
        <f t="shared" si="78"/>
        <v>Kitöltés rendben!</v>
      </c>
      <c r="CF60" s="5">
        <f t="shared" si="79"/>
        <v>1</v>
      </c>
      <c r="CG60" s="5">
        <f t="shared" si="80"/>
        <v>0</v>
      </c>
      <c r="CH60" s="5">
        <f t="shared" si="81"/>
        <v>1</v>
      </c>
    </row>
    <row r="61" spans="1:86" s="2" customFormat="1" ht="409.5" x14ac:dyDescent="0.25">
      <c r="A61" s="1" t="str">
        <f t="shared" si="41"/>
        <v>Kitöltés rendben!</v>
      </c>
      <c r="B61" s="180">
        <v>2</v>
      </c>
      <c r="C61" s="143" t="s">
        <v>85</v>
      </c>
      <c r="D61" s="145" t="s">
        <v>433</v>
      </c>
      <c r="E61" s="145" t="s">
        <v>386</v>
      </c>
      <c r="F61" s="146" t="str">
        <f>VLOOKUP($G61,Összesítő!$B:$F,2,FALSE)</f>
        <v>11-32054-1-036-03-05</v>
      </c>
      <c r="G61" s="143" t="s">
        <v>343</v>
      </c>
      <c r="H61" s="146" t="str">
        <f>AY61&amp;"_"&amp;AW61&amp;"_FIV_"&amp;LEFT(Előlap!$B$6,4)</f>
        <v>3161_59_FIV_2026</v>
      </c>
      <c r="I61" s="146" t="str">
        <f>VLOOKUP($G61,Összesítő!$B:$F,5,FALSE)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1" s="146" t="str">
        <f>VLOOKUP($G61,Összesítő!$B:$F,4,FALSE)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1" s="6">
        <f t="shared" si="42"/>
        <v>14350</v>
      </c>
      <c r="L61" s="144">
        <v>2031</v>
      </c>
      <c r="M61" s="144">
        <v>2035</v>
      </c>
      <c r="N61" s="12">
        <v>0</v>
      </c>
      <c r="O61" s="7">
        <v>14350</v>
      </c>
      <c r="P61" s="7">
        <v>0</v>
      </c>
      <c r="R61" s="7">
        <v>0</v>
      </c>
      <c r="S61" s="7">
        <v>0</v>
      </c>
      <c r="T61" s="7">
        <v>0</v>
      </c>
      <c r="U61" s="7">
        <v>0</v>
      </c>
      <c r="V61" s="7">
        <v>0</v>
      </c>
      <c r="W61" s="7">
        <v>0</v>
      </c>
      <c r="X61" s="7">
        <v>0</v>
      </c>
      <c r="Y61" s="7">
        <v>0</v>
      </c>
      <c r="Z61" s="7">
        <v>0</v>
      </c>
      <c r="AA61" s="7">
        <v>0</v>
      </c>
      <c r="AB61" s="7">
        <v>0</v>
      </c>
      <c r="AC61" s="6">
        <f t="shared" si="43"/>
        <v>0</v>
      </c>
      <c r="AD61" s="3" t="str">
        <f t="shared" si="44"/>
        <v>Nem rövidtávú a feladat.</v>
      </c>
      <c r="AF61" s="7">
        <v>14350</v>
      </c>
      <c r="AG61" s="7">
        <v>0</v>
      </c>
      <c r="AH61" s="7">
        <v>0</v>
      </c>
      <c r="AI61" s="7">
        <v>0</v>
      </c>
      <c r="AJ61" s="7">
        <v>0</v>
      </c>
      <c r="AK61" s="7">
        <v>0</v>
      </c>
      <c r="AL61" s="7">
        <v>0</v>
      </c>
      <c r="AM61" s="7">
        <v>0</v>
      </c>
      <c r="AN61" s="7">
        <v>0</v>
      </c>
      <c r="AO61" s="7">
        <v>0</v>
      </c>
      <c r="AP61" s="7">
        <v>0</v>
      </c>
      <c r="AQ61" s="6">
        <f t="shared" si="45"/>
        <v>14350</v>
      </c>
      <c r="AR61" s="143" t="s">
        <v>384</v>
      </c>
      <c r="AS61" s="3" t="str">
        <f t="shared" si="46"/>
        <v>A forrás egyenlő a költséggel (II.ütem).</v>
      </c>
      <c r="AU61" s="145" t="s">
        <v>156</v>
      </c>
      <c r="AV61" s="145" t="s">
        <v>156</v>
      </c>
      <c r="AW61" s="146">
        <f>COUNTA($G$3:G61)</f>
        <v>59</v>
      </c>
      <c r="AY61" s="8">
        <f>VLOOKUP($G61,Összesítő!$B:$F,3,FALSE)</f>
        <v>3161</v>
      </c>
      <c r="AZ61" s="8">
        <f t="shared" si="47"/>
        <v>0</v>
      </c>
      <c r="BA61" s="5">
        <f t="shared" si="48"/>
        <v>1</v>
      </c>
      <c r="BB61" s="5" t="str">
        <f t="shared" si="49"/>
        <v>H</v>
      </c>
      <c r="BC61" s="5">
        <f t="shared" si="50"/>
        <v>0</v>
      </c>
      <c r="BD61" s="5">
        <f t="shared" si="51"/>
        <v>0</v>
      </c>
      <c r="BE61" s="5">
        <f t="shared" si="52"/>
        <v>0</v>
      </c>
      <c r="BF61" s="8" t="str">
        <f t="shared" si="53"/>
        <v>Nem rövidtávú a feladat.</v>
      </c>
      <c r="BG61" s="5">
        <f t="shared" si="54"/>
        <v>1</v>
      </c>
      <c r="BH61" s="5">
        <f t="shared" si="55"/>
        <v>1</v>
      </c>
      <c r="BI61" s="5">
        <f t="shared" si="56"/>
        <v>0</v>
      </c>
      <c r="BJ61" s="5">
        <f t="shared" si="57"/>
        <v>1</v>
      </c>
      <c r="BK61" s="5">
        <f t="shared" si="58"/>
        <v>1</v>
      </c>
      <c r="BL61" s="4" t="str">
        <f t="shared" si="59"/>
        <v>A forrás egyenlő a költséggel (II.ütem).</v>
      </c>
      <c r="BM61" s="5">
        <f t="shared" si="60"/>
        <v>0</v>
      </c>
      <c r="BN61" s="5">
        <f t="shared" si="61"/>
        <v>1</v>
      </c>
      <c r="BO61" s="5">
        <f t="shared" si="62"/>
        <v>0</v>
      </c>
      <c r="BP61" s="5">
        <f t="shared" si="63"/>
        <v>0</v>
      </c>
      <c r="BQ61" s="5">
        <f t="shared" si="64"/>
        <v>0</v>
      </c>
      <c r="BR61" s="8">
        <f t="shared" si="65"/>
        <v>0</v>
      </c>
      <c r="BS61" s="5">
        <f t="shared" si="66"/>
        <v>0</v>
      </c>
      <c r="BT61" s="5">
        <f t="shared" si="67"/>
        <v>0</v>
      </c>
      <c r="BU61" s="5">
        <f t="shared" si="68"/>
        <v>1</v>
      </c>
      <c r="BV61" s="5">
        <f t="shared" si="69"/>
        <v>1</v>
      </c>
      <c r="BW61" s="5">
        <f t="shared" si="70"/>
        <v>1</v>
      </c>
      <c r="BX61" s="5">
        <f t="shared" si="71"/>
        <v>1</v>
      </c>
      <c r="BY61" s="5">
        <f t="shared" si="72"/>
        <v>1</v>
      </c>
      <c r="BZ61" s="5">
        <f t="shared" si="73"/>
        <v>1</v>
      </c>
      <c r="CA61" s="5">
        <f t="shared" si="74"/>
        <v>1</v>
      </c>
      <c r="CB61" s="5">
        <f t="shared" si="75"/>
        <v>1</v>
      </c>
      <c r="CC61" s="5">
        <f t="shared" si="76"/>
        <v>1</v>
      </c>
      <c r="CD61" s="5" t="str">
        <f t="shared" si="77"/>
        <v>?</v>
      </c>
      <c r="CE61" s="4" t="str">
        <f t="shared" si="78"/>
        <v>Kitöltés rendben!</v>
      </c>
      <c r="CF61" s="5">
        <f t="shared" si="79"/>
        <v>1</v>
      </c>
      <c r="CG61" s="5">
        <f t="shared" si="80"/>
        <v>0</v>
      </c>
      <c r="CH61" s="5">
        <f t="shared" si="81"/>
        <v>1</v>
      </c>
    </row>
    <row r="62" spans="1:86" s="2" customFormat="1" ht="409.5" x14ac:dyDescent="0.25">
      <c r="A62" s="1" t="str">
        <f t="shared" si="41"/>
        <v>Kitöltés rendben!</v>
      </c>
      <c r="B62" s="180">
        <v>2</v>
      </c>
      <c r="C62" s="143" t="s">
        <v>99</v>
      </c>
      <c r="D62" s="145" t="s">
        <v>434</v>
      </c>
      <c r="E62" s="145" t="s">
        <v>386</v>
      </c>
      <c r="F62" s="146" t="str">
        <f>VLOOKUP($G62,Összesítő!$B:$F,2,FALSE)</f>
        <v>11-32054-1-036-03-05</v>
      </c>
      <c r="G62" s="143" t="s">
        <v>343</v>
      </c>
      <c r="H62" s="146" t="str">
        <f>AY62&amp;"_"&amp;AW62&amp;"_FIV_"&amp;LEFT(Előlap!$B$6,4)</f>
        <v>3161_60_FIV_2026</v>
      </c>
      <c r="I62" s="146" t="str">
        <f>VLOOKUP($G62,Összesítő!$B:$F,5,FALSE)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2" s="146" t="str">
        <f>VLOOKUP($G62,Összesítő!$B:$F,4,FALSE)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2" s="6">
        <f t="shared" si="42"/>
        <v>3000</v>
      </c>
      <c r="L62" s="144">
        <v>2035</v>
      </c>
      <c r="M62" s="144">
        <v>2035</v>
      </c>
      <c r="N62" s="12">
        <v>0</v>
      </c>
      <c r="O62" s="7">
        <v>3000</v>
      </c>
      <c r="P62" s="7">
        <v>0</v>
      </c>
      <c r="R62" s="7">
        <v>0</v>
      </c>
      <c r="S62" s="7">
        <v>0</v>
      </c>
      <c r="T62" s="7">
        <v>0</v>
      </c>
      <c r="U62" s="7">
        <v>0</v>
      </c>
      <c r="V62" s="7">
        <v>0</v>
      </c>
      <c r="W62" s="7">
        <v>0</v>
      </c>
      <c r="X62" s="7">
        <v>0</v>
      </c>
      <c r="Y62" s="7">
        <v>0</v>
      </c>
      <c r="Z62" s="7">
        <v>0</v>
      </c>
      <c r="AA62" s="7">
        <v>0</v>
      </c>
      <c r="AB62" s="7">
        <v>0</v>
      </c>
      <c r="AC62" s="6">
        <f t="shared" si="43"/>
        <v>0</v>
      </c>
      <c r="AD62" s="3" t="str">
        <f t="shared" si="44"/>
        <v>Nem rövidtávú a feladat.</v>
      </c>
      <c r="AF62" s="7">
        <v>3000</v>
      </c>
      <c r="AG62" s="7">
        <v>0</v>
      </c>
      <c r="AH62" s="7">
        <v>0</v>
      </c>
      <c r="AI62" s="7">
        <v>0</v>
      </c>
      <c r="AJ62" s="7">
        <v>0</v>
      </c>
      <c r="AK62" s="7">
        <v>0</v>
      </c>
      <c r="AL62" s="7">
        <v>0</v>
      </c>
      <c r="AM62" s="7">
        <v>0</v>
      </c>
      <c r="AN62" s="7">
        <v>0</v>
      </c>
      <c r="AO62" s="7">
        <v>0</v>
      </c>
      <c r="AP62" s="7">
        <v>0</v>
      </c>
      <c r="AQ62" s="6">
        <f t="shared" si="45"/>
        <v>3000</v>
      </c>
      <c r="AR62" s="143" t="s">
        <v>384</v>
      </c>
      <c r="AS62" s="3" t="str">
        <f t="shared" si="46"/>
        <v>A forrás egyenlő a költséggel (II.ütem).</v>
      </c>
      <c r="AU62" s="145" t="s">
        <v>156</v>
      </c>
      <c r="AV62" s="145" t="s">
        <v>156</v>
      </c>
      <c r="AW62" s="146">
        <f>COUNTA($G$3:G62)</f>
        <v>60</v>
      </c>
      <c r="AY62" s="8">
        <f>VLOOKUP($G62,Összesítő!$B:$F,3,FALSE)</f>
        <v>3161</v>
      </c>
      <c r="AZ62" s="8">
        <f t="shared" si="47"/>
        <v>0</v>
      </c>
      <c r="BA62" s="5">
        <f t="shared" si="48"/>
        <v>1</v>
      </c>
      <c r="BB62" s="5" t="str">
        <f t="shared" si="49"/>
        <v>H</v>
      </c>
      <c r="BC62" s="5">
        <f t="shared" si="50"/>
        <v>0</v>
      </c>
      <c r="BD62" s="5">
        <f t="shared" si="51"/>
        <v>0</v>
      </c>
      <c r="BE62" s="5">
        <f t="shared" si="52"/>
        <v>0</v>
      </c>
      <c r="BF62" s="8" t="str">
        <f t="shared" si="53"/>
        <v>Nem rövidtávú a feladat.</v>
      </c>
      <c r="BG62" s="5">
        <f t="shared" si="54"/>
        <v>1</v>
      </c>
      <c r="BH62" s="5">
        <f t="shared" si="55"/>
        <v>1</v>
      </c>
      <c r="BI62" s="5">
        <f t="shared" si="56"/>
        <v>0</v>
      </c>
      <c r="BJ62" s="5">
        <f t="shared" si="57"/>
        <v>1</v>
      </c>
      <c r="BK62" s="5">
        <f t="shared" si="58"/>
        <v>1</v>
      </c>
      <c r="BL62" s="4" t="str">
        <f t="shared" si="59"/>
        <v>A forrás egyenlő a költséggel (II.ütem).</v>
      </c>
      <c r="BM62" s="5">
        <f t="shared" si="60"/>
        <v>0</v>
      </c>
      <c r="BN62" s="5">
        <f t="shared" si="61"/>
        <v>1</v>
      </c>
      <c r="BO62" s="5">
        <f t="shared" si="62"/>
        <v>0</v>
      </c>
      <c r="BP62" s="5">
        <f t="shared" si="63"/>
        <v>0</v>
      </c>
      <c r="BQ62" s="5">
        <f t="shared" si="64"/>
        <v>0</v>
      </c>
      <c r="BR62" s="8">
        <f t="shared" si="65"/>
        <v>0</v>
      </c>
      <c r="BS62" s="5">
        <f t="shared" si="66"/>
        <v>0</v>
      </c>
      <c r="BT62" s="5">
        <f t="shared" si="67"/>
        <v>0</v>
      </c>
      <c r="BU62" s="5">
        <f t="shared" si="68"/>
        <v>1</v>
      </c>
      <c r="BV62" s="5">
        <f t="shared" si="69"/>
        <v>1</v>
      </c>
      <c r="BW62" s="5">
        <f t="shared" si="70"/>
        <v>1</v>
      </c>
      <c r="BX62" s="5">
        <f t="shared" si="71"/>
        <v>1</v>
      </c>
      <c r="BY62" s="5">
        <f t="shared" si="72"/>
        <v>1</v>
      </c>
      <c r="BZ62" s="5">
        <f t="shared" si="73"/>
        <v>1</v>
      </c>
      <c r="CA62" s="5">
        <f t="shared" si="74"/>
        <v>1</v>
      </c>
      <c r="CB62" s="5">
        <f t="shared" si="75"/>
        <v>1</v>
      </c>
      <c r="CC62" s="5">
        <f t="shared" si="76"/>
        <v>1</v>
      </c>
      <c r="CD62" s="5" t="str">
        <f t="shared" si="77"/>
        <v>?</v>
      </c>
      <c r="CE62" s="4" t="str">
        <f t="shared" si="78"/>
        <v>Kitöltés rendben!</v>
      </c>
      <c r="CF62" s="5">
        <f t="shared" si="79"/>
        <v>1</v>
      </c>
      <c r="CG62" s="5">
        <f t="shared" si="80"/>
        <v>0</v>
      </c>
      <c r="CH62" s="5">
        <f t="shared" si="81"/>
        <v>1</v>
      </c>
    </row>
    <row r="63" spans="1:86" s="2" customFormat="1" ht="409.5" x14ac:dyDescent="0.25">
      <c r="A63" s="1" t="str">
        <f t="shared" si="41"/>
        <v>Kitöltés rendben!</v>
      </c>
      <c r="B63" s="180">
        <v>2</v>
      </c>
      <c r="C63" s="143" t="s">
        <v>130</v>
      </c>
      <c r="D63" s="145" t="s">
        <v>435</v>
      </c>
      <c r="E63" s="145" t="s">
        <v>386</v>
      </c>
      <c r="F63" s="146" t="str">
        <f>VLOOKUP($G63,Összesítő!$B:$F,2,FALSE)</f>
        <v>11-32054-1-036-03-05</v>
      </c>
      <c r="G63" s="143" t="s">
        <v>343</v>
      </c>
      <c r="H63" s="146" t="str">
        <f>AY63&amp;"_"&amp;AW63&amp;"_FIV_"&amp;LEFT(Előlap!$B$6,4)</f>
        <v>3161_61_FIV_2026</v>
      </c>
      <c r="I63" s="146" t="str">
        <f>VLOOKUP($G63,Összesítő!$B:$F,5,FALSE)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3" s="146" t="str">
        <f>VLOOKUP($G63,Összesítő!$B:$F,4,FALSE)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3" s="6">
        <f t="shared" si="42"/>
        <v>2500</v>
      </c>
      <c r="L63" s="144">
        <v>2028</v>
      </c>
      <c r="M63" s="144">
        <v>2028</v>
      </c>
      <c r="N63" s="12">
        <v>0</v>
      </c>
      <c r="O63" s="7">
        <v>2500</v>
      </c>
      <c r="P63" s="7">
        <v>0</v>
      </c>
      <c r="R63" s="7">
        <v>0</v>
      </c>
      <c r="S63" s="7">
        <v>0</v>
      </c>
      <c r="T63" s="7">
        <v>0</v>
      </c>
      <c r="U63" s="7">
        <v>0</v>
      </c>
      <c r="V63" s="7">
        <v>0</v>
      </c>
      <c r="W63" s="7">
        <v>0</v>
      </c>
      <c r="X63" s="7">
        <v>0</v>
      </c>
      <c r="Y63" s="7">
        <v>0</v>
      </c>
      <c r="Z63" s="7">
        <v>0</v>
      </c>
      <c r="AA63" s="7">
        <v>0</v>
      </c>
      <c r="AB63" s="7">
        <v>0</v>
      </c>
      <c r="AC63" s="6">
        <f t="shared" si="43"/>
        <v>0</v>
      </c>
      <c r="AD63" s="3" t="str">
        <f t="shared" si="44"/>
        <v>Nem rövidtávú a feladat.</v>
      </c>
      <c r="AF63" s="7">
        <v>2500</v>
      </c>
      <c r="AG63" s="7">
        <v>0</v>
      </c>
      <c r="AH63" s="7">
        <v>0</v>
      </c>
      <c r="AI63" s="7">
        <v>0</v>
      </c>
      <c r="AJ63" s="7">
        <v>0</v>
      </c>
      <c r="AK63" s="7">
        <v>0</v>
      </c>
      <c r="AL63" s="7">
        <v>0</v>
      </c>
      <c r="AM63" s="7">
        <v>0</v>
      </c>
      <c r="AN63" s="7">
        <v>0</v>
      </c>
      <c r="AO63" s="7">
        <v>0</v>
      </c>
      <c r="AP63" s="7">
        <v>0</v>
      </c>
      <c r="AQ63" s="6">
        <f t="shared" si="45"/>
        <v>2500</v>
      </c>
      <c r="AR63" s="143" t="s">
        <v>384</v>
      </c>
      <c r="AS63" s="3" t="str">
        <f t="shared" si="46"/>
        <v>A forrás egyenlő a költséggel (II.ütem).</v>
      </c>
      <c r="AU63" s="145" t="s">
        <v>156</v>
      </c>
      <c r="AV63" s="145" t="s">
        <v>156</v>
      </c>
      <c r="AW63" s="146">
        <f>COUNTA($G$3:G63)</f>
        <v>61</v>
      </c>
      <c r="AY63" s="8">
        <f>VLOOKUP($G63,Összesítő!$B:$F,3,FALSE)</f>
        <v>3161</v>
      </c>
      <c r="AZ63" s="8">
        <f t="shared" si="47"/>
        <v>0</v>
      </c>
      <c r="BA63" s="5">
        <f t="shared" si="48"/>
        <v>1</v>
      </c>
      <c r="BB63" s="5" t="str">
        <f t="shared" si="49"/>
        <v>H</v>
      </c>
      <c r="BC63" s="5">
        <f t="shared" si="50"/>
        <v>0</v>
      </c>
      <c r="BD63" s="5">
        <f t="shared" si="51"/>
        <v>0</v>
      </c>
      <c r="BE63" s="5">
        <f t="shared" si="52"/>
        <v>0</v>
      </c>
      <c r="BF63" s="8" t="str">
        <f t="shared" si="53"/>
        <v>Nem rövidtávú a feladat.</v>
      </c>
      <c r="BG63" s="5">
        <f t="shared" si="54"/>
        <v>1</v>
      </c>
      <c r="BH63" s="5">
        <f t="shared" si="55"/>
        <v>1</v>
      </c>
      <c r="BI63" s="5">
        <f t="shared" si="56"/>
        <v>0</v>
      </c>
      <c r="BJ63" s="5">
        <f t="shared" si="57"/>
        <v>1</v>
      </c>
      <c r="BK63" s="5">
        <f t="shared" si="58"/>
        <v>1</v>
      </c>
      <c r="BL63" s="4" t="str">
        <f t="shared" si="59"/>
        <v>A forrás egyenlő a költséggel (II.ütem).</v>
      </c>
      <c r="BM63" s="5">
        <f t="shared" si="60"/>
        <v>0</v>
      </c>
      <c r="BN63" s="5">
        <f t="shared" si="61"/>
        <v>1</v>
      </c>
      <c r="BO63" s="5">
        <f t="shared" si="62"/>
        <v>0</v>
      </c>
      <c r="BP63" s="5">
        <f t="shared" si="63"/>
        <v>0</v>
      </c>
      <c r="BQ63" s="5">
        <f t="shared" si="64"/>
        <v>0</v>
      </c>
      <c r="BR63" s="8">
        <f t="shared" si="65"/>
        <v>0</v>
      </c>
      <c r="BS63" s="5">
        <f t="shared" si="66"/>
        <v>0</v>
      </c>
      <c r="BT63" s="5">
        <f t="shared" si="67"/>
        <v>0</v>
      </c>
      <c r="BU63" s="5">
        <f t="shared" si="68"/>
        <v>1</v>
      </c>
      <c r="BV63" s="5">
        <f t="shared" si="69"/>
        <v>1</v>
      </c>
      <c r="BW63" s="5">
        <f t="shared" si="70"/>
        <v>1</v>
      </c>
      <c r="BX63" s="5">
        <f t="shared" si="71"/>
        <v>1</v>
      </c>
      <c r="BY63" s="5">
        <f t="shared" si="72"/>
        <v>1</v>
      </c>
      <c r="BZ63" s="5">
        <f t="shared" si="73"/>
        <v>1</v>
      </c>
      <c r="CA63" s="5">
        <f t="shared" si="74"/>
        <v>1</v>
      </c>
      <c r="CB63" s="5">
        <f t="shared" si="75"/>
        <v>1</v>
      </c>
      <c r="CC63" s="5">
        <f t="shared" si="76"/>
        <v>1</v>
      </c>
      <c r="CD63" s="5" t="str">
        <f t="shared" si="77"/>
        <v>?</v>
      </c>
      <c r="CE63" s="4" t="str">
        <f t="shared" si="78"/>
        <v>Kitöltés rendben!</v>
      </c>
      <c r="CF63" s="5">
        <f t="shared" si="79"/>
        <v>1</v>
      </c>
      <c r="CG63" s="5">
        <f t="shared" si="80"/>
        <v>0</v>
      </c>
      <c r="CH63" s="5">
        <f t="shared" si="81"/>
        <v>1</v>
      </c>
    </row>
    <row r="64" spans="1:86" s="2" customFormat="1" ht="409.5" x14ac:dyDescent="0.25">
      <c r="A64" s="1" t="str">
        <f t="shared" si="41"/>
        <v>Kitöltés rendben!</v>
      </c>
      <c r="B64" s="180">
        <v>2</v>
      </c>
      <c r="C64" s="143" t="s">
        <v>130</v>
      </c>
      <c r="D64" s="145" t="s">
        <v>436</v>
      </c>
      <c r="E64" s="145" t="s">
        <v>386</v>
      </c>
      <c r="F64" s="146" t="str">
        <f>VLOOKUP($G64,Összesítő!$B:$F,2,FALSE)</f>
        <v>11-32054-1-036-03-05</v>
      </c>
      <c r="G64" s="143" t="s">
        <v>343</v>
      </c>
      <c r="H64" s="146" t="str">
        <f>AY64&amp;"_"&amp;AW64&amp;"_FIV_"&amp;LEFT(Előlap!$B$6,4)</f>
        <v>3161_62_FIV_2026</v>
      </c>
      <c r="I64" s="146" t="str">
        <f>VLOOKUP($G64,Összesítő!$B:$F,5,FALSE)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4" s="146" t="str">
        <f>VLOOKUP($G64,Összesítő!$B:$F,4,FALSE)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4" s="6">
        <f t="shared" si="42"/>
        <v>3000</v>
      </c>
      <c r="L64" s="144">
        <v>2031</v>
      </c>
      <c r="M64" s="144">
        <v>2031</v>
      </c>
      <c r="N64" s="12">
        <v>0</v>
      </c>
      <c r="O64" s="7">
        <v>3000</v>
      </c>
      <c r="P64" s="7">
        <v>0</v>
      </c>
      <c r="R64" s="7">
        <v>0</v>
      </c>
      <c r="S64" s="7">
        <v>0</v>
      </c>
      <c r="T64" s="7">
        <v>0</v>
      </c>
      <c r="U64" s="7">
        <v>0</v>
      </c>
      <c r="V64" s="7">
        <v>0</v>
      </c>
      <c r="W64" s="7">
        <v>0</v>
      </c>
      <c r="X64" s="7">
        <v>0</v>
      </c>
      <c r="Y64" s="7">
        <v>0</v>
      </c>
      <c r="Z64" s="7">
        <v>0</v>
      </c>
      <c r="AA64" s="7">
        <v>0</v>
      </c>
      <c r="AB64" s="7">
        <v>0</v>
      </c>
      <c r="AC64" s="6">
        <f t="shared" si="43"/>
        <v>0</v>
      </c>
      <c r="AD64" s="3" t="str">
        <f t="shared" si="44"/>
        <v>Nem rövidtávú a feladat.</v>
      </c>
      <c r="AF64" s="7">
        <v>3000</v>
      </c>
      <c r="AG64" s="7">
        <v>0</v>
      </c>
      <c r="AH64" s="7">
        <v>0</v>
      </c>
      <c r="AI64" s="7">
        <v>0</v>
      </c>
      <c r="AJ64" s="7">
        <v>0</v>
      </c>
      <c r="AK64" s="7">
        <v>0</v>
      </c>
      <c r="AL64" s="7">
        <v>0</v>
      </c>
      <c r="AM64" s="7">
        <v>0</v>
      </c>
      <c r="AN64" s="7">
        <v>0</v>
      </c>
      <c r="AO64" s="7">
        <v>0</v>
      </c>
      <c r="AP64" s="7">
        <v>0</v>
      </c>
      <c r="AQ64" s="6">
        <f t="shared" si="45"/>
        <v>3000</v>
      </c>
      <c r="AR64" s="143" t="s">
        <v>384</v>
      </c>
      <c r="AS64" s="3" t="str">
        <f t="shared" si="46"/>
        <v>A forrás egyenlő a költséggel (II.ütem).</v>
      </c>
      <c r="AU64" s="145" t="s">
        <v>156</v>
      </c>
      <c r="AV64" s="145" t="s">
        <v>156</v>
      </c>
      <c r="AW64" s="146">
        <f>COUNTA($G$3:G64)</f>
        <v>62</v>
      </c>
      <c r="AY64" s="8">
        <f>VLOOKUP($G64,Összesítő!$B:$F,3,FALSE)</f>
        <v>3161</v>
      </c>
      <c r="AZ64" s="8">
        <f t="shared" si="47"/>
        <v>0</v>
      </c>
      <c r="BA64" s="5">
        <f t="shared" si="48"/>
        <v>1</v>
      </c>
      <c r="BB64" s="5" t="str">
        <f t="shared" si="49"/>
        <v>H</v>
      </c>
      <c r="BC64" s="5">
        <f t="shared" si="50"/>
        <v>0</v>
      </c>
      <c r="BD64" s="5">
        <f t="shared" si="51"/>
        <v>0</v>
      </c>
      <c r="BE64" s="5">
        <f t="shared" si="52"/>
        <v>0</v>
      </c>
      <c r="BF64" s="8" t="str">
        <f t="shared" si="53"/>
        <v>Nem rövidtávú a feladat.</v>
      </c>
      <c r="BG64" s="5">
        <f t="shared" si="54"/>
        <v>1</v>
      </c>
      <c r="BH64" s="5">
        <f t="shared" si="55"/>
        <v>1</v>
      </c>
      <c r="BI64" s="5">
        <f t="shared" si="56"/>
        <v>0</v>
      </c>
      <c r="BJ64" s="5">
        <f t="shared" si="57"/>
        <v>1</v>
      </c>
      <c r="BK64" s="5">
        <f t="shared" si="58"/>
        <v>1</v>
      </c>
      <c r="BL64" s="4" t="str">
        <f t="shared" si="59"/>
        <v>A forrás egyenlő a költséggel (II.ütem).</v>
      </c>
      <c r="BM64" s="5">
        <f t="shared" si="60"/>
        <v>0</v>
      </c>
      <c r="BN64" s="5">
        <f t="shared" si="61"/>
        <v>1</v>
      </c>
      <c r="BO64" s="5">
        <f t="shared" si="62"/>
        <v>0</v>
      </c>
      <c r="BP64" s="5">
        <f t="shared" si="63"/>
        <v>0</v>
      </c>
      <c r="BQ64" s="5">
        <f t="shared" si="64"/>
        <v>0</v>
      </c>
      <c r="BR64" s="8">
        <f t="shared" si="65"/>
        <v>0</v>
      </c>
      <c r="BS64" s="5">
        <f t="shared" si="66"/>
        <v>0</v>
      </c>
      <c r="BT64" s="5">
        <f t="shared" si="67"/>
        <v>0</v>
      </c>
      <c r="BU64" s="5">
        <f t="shared" si="68"/>
        <v>1</v>
      </c>
      <c r="BV64" s="5">
        <f t="shared" si="69"/>
        <v>1</v>
      </c>
      <c r="BW64" s="5">
        <f t="shared" si="70"/>
        <v>1</v>
      </c>
      <c r="BX64" s="5">
        <f t="shared" si="71"/>
        <v>1</v>
      </c>
      <c r="BY64" s="5">
        <f t="shared" si="72"/>
        <v>1</v>
      </c>
      <c r="BZ64" s="5">
        <f t="shared" si="73"/>
        <v>1</v>
      </c>
      <c r="CA64" s="5">
        <f t="shared" si="74"/>
        <v>1</v>
      </c>
      <c r="CB64" s="5">
        <f t="shared" si="75"/>
        <v>1</v>
      </c>
      <c r="CC64" s="5">
        <f t="shared" si="76"/>
        <v>1</v>
      </c>
      <c r="CD64" s="5" t="str">
        <f t="shared" si="77"/>
        <v>?</v>
      </c>
      <c r="CE64" s="4" t="str">
        <f t="shared" si="78"/>
        <v>Kitöltés rendben!</v>
      </c>
      <c r="CF64" s="5">
        <f t="shared" si="79"/>
        <v>1</v>
      </c>
      <c r="CG64" s="5">
        <f t="shared" si="80"/>
        <v>0</v>
      </c>
      <c r="CH64" s="5">
        <f t="shared" si="81"/>
        <v>1</v>
      </c>
    </row>
    <row r="65" spans="1:86" s="2" customFormat="1" ht="409.5" x14ac:dyDescent="0.25">
      <c r="A65" s="1" t="str">
        <f t="shared" si="41"/>
        <v>Kitöltés rendben!</v>
      </c>
      <c r="B65" s="180">
        <v>2</v>
      </c>
      <c r="C65" s="143" t="s">
        <v>105</v>
      </c>
      <c r="D65" s="145" t="s">
        <v>437</v>
      </c>
      <c r="E65" s="145" t="s">
        <v>386</v>
      </c>
      <c r="F65" s="146" t="str">
        <f>VLOOKUP($G65,Összesítő!$B:$F,2,FALSE)</f>
        <v>11-32054-1-036-03-05</v>
      </c>
      <c r="G65" s="143" t="s">
        <v>343</v>
      </c>
      <c r="H65" s="146" t="str">
        <f>AY65&amp;"_"&amp;AW65&amp;"_FIV_"&amp;LEFT(Előlap!$B$6,4)</f>
        <v>3161_63_FIV_2026</v>
      </c>
      <c r="I65" s="146" t="str">
        <f>VLOOKUP($G65,Összesítő!$B:$F,5,FALSE)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5" s="146" t="str">
        <f>VLOOKUP($G65,Összesítő!$B:$F,4,FALSE)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5" s="6">
        <f t="shared" si="42"/>
        <v>2062</v>
      </c>
      <c r="L65" s="144">
        <v>2028</v>
      </c>
      <c r="M65" s="144">
        <v>2029</v>
      </c>
      <c r="N65" s="12">
        <v>0</v>
      </c>
      <c r="O65" s="7">
        <v>2062</v>
      </c>
      <c r="P65" s="7">
        <v>0</v>
      </c>
      <c r="R65" s="7">
        <v>0</v>
      </c>
      <c r="S65" s="7">
        <v>0</v>
      </c>
      <c r="T65" s="7">
        <v>0</v>
      </c>
      <c r="U65" s="7">
        <v>0</v>
      </c>
      <c r="V65" s="7">
        <v>0</v>
      </c>
      <c r="W65" s="7">
        <v>0</v>
      </c>
      <c r="X65" s="7">
        <v>0</v>
      </c>
      <c r="Y65" s="7">
        <v>0</v>
      </c>
      <c r="Z65" s="7">
        <v>0</v>
      </c>
      <c r="AA65" s="7">
        <v>0</v>
      </c>
      <c r="AB65" s="7">
        <v>0</v>
      </c>
      <c r="AC65" s="6">
        <f t="shared" si="43"/>
        <v>0</v>
      </c>
      <c r="AD65" s="3" t="str">
        <f t="shared" si="44"/>
        <v>Nem rövidtávú a feladat.</v>
      </c>
      <c r="AF65" s="7">
        <v>2062</v>
      </c>
      <c r="AG65" s="7">
        <v>0</v>
      </c>
      <c r="AH65" s="7">
        <v>0</v>
      </c>
      <c r="AI65" s="7">
        <v>0</v>
      </c>
      <c r="AJ65" s="7">
        <v>0</v>
      </c>
      <c r="AK65" s="7">
        <v>0</v>
      </c>
      <c r="AL65" s="7">
        <v>0</v>
      </c>
      <c r="AM65" s="7">
        <v>0</v>
      </c>
      <c r="AN65" s="7">
        <v>0</v>
      </c>
      <c r="AO65" s="7">
        <v>0</v>
      </c>
      <c r="AP65" s="7">
        <v>0</v>
      </c>
      <c r="AQ65" s="6">
        <f t="shared" si="45"/>
        <v>2062</v>
      </c>
      <c r="AR65" s="143" t="s">
        <v>384</v>
      </c>
      <c r="AS65" s="3" t="str">
        <f t="shared" si="46"/>
        <v>A forrás egyenlő a költséggel (II.ütem).</v>
      </c>
      <c r="AU65" s="145" t="s">
        <v>156</v>
      </c>
      <c r="AV65" s="145" t="s">
        <v>156</v>
      </c>
      <c r="AW65" s="146">
        <f>COUNTA($G$3:G65)</f>
        <v>63</v>
      </c>
      <c r="AY65" s="8">
        <f>VLOOKUP($G65,Összesítő!$B:$F,3,FALSE)</f>
        <v>3161</v>
      </c>
      <c r="AZ65" s="8">
        <f t="shared" si="47"/>
        <v>0</v>
      </c>
      <c r="BA65" s="5">
        <f t="shared" si="48"/>
        <v>1</v>
      </c>
      <c r="BB65" s="5" t="str">
        <f t="shared" si="49"/>
        <v>H</v>
      </c>
      <c r="BC65" s="5">
        <f t="shared" si="50"/>
        <v>0</v>
      </c>
      <c r="BD65" s="5">
        <f t="shared" si="51"/>
        <v>0</v>
      </c>
      <c r="BE65" s="5">
        <f t="shared" si="52"/>
        <v>0</v>
      </c>
      <c r="BF65" s="8" t="str">
        <f t="shared" si="53"/>
        <v>Nem rövidtávú a feladat.</v>
      </c>
      <c r="BG65" s="5">
        <f t="shared" si="54"/>
        <v>1</v>
      </c>
      <c r="BH65" s="5">
        <f t="shared" si="55"/>
        <v>1</v>
      </c>
      <c r="BI65" s="5">
        <f t="shared" si="56"/>
        <v>0</v>
      </c>
      <c r="BJ65" s="5">
        <f t="shared" si="57"/>
        <v>1</v>
      </c>
      <c r="BK65" s="5">
        <f t="shared" si="58"/>
        <v>1</v>
      </c>
      <c r="BL65" s="4" t="str">
        <f t="shared" si="59"/>
        <v>A forrás egyenlő a költséggel (II.ütem).</v>
      </c>
      <c r="BM65" s="5">
        <f t="shared" si="60"/>
        <v>0</v>
      </c>
      <c r="BN65" s="5">
        <f t="shared" si="61"/>
        <v>1</v>
      </c>
      <c r="BO65" s="5">
        <f t="shared" si="62"/>
        <v>0</v>
      </c>
      <c r="BP65" s="5">
        <f t="shared" si="63"/>
        <v>0</v>
      </c>
      <c r="BQ65" s="5">
        <f t="shared" si="64"/>
        <v>0</v>
      </c>
      <c r="BR65" s="8">
        <f t="shared" si="65"/>
        <v>0</v>
      </c>
      <c r="BS65" s="5">
        <f t="shared" si="66"/>
        <v>0</v>
      </c>
      <c r="BT65" s="5">
        <f t="shared" si="67"/>
        <v>0</v>
      </c>
      <c r="BU65" s="5">
        <f t="shared" si="68"/>
        <v>1</v>
      </c>
      <c r="BV65" s="5">
        <f t="shared" si="69"/>
        <v>1</v>
      </c>
      <c r="BW65" s="5">
        <f t="shared" si="70"/>
        <v>1</v>
      </c>
      <c r="BX65" s="5">
        <f t="shared" si="71"/>
        <v>1</v>
      </c>
      <c r="BY65" s="5">
        <f t="shared" si="72"/>
        <v>1</v>
      </c>
      <c r="BZ65" s="5">
        <f t="shared" si="73"/>
        <v>1</v>
      </c>
      <c r="CA65" s="5">
        <f t="shared" si="74"/>
        <v>1</v>
      </c>
      <c r="CB65" s="5">
        <f t="shared" si="75"/>
        <v>1</v>
      </c>
      <c r="CC65" s="5">
        <f t="shared" si="76"/>
        <v>1</v>
      </c>
      <c r="CD65" s="5" t="str">
        <f t="shared" si="77"/>
        <v>?</v>
      </c>
      <c r="CE65" s="4" t="str">
        <f t="shared" si="78"/>
        <v>Kitöltés rendben!</v>
      </c>
      <c r="CF65" s="5">
        <f t="shared" si="79"/>
        <v>1</v>
      </c>
      <c r="CG65" s="5">
        <f t="shared" si="80"/>
        <v>0</v>
      </c>
      <c r="CH65" s="5">
        <f t="shared" si="81"/>
        <v>1</v>
      </c>
    </row>
    <row r="66" spans="1:86" s="2" customFormat="1" ht="409.5" x14ac:dyDescent="0.25">
      <c r="A66" s="1" t="str">
        <f t="shared" si="41"/>
        <v>Kitöltés rendben!</v>
      </c>
      <c r="B66" s="180">
        <v>2</v>
      </c>
      <c r="C66" s="143" t="s">
        <v>93</v>
      </c>
      <c r="D66" s="145" t="s">
        <v>438</v>
      </c>
      <c r="E66" s="145" t="s">
        <v>386</v>
      </c>
      <c r="F66" s="146" t="str">
        <f>VLOOKUP($G66,Összesítő!$B:$F,2,FALSE)</f>
        <v>11-32054-1-036-03-05</v>
      </c>
      <c r="G66" s="143" t="s">
        <v>343</v>
      </c>
      <c r="H66" s="146" t="str">
        <f>AY66&amp;"_"&amp;AW66&amp;"_FIV_"&amp;LEFT(Előlap!$B$6,4)</f>
        <v>3161_64_FIV_2026</v>
      </c>
      <c r="I66" s="146" t="str">
        <f>VLOOKUP($G66,Összesítő!$B:$F,5,FALSE)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6" s="146" t="str">
        <f>VLOOKUP($G66,Összesítő!$B:$F,4,FALSE)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6" s="6">
        <f t="shared" si="42"/>
        <v>14434</v>
      </c>
      <c r="L66" s="144">
        <v>2028</v>
      </c>
      <c r="M66" s="144">
        <v>2036</v>
      </c>
      <c r="N66" s="12">
        <v>0</v>
      </c>
      <c r="O66" s="7">
        <v>14434</v>
      </c>
      <c r="P66" s="7">
        <v>0</v>
      </c>
      <c r="R66" s="7">
        <v>0</v>
      </c>
      <c r="S66" s="7">
        <v>0</v>
      </c>
      <c r="T66" s="7">
        <v>0</v>
      </c>
      <c r="U66" s="7">
        <v>0</v>
      </c>
      <c r="V66" s="7">
        <v>0</v>
      </c>
      <c r="W66" s="7">
        <v>0</v>
      </c>
      <c r="X66" s="7">
        <v>0</v>
      </c>
      <c r="Y66" s="7">
        <v>0</v>
      </c>
      <c r="Z66" s="7">
        <v>0</v>
      </c>
      <c r="AA66" s="7">
        <v>0</v>
      </c>
      <c r="AB66" s="7">
        <v>0</v>
      </c>
      <c r="AC66" s="6">
        <f t="shared" si="43"/>
        <v>0</v>
      </c>
      <c r="AD66" s="3" t="str">
        <f t="shared" si="44"/>
        <v>Nem rövidtávú a feladat.</v>
      </c>
      <c r="AF66" s="7">
        <v>12075</v>
      </c>
      <c r="AG66" s="7">
        <v>0</v>
      </c>
      <c r="AH66" s="7">
        <v>0</v>
      </c>
      <c r="AI66" s="7">
        <v>0</v>
      </c>
      <c r="AJ66" s="7">
        <v>0</v>
      </c>
      <c r="AK66" s="7">
        <v>0</v>
      </c>
      <c r="AL66" s="7">
        <v>0</v>
      </c>
      <c r="AM66" s="7">
        <v>0</v>
      </c>
      <c r="AN66" s="7">
        <v>0</v>
      </c>
      <c r="AO66" s="7">
        <v>0</v>
      </c>
      <c r="AP66" s="7">
        <v>0</v>
      </c>
      <c r="AQ66" s="6">
        <f t="shared" si="45"/>
        <v>12075</v>
      </c>
      <c r="AR66" s="143" t="s">
        <v>385</v>
      </c>
      <c r="AS66" s="3" t="str">
        <f t="shared" si="46"/>
        <v>Forráshiányos a feladat!</v>
      </c>
      <c r="AU66" s="145" t="s">
        <v>156</v>
      </c>
      <c r="AV66" s="145" t="s">
        <v>156</v>
      </c>
      <c r="AW66" s="146">
        <f>COUNTA($G$3:G66)</f>
        <v>64</v>
      </c>
      <c r="AY66" s="8">
        <f>VLOOKUP($G66,Összesítő!$B:$F,3,FALSE)</f>
        <v>3161</v>
      </c>
      <c r="AZ66" s="8">
        <f t="shared" si="47"/>
        <v>0</v>
      </c>
      <c r="BA66" s="5">
        <f t="shared" si="48"/>
        <v>1</v>
      </c>
      <c r="BB66" s="5" t="str">
        <f t="shared" si="49"/>
        <v>H</v>
      </c>
      <c r="BC66" s="5">
        <f t="shared" si="50"/>
        <v>0</v>
      </c>
      <c r="BD66" s="5">
        <f t="shared" si="51"/>
        <v>0</v>
      </c>
      <c r="BE66" s="5">
        <f t="shared" si="52"/>
        <v>0</v>
      </c>
      <c r="BF66" s="8" t="str">
        <f t="shared" si="53"/>
        <v>Nem rövidtávú a feladat.</v>
      </c>
      <c r="BG66" s="5">
        <f t="shared" si="54"/>
        <v>1</v>
      </c>
      <c r="BH66" s="5">
        <f t="shared" si="55"/>
        <v>1</v>
      </c>
      <c r="BI66" s="5">
        <f t="shared" si="56"/>
        <v>1</v>
      </c>
      <c r="BJ66" s="5">
        <f t="shared" si="57"/>
        <v>1</v>
      </c>
      <c r="BK66" s="5">
        <f t="shared" si="58"/>
        <v>1</v>
      </c>
      <c r="BL66" s="4" t="str">
        <f t="shared" si="59"/>
        <v>Forráshiányos a feladat!</v>
      </c>
      <c r="BM66" s="5">
        <f t="shared" si="60"/>
        <v>0</v>
      </c>
      <c r="BN66" s="5">
        <f t="shared" si="61"/>
        <v>1</v>
      </c>
      <c r="BO66" s="5">
        <f t="shared" si="62"/>
        <v>0</v>
      </c>
      <c r="BP66" s="5">
        <f t="shared" si="63"/>
        <v>0</v>
      </c>
      <c r="BQ66" s="5">
        <f t="shared" si="64"/>
        <v>0</v>
      </c>
      <c r="BR66" s="8">
        <f t="shared" si="65"/>
        <v>0</v>
      </c>
      <c r="BS66" s="5">
        <f t="shared" si="66"/>
        <v>0</v>
      </c>
      <c r="BT66" s="5">
        <f t="shared" si="67"/>
        <v>0</v>
      </c>
      <c r="BU66" s="5">
        <f t="shared" si="68"/>
        <v>1</v>
      </c>
      <c r="BV66" s="5">
        <f t="shared" si="69"/>
        <v>1</v>
      </c>
      <c r="BW66" s="5">
        <f t="shared" si="70"/>
        <v>1</v>
      </c>
      <c r="BX66" s="5">
        <f t="shared" si="71"/>
        <v>1</v>
      </c>
      <c r="BY66" s="5">
        <f t="shared" si="72"/>
        <v>1</v>
      </c>
      <c r="BZ66" s="5">
        <f t="shared" si="73"/>
        <v>1</v>
      </c>
      <c r="CA66" s="5">
        <f t="shared" si="74"/>
        <v>1</v>
      </c>
      <c r="CB66" s="5">
        <f t="shared" si="75"/>
        <v>1</v>
      </c>
      <c r="CC66" s="5">
        <f t="shared" si="76"/>
        <v>1</v>
      </c>
      <c r="CD66" s="5" t="str">
        <f t="shared" si="77"/>
        <v>?</v>
      </c>
      <c r="CE66" s="4" t="str">
        <f t="shared" si="78"/>
        <v>Kitöltés rendben!</v>
      </c>
      <c r="CF66" s="5">
        <f t="shared" si="79"/>
        <v>1</v>
      </c>
      <c r="CG66" s="5">
        <f t="shared" si="80"/>
        <v>0</v>
      </c>
      <c r="CH66" s="5">
        <f t="shared" si="81"/>
        <v>1</v>
      </c>
    </row>
    <row r="67" spans="1:86" s="2" customFormat="1" ht="51.75" customHeight="1" x14ac:dyDescent="0.25">
      <c r="A67" s="1" t="str">
        <f t="shared" si="41"/>
        <v>Kitöltés rendben!</v>
      </c>
      <c r="B67" s="180">
        <v>2</v>
      </c>
      <c r="C67" s="143" t="s">
        <v>90</v>
      </c>
      <c r="D67" s="145" t="s">
        <v>439</v>
      </c>
      <c r="E67" s="145" t="s">
        <v>386</v>
      </c>
      <c r="F67" s="146" t="str">
        <f>VLOOKUP($G67,Összesítő!$B:$F,2,FALSE)</f>
        <v>11-32054-1-036-03-05</v>
      </c>
      <c r="G67" s="143" t="s">
        <v>343</v>
      </c>
      <c r="H67" s="146" t="str">
        <f>AY67&amp;"_"&amp;AW67&amp;"_FIV_"&amp;LEFT(Előlap!$B$6,4)</f>
        <v>3161_65_FIV_2026</v>
      </c>
      <c r="I67" s="146" t="str">
        <f>VLOOKUP($G67,Összesítő!$B:$F,5,FALSE)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7" s="146" t="str">
        <f>VLOOKUP($G67,Összesítő!$B:$F,4,FALSE)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7" s="6">
        <f t="shared" si="42"/>
        <v>27200</v>
      </c>
      <c r="L67" s="144">
        <v>2028</v>
      </c>
      <c r="M67" s="144">
        <v>2036</v>
      </c>
      <c r="N67" s="12">
        <v>0</v>
      </c>
      <c r="O67" s="7">
        <v>27200</v>
      </c>
      <c r="P67" s="7">
        <v>0</v>
      </c>
      <c r="R67" s="7">
        <v>0</v>
      </c>
      <c r="S67" s="7">
        <v>0</v>
      </c>
      <c r="T67" s="7">
        <v>0</v>
      </c>
      <c r="U67" s="7">
        <v>0</v>
      </c>
      <c r="V67" s="7">
        <v>0</v>
      </c>
      <c r="W67" s="7">
        <v>0</v>
      </c>
      <c r="X67" s="7">
        <v>0</v>
      </c>
      <c r="Y67" s="7">
        <v>0</v>
      </c>
      <c r="Z67" s="7">
        <v>0</v>
      </c>
      <c r="AA67" s="7">
        <v>0</v>
      </c>
      <c r="AB67" s="7">
        <v>0</v>
      </c>
      <c r="AC67" s="6">
        <f t="shared" si="43"/>
        <v>0</v>
      </c>
      <c r="AD67" s="3" t="str">
        <f t="shared" si="44"/>
        <v>Nem rövidtávú a feladat.</v>
      </c>
      <c r="AF67" s="7">
        <v>3690</v>
      </c>
      <c r="AG67" s="7">
        <v>0</v>
      </c>
      <c r="AH67" s="7">
        <v>0</v>
      </c>
      <c r="AI67" s="7">
        <v>0</v>
      </c>
      <c r="AJ67" s="7">
        <v>0</v>
      </c>
      <c r="AK67" s="7">
        <v>0</v>
      </c>
      <c r="AL67" s="7">
        <v>0</v>
      </c>
      <c r="AM67" s="7">
        <v>0</v>
      </c>
      <c r="AN67" s="7">
        <v>0</v>
      </c>
      <c r="AO67" s="7">
        <v>0</v>
      </c>
      <c r="AP67" s="7">
        <v>0</v>
      </c>
      <c r="AQ67" s="6">
        <f t="shared" si="45"/>
        <v>3690</v>
      </c>
      <c r="AR67" s="143" t="s">
        <v>385</v>
      </c>
      <c r="AS67" s="3" t="str">
        <f t="shared" si="46"/>
        <v>Forráshiányos a feladat!</v>
      </c>
      <c r="AU67" s="145" t="s">
        <v>156</v>
      </c>
      <c r="AV67" s="145" t="s">
        <v>156</v>
      </c>
      <c r="AW67" s="146">
        <f>COUNTA($G$3:G67)</f>
        <v>65</v>
      </c>
      <c r="AY67" s="8">
        <f>VLOOKUP($G67,Összesítő!$B:$F,3,FALSE)</f>
        <v>3161</v>
      </c>
      <c r="AZ67" s="8">
        <f t="shared" si="47"/>
        <v>0</v>
      </c>
      <c r="BA67" s="5">
        <f t="shared" si="48"/>
        <v>1</v>
      </c>
      <c r="BB67" s="5" t="str">
        <f t="shared" si="49"/>
        <v>H</v>
      </c>
      <c r="BC67" s="5">
        <f t="shared" si="50"/>
        <v>0</v>
      </c>
      <c r="BD67" s="5">
        <f t="shared" si="51"/>
        <v>0</v>
      </c>
      <c r="BE67" s="5">
        <f t="shared" si="52"/>
        <v>0</v>
      </c>
      <c r="BF67" s="8" t="str">
        <f t="shared" si="53"/>
        <v>Nem rövidtávú a feladat.</v>
      </c>
      <c r="BG67" s="5">
        <f t="shared" si="54"/>
        <v>1</v>
      </c>
      <c r="BH67" s="5">
        <f t="shared" si="55"/>
        <v>1</v>
      </c>
      <c r="BI67" s="5">
        <f t="shared" si="56"/>
        <v>1</v>
      </c>
      <c r="BJ67" s="5">
        <f t="shared" si="57"/>
        <v>1</v>
      </c>
      <c r="BK67" s="5">
        <f t="shared" si="58"/>
        <v>1</v>
      </c>
      <c r="BL67" s="4" t="str">
        <f t="shared" si="59"/>
        <v>Forráshiányos a feladat!</v>
      </c>
      <c r="BM67" s="5">
        <f t="shared" si="60"/>
        <v>0</v>
      </c>
      <c r="BN67" s="5">
        <f t="shared" si="61"/>
        <v>1</v>
      </c>
      <c r="BO67" s="5">
        <f t="shared" si="62"/>
        <v>0</v>
      </c>
      <c r="BP67" s="5">
        <f t="shared" si="63"/>
        <v>0</v>
      </c>
      <c r="BQ67" s="5">
        <f t="shared" si="64"/>
        <v>0</v>
      </c>
      <c r="BR67" s="8">
        <f t="shared" si="65"/>
        <v>0</v>
      </c>
      <c r="BS67" s="5">
        <f t="shared" si="66"/>
        <v>0</v>
      </c>
      <c r="BT67" s="5">
        <f t="shared" si="67"/>
        <v>0</v>
      </c>
      <c r="BU67" s="5">
        <f t="shared" si="68"/>
        <v>1</v>
      </c>
      <c r="BV67" s="5">
        <f t="shared" si="69"/>
        <v>1</v>
      </c>
      <c r="BW67" s="5">
        <f t="shared" si="70"/>
        <v>1</v>
      </c>
      <c r="BX67" s="5">
        <f t="shared" si="71"/>
        <v>1</v>
      </c>
      <c r="BY67" s="5">
        <f t="shared" si="72"/>
        <v>1</v>
      </c>
      <c r="BZ67" s="5">
        <f t="shared" si="73"/>
        <v>1</v>
      </c>
      <c r="CA67" s="5">
        <f t="shared" si="74"/>
        <v>1</v>
      </c>
      <c r="CB67" s="5">
        <f t="shared" si="75"/>
        <v>1</v>
      </c>
      <c r="CC67" s="5">
        <f t="shared" si="76"/>
        <v>1</v>
      </c>
      <c r="CD67" s="5" t="str">
        <f t="shared" si="77"/>
        <v>?</v>
      </c>
      <c r="CE67" s="4" t="str">
        <f t="shared" si="78"/>
        <v>Kitöltés rendben!</v>
      </c>
      <c r="CF67" s="5">
        <f t="shared" si="79"/>
        <v>1</v>
      </c>
      <c r="CG67" s="5">
        <f t="shared" si="80"/>
        <v>0</v>
      </c>
      <c r="CH67" s="5">
        <f t="shared" si="81"/>
        <v>1</v>
      </c>
    </row>
    <row r="68" spans="1:86" s="2" customFormat="1" ht="409.5" x14ac:dyDescent="0.25">
      <c r="A68" s="1" t="str">
        <f t="shared" si="41"/>
        <v>Kitöltés rendben!</v>
      </c>
      <c r="B68" s="180">
        <v>2</v>
      </c>
      <c r="C68" s="143" t="s">
        <v>105</v>
      </c>
      <c r="D68" s="145" t="s">
        <v>440</v>
      </c>
      <c r="E68" s="145" t="s">
        <v>386</v>
      </c>
      <c r="F68" s="146" t="str">
        <f>VLOOKUP($G68,Összesítő!$B:$F,2,FALSE)</f>
        <v>11-32054-1-036-03-05</v>
      </c>
      <c r="G68" s="143" t="s">
        <v>343</v>
      </c>
      <c r="H68" s="146" t="str">
        <f>AY68&amp;"_"&amp;AW68&amp;"_FIV_"&amp;LEFT(Előlap!$B$6,4)</f>
        <v>3161_66_FIV_2026</v>
      </c>
      <c r="I68" s="146" t="str">
        <f>VLOOKUP($G68,Összesítő!$B:$F,5,FALSE)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8" s="146" t="str">
        <f>VLOOKUP($G68,Összesítő!$B:$F,4,FALSE)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8" s="6">
        <f t="shared" si="42"/>
        <v>1200</v>
      </c>
      <c r="L68" s="144">
        <v>2028</v>
      </c>
      <c r="M68" s="144">
        <v>2030</v>
      </c>
      <c r="N68" s="12">
        <v>0</v>
      </c>
      <c r="O68" s="7">
        <v>1200</v>
      </c>
      <c r="P68" s="7">
        <v>0</v>
      </c>
      <c r="R68" s="7">
        <v>0</v>
      </c>
      <c r="S68" s="7">
        <v>0</v>
      </c>
      <c r="T68" s="7">
        <v>0</v>
      </c>
      <c r="U68" s="7">
        <v>0</v>
      </c>
      <c r="V68" s="7">
        <v>0</v>
      </c>
      <c r="W68" s="7">
        <v>0</v>
      </c>
      <c r="X68" s="7">
        <v>0</v>
      </c>
      <c r="Y68" s="7">
        <v>0</v>
      </c>
      <c r="Z68" s="7">
        <v>0</v>
      </c>
      <c r="AA68" s="7">
        <v>0</v>
      </c>
      <c r="AB68" s="7">
        <v>0</v>
      </c>
      <c r="AC68" s="6">
        <f t="shared" si="43"/>
        <v>0</v>
      </c>
      <c r="AD68" s="3" t="str">
        <f t="shared" si="44"/>
        <v>Nem rövidtávú a feladat.</v>
      </c>
      <c r="AF68" s="7">
        <v>0</v>
      </c>
      <c r="AG68" s="7">
        <v>0</v>
      </c>
      <c r="AH68" s="7">
        <v>0</v>
      </c>
      <c r="AI68" s="7">
        <v>0</v>
      </c>
      <c r="AJ68" s="7">
        <v>0</v>
      </c>
      <c r="AK68" s="7">
        <v>0</v>
      </c>
      <c r="AL68" s="7">
        <v>0</v>
      </c>
      <c r="AM68" s="7">
        <v>0</v>
      </c>
      <c r="AN68" s="7">
        <v>0</v>
      </c>
      <c r="AO68" s="7">
        <v>0</v>
      </c>
      <c r="AP68" s="7">
        <v>0</v>
      </c>
      <c r="AQ68" s="6">
        <f t="shared" si="45"/>
        <v>0</v>
      </c>
      <c r="AR68" s="143" t="s">
        <v>385</v>
      </c>
      <c r="AS68" s="3" t="str">
        <f t="shared" si="46"/>
        <v>Forráshiányos a feladat!</v>
      </c>
      <c r="AU68" s="145" t="s">
        <v>156</v>
      </c>
      <c r="AV68" s="145" t="s">
        <v>156</v>
      </c>
      <c r="AW68" s="146">
        <f>COUNTA($G$3:G68)</f>
        <v>66</v>
      </c>
      <c r="AY68" s="8">
        <f>VLOOKUP($G68,Összesítő!$B:$F,3,FALSE)</f>
        <v>3161</v>
      </c>
      <c r="AZ68" s="8">
        <f t="shared" si="47"/>
        <v>0</v>
      </c>
      <c r="BA68" s="5">
        <f t="shared" si="48"/>
        <v>1</v>
      </c>
      <c r="BB68" s="5" t="str">
        <f t="shared" si="49"/>
        <v>H</v>
      </c>
      <c r="BC68" s="5">
        <f t="shared" si="50"/>
        <v>0</v>
      </c>
      <c r="BD68" s="5">
        <f t="shared" si="51"/>
        <v>0</v>
      </c>
      <c r="BE68" s="5">
        <f t="shared" si="52"/>
        <v>0</v>
      </c>
      <c r="BF68" s="8" t="str">
        <f t="shared" si="53"/>
        <v>Nem rövidtávú a feladat.</v>
      </c>
      <c r="BG68" s="5">
        <f t="shared" si="54"/>
        <v>1</v>
      </c>
      <c r="BH68" s="5">
        <f t="shared" si="55"/>
        <v>1</v>
      </c>
      <c r="BI68" s="5">
        <f t="shared" si="56"/>
        <v>1</v>
      </c>
      <c r="BJ68" s="5">
        <f t="shared" si="57"/>
        <v>1</v>
      </c>
      <c r="BK68" s="5">
        <f t="shared" si="58"/>
        <v>1</v>
      </c>
      <c r="BL68" s="4" t="str">
        <f t="shared" si="59"/>
        <v>Forráshiányos a feladat!</v>
      </c>
      <c r="BM68" s="5">
        <f t="shared" si="60"/>
        <v>0</v>
      </c>
      <c r="BN68" s="5">
        <f t="shared" si="61"/>
        <v>1</v>
      </c>
      <c r="BO68" s="5">
        <f t="shared" si="62"/>
        <v>0</v>
      </c>
      <c r="BP68" s="5">
        <f t="shared" si="63"/>
        <v>0</v>
      </c>
      <c r="BQ68" s="5">
        <f t="shared" si="64"/>
        <v>0</v>
      </c>
      <c r="BR68" s="8">
        <f t="shared" si="65"/>
        <v>0</v>
      </c>
      <c r="BS68" s="5">
        <f t="shared" si="66"/>
        <v>0</v>
      </c>
      <c r="BT68" s="5">
        <f t="shared" si="67"/>
        <v>0</v>
      </c>
      <c r="BU68" s="5">
        <f t="shared" si="68"/>
        <v>1</v>
      </c>
      <c r="BV68" s="5">
        <f t="shared" si="69"/>
        <v>1</v>
      </c>
      <c r="BW68" s="5">
        <f t="shared" si="70"/>
        <v>1</v>
      </c>
      <c r="BX68" s="5">
        <f t="shared" si="71"/>
        <v>1</v>
      </c>
      <c r="BY68" s="5">
        <f t="shared" si="72"/>
        <v>1</v>
      </c>
      <c r="BZ68" s="5">
        <f t="shared" si="73"/>
        <v>1</v>
      </c>
      <c r="CA68" s="5">
        <f t="shared" si="74"/>
        <v>1</v>
      </c>
      <c r="CB68" s="5">
        <f t="shared" si="75"/>
        <v>1</v>
      </c>
      <c r="CC68" s="5">
        <f t="shared" si="76"/>
        <v>1</v>
      </c>
      <c r="CD68" s="5" t="str">
        <f t="shared" si="77"/>
        <v>?</v>
      </c>
      <c r="CE68" s="4" t="str">
        <f t="shared" si="78"/>
        <v>Kitöltés rendben!</v>
      </c>
      <c r="CF68" s="5">
        <f t="shared" si="79"/>
        <v>1</v>
      </c>
      <c r="CG68" s="5">
        <f t="shared" si="80"/>
        <v>0</v>
      </c>
      <c r="CH68" s="5">
        <f t="shared" si="81"/>
        <v>1</v>
      </c>
    </row>
    <row r="69" spans="1:86" s="2" customFormat="1" ht="409.5" x14ac:dyDescent="0.25">
      <c r="A69" s="1" t="str">
        <f t="shared" si="41"/>
        <v>Kitöltés rendben!</v>
      </c>
      <c r="B69" s="180">
        <v>2</v>
      </c>
      <c r="C69" s="143" t="s">
        <v>93</v>
      </c>
      <c r="D69" s="145" t="s">
        <v>441</v>
      </c>
      <c r="E69" s="145" t="s">
        <v>386</v>
      </c>
      <c r="F69" s="146" t="str">
        <f>VLOOKUP($G69,Összesítő!$B:$F,2,FALSE)</f>
        <v>11-32054-1-036-03-05</v>
      </c>
      <c r="G69" s="143" t="s">
        <v>343</v>
      </c>
      <c r="H69" s="146" t="str">
        <f>AY69&amp;"_"&amp;AW69&amp;"_FIV_"&amp;LEFT(Előlap!$B$6,4)</f>
        <v>3161_67_FIV_2026</v>
      </c>
      <c r="I69" s="146" t="str">
        <f>VLOOKUP($G69,Összesítő!$B:$F,5,FALSE)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69" s="146" t="str">
        <f>VLOOKUP($G69,Összesítő!$B:$F,4,FALSE)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69" s="6">
        <f t="shared" si="42"/>
        <v>2348</v>
      </c>
      <c r="L69" s="144">
        <v>2028</v>
      </c>
      <c r="M69" s="144">
        <v>2031</v>
      </c>
      <c r="N69" s="12">
        <v>0</v>
      </c>
      <c r="O69" s="7">
        <v>2348</v>
      </c>
      <c r="P69" s="7">
        <v>0</v>
      </c>
      <c r="R69" s="7">
        <v>0</v>
      </c>
      <c r="S69" s="7">
        <v>0</v>
      </c>
      <c r="T69" s="7">
        <v>0</v>
      </c>
      <c r="U69" s="7">
        <v>0</v>
      </c>
      <c r="V69" s="7">
        <v>0</v>
      </c>
      <c r="W69" s="7">
        <v>0</v>
      </c>
      <c r="X69" s="7">
        <v>0</v>
      </c>
      <c r="Y69" s="7">
        <v>0</v>
      </c>
      <c r="Z69" s="7">
        <v>0</v>
      </c>
      <c r="AA69" s="7">
        <v>0</v>
      </c>
      <c r="AB69" s="7">
        <v>0</v>
      </c>
      <c r="AC69" s="6">
        <f t="shared" si="43"/>
        <v>0</v>
      </c>
      <c r="AD69" s="3" t="str">
        <f t="shared" si="44"/>
        <v>Nem rövidtávú a feladat.</v>
      </c>
      <c r="AF69" s="7">
        <v>801</v>
      </c>
      <c r="AG69" s="7">
        <v>0</v>
      </c>
      <c r="AH69" s="7">
        <v>0</v>
      </c>
      <c r="AI69" s="7">
        <v>0</v>
      </c>
      <c r="AJ69" s="7">
        <v>0</v>
      </c>
      <c r="AK69" s="7">
        <v>0</v>
      </c>
      <c r="AL69" s="7">
        <v>0</v>
      </c>
      <c r="AM69" s="7">
        <v>0</v>
      </c>
      <c r="AN69" s="7">
        <v>0</v>
      </c>
      <c r="AO69" s="7">
        <v>0</v>
      </c>
      <c r="AP69" s="7">
        <v>0</v>
      </c>
      <c r="AQ69" s="6">
        <f t="shared" si="45"/>
        <v>801</v>
      </c>
      <c r="AR69" s="143" t="s">
        <v>385</v>
      </c>
      <c r="AS69" s="3" t="str">
        <f t="shared" si="46"/>
        <v>Forráshiányos a feladat!</v>
      </c>
      <c r="AU69" s="145" t="s">
        <v>156</v>
      </c>
      <c r="AV69" s="145" t="s">
        <v>156</v>
      </c>
      <c r="AW69" s="146">
        <f>COUNTA($G$3:G69)</f>
        <v>67</v>
      </c>
      <c r="AY69" s="8">
        <f>VLOOKUP($G69,Összesítő!$B:$F,3,FALSE)</f>
        <v>3161</v>
      </c>
      <c r="AZ69" s="8">
        <f t="shared" si="47"/>
        <v>0</v>
      </c>
      <c r="BA69" s="5">
        <f t="shared" si="48"/>
        <v>1</v>
      </c>
      <c r="BB69" s="5" t="str">
        <f t="shared" si="49"/>
        <v>H</v>
      </c>
      <c r="BC69" s="5">
        <f t="shared" si="50"/>
        <v>0</v>
      </c>
      <c r="BD69" s="5">
        <f t="shared" si="51"/>
        <v>0</v>
      </c>
      <c r="BE69" s="5">
        <f t="shared" si="52"/>
        <v>0</v>
      </c>
      <c r="BF69" s="8" t="str">
        <f t="shared" si="53"/>
        <v>Nem rövidtávú a feladat.</v>
      </c>
      <c r="BG69" s="5">
        <f t="shared" si="54"/>
        <v>1</v>
      </c>
      <c r="BH69" s="5">
        <f t="shared" si="55"/>
        <v>1</v>
      </c>
      <c r="BI69" s="5">
        <f t="shared" si="56"/>
        <v>1</v>
      </c>
      <c r="BJ69" s="5">
        <f t="shared" si="57"/>
        <v>1</v>
      </c>
      <c r="BK69" s="5">
        <f t="shared" si="58"/>
        <v>1</v>
      </c>
      <c r="BL69" s="4" t="str">
        <f t="shared" si="59"/>
        <v>Forráshiányos a feladat!</v>
      </c>
      <c r="BM69" s="5">
        <f t="shared" si="60"/>
        <v>0</v>
      </c>
      <c r="BN69" s="5">
        <f t="shared" si="61"/>
        <v>1</v>
      </c>
      <c r="BO69" s="5">
        <f t="shared" si="62"/>
        <v>0</v>
      </c>
      <c r="BP69" s="5">
        <f t="shared" si="63"/>
        <v>0</v>
      </c>
      <c r="BQ69" s="5">
        <f t="shared" si="64"/>
        <v>0</v>
      </c>
      <c r="BR69" s="8">
        <f t="shared" si="65"/>
        <v>0</v>
      </c>
      <c r="BS69" s="5">
        <f t="shared" si="66"/>
        <v>0</v>
      </c>
      <c r="BT69" s="5">
        <f t="shared" si="67"/>
        <v>0</v>
      </c>
      <c r="BU69" s="5">
        <f t="shared" si="68"/>
        <v>1</v>
      </c>
      <c r="BV69" s="5">
        <f t="shared" si="69"/>
        <v>1</v>
      </c>
      <c r="BW69" s="5">
        <f t="shared" si="70"/>
        <v>1</v>
      </c>
      <c r="BX69" s="5">
        <f t="shared" si="71"/>
        <v>1</v>
      </c>
      <c r="BY69" s="5">
        <f t="shared" si="72"/>
        <v>1</v>
      </c>
      <c r="BZ69" s="5">
        <f t="shared" si="73"/>
        <v>1</v>
      </c>
      <c r="CA69" s="5">
        <f t="shared" si="74"/>
        <v>1</v>
      </c>
      <c r="CB69" s="5">
        <f t="shared" si="75"/>
        <v>1</v>
      </c>
      <c r="CC69" s="5">
        <f t="shared" si="76"/>
        <v>1</v>
      </c>
      <c r="CD69" s="5" t="str">
        <f t="shared" si="77"/>
        <v>?</v>
      </c>
      <c r="CE69" s="4" t="str">
        <f t="shared" si="78"/>
        <v>Kitöltés rendben!</v>
      </c>
      <c r="CF69" s="5">
        <f t="shared" si="79"/>
        <v>1</v>
      </c>
      <c r="CG69" s="5">
        <f t="shared" si="80"/>
        <v>0</v>
      </c>
      <c r="CH69" s="5">
        <f t="shared" si="81"/>
        <v>1</v>
      </c>
    </row>
    <row r="70" spans="1:86" s="2" customFormat="1" ht="409.5" x14ac:dyDescent="0.25">
      <c r="A70" s="1" t="str">
        <f t="shared" si="41"/>
        <v>Kitöltés rendben!</v>
      </c>
      <c r="B70" s="180">
        <v>2</v>
      </c>
      <c r="C70" s="143" t="s">
        <v>90</v>
      </c>
      <c r="D70" s="145" t="s">
        <v>442</v>
      </c>
      <c r="E70" s="145" t="s">
        <v>386</v>
      </c>
      <c r="F70" s="146" t="str">
        <f>VLOOKUP($G70,Összesítő!$B:$F,2,FALSE)</f>
        <v>11-32054-1-036-03-05</v>
      </c>
      <c r="G70" s="143" t="s">
        <v>343</v>
      </c>
      <c r="H70" s="146" t="str">
        <f>AY70&amp;"_"&amp;AW70&amp;"_FIV_"&amp;LEFT(Előlap!$B$6,4)</f>
        <v>3161_68_FIV_2026</v>
      </c>
      <c r="I70" s="146" t="str">
        <f>VLOOKUP($G70,Összesítő!$B:$F,5,FALSE)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0" s="146" t="str">
        <f>VLOOKUP($G70,Összesítő!$B:$F,4,FALSE)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0" s="6">
        <f t="shared" si="42"/>
        <v>88190</v>
      </c>
      <c r="L70" s="144">
        <v>2029</v>
      </c>
      <c r="M70" s="144">
        <v>2036</v>
      </c>
      <c r="N70" s="12">
        <v>0</v>
      </c>
      <c r="O70" s="7">
        <v>88190</v>
      </c>
      <c r="P70" s="7">
        <v>0</v>
      </c>
      <c r="R70" s="7">
        <v>0</v>
      </c>
      <c r="S70" s="7">
        <v>0</v>
      </c>
      <c r="T70" s="7">
        <v>0</v>
      </c>
      <c r="U70" s="7">
        <v>0</v>
      </c>
      <c r="V70" s="7">
        <v>0</v>
      </c>
      <c r="W70" s="7">
        <v>0</v>
      </c>
      <c r="X70" s="7">
        <v>0</v>
      </c>
      <c r="Y70" s="7">
        <v>0</v>
      </c>
      <c r="Z70" s="7">
        <v>0</v>
      </c>
      <c r="AA70" s="7">
        <v>0</v>
      </c>
      <c r="AB70" s="7">
        <v>0</v>
      </c>
      <c r="AC70" s="6">
        <f t="shared" si="43"/>
        <v>0</v>
      </c>
      <c r="AD70" s="3" t="str">
        <f t="shared" si="44"/>
        <v>Nem rövidtávú a feladat.</v>
      </c>
      <c r="AF70" s="7">
        <v>18448</v>
      </c>
      <c r="AG70" s="7">
        <v>0</v>
      </c>
      <c r="AH70" s="7">
        <v>0</v>
      </c>
      <c r="AI70" s="7">
        <v>0</v>
      </c>
      <c r="AJ70" s="7">
        <v>0</v>
      </c>
      <c r="AK70" s="7">
        <v>0</v>
      </c>
      <c r="AL70" s="7">
        <v>0</v>
      </c>
      <c r="AM70" s="7">
        <v>0</v>
      </c>
      <c r="AN70" s="7">
        <v>0</v>
      </c>
      <c r="AO70" s="7">
        <v>0</v>
      </c>
      <c r="AP70" s="7">
        <v>0</v>
      </c>
      <c r="AQ70" s="6">
        <f t="shared" si="45"/>
        <v>18448</v>
      </c>
      <c r="AR70" s="143" t="s">
        <v>385</v>
      </c>
      <c r="AS70" s="3" t="str">
        <f t="shared" si="46"/>
        <v>Forráshiányos a feladat!</v>
      </c>
      <c r="AU70" s="145" t="s">
        <v>156</v>
      </c>
      <c r="AV70" s="145" t="s">
        <v>156</v>
      </c>
      <c r="AW70" s="146">
        <f>COUNTA($G$3:G70)</f>
        <v>68</v>
      </c>
      <c r="AY70" s="8">
        <f>VLOOKUP($G70,Összesítő!$B:$F,3,FALSE)</f>
        <v>3161</v>
      </c>
      <c r="AZ70" s="8">
        <f t="shared" si="47"/>
        <v>0</v>
      </c>
      <c r="BA70" s="5">
        <f t="shared" si="48"/>
        <v>1</v>
      </c>
      <c r="BB70" s="5" t="str">
        <f t="shared" si="49"/>
        <v>H</v>
      </c>
      <c r="BC70" s="5">
        <f t="shared" si="50"/>
        <v>0</v>
      </c>
      <c r="BD70" s="5">
        <f t="shared" si="51"/>
        <v>0</v>
      </c>
      <c r="BE70" s="5">
        <f t="shared" si="52"/>
        <v>0</v>
      </c>
      <c r="BF70" s="8" t="str">
        <f t="shared" si="53"/>
        <v>Nem rövidtávú a feladat.</v>
      </c>
      <c r="BG70" s="5">
        <f t="shared" si="54"/>
        <v>1</v>
      </c>
      <c r="BH70" s="5">
        <f t="shared" si="55"/>
        <v>1</v>
      </c>
      <c r="BI70" s="5">
        <f t="shared" si="56"/>
        <v>1</v>
      </c>
      <c r="BJ70" s="5">
        <f t="shared" si="57"/>
        <v>1</v>
      </c>
      <c r="BK70" s="5">
        <f t="shared" si="58"/>
        <v>1</v>
      </c>
      <c r="BL70" s="4" t="str">
        <f t="shared" si="59"/>
        <v>Forráshiányos a feladat!</v>
      </c>
      <c r="BM70" s="5">
        <f t="shared" si="60"/>
        <v>0</v>
      </c>
      <c r="BN70" s="5">
        <f t="shared" si="61"/>
        <v>1</v>
      </c>
      <c r="BO70" s="5">
        <f t="shared" si="62"/>
        <v>0</v>
      </c>
      <c r="BP70" s="5">
        <f t="shared" si="63"/>
        <v>0</v>
      </c>
      <c r="BQ70" s="5">
        <f t="shared" si="64"/>
        <v>0</v>
      </c>
      <c r="BR70" s="8">
        <f t="shared" si="65"/>
        <v>0</v>
      </c>
      <c r="BS70" s="5">
        <f t="shared" si="66"/>
        <v>0</v>
      </c>
      <c r="BT70" s="5">
        <f t="shared" si="67"/>
        <v>0</v>
      </c>
      <c r="BU70" s="5">
        <f t="shared" si="68"/>
        <v>1</v>
      </c>
      <c r="BV70" s="5">
        <f t="shared" si="69"/>
        <v>1</v>
      </c>
      <c r="BW70" s="5">
        <f t="shared" si="70"/>
        <v>1</v>
      </c>
      <c r="BX70" s="5">
        <f t="shared" si="71"/>
        <v>1</v>
      </c>
      <c r="BY70" s="5">
        <f t="shared" si="72"/>
        <v>1</v>
      </c>
      <c r="BZ70" s="5">
        <f t="shared" si="73"/>
        <v>1</v>
      </c>
      <c r="CA70" s="5">
        <f t="shared" si="74"/>
        <v>1</v>
      </c>
      <c r="CB70" s="5">
        <f t="shared" si="75"/>
        <v>1</v>
      </c>
      <c r="CC70" s="5">
        <f t="shared" si="76"/>
        <v>1</v>
      </c>
      <c r="CD70" s="5" t="str">
        <f t="shared" si="77"/>
        <v>?</v>
      </c>
      <c r="CE70" s="4" t="str">
        <f t="shared" si="78"/>
        <v>Kitöltés rendben!</v>
      </c>
      <c r="CF70" s="5">
        <f t="shared" si="79"/>
        <v>1</v>
      </c>
      <c r="CG70" s="5">
        <f t="shared" si="80"/>
        <v>0</v>
      </c>
      <c r="CH70" s="5">
        <f t="shared" si="81"/>
        <v>1</v>
      </c>
    </row>
    <row r="71" spans="1:86" s="2" customFormat="1" ht="409.5" x14ac:dyDescent="0.25">
      <c r="A71" s="1" t="str">
        <f t="shared" si="41"/>
        <v>Kitöltés rendben!</v>
      </c>
      <c r="B71" s="180">
        <v>2</v>
      </c>
      <c r="C71" s="143" t="s">
        <v>90</v>
      </c>
      <c r="D71" s="145" t="s">
        <v>443</v>
      </c>
      <c r="E71" s="145" t="s">
        <v>386</v>
      </c>
      <c r="F71" s="146" t="str">
        <f>VLOOKUP($G71,Összesítő!$B:$F,2,FALSE)</f>
        <v>11-32054-1-036-03-05</v>
      </c>
      <c r="G71" s="143" t="s">
        <v>343</v>
      </c>
      <c r="H71" s="146" t="str">
        <f>AY71&amp;"_"&amp;AW71&amp;"_FIV_"&amp;LEFT(Előlap!$B$6,4)</f>
        <v>3161_69_FIV_2026</v>
      </c>
      <c r="I71" s="146" t="str">
        <f>VLOOKUP($G71,Összesítő!$B:$F,5,FALSE)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1" s="146" t="str">
        <f>VLOOKUP($G71,Összesítő!$B:$F,4,FALSE)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1" s="6">
        <f t="shared" si="42"/>
        <v>7000</v>
      </c>
      <c r="L71" s="144">
        <v>2028</v>
      </c>
      <c r="M71" s="144">
        <v>2028</v>
      </c>
      <c r="N71" s="12">
        <v>0</v>
      </c>
      <c r="O71" s="7">
        <v>7000</v>
      </c>
      <c r="P71" s="7">
        <v>0</v>
      </c>
      <c r="R71" s="7">
        <v>0</v>
      </c>
      <c r="S71" s="7">
        <v>0</v>
      </c>
      <c r="T71" s="7">
        <v>0</v>
      </c>
      <c r="U71" s="7">
        <v>0</v>
      </c>
      <c r="V71" s="7">
        <v>0</v>
      </c>
      <c r="W71" s="7">
        <v>0</v>
      </c>
      <c r="X71" s="7">
        <v>0</v>
      </c>
      <c r="Y71" s="7">
        <v>0</v>
      </c>
      <c r="Z71" s="7">
        <v>0</v>
      </c>
      <c r="AA71" s="7">
        <v>0</v>
      </c>
      <c r="AB71" s="7">
        <v>0</v>
      </c>
      <c r="AC71" s="6">
        <f t="shared" si="43"/>
        <v>0</v>
      </c>
      <c r="AD71" s="3" t="str">
        <f t="shared" si="44"/>
        <v>Nem rövidtávú a feladat.</v>
      </c>
      <c r="AF71" s="7">
        <v>854</v>
      </c>
      <c r="AG71" s="7">
        <v>0</v>
      </c>
      <c r="AH71" s="7">
        <v>0</v>
      </c>
      <c r="AI71" s="7">
        <v>0</v>
      </c>
      <c r="AJ71" s="7">
        <v>0</v>
      </c>
      <c r="AK71" s="7">
        <v>0</v>
      </c>
      <c r="AL71" s="7">
        <v>0</v>
      </c>
      <c r="AM71" s="7">
        <v>0</v>
      </c>
      <c r="AN71" s="7">
        <v>0</v>
      </c>
      <c r="AO71" s="7">
        <v>0</v>
      </c>
      <c r="AP71" s="7">
        <v>0</v>
      </c>
      <c r="AQ71" s="6">
        <f t="shared" si="45"/>
        <v>854</v>
      </c>
      <c r="AR71" s="143" t="s">
        <v>385</v>
      </c>
      <c r="AS71" s="3" t="str">
        <f t="shared" si="46"/>
        <v>Forráshiányos a feladat!</v>
      </c>
      <c r="AU71" s="145" t="s">
        <v>156</v>
      </c>
      <c r="AV71" s="145" t="s">
        <v>156</v>
      </c>
      <c r="AW71" s="146">
        <f>COUNTA($G$3:G71)</f>
        <v>69</v>
      </c>
      <c r="AY71" s="8">
        <f>VLOOKUP($G71,Összesítő!$B:$F,3,FALSE)</f>
        <v>3161</v>
      </c>
      <c r="AZ71" s="8">
        <f t="shared" si="47"/>
        <v>0</v>
      </c>
      <c r="BA71" s="5">
        <f t="shared" si="48"/>
        <v>1</v>
      </c>
      <c r="BB71" s="5" t="str">
        <f t="shared" si="49"/>
        <v>H</v>
      </c>
      <c r="BC71" s="5">
        <f t="shared" si="50"/>
        <v>0</v>
      </c>
      <c r="BD71" s="5">
        <f t="shared" si="51"/>
        <v>0</v>
      </c>
      <c r="BE71" s="5">
        <f t="shared" si="52"/>
        <v>0</v>
      </c>
      <c r="BF71" s="8" t="str">
        <f t="shared" si="53"/>
        <v>Nem rövidtávú a feladat.</v>
      </c>
      <c r="BG71" s="5">
        <f t="shared" si="54"/>
        <v>1</v>
      </c>
      <c r="BH71" s="5">
        <f t="shared" si="55"/>
        <v>1</v>
      </c>
      <c r="BI71" s="5">
        <f t="shared" si="56"/>
        <v>1</v>
      </c>
      <c r="BJ71" s="5">
        <f t="shared" si="57"/>
        <v>1</v>
      </c>
      <c r="BK71" s="5">
        <f t="shared" si="58"/>
        <v>1</v>
      </c>
      <c r="BL71" s="4" t="str">
        <f t="shared" si="59"/>
        <v>Forráshiányos a feladat!</v>
      </c>
      <c r="BM71" s="5">
        <f t="shared" si="60"/>
        <v>0</v>
      </c>
      <c r="BN71" s="5">
        <f t="shared" si="61"/>
        <v>1</v>
      </c>
      <c r="BO71" s="5">
        <f t="shared" si="62"/>
        <v>0</v>
      </c>
      <c r="BP71" s="5">
        <f t="shared" si="63"/>
        <v>0</v>
      </c>
      <c r="BQ71" s="5">
        <f t="shared" si="64"/>
        <v>0</v>
      </c>
      <c r="BR71" s="8">
        <f t="shared" si="65"/>
        <v>0</v>
      </c>
      <c r="BS71" s="5">
        <f t="shared" si="66"/>
        <v>0</v>
      </c>
      <c r="BT71" s="5">
        <f t="shared" si="67"/>
        <v>0</v>
      </c>
      <c r="BU71" s="5">
        <f t="shared" si="68"/>
        <v>1</v>
      </c>
      <c r="BV71" s="5">
        <f t="shared" si="69"/>
        <v>1</v>
      </c>
      <c r="BW71" s="5">
        <f t="shared" si="70"/>
        <v>1</v>
      </c>
      <c r="BX71" s="5">
        <f t="shared" si="71"/>
        <v>1</v>
      </c>
      <c r="BY71" s="5">
        <f t="shared" si="72"/>
        <v>1</v>
      </c>
      <c r="BZ71" s="5">
        <f t="shared" si="73"/>
        <v>1</v>
      </c>
      <c r="CA71" s="5">
        <f t="shared" si="74"/>
        <v>1</v>
      </c>
      <c r="CB71" s="5">
        <f t="shared" si="75"/>
        <v>1</v>
      </c>
      <c r="CC71" s="5">
        <f t="shared" si="76"/>
        <v>1</v>
      </c>
      <c r="CD71" s="5" t="str">
        <f t="shared" si="77"/>
        <v>?</v>
      </c>
      <c r="CE71" s="4" t="str">
        <f t="shared" si="78"/>
        <v>Kitöltés rendben!</v>
      </c>
      <c r="CF71" s="5">
        <f t="shared" si="79"/>
        <v>1</v>
      </c>
      <c r="CG71" s="5">
        <f t="shared" si="80"/>
        <v>0</v>
      </c>
      <c r="CH71" s="5">
        <f t="shared" si="81"/>
        <v>1</v>
      </c>
    </row>
    <row r="72" spans="1:86" s="2" customFormat="1" ht="409.5" x14ac:dyDescent="0.25">
      <c r="A72" s="1" t="str">
        <f t="shared" si="41"/>
        <v>Kitöltés rendben!</v>
      </c>
      <c r="B72" s="180">
        <v>2</v>
      </c>
      <c r="C72" s="143" t="s">
        <v>93</v>
      </c>
      <c r="D72" s="145" t="s">
        <v>444</v>
      </c>
      <c r="E72" s="145" t="s">
        <v>386</v>
      </c>
      <c r="F72" s="146" t="str">
        <f>VLOOKUP($G72,Összesítő!$B:$F,2,FALSE)</f>
        <v>11-32054-1-036-03-05</v>
      </c>
      <c r="G72" s="143" t="s">
        <v>343</v>
      </c>
      <c r="H72" s="146" t="str">
        <f>AY72&amp;"_"&amp;AW72&amp;"_FIV_"&amp;LEFT(Előlap!$B$6,4)</f>
        <v>3161_70_FIV_2026</v>
      </c>
      <c r="I72" s="146" t="str">
        <f>VLOOKUP($G72,Összesítő!$B:$F,5,FALSE)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2" s="146" t="str">
        <f>VLOOKUP($G72,Összesítő!$B:$F,4,FALSE)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2" s="6">
        <f t="shared" si="42"/>
        <v>2500</v>
      </c>
      <c r="L72" s="144">
        <v>2028</v>
      </c>
      <c r="M72" s="144">
        <v>2031</v>
      </c>
      <c r="N72" s="12">
        <v>0</v>
      </c>
      <c r="O72" s="7">
        <v>2500</v>
      </c>
      <c r="P72" s="7">
        <v>0</v>
      </c>
      <c r="R72" s="7">
        <v>0</v>
      </c>
      <c r="S72" s="7">
        <v>0</v>
      </c>
      <c r="T72" s="7">
        <v>0</v>
      </c>
      <c r="U72" s="7">
        <v>0</v>
      </c>
      <c r="V72" s="7">
        <v>0</v>
      </c>
      <c r="W72" s="7">
        <v>0</v>
      </c>
      <c r="X72" s="7">
        <v>0</v>
      </c>
      <c r="Y72" s="7">
        <v>0</v>
      </c>
      <c r="Z72" s="7">
        <v>0</v>
      </c>
      <c r="AA72" s="7">
        <v>0</v>
      </c>
      <c r="AB72" s="7">
        <v>0</v>
      </c>
      <c r="AC72" s="6">
        <f t="shared" si="43"/>
        <v>0</v>
      </c>
      <c r="AD72" s="3" t="str">
        <f t="shared" si="44"/>
        <v>Nem rövidtávú a feladat.</v>
      </c>
      <c r="AF72" s="7">
        <v>2500</v>
      </c>
      <c r="AG72" s="7">
        <v>0</v>
      </c>
      <c r="AH72" s="7">
        <v>0</v>
      </c>
      <c r="AI72" s="7">
        <v>0</v>
      </c>
      <c r="AJ72" s="7">
        <v>0</v>
      </c>
      <c r="AK72" s="7">
        <v>0</v>
      </c>
      <c r="AL72" s="7">
        <v>0</v>
      </c>
      <c r="AM72" s="7">
        <v>0</v>
      </c>
      <c r="AN72" s="7">
        <v>0</v>
      </c>
      <c r="AO72" s="7">
        <v>0</v>
      </c>
      <c r="AP72" s="7">
        <v>0</v>
      </c>
      <c r="AQ72" s="6">
        <f t="shared" si="45"/>
        <v>2500</v>
      </c>
      <c r="AR72" s="143" t="s">
        <v>384</v>
      </c>
      <c r="AS72" s="3" t="str">
        <f t="shared" si="46"/>
        <v>A forrás egyenlő a költséggel (II.ütem).</v>
      </c>
      <c r="AU72" s="145" t="s">
        <v>156</v>
      </c>
      <c r="AV72" s="145" t="s">
        <v>156</v>
      </c>
      <c r="AW72" s="146">
        <f>COUNTA($G$3:G72)</f>
        <v>70</v>
      </c>
      <c r="AY72" s="8">
        <f>VLOOKUP($G72,Összesítő!$B:$F,3,FALSE)</f>
        <v>3161</v>
      </c>
      <c r="AZ72" s="8">
        <f t="shared" si="47"/>
        <v>0</v>
      </c>
      <c r="BA72" s="5">
        <f t="shared" si="48"/>
        <v>1</v>
      </c>
      <c r="BB72" s="5" t="str">
        <f t="shared" si="49"/>
        <v>H</v>
      </c>
      <c r="BC72" s="5">
        <f t="shared" si="50"/>
        <v>0</v>
      </c>
      <c r="BD72" s="5">
        <f t="shared" si="51"/>
        <v>0</v>
      </c>
      <c r="BE72" s="5">
        <f t="shared" si="52"/>
        <v>0</v>
      </c>
      <c r="BF72" s="8" t="str">
        <f t="shared" si="53"/>
        <v>Nem rövidtávú a feladat.</v>
      </c>
      <c r="BG72" s="5">
        <f t="shared" si="54"/>
        <v>1</v>
      </c>
      <c r="BH72" s="5">
        <f t="shared" si="55"/>
        <v>1</v>
      </c>
      <c r="BI72" s="5">
        <f t="shared" si="56"/>
        <v>0</v>
      </c>
      <c r="BJ72" s="5">
        <f t="shared" si="57"/>
        <v>1</v>
      </c>
      <c r="BK72" s="5">
        <f t="shared" si="58"/>
        <v>1</v>
      </c>
      <c r="BL72" s="4" t="str">
        <f t="shared" si="59"/>
        <v>A forrás egyenlő a költséggel (II.ütem).</v>
      </c>
      <c r="BM72" s="5">
        <f t="shared" si="60"/>
        <v>0</v>
      </c>
      <c r="BN72" s="5">
        <f t="shared" si="61"/>
        <v>1</v>
      </c>
      <c r="BO72" s="5">
        <f t="shared" si="62"/>
        <v>0</v>
      </c>
      <c r="BP72" s="5">
        <f t="shared" si="63"/>
        <v>0</v>
      </c>
      <c r="BQ72" s="5">
        <f t="shared" si="64"/>
        <v>0</v>
      </c>
      <c r="BR72" s="8">
        <f t="shared" si="65"/>
        <v>0</v>
      </c>
      <c r="BS72" s="5">
        <f t="shared" si="66"/>
        <v>0</v>
      </c>
      <c r="BT72" s="5">
        <f t="shared" si="67"/>
        <v>0</v>
      </c>
      <c r="BU72" s="5">
        <f t="shared" si="68"/>
        <v>1</v>
      </c>
      <c r="BV72" s="5">
        <f t="shared" si="69"/>
        <v>1</v>
      </c>
      <c r="BW72" s="5">
        <f t="shared" si="70"/>
        <v>1</v>
      </c>
      <c r="BX72" s="5">
        <f t="shared" si="71"/>
        <v>1</v>
      </c>
      <c r="BY72" s="5">
        <f t="shared" si="72"/>
        <v>1</v>
      </c>
      <c r="BZ72" s="5">
        <f t="shared" si="73"/>
        <v>1</v>
      </c>
      <c r="CA72" s="5">
        <f t="shared" si="74"/>
        <v>1</v>
      </c>
      <c r="CB72" s="5">
        <f t="shared" si="75"/>
        <v>1</v>
      </c>
      <c r="CC72" s="5">
        <f t="shared" si="76"/>
        <v>1</v>
      </c>
      <c r="CD72" s="5" t="str">
        <f t="shared" si="77"/>
        <v>?</v>
      </c>
      <c r="CE72" s="4" t="str">
        <f t="shared" si="78"/>
        <v>Kitöltés rendben!</v>
      </c>
      <c r="CF72" s="5">
        <f t="shared" si="79"/>
        <v>1</v>
      </c>
      <c r="CG72" s="5">
        <f t="shared" si="80"/>
        <v>0</v>
      </c>
      <c r="CH72" s="5">
        <f t="shared" si="81"/>
        <v>1</v>
      </c>
    </row>
    <row r="73" spans="1:86" s="2" customFormat="1" ht="409.5" x14ac:dyDescent="0.25">
      <c r="A73" s="1" t="str">
        <f t="shared" si="41"/>
        <v>Kitöltés rendben!</v>
      </c>
      <c r="B73" s="180">
        <v>2</v>
      </c>
      <c r="C73" s="143" t="s">
        <v>90</v>
      </c>
      <c r="D73" s="145" t="s">
        <v>445</v>
      </c>
      <c r="E73" s="145" t="s">
        <v>386</v>
      </c>
      <c r="F73" s="146" t="str">
        <f>VLOOKUP($G73,Összesítő!$B:$F,2,FALSE)</f>
        <v>11-32054-1-036-03-05</v>
      </c>
      <c r="G73" s="143" t="s">
        <v>343</v>
      </c>
      <c r="H73" s="146" t="str">
        <f>AY73&amp;"_"&amp;AW73&amp;"_FIV_"&amp;LEFT(Előlap!$B$6,4)</f>
        <v>3161_71_FIV_2026</v>
      </c>
      <c r="I73" s="146" t="str">
        <f>VLOOKUP($G73,Összesítő!$B:$F,5,FALSE)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3" s="146" t="str">
        <f>VLOOKUP($G73,Összesítő!$B:$F,4,FALSE)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3" s="6">
        <f t="shared" si="42"/>
        <v>85954</v>
      </c>
      <c r="L73" s="144">
        <v>2028</v>
      </c>
      <c r="M73" s="144">
        <v>2036</v>
      </c>
      <c r="N73" s="12">
        <v>0</v>
      </c>
      <c r="O73" s="7">
        <v>85954</v>
      </c>
      <c r="P73" s="7">
        <v>0</v>
      </c>
      <c r="R73" s="7">
        <v>0</v>
      </c>
      <c r="S73" s="7">
        <v>0</v>
      </c>
      <c r="T73" s="7">
        <v>0</v>
      </c>
      <c r="U73" s="7">
        <v>0</v>
      </c>
      <c r="V73" s="7">
        <v>0</v>
      </c>
      <c r="W73" s="7">
        <v>0</v>
      </c>
      <c r="X73" s="7">
        <v>0</v>
      </c>
      <c r="Y73" s="7">
        <v>0</v>
      </c>
      <c r="Z73" s="7">
        <v>0</v>
      </c>
      <c r="AA73" s="7">
        <v>0</v>
      </c>
      <c r="AB73" s="7">
        <v>0</v>
      </c>
      <c r="AC73" s="6">
        <f t="shared" si="43"/>
        <v>0</v>
      </c>
      <c r="AD73" s="3" t="str">
        <f t="shared" si="44"/>
        <v>Nem rövidtávú a feladat.</v>
      </c>
      <c r="AF73" s="7">
        <v>4332</v>
      </c>
      <c r="AG73" s="7">
        <v>0</v>
      </c>
      <c r="AH73" s="7">
        <v>0</v>
      </c>
      <c r="AI73" s="7">
        <v>0</v>
      </c>
      <c r="AJ73" s="7">
        <v>0</v>
      </c>
      <c r="AK73" s="7">
        <v>0</v>
      </c>
      <c r="AL73" s="7">
        <v>0</v>
      </c>
      <c r="AM73" s="7">
        <v>0</v>
      </c>
      <c r="AN73" s="7">
        <v>0</v>
      </c>
      <c r="AO73" s="7">
        <v>0</v>
      </c>
      <c r="AP73" s="7">
        <v>0</v>
      </c>
      <c r="AQ73" s="6">
        <f t="shared" si="45"/>
        <v>4332</v>
      </c>
      <c r="AR73" s="143" t="s">
        <v>385</v>
      </c>
      <c r="AS73" s="3" t="str">
        <f t="shared" si="46"/>
        <v>Forráshiányos a feladat!</v>
      </c>
      <c r="AU73" s="145" t="s">
        <v>156</v>
      </c>
      <c r="AV73" s="145" t="s">
        <v>156</v>
      </c>
      <c r="AW73" s="146">
        <f>COUNTA($G$3:G73)</f>
        <v>71</v>
      </c>
      <c r="AY73" s="8">
        <f>VLOOKUP($G73,Összesítő!$B:$F,3,FALSE)</f>
        <v>3161</v>
      </c>
      <c r="AZ73" s="8">
        <f t="shared" si="47"/>
        <v>0</v>
      </c>
      <c r="BA73" s="5">
        <f t="shared" si="48"/>
        <v>1</v>
      </c>
      <c r="BB73" s="5" t="str">
        <f t="shared" si="49"/>
        <v>H</v>
      </c>
      <c r="BC73" s="5">
        <f t="shared" si="50"/>
        <v>0</v>
      </c>
      <c r="BD73" s="5">
        <f t="shared" si="51"/>
        <v>0</v>
      </c>
      <c r="BE73" s="5">
        <f t="shared" si="52"/>
        <v>0</v>
      </c>
      <c r="BF73" s="8" t="str">
        <f t="shared" si="53"/>
        <v>Nem rövidtávú a feladat.</v>
      </c>
      <c r="BG73" s="5">
        <f t="shared" si="54"/>
        <v>1</v>
      </c>
      <c r="BH73" s="5">
        <f t="shared" si="55"/>
        <v>1</v>
      </c>
      <c r="BI73" s="5">
        <f t="shared" si="56"/>
        <v>1</v>
      </c>
      <c r="BJ73" s="5">
        <f t="shared" si="57"/>
        <v>1</v>
      </c>
      <c r="BK73" s="5">
        <f t="shared" si="58"/>
        <v>1</v>
      </c>
      <c r="BL73" s="4" t="str">
        <f t="shared" si="59"/>
        <v>Forráshiányos a feladat!</v>
      </c>
      <c r="BM73" s="5">
        <f t="shared" si="60"/>
        <v>0</v>
      </c>
      <c r="BN73" s="5">
        <f t="shared" si="61"/>
        <v>1</v>
      </c>
      <c r="BO73" s="5">
        <f t="shared" si="62"/>
        <v>0</v>
      </c>
      <c r="BP73" s="5">
        <f t="shared" si="63"/>
        <v>0</v>
      </c>
      <c r="BQ73" s="5">
        <f t="shared" si="64"/>
        <v>0</v>
      </c>
      <c r="BR73" s="8">
        <f t="shared" si="65"/>
        <v>0</v>
      </c>
      <c r="BS73" s="5">
        <f t="shared" si="66"/>
        <v>0</v>
      </c>
      <c r="BT73" s="5">
        <f t="shared" si="67"/>
        <v>0</v>
      </c>
      <c r="BU73" s="5">
        <f t="shared" si="68"/>
        <v>1</v>
      </c>
      <c r="BV73" s="5">
        <f t="shared" si="69"/>
        <v>1</v>
      </c>
      <c r="BW73" s="5">
        <f t="shared" si="70"/>
        <v>1</v>
      </c>
      <c r="BX73" s="5">
        <f t="shared" si="71"/>
        <v>1</v>
      </c>
      <c r="BY73" s="5">
        <f t="shared" si="72"/>
        <v>1</v>
      </c>
      <c r="BZ73" s="5">
        <f t="shared" si="73"/>
        <v>1</v>
      </c>
      <c r="CA73" s="5">
        <f t="shared" si="74"/>
        <v>1</v>
      </c>
      <c r="CB73" s="5">
        <f t="shared" si="75"/>
        <v>1</v>
      </c>
      <c r="CC73" s="5">
        <f t="shared" si="76"/>
        <v>1</v>
      </c>
      <c r="CD73" s="5" t="str">
        <f t="shared" si="77"/>
        <v>?</v>
      </c>
      <c r="CE73" s="4" t="str">
        <f t="shared" si="78"/>
        <v>Kitöltés rendben!</v>
      </c>
      <c r="CF73" s="5">
        <f t="shared" si="79"/>
        <v>1</v>
      </c>
      <c r="CG73" s="5">
        <f t="shared" si="80"/>
        <v>0</v>
      </c>
      <c r="CH73" s="5">
        <f t="shared" si="81"/>
        <v>1</v>
      </c>
    </row>
    <row r="74" spans="1:86" s="2" customFormat="1" ht="409.5" x14ac:dyDescent="0.25">
      <c r="A74" s="1" t="str">
        <f t="shared" si="41"/>
        <v>Kitöltés rendben!</v>
      </c>
      <c r="B74" s="180">
        <v>2</v>
      </c>
      <c r="C74" s="143" t="s">
        <v>90</v>
      </c>
      <c r="D74" s="145" t="s">
        <v>446</v>
      </c>
      <c r="E74" s="145" t="s">
        <v>386</v>
      </c>
      <c r="F74" s="146" t="str">
        <f>VLOOKUP($G74,Összesítő!$B:$F,2,FALSE)</f>
        <v>11-32054-1-036-03-05</v>
      </c>
      <c r="G74" s="143" t="s">
        <v>343</v>
      </c>
      <c r="H74" s="146" t="str">
        <f>AY74&amp;"_"&amp;AW74&amp;"_FIV_"&amp;LEFT(Előlap!$B$6,4)</f>
        <v>3161_72_FIV_2026</v>
      </c>
      <c r="I74" s="146" t="str">
        <f>VLOOKUP($G74,Összesítő!$B:$F,5,FALSE)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4" s="146" t="str">
        <f>VLOOKUP($G74,Összesítő!$B:$F,4,FALSE)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4" s="6">
        <f t="shared" si="42"/>
        <v>181154</v>
      </c>
      <c r="L74" s="144">
        <v>2028</v>
      </c>
      <c r="M74" s="144">
        <v>2036</v>
      </c>
      <c r="N74" s="12">
        <v>0</v>
      </c>
      <c r="O74" s="7">
        <v>181154</v>
      </c>
      <c r="P74" s="7">
        <v>0</v>
      </c>
      <c r="R74" s="7">
        <v>0</v>
      </c>
      <c r="S74" s="7">
        <v>0</v>
      </c>
      <c r="T74" s="7">
        <v>0</v>
      </c>
      <c r="U74" s="7">
        <v>0</v>
      </c>
      <c r="V74" s="7">
        <v>0</v>
      </c>
      <c r="W74" s="7">
        <v>0</v>
      </c>
      <c r="X74" s="7">
        <v>0</v>
      </c>
      <c r="Y74" s="7">
        <v>0</v>
      </c>
      <c r="Z74" s="7">
        <v>0</v>
      </c>
      <c r="AA74" s="7">
        <v>0</v>
      </c>
      <c r="AB74" s="7">
        <v>0</v>
      </c>
      <c r="AC74" s="6">
        <f t="shared" si="43"/>
        <v>0</v>
      </c>
      <c r="AD74" s="3" t="str">
        <f t="shared" si="44"/>
        <v>Nem rövidtávú a feladat.</v>
      </c>
      <c r="AF74" s="7">
        <v>30204</v>
      </c>
      <c r="AG74" s="7">
        <v>0</v>
      </c>
      <c r="AH74" s="7">
        <v>0</v>
      </c>
      <c r="AI74" s="7">
        <v>0</v>
      </c>
      <c r="AJ74" s="7">
        <v>0</v>
      </c>
      <c r="AK74" s="7">
        <v>0</v>
      </c>
      <c r="AL74" s="7">
        <v>0</v>
      </c>
      <c r="AM74" s="7">
        <v>0</v>
      </c>
      <c r="AN74" s="7">
        <v>0</v>
      </c>
      <c r="AO74" s="7">
        <v>0</v>
      </c>
      <c r="AP74" s="7">
        <v>0</v>
      </c>
      <c r="AQ74" s="6">
        <f t="shared" si="45"/>
        <v>30204</v>
      </c>
      <c r="AR74" s="143" t="s">
        <v>385</v>
      </c>
      <c r="AS74" s="3" t="str">
        <f t="shared" si="46"/>
        <v>Forráshiányos a feladat!</v>
      </c>
      <c r="AU74" s="145" t="s">
        <v>156</v>
      </c>
      <c r="AV74" s="145" t="s">
        <v>156</v>
      </c>
      <c r="AW74" s="146">
        <f>COUNTA($G$3:G74)</f>
        <v>72</v>
      </c>
      <c r="AY74" s="8">
        <f>VLOOKUP($G74,Összesítő!$B:$F,3,FALSE)</f>
        <v>3161</v>
      </c>
      <c r="AZ74" s="8">
        <f t="shared" si="47"/>
        <v>0</v>
      </c>
      <c r="BA74" s="5">
        <f t="shared" si="48"/>
        <v>1</v>
      </c>
      <c r="BB74" s="5" t="str">
        <f t="shared" si="49"/>
        <v>H</v>
      </c>
      <c r="BC74" s="5">
        <f t="shared" si="50"/>
        <v>0</v>
      </c>
      <c r="BD74" s="5">
        <f t="shared" si="51"/>
        <v>0</v>
      </c>
      <c r="BE74" s="5">
        <f t="shared" si="52"/>
        <v>0</v>
      </c>
      <c r="BF74" s="8" t="str">
        <f t="shared" si="53"/>
        <v>Nem rövidtávú a feladat.</v>
      </c>
      <c r="BG74" s="5">
        <f t="shared" si="54"/>
        <v>1</v>
      </c>
      <c r="BH74" s="5">
        <f t="shared" si="55"/>
        <v>1</v>
      </c>
      <c r="BI74" s="5">
        <f t="shared" si="56"/>
        <v>1</v>
      </c>
      <c r="BJ74" s="5">
        <f t="shared" si="57"/>
        <v>1</v>
      </c>
      <c r="BK74" s="5">
        <f t="shared" si="58"/>
        <v>1</v>
      </c>
      <c r="BL74" s="4" t="str">
        <f t="shared" si="59"/>
        <v>Forráshiányos a feladat!</v>
      </c>
      <c r="BM74" s="5">
        <f t="shared" si="60"/>
        <v>0</v>
      </c>
      <c r="BN74" s="5">
        <f t="shared" si="61"/>
        <v>1</v>
      </c>
      <c r="BO74" s="5">
        <f t="shared" si="62"/>
        <v>0</v>
      </c>
      <c r="BP74" s="5">
        <f t="shared" si="63"/>
        <v>0</v>
      </c>
      <c r="BQ74" s="5">
        <f t="shared" si="64"/>
        <v>0</v>
      </c>
      <c r="BR74" s="8">
        <f t="shared" si="65"/>
        <v>0</v>
      </c>
      <c r="BS74" s="5">
        <f t="shared" si="66"/>
        <v>0</v>
      </c>
      <c r="BT74" s="5">
        <f t="shared" si="67"/>
        <v>0</v>
      </c>
      <c r="BU74" s="5">
        <f t="shared" si="68"/>
        <v>1</v>
      </c>
      <c r="BV74" s="5">
        <f t="shared" si="69"/>
        <v>1</v>
      </c>
      <c r="BW74" s="5">
        <f t="shared" si="70"/>
        <v>1</v>
      </c>
      <c r="BX74" s="5">
        <f t="shared" si="71"/>
        <v>1</v>
      </c>
      <c r="BY74" s="5">
        <f t="shared" si="72"/>
        <v>1</v>
      </c>
      <c r="BZ74" s="5">
        <f t="shared" si="73"/>
        <v>1</v>
      </c>
      <c r="CA74" s="5">
        <f t="shared" si="74"/>
        <v>1</v>
      </c>
      <c r="CB74" s="5">
        <f t="shared" si="75"/>
        <v>1</v>
      </c>
      <c r="CC74" s="5">
        <f t="shared" si="76"/>
        <v>1</v>
      </c>
      <c r="CD74" s="5" t="str">
        <f t="shared" si="77"/>
        <v>?</v>
      </c>
      <c r="CE74" s="4" t="str">
        <f t="shared" si="78"/>
        <v>Kitöltés rendben!</v>
      </c>
      <c r="CF74" s="5">
        <f t="shared" si="79"/>
        <v>1</v>
      </c>
      <c r="CG74" s="5">
        <f t="shared" si="80"/>
        <v>0</v>
      </c>
      <c r="CH74" s="5">
        <f t="shared" si="81"/>
        <v>1</v>
      </c>
    </row>
    <row r="75" spans="1:86" s="2" customFormat="1" ht="409.5" x14ac:dyDescent="0.25">
      <c r="A75" s="1" t="str">
        <f t="shared" si="41"/>
        <v>Kitöltés rendben!</v>
      </c>
      <c r="B75" s="180">
        <v>2</v>
      </c>
      <c r="C75" s="143" t="s">
        <v>90</v>
      </c>
      <c r="D75" s="145" t="s">
        <v>447</v>
      </c>
      <c r="E75" s="145" t="s">
        <v>386</v>
      </c>
      <c r="F75" s="146" t="str">
        <f>VLOOKUP($G75,Összesítő!$B:$F,2,FALSE)</f>
        <v>11-32054-1-036-03-05</v>
      </c>
      <c r="G75" s="143" t="s">
        <v>343</v>
      </c>
      <c r="H75" s="146" t="str">
        <f>AY75&amp;"_"&amp;AW75&amp;"_FIV_"&amp;LEFT(Előlap!$B$6,4)</f>
        <v>3161_73_FIV_2026</v>
      </c>
      <c r="I75" s="146" t="str">
        <f>VLOOKUP($G75,Összesítő!$B:$F,5,FALSE)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5" s="146" t="str">
        <f>VLOOKUP($G75,Összesítő!$B:$F,4,FALSE)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5" s="6">
        <f t="shared" si="42"/>
        <v>128830</v>
      </c>
      <c r="L75" s="144">
        <v>2028</v>
      </c>
      <c r="M75" s="144">
        <v>2036</v>
      </c>
      <c r="N75" s="12">
        <v>0</v>
      </c>
      <c r="O75" s="7">
        <v>128830</v>
      </c>
      <c r="P75" s="7">
        <v>0</v>
      </c>
      <c r="R75" s="7">
        <v>0</v>
      </c>
      <c r="S75" s="7">
        <v>0</v>
      </c>
      <c r="T75" s="7">
        <v>0</v>
      </c>
      <c r="U75" s="7">
        <v>0</v>
      </c>
      <c r="V75" s="7">
        <v>0</v>
      </c>
      <c r="W75" s="7">
        <v>0</v>
      </c>
      <c r="X75" s="7">
        <v>0</v>
      </c>
      <c r="Y75" s="7">
        <v>0</v>
      </c>
      <c r="Z75" s="7">
        <v>0</v>
      </c>
      <c r="AA75" s="7">
        <v>0</v>
      </c>
      <c r="AB75" s="7">
        <v>0</v>
      </c>
      <c r="AC75" s="6">
        <f t="shared" si="43"/>
        <v>0</v>
      </c>
      <c r="AD75" s="3" t="str">
        <f t="shared" si="44"/>
        <v>Nem rövidtávú a feladat.</v>
      </c>
      <c r="AF75" s="7">
        <v>15552</v>
      </c>
      <c r="AG75" s="7">
        <v>0</v>
      </c>
      <c r="AH75" s="7">
        <v>0</v>
      </c>
      <c r="AI75" s="7">
        <v>0</v>
      </c>
      <c r="AJ75" s="7">
        <v>0</v>
      </c>
      <c r="AK75" s="7">
        <v>0</v>
      </c>
      <c r="AL75" s="7">
        <v>0</v>
      </c>
      <c r="AM75" s="7">
        <v>0</v>
      </c>
      <c r="AN75" s="7">
        <v>0</v>
      </c>
      <c r="AO75" s="7">
        <v>0</v>
      </c>
      <c r="AP75" s="7">
        <v>0</v>
      </c>
      <c r="AQ75" s="6">
        <f t="shared" si="45"/>
        <v>15552</v>
      </c>
      <c r="AR75" s="143" t="s">
        <v>385</v>
      </c>
      <c r="AS75" s="3" t="str">
        <f t="shared" si="46"/>
        <v>Forráshiányos a feladat!</v>
      </c>
      <c r="AU75" s="145" t="s">
        <v>156</v>
      </c>
      <c r="AV75" s="145" t="s">
        <v>156</v>
      </c>
      <c r="AW75" s="146">
        <f>COUNTA($G$3:G75)</f>
        <v>73</v>
      </c>
      <c r="AY75" s="8">
        <f>VLOOKUP($G75,Összesítő!$B:$F,3,FALSE)</f>
        <v>3161</v>
      </c>
      <c r="AZ75" s="8">
        <f t="shared" si="47"/>
        <v>0</v>
      </c>
      <c r="BA75" s="5">
        <f t="shared" si="48"/>
        <v>1</v>
      </c>
      <c r="BB75" s="5" t="str">
        <f t="shared" si="49"/>
        <v>H</v>
      </c>
      <c r="BC75" s="5">
        <f t="shared" si="50"/>
        <v>0</v>
      </c>
      <c r="BD75" s="5">
        <f t="shared" si="51"/>
        <v>0</v>
      </c>
      <c r="BE75" s="5">
        <f t="shared" si="52"/>
        <v>0</v>
      </c>
      <c r="BF75" s="8" t="str">
        <f t="shared" si="53"/>
        <v>Nem rövidtávú a feladat.</v>
      </c>
      <c r="BG75" s="5">
        <f t="shared" si="54"/>
        <v>1</v>
      </c>
      <c r="BH75" s="5">
        <f t="shared" si="55"/>
        <v>1</v>
      </c>
      <c r="BI75" s="5">
        <f t="shared" si="56"/>
        <v>1</v>
      </c>
      <c r="BJ75" s="5">
        <f t="shared" si="57"/>
        <v>1</v>
      </c>
      <c r="BK75" s="5">
        <f t="shared" si="58"/>
        <v>1</v>
      </c>
      <c r="BL75" s="4" t="str">
        <f t="shared" si="59"/>
        <v>Forráshiányos a feladat!</v>
      </c>
      <c r="BM75" s="5">
        <f t="shared" si="60"/>
        <v>0</v>
      </c>
      <c r="BN75" s="5">
        <f t="shared" si="61"/>
        <v>1</v>
      </c>
      <c r="BO75" s="5">
        <f t="shared" si="62"/>
        <v>0</v>
      </c>
      <c r="BP75" s="5">
        <f t="shared" si="63"/>
        <v>0</v>
      </c>
      <c r="BQ75" s="5">
        <f t="shared" si="64"/>
        <v>0</v>
      </c>
      <c r="BR75" s="8">
        <f t="shared" si="65"/>
        <v>0</v>
      </c>
      <c r="BS75" s="5">
        <f t="shared" si="66"/>
        <v>0</v>
      </c>
      <c r="BT75" s="5">
        <f t="shared" si="67"/>
        <v>0</v>
      </c>
      <c r="BU75" s="5">
        <f t="shared" si="68"/>
        <v>1</v>
      </c>
      <c r="BV75" s="5">
        <f t="shared" si="69"/>
        <v>1</v>
      </c>
      <c r="BW75" s="5">
        <f t="shared" si="70"/>
        <v>1</v>
      </c>
      <c r="BX75" s="5">
        <f t="shared" si="71"/>
        <v>1</v>
      </c>
      <c r="BY75" s="5">
        <f t="shared" si="72"/>
        <v>1</v>
      </c>
      <c r="BZ75" s="5">
        <f t="shared" si="73"/>
        <v>1</v>
      </c>
      <c r="CA75" s="5">
        <f t="shared" si="74"/>
        <v>1</v>
      </c>
      <c r="CB75" s="5">
        <f t="shared" si="75"/>
        <v>1</v>
      </c>
      <c r="CC75" s="5">
        <f t="shared" si="76"/>
        <v>1</v>
      </c>
      <c r="CD75" s="5" t="str">
        <f t="shared" si="77"/>
        <v>?</v>
      </c>
      <c r="CE75" s="4" t="str">
        <f t="shared" si="78"/>
        <v>Kitöltés rendben!</v>
      </c>
      <c r="CF75" s="5">
        <f t="shared" si="79"/>
        <v>1</v>
      </c>
      <c r="CG75" s="5">
        <f t="shared" si="80"/>
        <v>0</v>
      </c>
      <c r="CH75" s="5">
        <f t="shared" si="81"/>
        <v>1</v>
      </c>
    </row>
    <row r="76" spans="1:86" s="2" customFormat="1" ht="409.5" x14ac:dyDescent="0.25">
      <c r="A76" s="1" t="str">
        <f t="shared" si="41"/>
        <v>Kitöltés rendben!</v>
      </c>
      <c r="B76" s="180">
        <v>2</v>
      </c>
      <c r="C76" s="143" t="s">
        <v>99</v>
      </c>
      <c r="D76" s="145" t="s">
        <v>448</v>
      </c>
      <c r="E76" s="145" t="s">
        <v>386</v>
      </c>
      <c r="F76" s="146" t="str">
        <f>VLOOKUP($G76,Összesítő!$B:$F,2,FALSE)</f>
        <v>11-32054-1-036-03-05</v>
      </c>
      <c r="G76" s="143" t="s">
        <v>343</v>
      </c>
      <c r="H76" s="146" t="str">
        <f>AY76&amp;"_"&amp;AW76&amp;"_FIV_"&amp;LEFT(Előlap!$B$6,4)</f>
        <v>3161_74_FIV_2026</v>
      </c>
      <c r="I76" s="146" t="str">
        <f>VLOOKUP($G76,Összesítő!$B:$F,5,FALSE)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6" s="146" t="str">
        <f>VLOOKUP($G76,Összesítő!$B:$F,4,FALSE)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6" s="6">
        <f t="shared" si="42"/>
        <v>1524</v>
      </c>
      <c r="L76" s="144">
        <v>2033</v>
      </c>
      <c r="M76" s="144">
        <v>2034</v>
      </c>
      <c r="N76" s="12">
        <v>0</v>
      </c>
      <c r="O76" s="7">
        <v>1524</v>
      </c>
      <c r="P76" s="7">
        <v>0</v>
      </c>
      <c r="R76" s="7">
        <v>0</v>
      </c>
      <c r="S76" s="7">
        <v>0</v>
      </c>
      <c r="T76" s="7">
        <v>0</v>
      </c>
      <c r="U76" s="7">
        <v>0</v>
      </c>
      <c r="V76" s="7">
        <v>0</v>
      </c>
      <c r="W76" s="7">
        <v>0</v>
      </c>
      <c r="X76" s="7">
        <v>0</v>
      </c>
      <c r="Y76" s="7">
        <v>0</v>
      </c>
      <c r="Z76" s="7">
        <v>0</v>
      </c>
      <c r="AA76" s="7">
        <v>0</v>
      </c>
      <c r="AB76" s="7">
        <v>0</v>
      </c>
      <c r="AC76" s="6">
        <f t="shared" si="43"/>
        <v>0</v>
      </c>
      <c r="AD76" s="3" t="str">
        <f t="shared" si="44"/>
        <v>Nem rövidtávú a feladat.</v>
      </c>
      <c r="AF76" s="7">
        <v>0</v>
      </c>
      <c r="AG76" s="7">
        <v>0</v>
      </c>
      <c r="AH76" s="7">
        <v>0</v>
      </c>
      <c r="AI76" s="7">
        <v>0</v>
      </c>
      <c r="AJ76" s="7">
        <v>0</v>
      </c>
      <c r="AK76" s="7">
        <v>0</v>
      </c>
      <c r="AL76" s="7">
        <v>0</v>
      </c>
      <c r="AM76" s="7">
        <v>0</v>
      </c>
      <c r="AN76" s="7">
        <v>0</v>
      </c>
      <c r="AO76" s="7">
        <v>0</v>
      </c>
      <c r="AP76" s="7">
        <v>0</v>
      </c>
      <c r="AQ76" s="6">
        <f t="shared" si="45"/>
        <v>0</v>
      </c>
      <c r="AR76" s="143" t="s">
        <v>385</v>
      </c>
      <c r="AS76" s="3" t="str">
        <f t="shared" si="46"/>
        <v>Forráshiányos a feladat!</v>
      </c>
      <c r="AU76" s="145" t="s">
        <v>156</v>
      </c>
      <c r="AV76" s="145" t="s">
        <v>156</v>
      </c>
      <c r="AW76" s="146">
        <f>COUNTA($G$3:G76)</f>
        <v>74</v>
      </c>
      <c r="AY76" s="8">
        <f>VLOOKUP($G76,Összesítő!$B:$F,3,FALSE)</f>
        <v>3161</v>
      </c>
      <c r="AZ76" s="8">
        <f t="shared" si="47"/>
        <v>0</v>
      </c>
      <c r="BA76" s="5">
        <f t="shared" si="48"/>
        <v>1</v>
      </c>
      <c r="BB76" s="5" t="str">
        <f t="shared" si="49"/>
        <v>H</v>
      </c>
      <c r="BC76" s="5">
        <f t="shared" si="50"/>
        <v>0</v>
      </c>
      <c r="BD76" s="5">
        <f t="shared" si="51"/>
        <v>0</v>
      </c>
      <c r="BE76" s="5">
        <f t="shared" si="52"/>
        <v>0</v>
      </c>
      <c r="BF76" s="8" t="str">
        <f t="shared" si="53"/>
        <v>Nem rövidtávú a feladat.</v>
      </c>
      <c r="BG76" s="5">
        <f t="shared" si="54"/>
        <v>1</v>
      </c>
      <c r="BH76" s="5">
        <f t="shared" si="55"/>
        <v>1</v>
      </c>
      <c r="BI76" s="5">
        <f t="shared" si="56"/>
        <v>1</v>
      </c>
      <c r="BJ76" s="5">
        <f t="shared" si="57"/>
        <v>1</v>
      </c>
      <c r="BK76" s="5">
        <f t="shared" si="58"/>
        <v>1</v>
      </c>
      <c r="BL76" s="4" t="str">
        <f t="shared" si="59"/>
        <v>Forráshiányos a feladat!</v>
      </c>
      <c r="BM76" s="5">
        <f t="shared" si="60"/>
        <v>0</v>
      </c>
      <c r="BN76" s="5">
        <f t="shared" si="61"/>
        <v>1</v>
      </c>
      <c r="BO76" s="5">
        <f t="shared" si="62"/>
        <v>0</v>
      </c>
      <c r="BP76" s="5">
        <f t="shared" si="63"/>
        <v>0</v>
      </c>
      <c r="BQ76" s="5">
        <f t="shared" si="64"/>
        <v>0</v>
      </c>
      <c r="BR76" s="8">
        <f t="shared" si="65"/>
        <v>0</v>
      </c>
      <c r="BS76" s="5">
        <f t="shared" si="66"/>
        <v>0</v>
      </c>
      <c r="BT76" s="5">
        <f t="shared" si="67"/>
        <v>0</v>
      </c>
      <c r="BU76" s="5">
        <f t="shared" si="68"/>
        <v>1</v>
      </c>
      <c r="BV76" s="5">
        <f t="shared" si="69"/>
        <v>1</v>
      </c>
      <c r="BW76" s="5">
        <f t="shared" si="70"/>
        <v>1</v>
      </c>
      <c r="BX76" s="5">
        <f t="shared" si="71"/>
        <v>1</v>
      </c>
      <c r="BY76" s="5">
        <f t="shared" si="72"/>
        <v>1</v>
      </c>
      <c r="BZ76" s="5">
        <f t="shared" si="73"/>
        <v>1</v>
      </c>
      <c r="CA76" s="5">
        <f t="shared" si="74"/>
        <v>1</v>
      </c>
      <c r="CB76" s="5">
        <f t="shared" si="75"/>
        <v>1</v>
      </c>
      <c r="CC76" s="5">
        <f t="shared" si="76"/>
        <v>1</v>
      </c>
      <c r="CD76" s="5" t="str">
        <f t="shared" si="77"/>
        <v>?</v>
      </c>
      <c r="CE76" s="4" t="str">
        <f t="shared" si="78"/>
        <v>Kitöltés rendben!</v>
      </c>
      <c r="CF76" s="5">
        <f t="shared" si="79"/>
        <v>1</v>
      </c>
      <c r="CG76" s="5">
        <f t="shared" si="80"/>
        <v>0</v>
      </c>
      <c r="CH76" s="5">
        <f t="shared" si="81"/>
        <v>1</v>
      </c>
    </row>
    <row r="77" spans="1:86" s="2" customFormat="1" ht="409.5" x14ac:dyDescent="0.25">
      <c r="A77" s="1" t="str">
        <f t="shared" si="41"/>
        <v>Kitöltés rendben!</v>
      </c>
      <c r="B77" s="180">
        <v>2</v>
      </c>
      <c r="C77" s="143" t="s">
        <v>16</v>
      </c>
      <c r="D77" s="145" t="s">
        <v>449</v>
      </c>
      <c r="E77" s="145" t="s">
        <v>386</v>
      </c>
      <c r="F77" s="146" t="str">
        <f>VLOOKUP($G77,Összesítő!$B:$F,2,FALSE)</f>
        <v>11-32054-1-036-03-05</v>
      </c>
      <c r="G77" s="143" t="s">
        <v>343</v>
      </c>
      <c r="H77" s="146" t="str">
        <f>AY77&amp;"_"&amp;AW77&amp;"_FIV_"&amp;LEFT(Előlap!$B$6,4)</f>
        <v>3161_75_FIV_2026</v>
      </c>
      <c r="I77" s="146" t="str">
        <f>VLOOKUP($G77,Összesítő!$B:$F,5,FALSE)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7" s="146" t="str">
        <f>VLOOKUP($G77,Összesítő!$B:$F,4,FALSE)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7" s="6">
        <f t="shared" si="42"/>
        <v>141500</v>
      </c>
      <c r="L77" s="144">
        <v>2029</v>
      </c>
      <c r="M77" s="144">
        <v>2031</v>
      </c>
      <c r="N77" s="12">
        <v>0</v>
      </c>
      <c r="O77" s="7">
        <v>141500</v>
      </c>
      <c r="P77" s="7">
        <v>0</v>
      </c>
      <c r="R77" s="7">
        <v>0</v>
      </c>
      <c r="S77" s="7">
        <v>0</v>
      </c>
      <c r="T77" s="7">
        <v>0</v>
      </c>
      <c r="U77" s="7">
        <v>0</v>
      </c>
      <c r="V77" s="7">
        <v>0</v>
      </c>
      <c r="W77" s="7">
        <v>0</v>
      </c>
      <c r="X77" s="7">
        <v>0</v>
      </c>
      <c r="Y77" s="7">
        <v>0</v>
      </c>
      <c r="Z77" s="7">
        <v>0</v>
      </c>
      <c r="AA77" s="7">
        <v>0</v>
      </c>
      <c r="AB77" s="7">
        <v>0</v>
      </c>
      <c r="AC77" s="6">
        <f t="shared" si="43"/>
        <v>0</v>
      </c>
      <c r="AD77" s="3" t="str">
        <f t="shared" si="44"/>
        <v>Nem rövidtávú a feladat.</v>
      </c>
      <c r="AF77" s="7">
        <v>0</v>
      </c>
      <c r="AG77" s="7">
        <v>0</v>
      </c>
      <c r="AH77" s="7">
        <v>0</v>
      </c>
      <c r="AI77" s="7">
        <v>0</v>
      </c>
      <c r="AJ77" s="7">
        <v>0</v>
      </c>
      <c r="AK77" s="7">
        <v>0</v>
      </c>
      <c r="AL77" s="7">
        <v>0</v>
      </c>
      <c r="AM77" s="7">
        <v>0</v>
      </c>
      <c r="AN77" s="7">
        <v>0</v>
      </c>
      <c r="AO77" s="7">
        <v>0</v>
      </c>
      <c r="AP77" s="7">
        <v>0</v>
      </c>
      <c r="AQ77" s="6">
        <f t="shared" si="45"/>
        <v>0</v>
      </c>
      <c r="AR77" s="143" t="s">
        <v>385</v>
      </c>
      <c r="AS77" s="3" t="str">
        <f t="shared" si="46"/>
        <v>Forráshiányos a feladat!</v>
      </c>
      <c r="AU77" s="145" t="s">
        <v>156</v>
      </c>
      <c r="AV77" s="145" t="s">
        <v>156</v>
      </c>
      <c r="AW77" s="146">
        <f>COUNTA($G$3:G77)</f>
        <v>75</v>
      </c>
      <c r="AY77" s="8">
        <f>VLOOKUP($G77,Összesítő!$B:$F,3,FALSE)</f>
        <v>3161</v>
      </c>
      <c r="AZ77" s="8">
        <f t="shared" si="47"/>
        <v>0</v>
      </c>
      <c r="BA77" s="5">
        <f t="shared" si="48"/>
        <v>1</v>
      </c>
      <c r="BB77" s="5" t="str">
        <f t="shared" si="49"/>
        <v>H</v>
      </c>
      <c r="BC77" s="5">
        <f t="shared" si="50"/>
        <v>0</v>
      </c>
      <c r="BD77" s="5">
        <f t="shared" si="51"/>
        <v>0</v>
      </c>
      <c r="BE77" s="5">
        <f t="shared" si="52"/>
        <v>0</v>
      </c>
      <c r="BF77" s="8" t="str">
        <f t="shared" si="53"/>
        <v>Nem rövidtávú a feladat.</v>
      </c>
      <c r="BG77" s="5">
        <f t="shared" si="54"/>
        <v>1</v>
      </c>
      <c r="BH77" s="5">
        <f t="shared" si="55"/>
        <v>1</v>
      </c>
      <c r="BI77" s="5">
        <f t="shared" si="56"/>
        <v>1</v>
      </c>
      <c r="BJ77" s="5">
        <f t="shared" si="57"/>
        <v>1</v>
      </c>
      <c r="BK77" s="5">
        <f t="shared" si="58"/>
        <v>1</v>
      </c>
      <c r="BL77" s="4" t="str">
        <f t="shared" si="59"/>
        <v>Forráshiányos a feladat!</v>
      </c>
      <c r="BM77" s="5">
        <f t="shared" si="60"/>
        <v>0</v>
      </c>
      <c r="BN77" s="5">
        <f t="shared" si="61"/>
        <v>1</v>
      </c>
      <c r="BO77" s="5">
        <f t="shared" si="62"/>
        <v>0</v>
      </c>
      <c r="BP77" s="5">
        <f t="shared" si="63"/>
        <v>0</v>
      </c>
      <c r="BQ77" s="5">
        <f t="shared" si="64"/>
        <v>0</v>
      </c>
      <c r="BR77" s="8">
        <f t="shared" si="65"/>
        <v>0</v>
      </c>
      <c r="BS77" s="5">
        <f t="shared" si="66"/>
        <v>0</v>
      </c>
      <c r="BT77" s="5">
        <f t="shared" si="67"/>
        <v>0</v>
      </c>
      <c r="BU77" s="5">
        <f t="shared" si="68"/>
        <v>1</v>
      </c>
      <c r="BV77" s="5">
        <f t="shared" si="69"/>
        <v>1</v>
      </c>
      <c r="BW77" s="5">
        <f t="shared" si="70"/>
        <v>1</v>
      </c>
      <c r="BX77" s="5">
        <f t="shared" si="71"/>
        <v>1</v>
      </c>
      <c r="BY77" s="5">
        <f t="shared" si="72"/>
        <v>1</v>
      </c>
      <c r="BZ77" s="5">
        <f t="shared" si="73"/>
        <v>1</v>
      </c>
      <c r="CA77" s="5">
        <f t="shared" si="74"/>
        <v>1</v>
      </c>
      <c r="CB77" s="5">
        <f t="shared" si="75"/>
        <v>1</v>
      </c>
      <c r="CC77" s="5">
        <f t="shared" si="76"/>
        <v>1</v>
      </c>
      <c r="CD77" s="5" t="str">
        <f t="shared" si="77"/>
        <v>?</v>
      </c>
      <c r="CE77" s="4" t="str">
        <f t="shared" si="78"/>
        <v>Kitöltés rendben!</v>
      </c>
      <c r="CF77" s="5">
        <f t="shared" si="79"/>
        <v>1</v>
      </c>
      <c r="CG77" s="5">
        <f t="shared" si="80"/>
        <v>0</v>
      </c>
      <c r="CH77" s="5">
        <f t="shared" si="81"/>
        <v>1</v>
      </c>
    </row>
    <row r="78" spans="1:86" s="2" customFormat="1" ht="409.5" x14ac:dyDescent="0.25">
      <c r="A78" s="1" t="str">
        <f t="shared" si="41"/>
        <v>Kitöltés rendben!</v>
      </c>
      <c r="B78" s="180">
        <v>2</v>
      </c>
      <c r="C78" s="143" t="s">
        <v>16</v>
      </c>
      <c r="D78" s="145" t="s">
        <v>450</v>
      </c>
      <c r="E78" s="145" t="s">
        <v>386</v>
      </c>
      <c r="F78" s="146" t="str">
        <f>VLOOKUP($G78,Összesítő!$B:$F,2,FALSE)</f>
        <v>11-32054-1-036-03-05</v>
      </c>
      <c r="G78" s="143" t="s">
        <v>343</v>
      </c>
      <c r="H78" s="146" t="str">
        <f>AY78&amp;"_"&amp;AW78&amp;"_FIV_"&amp;LEFT(Előlap!$B$6,4)</f>
        <v>3161_76_FIV_2026</v>
      </c>
      <c r="I78" s="146" t="str">
        <f>VLOOKUP($G78,Összesítő!$B:$F,5,FALSE)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8" s="146" t="str">
        <f>VLOOKUP($G78,Összesítő!$B:$F,4,FALSE)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8" s="6">
        <f t="shared" si="42"/>
        <v>1500</v>
      </c>
      <c r="L78" s="144">
        <v>2029</v>
      </c>
      <c r="M78" s="144">
        <v>2029</v>
      </c>
      <c r="N78" s="12">
        <v>0</v>
      </c>
      <c r="O78" s="7">
        <v>1500</v>
      </c>
      <c r="P78" s="7">
        <v>0</v>
      </c>
      <c r="R78" s="7">
        <v>0</v>
      </c>
      <c r="S78" s="7">
        <v>0</v>
      </c>
      <c r="T78" s="7">
        <v>0</v>
      </c>
      <c r="U78" s="7">
        <v>0</v>
      </c>
      <c r="V78" s="7">
        <v>0</v>
      </c>
      <c r="W78" s="7">
        <v>0</v>
      </c>
      <c r="X78" s="7">
        <v>0</v>
      </c>
      <c r="Y78" s="7">
        <v>0</v>
      </c>
      <c r="Z78" s="7">
        <v>0</v>
      </c>
      <c r="AA78" s="7">
        <v>0</v>
      </c>
      <c r="AB78" s="7">
        <v>0</v>
      </c>
      <c r="AC78" s="6">
        <f t="shared" si="43"/>
        <v>0</v>
      </c>
      <c r="AD78" s="3" t="str">
        <f t="shared" si="44"/>
        <v>Nem rövidtávú a feladat.</v>
      </c>
      <c r="AF78" s="7">
        <v>0</v>
      </c>
      <c r="AG78" s="7">
        <v>0</v>
      </c>
      <c r="AH78" s="7">
        <v>0</v>
      </c>
      <c r="AI78" s="7">
        <v>0</v>
      </c>
      <c r="AJ78" s="7">
        <v>0</v>
      </c>
      <c r="AK78" s="7">
        <v>0</v>
      </c>
      <c r="AL78" s="7">
        <v>0</v>
      </c>
      <c r="AM78" s="7">
        <v>0</v>
      </c>
      <c r="AN78" s="7">
        <v>0</v>
      </c>
      <c r="AO78" s="7">
        <v>0</v>
      </c>
      <c r="AP78" s="7">
        <v>0</v>
      </c>
      <c r="AQ78" s="6">
        <f t="shared" si="45"/>
        <v>0</v>
      </c>
      <c r="AR78" s="143" t="s">
        <v>385</v>
      </c>
      <c r="AS78" s="3" t="str">
        <f t="shared" si="46"/>
        <v>Forráshiányos a feladat!</v>
      </c>
      <c r="AU78" s="145" t="s">
        <v>156</v>
      </c>
      <c r="AV78" s="145" t="s">
        <v>156</v>
      </c>
      <c r="AW78" s="146">
        <f>COUNTA($G$3:G78)</f>
        <v>76</v>
      </c>
      <c r="AY78" s="8">
        <f>VLOOKUP($G78,Összesítő!$B:$F,3,FALSE)</f>
        <v>3161</v>
      </c>
      <c r="AZ78" s="8">
        <f t="shared" si="47"/>
        <v>0</v>
      </c>
      <c r="BA78" s="5">
        <f t="shared" si="48"/>
        <v>1</v>
      </c>
      <c r="BB78" s="5" t="str">
        <f t="shared" si="49"/>
        <v>H</v>
      </c>
      <c r="BC78" s="5">
        <f t="shared" si="50"/>
        <v>0</v>
      </c>
      <c r="BD78" s="5">
        <f t="shared" si="51"/>
        <v>0</v>
      </c>
      <c r="BE78" s="5">
        <f t="shared" si="52"/>
        <v>0</v>
      </c>
      <c r="BF78" s="8" t="str">
        <f t="shared" si="53"/>
        <v>Nem rövidtávú a feladat.</v>
      </c>
      <c r="BG78" s="5">
        <f t="shared" si="54"/>
        <v>1</v>
      </c>
      <c r="BH78" s="5">
        <f t="shared" si="55"/>
        <v>1</v>
      </c>
      <c r="BI78" s="5">
        <f t="shared" si="56"/>
        <v>1</v>
      </c>
      <c r="BJ78" s="5">
        <f t="shared" si="57"/>
        <v>1</v>
      </c>
      <c r="BK78" s="5">
        <f t="shared" si="58"/>
        <v>1</v>
      </c>
      <c r="BL78" s="4" t="str">
        <f t="shared" si="59"/>
        <v>Forráshiányos a feladat!</v>
      </c>
      <c r="BM78" s="5">
        <f t="shared" si="60"/>
        <v>0</v>
      </c>
      <c r="BN78" s="5">
        <f t="shared" si="61"/>
        <v>1</v>
      </c>
      <c r="BO78" s="5">
        <f t="shared" si="62"/>
        <v>0</v>
      </c>
      <c r="BP78" s="5">
        <f t="shared" si="63"/>
        <v>0</v>
      </c>
      <c r="BQ78" s="5">
        <f t="shared" si="64"/>
        <v>0</v>
      </c>
      <c r="BR78" s="8">
        <f t="shared" si="65"/>
        <v>0</v>
      </c>
      <c r="BS78" s="5">
        <f t="shared" si="66"/>
        <v>0</v>
      </c>
      <c r="BT78" s="5">
        <f t="shared" si="67"/>
        <v>0</v>
      </c>
      <c r="BU78" s="5">
        <f t="shared" si="68"/>
        <v>1</v>
      </c>
      <c r="BV78" s="5">
        <f t="shared" si="69"/>
        <v>1</v>
      </c>
      <c r="BW78" s="5">
        <f t="shared" si="70"/>
        <v>1</v>
      </c>
      <c r="BX78" s="5">
        <f t="shared" si="71"/>
        <v>1</v>
      </c>
      <c r="BY78" s="5">
        <f t="shared" si="72"/>
        <v>1</v>
      </c>
      <c r="BZ78" s="5">
        <f t="shared" si="73"/>
        <v>1</v>
      </c>
      <c r="CA78" s="5">
        <f t="shared" si="74"/>
        <v>1</v>
      </c>
      <c r="CB78" s="5">
        <f t="shared" si="75"/>
        <v>1</v>
      </c>
      <c r="CC78" s="5">
        <f t="shared" si="76"/>
        <v>1</v>
      </c>
      <c r="CD78" s="5" t="str">
        <f t="shared" si="77"/>
        <v>?</v>
      </c>
      <c r="CE78" s="4" t="str">
        <f t="shared" si="78"/>
        <v>Kitöltés rendben!</v>
      </c>
      <c r="CF78" s="5">
        <f t="shared" si="79"/>
        <v>1</v>
      </c>
      <c r="CG78" s="5">
        <f t="shared" si="80"/>
        <v>0</v>
      </c>
      <c r="CH78" s="5">
        <f t="shared" si="81"/>
        <v>1</v>
      </c>
    </row>
    <row r="79" spans="1:86" s="2" customFormat="1" ht="409.5" x14ac:dyDescent="0.25">
      <c r="A79" s="1" t="str">
        <f t="shared" si="41"/>
        <v>Kitöltés rendben!</v>
      </c>
      <c r="B79" s="180">
        <v>2</v>
      </c>
      <c r="C79" s="143" t="s">
        <v>16</v>
      </c>
      <c r="D79" s="145" t="s">
        <v>451</v>
      </c>
      <c r="E79" s="145" t="s">
        <v>386</v>
      </c>
      <c r="F79" s="146" t="str">
        <f>VLOOKUP($G79,Összesítő!$B:$F,2,FALSE)</f>
        <v>11-32054-1-036-03-05</v>
      </c>
      <c r="G79" s="143" t="s">
        <v>343</v>
      </c>
      <c r="H79" s="146" t="str">
        <f>AY79&amp;"_"&amp;AW79&amp;"_FIV_"&amp;LEFT(Előlap!$B$6,4)</f>
        <v>3161_77_FIV_2026</v>
      </c>
      <c r="I79" s="146" t="str">
        <f>VLOOKUP($G79,Összesítő!$B:$F,5,FALSE)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79" s="146" t="str">
        <f>VLOOKUP($G79,Összesítő!$B:$F,4,FALSE)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79" s="6">
        <f t="shared" si="42"/>
        <v>1500</v>
      </c>
      <c r="L79" s="144">
        <v>2029</v>
      </c>
      <c r="M79" s="144">
        <v>2029</v>
      </c>
      <c r="N79" s="12">
        <v>0</v>
      </c>
      <c r="O79" s="7">
        <v>1500</v>
      </c>
      <c r="P79" s="7">
        <v>0</v>
      </c>
      <c r="R79" s="7">
        <v>0</v>
      </c>
      <c r="S79" s="7">
        <v>0</v>
      </c>
      <c r="T79" s="7">
        <v>0</v>
      </c>
      <c r="U79" s="7">
        <v>0</v>
      </c>
      <c r="V79" s="7">
        <v>0</v>
      </c>
      <c r="W79" s="7">
        <v>0</v>
      </c>
      <c r="X79" s="7">
        <v>0</v>
      </c>
      <c r="Y79" s="7">
        <v>0</v>
      </c>
      <c r="Z79" s="7">
        <v>0</v>
      </c>
      <c r="AA79" s="7">
        <v>0</v>
      </c>
      <c r="AB79" s="7">
        <v>0</v>
      </c>
      <c r="AC79" s="6">
        <f t="shared" si="43"/>
        <v>0</v>
      </c>
      <c r="AD79" s="3" t="str">
        <f t="shared" si="44"/>
        <v>Nem rövidtávú a feladat.</v>
      </c>
      <c r="AF79" s="7">
        <v>0</v>
      </c>
      <c r="AG79" s="7">
        <v>0</v>
      </c>
      <c r="AH79" s="7">
        <v>0</v>
      </c>
      <c r="AI79" s="7">
        <v>0</v>
      </c>
      <c r="AJ79" s="7">
        <v>0</v>
      </c>
      <c r="AK79" s="7">
        <v>0</v>
      </c>
      <c r="AL79" s="7">
        <v>0</v>
      </c>
      <c r="AM79" s="7">
        <v>0</v>
      </c>
      <c r="AN79" s="7">
        <v>0</v>
      </c>
      <c r="AO79" s="7">
        <v>0</v>
      </c>
      <c r="AP79" s="7">
        <v>0</v>
      </c>
      <c r="AQ79" s="6">
        <f t="shared" si="45"/>
        <v>0</v>
      </c>
      <c r="AR79" s="143" t="s">
        <v>385</v>
      </c>
      <c r="AS79" s="3" t="str">
        <f t="shared" si="46"/>
        <v>Forráshiányos a feladat!</v>
      </c>
      <c r="AU79" s="145" t="s">
        <v>156</v>
      </c>
      <c r="AV79" s="145" t="s">
        <v>156</v>
      </c>
      <c r="AW79" s="146">
        <f>COUNTA($G$3:G79)</f>
        <v>77</v>
      </c>
      <c r="AY79" s="8">
        <f>VLOOKUP($G79,Összesítő!$B:$F,3,FALSE)</f>
        <v>3161</v>
      </c>
      <c r="AZ79" s="8">
        <f t="shared" si="47"/>
        <v>0</v>
      </c>
      <c r="BA79" s="5">
        <f t="shared" si="48"/>
        <v>1</v>
      </c>
      <c r="BB79" s="5" t="str">
        <f t="shared" si="49"/>
        <v>H</v>
      </c>
      <c r="BC79" s="5">
        <f t="shared" si="50"/>
        <v>0</v>
      </c>
      <c r="BD79" s="5">
        <f t="shared" si="51"/>
        <v>0</v>
      </c>
      <c r="BE79" s="5">
        <f t="shared" si="52"/>
        <v>0</v>
      </c>
      <c r="BF79" s="8" t="str">
        <f t="shared" si="53"/>
        <v>Nem rövidtávú a feladat.</v>
      </c>
      <c r="BG79" s="5">
        <f t="shared" si="54"/>
        <v>1</v>
      </c>
      <c r="BH79" s="5">
        <f t="shared" si="55"/>
        <v>1</v>
      </c>
      <c r="BI79" s="5">
        <f t="shared" si="56"/>
        <v>1</v>
      </c>
      <c r="BJ79" s="5">
        <f t="shared" si="57"/>
        <v>1</v>
      </c>
      <c r="BK79" s="5">
        <f t="shared" si="58"/>
        <v>1</v>
      </c>
      <c r="BL79" s="4" t="str">
        <f t="shared" si="59"/>
        <v>Forráshiányos a feladat!</v>
      </c>
      <c r="BM79" s="5">
        <f t="shared" si="60"/>
        <v>0</v>
      </c>
      <c r="BN79" s="5">
        <f t="shared" si="61"/>
        <v>1</v>
      </c>
      <c r="BO79" s="5">
        <f t="shared" si="62"/>
        <v>0</v>
      </c>
      <c r="BP79" s="5">
        <f t="shared" si="63"/>
        <v>0</v>
      </c>
      <c r="BQ79" s="5">
        <f t="shared" si="64"/>
        <v>0</v>
      </c>
      <c r="BR79" s="8">
        <f t="shared" si="65"/>
        <v>0</v>
      </c>
      <c r="BS79" s="5">
        <f t="shared" si="66"/>
        <v>0</v>
      </c>
      <c r="BT79" s="5">
        <f t="shared" si="67"/>
        <v>0</v>
      </c>
      <c r="BU79" s="5">
        <f t="shared" si="68"/>
        <v>1</v>
      </c>
      <c r="BV79" s="5">
        <f t="shared" si="69"/>
        <v>1</v>
      </c>
      <c r="BW79" s="5">
        <f t="shared" si="70"/>
        <v>1</v>
      </c>
      <c r="BX79" s="5">
        <f t="shared" si="71"/>
        <v>1</v>
      </c>
      <c r="BY79" s="5">
        <f t="shared" si="72"/>
        <v>1</v>
      </c>
      <c r="BZ79" s="5">
        <f t="shared" si="73"/>
        <v>1</v>
      </c>
      <c r="CA79" s="5">
        <f t="shared" si="74"/>
        <v>1</v>
      </c>
      <c r="CB79" s="5">
        <f t="shared" si="75"/>
        <v>1</v>
      </c>
      <c r="CC79" s="5">
        <f t="shared" si="76"/>
        <v>1</v>
      </c>
      <c r="CD79" s="5" t="str">
        <f t="shared" si="77"/>
        <v>?</v>
      </c>
      <c r="CE79" s="4" t="str">
        <f t="shared" si="78"/>
        <v>Kitöltés rendben!</v>
      </c>
      <c r="CF79" s="5">
        <f t="shared" si="79"/>
        <v>1</v>
      </c>
      <c r="CG79" s="5">
        <f t="shared" si="80"/>
        <v>0</v>
      </c>
      <c r="CH79" s="5">
        <f t="shared" si="81"/>
        <v>1</v>
      </c>
    </row>
    <row r="80" spans="1:86" s="2" customFormat="1" ht="409.5" x14ac:dyDescent="0.25">
      <c r="A80" s="1" t="str">
        <f t="shared" si="41"/>
        <v>Kitöltés rendben!</v>
      </c>
      <c r="B80" s="180">
        <v>2</v>
      </c>
      <c r="C80" s="143" t="s">
        <v>16</v>
      </c>
      <c r="D80" s="145" t="s">
        <v>452</v>
      </c>
      <c r="E80" s="145" t="s">
        <v>386</v>
      </c>
      <c r="F80" s="146" t="str">
        <f>VLOOKUP($G80,Összesítő!$B:$F,2,FALSE)</f>
        <v>11-32054-1-036-03-05</v>
      </c>
      <c r="G80" s="143" t="s">
        <v>343</v>
      </c>
      <c r="H80" s="146" t="str">
        <f>AY80&amp;"_"&amp;AW80&amp;"_FIV_"&amp;LEFT(Előlap!$B$6,4)</f>
        <v>3161_78_FIV_2026</v>
      </c>
      <c r="I80" s="146" t="str">
        <f>VLOOKUP($G80,Összesítő!$B:$F,5,FALSE)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0" s="146" t="str">
        <f>VLOOKUP($G80,Összesítő!$B:$F,4,FALSE)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0" s="6">
        <f t="shared" si="42"/>
        <v>18000</v>
      </c>
      <c r="L80" s="144">
        <v>2030</v>
      </c>
      <c r="M80" s="144">
        <v>2034</v>
      </c>
      <c r="N80" s="12">
        <v>0</v>
      </c>
      <c r="O80" s="7">
        <v>18000</v>
      </c>
      <c r="P80" s="7">
        <v>0</v>
      </c>
      <c r="R80" s="7">
        <v>0</v>
      </c>
      <c r="S80" s="7">
        <v>0</v>
      </c>
      <c r="T80" s="7">
        <v>0</v>
      </c>
      <c r="U80" s="7">
        <v>0</v>
      </c>
      <c r="V80" s="7">
        <v>0</v>
      </c>
      <c r="W80" s="7">
        <v>0</v>
      </c>
      <c r="X80" s="7">
        <v>0</v>
      </c>
      <c r="Y80" s="7">
        <v>0</v>
      </c>
      <c r="Z80" s="7">
        <v>0</v>
      </c>
      <c r="AA80" s="7">
        <v>0</v>
      </c>
      <c r="AB80" s="7">
        <v>0</v>
      </c>
      <c r="AC80" s="6">
        <f t="shared" si="43"/>
        <v>0</v>
      </c>
      <c r="AD80" s="3" t="str">
        <f t="shared" si="44"/>
        <v>Nem rövidtávú a feladat.</v>
      </c>
      <c r="AF80" s="7">
        <v>0</v>
      </c>
      <c r="AG80" s="7">
        <v>0</v>
      </c>
      <c r="AH80" s="7">
        <v>0</v>
      </c>
      <c r="AI80" s="7">
        <v>0</v>
      </c>
      <c r="AJ80" s="7">
        <v>0</v>
      </c>
      <c r="AK80" s="7">
        <v>0</v>
      </c>
      <c r="AL80" s="7">
        <v>0</v>
      </c>
      <c r="AM80" s="7">
        <v>0</v>
      </c>
      <c r="AN80" s="7">
        <v>0</v>
      </c>
      <c r="AO80" s="7">
        <v>0</v>
      </c>
      <c r="AP80" s="7">
        <v>0</v>
      </c>
      <c r="AQ80" s="6">
        <f t="shared" si="45"/>
        <v>0</v>
      </c>
      <c r="AR80" s="143" t="s">
        <v>385</v>
      </c>
      <c r="AS80" s="3" t="str">
        <f t="shared" si="46"/>
        <v>Forráshiányos a feladat!</v>
      </c>
      <c r="AU80" s="145" t="s">
        <v>156</v>
      </c>
      <c r="AV80" s="145" t="s">
        <v>156</v>
      </c>
      <c r="AW80" s="146">
        <f>COUNTA($G$3:G80)</f>
        <v>78</v>
      </c>
      <c r="AY80" s="8">
        <f>VLOOKUP($G80,Összesítő!$B:$F,3,FALSE)</f>
        <v>3161</v>
      </c>
      <c r="AZ80" s="8">
        <f t="shared" si="47"/>
        <v>0</v>
      </c>
      <c r="BA80" s="5">
        <f t="shared" si="48"/>
        <v>1</v>
      </c>
      <c r="BB80" s="5" t="str">
        <f t="shared" si="49"/>
        <v>H</v>
      </c>
      <c r="BC80" s="5">
        <f t="shared" si="50"/>
        <v>0</v>
      </c>
      <c r="BD80" s="5">
        <f t="shared" si="51"/>
        <v>0</v>
      </c>
      <c r="BE80" s="5">
        <f t="shared" si="52"/>
        <v>0</v>
      </c>
      <c r="BF80" s="8" t="str">
        <f t="shared" si="53"/>
        <v>Nem rövidtávú a feladat.</v>
      </c>
      <c r="BG80" s="5">
        <f t="shared" si="54"/>
        <v>1</v>
      </c>
      <c r="BH80" s="5">
        <f t="shared" si="55"/>
        <v>1</v>
      </c>
      <c r="BI80" s="5">
        <f t="shared" si="56"/>
        <v>1</v>
      </c>
      <c r="BJ80" s="5">
        <f t="shared" si="57"/>
        <v>1</v>
      </c>
      <c r="BK80" s="5">
        <f t="shared" si="58"/>
        <v>1</v>
      </c>
      <c r="BL80" s="4" t="str">
        <f t="shared" si="59"/>
        <v>Forráshiányos a feladat!</v>
      </c>
      <c r="BM80" s="5">
        <f t="shared" si="60"/>
        <v>0</v>
      </c>
      <c r="BN80" s="5">
        <f t="shared" si="61"/>
        <v>1</v>
      </c>
      <c r="BO80" s="5">
        <f t="shared" si="62"/>
        <v>0</v>
      </c>
      <c r="BP80" s="5">
        <f t="shared" si="63"/>
        <v>0</v>
      </c>
      <c r="BQ80" s="5">
        <f t="shared" si="64"/>
        <v>0</v>
      </c>
      <c r="BR80" s="8">
        <f t="shared" si="65"/>
        <v>0</v>
      </c>
      <c r="BS80" s="5">
        <f t="shared" si="66"/>
        <v>0</v>
      </c>
      <c r="BT80" s="5">
        <f t="shared" si="67"/>
        <v>0</v>
      </c>
      <c r="BU80" s="5">
        <f t="shared" si="68"/>
        <v>1</v>
      </c>
      <c r="BV80" s="5">
        <f t="shared" si="69"/>
        <v>1</v>
      </c>
      <c r="BW80" s="5">
        <f t="shared" si="70"/>
        <v>1</v>
      </c>
      <c r="BX80" s="5">
        <f t="shared" si="71"/>
        <v>1</v>
      </c>
      <c r="BY80" s="5">
        <f t="shared" si="72"/>
        <v>1</v>
      </c>
      <c r="BZ80" s="5">
        <f t="shared" si="73"/>
        <v>1</v>
      </c>
      <c r="CA80" s="5">
        <f t="shared" si="74"/>
        <v>1</v>
      </c>
      <c r="CB80" s="5">
        <f t="shared" si="75"/>
        <v>1</v>
      </c>
      <c r="CC80" s="5">
        <f t="shared" si="76"/>
        <v>1</v>
      </c>
      <c r="CD80" s="5" t="str">
        <f t="shared" si="77"/>
        <v>?</v>
      </c>
      <c r="CE80" s="4" t="str">
        <f t="shared" si="78"/>
        <v>Kitöltés rendben!</v>
      </c>
      <c r="CF80" s="5">
        <f t="shared" si="79"/>
        <v>1</v>
      </c>
      <c r="CG80" s="5">
        <f t="shared" si="80"/>
        <v>0</v>
      </c>
      <c r="CH80" s="5">
        <f t="shared" si="81"/>
        <v>1</v>
      </c>
    </row>
    <row r="81" spans="1:86" s="2" customFormat="1" ht="409.5" x14ac:dyDescent="0.25">
      <c r="A81" s="1" t="str">
        <f t="shared" si="41"/>
        <v>Kitöltés rendben!</v>
      </c>
      <c r="B81" s="180">
        <v>2</v>
      </c>
      <c r="C81" s="143" t="s">
        <v>16</v>
      </c>
      <c r="D81" s="145" t="s">
        <v>453</v>
      </c>
      <c r="E81" s="145" t="s">
        <v>386</v>
      </c>
      <c r="F81" s="146" t="str">
        <f>VLOOKUP($G81,Összesítő!$B:$F,2,FALSE)</f>
        <v>11-32054-1-036-03-05</v>
      </c>
      <c r="G81" s="143" t="s">
        <v>343</v>
      </c>
      <c r="H81" s="146" t="str">
        <f>AY81&amp;"_"&amp;AW81&amp;"_FIV_"&amp;LEFT(Előlap!$B$6,4)</f>
        <v>3161_79_FIV_2026</v>
      </c>
      <c r="I81" s="146" t="str">
        <f>VLOOKUP($G81,Összesítő!$B:$F,5,FALSE)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1" s="146" t="str">
        <f>VLOOKUP($G81,Összesítő!$B:$F,4,FALSE)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1" s="6">
        <f t="shared" si="42"/>
        <v>1700</v>
      </c>
      <c r="L81" s="144">
        <v>2031</v>
      </c>
      <c r="M81" s="144">
        <v>2031</v>
      </c>
      <c r="N81" s="12">
        <v>0</v>
      </c>
      <c r="O81" s="7">
        <v>1700</v>
      </c>
      <c r="P81" s="7">
        <v>0</v>
      </c>
      <c r="R81" s="7">
        <v>0</v>
      </c>
      <c r="S81" s="7">
        <v>0</v>
      </c>
      <c r="T81" s="7">
        <v>0</v>
      </c>
      <c r="U81" s="7">
        <v>0</v>
      </c>
      <c r="V81" s="7">
        <v>0</v>
      </c>
      <c r="W81" s="7">
        <v>0</v>
      </c>
      <c r="X81" s="7">
        <v>0</v>
      </c>
      <c r="Y81" s="7">
        <v>0</v>
      </c>
      <c r="Z81" s="7">
        <v>0</v>
      </c>
      <c r="AA81" s="7">
        <v>0</v>
      </c>
      <c r="AB81" s="7">
        <v>0</v>
      </c>
      <c r="AC81" s="6">
        <f t="shared" si="43"/>
        <v>0</v>
      </c>
      <c r="AD81" s="3" t="str">
        <f t="shared" si="44"/>
        <v>Nem rövidtávú a feladat.</v>
      </c>
      <c r="AF81" s="7">
        <v>0</v>
      </c>
      <c r="AG81" s="7">
        <v>0</v>
      </c>
      <c r="AH81" s="7">
        <v>0</v>
      </c>
      <c r="AI81" s="7">
        <v>0</v>
      </c>
      <c r="AJ81" s="7">
        <v>0</v>
      </c>
      <c r="AK81" s="7">
        <v>0</v>
      </c>
      <c r="AL81" s="7">
        <v>0</v>
      </c>
      <c r="AM81" s="7">
        <v>0</v>
      </c>
      <c r="AN81" s="7">
        <v>0</v>
      </c>
      <c r="AO81" s="7">
        <v>0</v>
      </c>
      <c r="AP81" s="7">
        <v>0</v>
      </c>
      <c r="AQ81" s="6">
        <f t="shared" si="45"/>
        <v>0</v>
      </c>
      <c r="AR81" s="143" t="s">
        <v>385</v>
      </c>
      <c r="AS81" s="3" t="str">
        <f t="shared" si="46"/>
        <v>Forráshiányos a feladat!</v>
      </c>
      <c r="AU81" s="145" t="s">
        <v>156</v>
      </c>
      <c r="AV81" s="145" t="s">
        <v>156</v>
      </c>
      <c r="AW81" s="146">
        <f>COUNTA($G$3:G81)</f>
        <v>79</v>
      </c>
      <c r="AY81" s="8">
        <f>VLOOKUP($G81,Összesítő!$B:$F,3,FALSE)</f>
        <v>3161</v>
      </c>
      <c r="AZ81" s="8">
        <f t="shared" si="47"/>
        <v>0</v>
      </c>
      <c r="BA81" s="5">
        <f t="shared" si="48"/>
        <v>1</v>
      </c>
      <c r="BB81" s="5" t="str">
        <f t="shared" si="49"/>
        <v>H</v>
      </c>
      <c r="BC81" s="5">
        <f t="shared" si="50"/>
        <v>0</v>
      </c>
      <c r="BD81" s="5">
        <f t="shared" si="51"/>
        <v>0</v>
      </c>
      <c r="BE81" s="5">
        <f t="shared" si="52"/>
        <v>0</v>
      </c>
      <c r="BF81" s="8" t="str">
        <f t="shared" si="53"/>
        <v>Nem rövidtávú a feladat.</v>
      </c>
      <c r="BG81" s="5">
        <f t="shared" si="54"/>
        <v>1</v>
      </c>
      <c r="BH81" s="5">
        <f t="shared" si="55"/>
        <v>1</v>
      </c>
      <c r="BI81" s="5">
        <f t="shared" si="56"/>
        <v>1</v>
      </c>
      <c r="BJ81" s="5">
        <f t="shared" si="57"/>
        <v>1</v>
      </c>
      <c r="BK81" s="5">
        <f t="shared" si="58"/>
        <v>1</v>
      </c>
      <c r="BL81" s="4" t="str">
        <f t="shared" si="59"/>
        <v>Forráshiányos a feladat!</v>
      </c>
      <c r="BM81" s="5">
        <f t="shared" si="60"/>
        <v>0</v>
      </c>
      <c r="BN81" s="5">
        <f t="shared" si="61"/>
        <v>1</v>
      </c>
      <c r="BO81" s="5">
        <f t="shared" si="62"/>
        <v>0</v>
      </c>
      <c r="BP81" s="5">
        <f t="shared" si="63"/>
        <v>0</v>
      </c>
      <c r="BQ81" s="5">
        <f t="shared" si="64"/>
        <v>0</v>
      </c>
      <c r="BR81" s="8">
        <f t="shared" si="65"/>
        <v>0</v>
      </c>
      <c r="BS81" s="5">
        <f t="shared" si="66"/>
        <v>0</v>
      </c>
      <c r="BT81" s="5">
        <f t="shared" si="67"/>
        <v>0</v>
      </c>
      <c r="BU81" s="5">
        <f t="shared" si="68"/>
        <v>1</v>
      </c>
      <c r="BV81" s="5">
        <f t="shared" si="69"/>
        <v>1</v>
      </c>
      <c r="BW81" s="5">
        <f t="shared" si="70"/>
        <v>1</v>
      </c>
      <c r="BX81" s="5">
        <f t="shared" si="71"/>
        <v>1</v>
      </c>
      <c r="BY81" s="5">
        <f t="shared" si="72"/>
        <v>1</v>
      </c>
      <c r="BZ81" s="5">
        <f t="shared" si="73"/>
        <v>1</v>
      </c>
      <c r="CA81" s="5">
        <f t="shared" si="74"/>
        <v>1</v>
      </c>
      <c r="CB81" s="5">
        <f t="shared" si="75"/>
        <v>1</v>
      </c>
      <c r="CC81" s="5">
        <f t="shared" si="76"/>
        <v>1</v>
      </c>
      <c r="CD81" s="5" t="str">
        <f t="shared" si="77"/>
        <v>?</v>
      </c>
      <c r="CE81" s="4" t="str">
        <f t="shared" si="78"/>
        <v>Kitöltés rendben!</v>
      </c>
      <c r="CF81" s="5">
        <f t="shared" si="79"/>
        <v>1</v>
      </c>
      <c r="CG81" s="5">
        <f t="shared" si="80"/>
        <v>0</v>
      </c>
      <c r="CH81" s="5">
        <f t="shared" si="81"/>
        <v>1</v>
      </c>
    </row>
    <row r="82" spans="1:86" s="2" customFormat="1" ht="409.5" x14ac:dyDescent="0.25">
      <c r="A82" s="1" t="str">
        <f t="shared" si="41"/>
        <v>Kitöltés rendben!</v>
      </c>
      <c r="B82" s="180">
        <v>2</v>
      </c>
      <c r="C82" s="143" t="s">
        <v>44</v>
      </c>
      <c r="D82" s="145" t="s">
        <v>454</v>
      </c>
      <c r="E82" s="145" t="s">
        <v>386</v>
      </c>
      <c r="F82" s="146" t="str">
        <f>VLOOKUP($G82,Összesítő!$B:$F,2,FALSE)</f>
        <v>11-32054-1-036-03-05</v>
      </c>
      <c r="G82" s="143" t="s">
        <v>343</v>
      </c>
      <c r="H82" s="146" t="str">
        <f>AY82&amp;"_"&amp;AW82&amp;"_FIV_"&amp;LEFT(Előlap!$B$6,4)</f>
        <v>3161_80_FIV_2026</v>
      </c>
      <c r="I82" s="146" t="str">
        <f>VLOOKUP($G82,Összesítő!$B:$F,5,FALSE)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2" s="146" t="str">
        <f>VLOOKUP($G82,Összesítő!$B:$F,4,FALSE)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2" s="6">
        <f t="shared" si="42"/>
        <v>8000</v>
      </c>
      <c r="L82" s="144">
        <v>2030</v>
      </c>
      <c r="M82" s="144">
        <v>2031</v>
      </c>
      <c r="N82" s="12">
        <v>0</v>
      </c>
      <c r="O82" s="7">
        <v>8000</v>
      </c>
      <c r="P82" s="7">
        <v>0</v>
      </c>
      <c r="R82" s="7">
        <v>0</v>
      </c>
      <c r="S82" s="7">
        <v>0</v>
      </c>
      <c r="T82" s="7">
        <v>0</v>
      </c>
      <c r="U82" s="7">
        <v>0</v>
      </c>
      <c r="V82" s="7">
        <v>0</v>
      </c>
      <c r="W82" s="7">
        <v>0</v>
      </c>
      <c r="X82" s="7">
        <v>0</v>
      </c>
      <c r="Y82" s="7">
        <v>0</v>
      </c>
      <c r="Z82" s="7">
        <v>0</v>
      </c>
      <c r="AA82" s="7">
        <v>0</v>
      </c>
      <c r="AB82" s="7">
        <v>0</v>
      </c>
      <c r="AC82" s="6">
        <f t="shared" si="43"/>
        <v>0</v>
      </c>
      <c r="AD82" s="3" t="str">
        <f t="shared" si="44"/>
        <v>Nem rövidtávú a feladat.</v>
      </c>
      <c r="AF82" s="7">
        <v>0</v>
      </c>
      <c r="AG82" s="7">
        <v>0</v>
      </c>
      <c r="AH82" s="7">
        <v>0</v>
      </c>
      <c r="AI82" s="7">
        <v>0</v>
      </c>
      <c r="AJ82" s="7">
        <v>0</v>
      </c>
      <c r="AK82" s="7">
        <v>0</v>
      </c>
      <c r="AL82" s="7">
        <v>0</v>
      </c>
      <c r="AM82" s="7">
        <v>0</v>
      </c>
      <c r="AN82" s="7">
        <v>0</v>
      </c>
      <c r="AO82" s="7">
        <v>0</v>
      </c>
      <c r="AP82" s="7">
        <v>0</v>
      </c>
      <c r="AQ82" s="6">
        <f t="shared" si="45"/>
        <v>0</v>
      </c>
      <c r="AR82" s="143" t="s">
        <v>385</v>
      </c>
      <c r="AS82" s="3" t="str">
        <f t="shared" si="46"/>
        <v>Forráshiányos a feladat!</v>
      </c>
      <c r="AU82" s="145" t="s">
        <v>156</v>
      </c>
      <c r="AV82" s="145" t="s">
        <v>156</v>
      </c>
      <c r="AW82" s="146">
        <f>COUNTA($G$3:G82)</f>
        <v>80</v>
      </c>
      <c r="AY82" s="8">
        <f>VLOOKUP($G82,Összesítő!$B:$F,3,FALSE)</f>
        <v>3161</v>
      </c>
      <c r="AZ82" s="8">
        <f t="shared" si="47"/>
        <v>0</v>
      </c>
      <c r="BA82" s="5">
        <f t="shared" si="48"/>
        <v>1</v>
      </c>
      <c r="BB82" s="5" t="str">
        <f t="shared" si="49"/>
        <v>H</v>
      </c>
      <c r="BC82" s="5">
        <f t="shared" si="50"/>
        <v>0</v>
      </c>
      <c r="BD82" s="5">
        <f t="shared" si="51"/>
        <v>0</v>
      </c>
      <c r="BE82" s="5">
        <f t="shared" si="52"/>
        <v>0</v>
      </c>
      <c r="BF82" s="8" t="str">
        <f t="shared" si="53"/>
        <v>Nem rövidtávú a feladat.</v>
      </c>
      <c r="BG82" s="5">
        <f t="shared" si="54"/>
        <v>1</v>
      </c>
      <c r="BH82" s="5">
        <f t="shared" si="55"/>
        <v>1</v>
      </c>
      <c r="BI82" s="5">
        <f t="shared" si="56"/>
        <v>1</v>
      </c>
      <c r="BJ82" s="5">
        <f t="shared" si="57"/>
        <v>1</v>
      </c>
      <c r="BK82" s="5">
        <f t="shared" si="58"/>
        <v>1</v>
      </c>
      <c r="BL82" s="4" t="str">
        <f t="shared" si="59"/>
        <v>Forráshiányos a feladat!</v>
      </c>
      <c r="BM82" s="5">
        <f t="shared" si="60"/>
        <v>0</v>
      </c>
      <c r="BN82" s="5">
        <f t="shared" si="61"/>
        <v>1</v>
      </c>
      <c r="BO82" s="5">
        <f t="shared" si="62"/>
        <v>0</v>
      </c>
      <c r="BP82" s="5">
        <f t="shared" si="63"/>
        <v>0</v>
      </c>
      <c r="BQ82" s="5">
        <f t="shared" si="64"/>
        <v>0</v>
      </c>
      <c r="BR82" s="8">
        <f t="shared" si="65"/>
        <v>0</v>
      </c>
      <c r="BS82" s="5">
        <f t="shared" si="66"/>
        <v>0</v>
      </c>
      <c r="BT82" s="5">
        <f t="shared" si="67"/>
        <v>0</v>
      </c>
      <c r="BU82" s="5">
        <f t="shared" si="68"/>
        <v>1</v>
      </c>
      <c r="BV82" s="5">
        <f t="shared" si="69"/>
        <v>1</v>
      </c>
      <c r="BW82" s="5">
        <f t="shared" si="70"/>
        <v>1</v>
      </c>
      <c r="BX82" s="5">
        <f t="shared" si="71"/>
        <v>1</v>
      </c>
      <c r="BY82" s="5">
        <f t="shared" si="72"/>
        <v>1</v>
      </c>
      <c r="BZ82" s="5">
        <f t="shared" si="73"/>
        <v>1</v>
      </c>
      <c r="CA82" s="5">
        <f t="shared" si="74"/>
        <v>1</v>
      </c>
      <c r="CB82" s="5">
        <f t="shared" si="75"/>
        <v>1</v>
      </c>
      <c r="CC82" s="5">
        <f t="shared" si="76"/>
        <v>1</v>
      </c>
      <c r="CD82" s="5" t="str">
        <f t="shared" si="77"/>
        <v>?</v>
      </c>
      <c r="CE82" s="4" t="str">
        <f t="shared" si="78"/>
        <v>Kitöltés rendben!</v>
      </c>
      <c r="CF82" s="5">
        <f t="shared" si="79"/>
        <v>1</v>
      </c>
      <c r="CG82" s="5">
        <f t="shared" si="80"/>
        <v>0</v>
      </c>
      <c r="CH82" s="5">
        <f t="shared" si="81"/>
        <v>1</v>
      </c>
    </row>
    <row r="83" spans="1:86" s="2" customFormat="1" ht="409.5" x14ac:dyDescent="0.25">
      <c r="A83" s="1" t="str">
        <f t="shared" si="41"/>
        <v>Kitöltés rendben!</v>
      </c>
      <c r="B83" s="180">
        <v>2</v>
      </c>
      <c r="C83" s="143" t="s">
        <v>31</v>
      </c>
      <c r="D83" s="145" t="s">
        <v>455</v>
      </c>
      <c r="E83" s="145" t="s">
        <v>386</v>
      </c>
      <c r="F83" s="146" t="str">
        <f>VLOOKUP($G83,Összesítő!$B:$F,2,FALSE)</f>
        <v>11-32054-1-036-03-05</v>
      </c>
      <c r="G83" s="143" t="s">
        <v>343</v>
      </c>
      <c r="H83" s="146" t="str">
        <f>AY83&amp;"_"&amp;AW83&amp;"_FIV_"&amp;LEFT(Előlap!$B$6,4)</f>
        <v>3161_81_FIV_2026</v>
      </c>
      <c r="I83" s="146" t="str">
        <f>VLOOKUP($G83,Összesítő!$B:$F,5,FALSE)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3" s="146" t="str">
        <f>VLOOKUP($G83,Összesítő!$B:$F,4,FALSE)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3" s="6">
        <f t="shared" si="42"/>
        <v>6010</v>
      </c>
      <c r="L83" s="144">
        <v>2031</v>
      </c>
      <c r="M83" s="144">
        <v>2035</v>
      </c>
      <c r="N83" s="12">
        <v>0</v>
      </c>
      <c r="O83" s="7">
        <v>6010</v>
      </c>
      <c r="P83" s="7">
        <v>0</v>
      </c>
      <c r="R83" s="7">
        <v>0</v>
      </c>
      <c r="S83" s="7">
        <v>0</v>
      </c>
      <c r="T83" s="7">
        <v>0</v>
      </c>
      <c r="U83" s="7">
        <v>0</v>
      </c>
      <c r="V83" s="7">
        <v>0</v>
      </c>
      <c r="W83" s="7">
        <v>0</v>
      </c>
      <c r="X83" s="7">
        <v>0</v>
      </c>
      <c r="Y83" s="7">
        <v>0</v>
      </c>
      <c r="Z83" s="7">
        <v>0</v>
      </c>
      <c r="AA83" s="7">
        <v>0</v>
      </c>
      <c r="AB83" s="7">
        <v>0</v>
      </c>
      <c r="AC83" s="6">
        <f t="shared" si="43"/>
        <v>0</v>
      </c>
      <c r="AD83" s="3" t="str">
        <f t="shared" si="44"/>
        <v>Nem rövidtávú a feladat.</v>
      </c>
      <c r="AF83" s="7">
        <v>0</v>
      </c>
      <c r="AG83" s="7">
        <v>0</v>
      </c>
      <c r="AH83" s="7">
        <v>0</v>
      </c>
      <c r="AI83" s="7">
        <v>0</v>
      </c>
      <c r="AJ83" s="7">
        <v>0</v>
      </c>
      <c r="AK83" s="7">
        <v>0</v>
      </c>
      <c r="AL83" s="7">
        <v>0</v>
      </c>
      <c r="AM83" s="7">
        <v>0</v>
      </c>
      <c r="AN83" s="7">
        <v>0</v>
      </c>
      <c r="AO83" s="7">
        <v>0</v>
      </c>
      <c r="AP83" s="7">
        <v>0</v>
      </c>
      <c r="AQ83" s="6">
        <f t="shared" si="45"/>
        <v>0</v>
      </c>
      <c r="AR83" s="143" t="s">
        <v>385</v>
      </c>
      <c r="AS83" s="3" t="str">
        <f t="shared" si="46"/>
        <v>Forráshiányos a feladat!</v>
      </c>
      <c r="AU83" s="145" t="s">
        <v>156</v>
      </c>
      <c r="AV83" s="145" t="s">
        <v>156</v>
      </c>
      <c r="AW83" s="146">
        <f>COUNTA($G$3:G83)</f>
        <v>81</v>
      </c>
      <c r="AY83" s="8">
        <f>VLOOKUP($G83,Összesítő!$B:$F,3,FALSE)</f>
        <v>3161</v>
      </c>
      <c r="AZ83" s="8">
        <f t="shared" si="47"/>
        <v>0</v>
      </c>
      <c r="BA83" s="5">
        <f t="shared" si="48"/>
        <v>1</v>
      </c>
      <c r="BB83" s="5" t="str">
        <f t="shared" si="49"/>
        <v>H</v>
      </c>
      <c r="BC83" s="5">
        <f t="shared" si="50"/>
        <v>0</v>
      </c>
      <c r="BD83" s="5">
        <f t="shared" si="51"/>
        <v>0</v>
      </c>
      <c r="BE83" s="5">
        <f t="shared" si="52"/>
        <v>0</v>
      </c>
      <c r="BF83" s="8" t="str">
        <f t="shared" si="53"/>
        <v>Nem rövidtávú a feladat.</v>
      </c>
      <c r="BG83" s="5">
        <f t="shared" si="54"/>
        <v>1</v>
      </c>
      <c r="BH83" s="5">
        <f t="shared" si="55"/>
        <v>1</v>
      </c>
      <c r="BI83" s="5">
        <f t="shared" si="56"/>
        <v>1</v>
      </c>
      <c r="BJ83" s="5">
        <f t="shared" si="57"/>
        <v>1</v>
      </c>
      <c r="BK83" s="5">
        <f t="shared" si="58"/>
        <v>1</v>
      </c>
      <c r="BL83" s="4" t="str">
        <f t="shared" si="59"/>
        <v>Forráshiányos a feladat!</v>
      </c>
      <c r="BM83" s="5">
        <f t="shared" si="60"/>
        <v>0</v>
      </c>
      <c r="BN83" s="5">
        <f t="shared" si="61"/>
        <v>1</v>
      </c>
      <c r="BO83" s="5">
        <f t="shared" si="62"/>
        <v>0</v>
      </c>
      <c r="BP83" s="5">
        <f t="shared" si="63"/>
        <v>0</v>
      </c>
      <c r="BQ83" s="5">
        <f t="shared" si="64"/>
        <v>0</v>
      </c>
      <c r="BR83" s="8">
        <f t="shared" si="65"/>
        <v>0</v>
      </c>
      <c r="BS83" s="5">
        <f t="shared" si="66"/>
        <v>0</v>
      </c>
      <c r="BT83" s="5">
        <f t="shared" si="67"/>
        <v>0</v>
      </c>
      <c r="BU83" s="5">
        <f t="shared" si="68"/>
        <v>1</v>
      </c>
      <c r="BV83" s="5">
        <f t="shared" si="69"/>
        <v>1</v>
      </c>
      <c r="BW83" s="5">
        <f t="shared" si="70"/>
        <v>1</v>
      </c>
      <c r="BX83" s="5">
        <f t="shared" si="71"/>
        <v>1</v>
      </c>
      <c r="BY83" s="5">
        <f t="shared" si="72"/>
        <v>1</v>
      </c>
      <c r="BZ83" s="5">
        <f t="shared" si="73"/>
        <v>1</v>
      </c>
      <c r="CA83" s="5">
        <f t="shared" si="74"/>
        <v>1</v>
      </c>
      <c r="CB83" s="5">
        <f t="shared" si="75"/>
        <v>1</v>
      </c>
      <c r="CC83" s="5">
        <f t="shared" si="76"/>
        <v>1</v>
      </c>
      <c r="CD83" s="5" t="str">
        <f t="shared" si="77"/>
        <v>?</v>
      </c>
      <c r="CE83" s="4" t="str">
        <f t="shared" si="78"/>
        <v>Kitöltés rendben!</v>
      </c>
      <c r="CF83" s="5">
        <f t="shared" si="79"/>
        <v>1</v>
      </c>
      <c r="CG83" s="5">
        <f t="shared" si="80"/>
        <v>0</v>
      </c>
      <c r="CH83" s="5">
        <f t="shared" si="81"/>
        <v>1</v>
      </c>
    </row>
    <row r="84" spans="1:86" s="2" customFormat="1" ht="409.5" x14ac:dyDescent="0.25">
      <c r="A84" s="1" t="str">
        <f t="shared" si="41"/>
        <v>Kitöltés rendben!</v>
      </c>
      <c r="B84" s="180">
        <v>2</v>
      </c>
      <c r="C84" s="143" t="s">
        <v>44</v>
      </c>
      <c r="D84" s="145" t="s">
        <v>456</v>
      </c>
      <c r="E84" s="145" t="s">
        <v>386</v>
      </c>
      <c r="F84" s="146" t="str">
        <f>VLOOKUP($G84,Összesítő!$B:$F,2,FALSE)</f>
        <v>11-32054-1-036-03-05</v>
      </c>
      <c r="G84" s="143" t="s">
        <v>343</v>
      </c>
      <c r="H84" s="146" t="str">
        <f>AY84&amp;"_"&amp;AW84&amp;"_FIV_"&amp;LEFT(Előlap!$B$6,4)</f>
        <v>3161_82_FIV_2026</v>
      </c>
      <c r="I84" s="146" t="str">
        <f>VLOOKUP($G84,Összesítő!$B:$F,5,FALSE)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4" s="146" t="str">
        <f>VLOOKUP($G84,Összesítő!$B:$F,4,FALSE)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4" s="6">
        <f t="shared" si="42"/>
        <v>20000</v>
      </c>
      <c r="L84" s="144">
        <v>2031</v>
      </c>
      <c r="M84" s="144">
        <v>2035</v>
      </c>
      <c r="N84" s="12">
        <v>0</v>
      </c>
      <c r="O84" s="7">
        <v>20000</v>
      </c>
      <c r="P84" s="7">
        <v>0</v>
      </c>
      <c r="R84" s="7">
        <v>0</v>
      </c>
      <c r="S84" s="7">
        <v>0</v>
      </c>
      <c r="T84" s="7">
        <v>0</v>
      </c>
      <c r="U84" s="7">
        <v>0</v>
      </c>
      <c r="V84" s="7">
        <v>0</v>
      </c>
      <c r="W84" s="7">
        <v>0</v>
      </c>
      <c r="X84" s="7">
        <v>0</v>
      </c>
      <c r="Y84" s="7">
        <v>0</v>
      </c>
      <c r="Z84" s="7">
        <v>0</v>
      </c>
      <c r="AA84" s="7">
        <v>0</v>
      </c>
      <c r="AB84" s="7">
        <v>0</v>
      </c>
      <c r="AC84" s="6">
        <f t="shared" si="43"/>
        <v>0</v>
      </c>
      <c r="AD84" s="3" t="str">
        <f t="shared" si="44"/>
        <v>Nem rövidtávú a feladat.</v>
      </c>
      <c r="AF84" s="7">
        <v>0</v>
      </c>
      <c r="AG84" s="7">
        <v>0</v>
      </c>
      <c r="AH84" s="7">
        <v>0</v>
      </c>
      <c r="AI84" s="7">
        <v>0</v>
      </c>
      <c r="AJ84" s="7">
        <v>0</v>
      </c>
      <c r="AK84" s="7">
        <v>0</v>
      </c>
      <c r="AL84" s="7">
        <v>0</v>
      </c>
      <c r="AM84" s="7">
        <v>0</v>
      </c>
      <c r="AN84" s="7">
        <v>0</v>
      </c>
      <c r="AO84" s="7">
        <v>0</v>
      </c>
      <c r="AP84" s="7">
        <v>0</v>
      </c>
      <c r="AQ84" s="6">
        <f t="shared" si="45"/>
        <v>0</v>
      </c>
      <c r="AR84" s="143" t="s">
        <v>385</v>
      </c>
      <c r="AS84" s="3" t="str">
        <f t="shared" si="46"/>
        <v>Forráshiányos a feladat!</v>
      </c>
      <c r="AU84" s="145" t="s">
        <v>156</v>
      </c>
      <c r="AV84" s="145" t="s">
        <v>156</v>
      </c>
      <c r="AW84" s="146">
        <f>COUNTA($G$3:G84)</f>
        <v>82</v>
      </c>
      <c r="AY84" s="8">
        <f>VLOOKUP($G84,Összesítő!$B:$F,3,FALSE)</f>
        <v>3161</v>
      </c>
      <c r="AZ84" s="8">
        <f t="shared" si="47"/>
        <v>0</v>
      </c>
      <c r="BA84" s="5">
        <f t="shared" si="48"/>
        <v>1</v>
      </c>
      <c r="BB84" s="5" t="str">
        <f t="shared" si="49"/>
        <v>H</v>
      </c>
      <c r="BC84" s="5">
        <f t="shared" si="50"/>
        <v>0</v>
      </c>
      <c r="BD84" s="5">
        <f t="shared" si="51"/>
        <v>0</v>
      </c>
      <c r="BE84" s="5">
        <f t="shared" si="52"/>
        <v>0</v>
      </c>
      <c r="BF84" s="8" t="str">
        <f t="shared" si="53"/>
        <v>Nem rövidtávú a feladat.</v>
      </c>
      <c r="BG84" s="5">
        <f t="shared" si="54"/>
        <v>1</v>
      </c>
      <c r="BH84" s="5">
        <f t="shared" si="55"/>
        <v>1</v>
      </c>
      <c r="BI84" s="5">
        <f t="shared" si="56"/>
        <v>1</v>
      </c>
      <c r="BJ84" s="5">
        <f t="shared" si="57"/>
        <v>1</v>
      </c>
      <c r="BK84" s="5">
        <f t="shared" si="58"/>
        <v>1</v>
      </c>
      <c r="BL84" s="4" t="str">
        <f t="shared" si="59"/>
        <v>Forráshiányos a feladat!</v>
      </c>
      <c r="BM84" s="5">
        <f t="shared" si="60"/>
        <v>0</v>
      </c>
      <c r="BN84" s="5">
        <f t="shared" si="61"/>
        <v>1</v>
      </c>
      <c r="BO84" s="5">
        <f t="shared" si="62"/>
        <v>0</v>
      </c>
      <c r="BP84" s="5">
        <f t="shared" si="63"/>
        <v>0</v>
      </c>
      <c r="BQ84" s="5">
        <f t="shared" si="64"/>
        <v>0</v>
      </c>
      <c r="BR84" s="8">
        <f t="shared" si="65"/>
        <v>0</v>
      </c>
      <c r="BS84" s="5">
        <f t="shared" si="66"/>
        <v>0</v>
      </c>
      <c r="BT84" s="5">
        <f t="shared" si="67"/>
        <v>0</v>
      </c>
      <c r="BU84" s="5">
        <f t="shared" si="68"/>
        <v>1</v>
      </c>
      <c r="BV84" s="5">
        <f t="shared" si="69"/>
        <v>1</v>
      </c>
      <c r="BW84" s="5">
        <f t="shared" si="70"/>
        <v>1</v>
      </c>
      <c r="BX84" s="5">
        <f t="shared" si="71"/>
        <v>1</v>
      </c>
      <c r="BY84" s="5">
        <f t="shared" si="72"/>
        <v>1</v>
      </c>
      <c r="BZ84" s="5">
        <f t="shared" si="73"/>
        <v>1</v>
      </c>
      <c r="CA84" s="5">
        <f t="shared" si="74"/>
        <v>1</v>
      </c>
      <c r="CB84" s="5">
        <f t="shared" si="75"/>
        <v>1</v>
      </c>
      <c r="CC84" s="5">
        <f t="shared" si="76"/>
        <v>1</v>
      </c>
      <c r="CD84" s="5" t="str">
        <f t="shared" si="77"/>
        <v>?</v>
      </c>
      <c r="CE84" s="4" t="str">
        <f t="shared" si="78"/>
        <v>Kitöltés rendben!</v>
      </c>
      <c r="CF84" s="5">
        <f t="shared" si="79"/>
        <v>1</v>
      </c>
      <c r="CG84" s="5">
        <f t="shared" si="80"/>
        <v>0</v>
      </c>
      <c r="CH84" s="5">
        <f t="shared" si="81"/>
        <v>1</v>
      </c>
    </row>
    <row r="85" spans="1:86" s="2" customFormat="1" ht="409.5" x14ac:dyDescent="0.25">
      <c r="A85" s="1" t="str">
        <f t="shared" si="41"/>
        <v>Kitöltés rendben!</v>
      </c>
      <c r="B85" s="180">
        <v>2</v>
      </c>
      <c r="C85" s="143" t="s">
        <v>130</v>
      </c>
      <c r="D85" s="145" t="s">
        <v>458</v>
      </c>
      <c r="E85" s="145" t="s">
        <v>386</v>
      </c>
      <c r="F85" s="146" t="str">
        <f>VLOOKUP($G85,Összesítő!$B:$F,2,FALSE)</f>
        <v>11-32054-1-036-03-05</v>
      </c>
      <c r="G85" s="143" t="s">
        <v>343</v>
      </c>
      <c r="H85" s="146" t="str">
        <f>AY85&amp;"_"&amp;AW85&amp;"_FIV_"&amp;LEFT(Előlap!$B$6,4)</f>
        <v>3161_83_FIV_2026</v>
      </c>
      <c r="I85" s="146" t="str">
        <f>VLOOKUP($G85,Összesítő!$B:$F,5,FALSE)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5" s="146" t="str">
        <f>VLOOKUP($G85,Összesítő!$B:$F,4,FALSE)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5" s="6">
        <f t="shared" si="42"/>
        <v>82000</v>
      </c>
      <c r="L85" s="144">
        <v>2029</v>
      </c>
      <c r="M85" s="144">
        <v>2035</v>
      </c>
      <c r="N85" s="12">
        <v>0</v>
      </c>
      <c r="O85" s="7">
        <v>82000</v>
      </c>
      <c r="P85" s="7">
        <v>0</v>
      </c>
      <c r="R85" s="7">
        <v>0</v>
      </c>
      <c r="S85" s="7">
        <v>0</v>
      </c>
      <c r="T85" s="7">
        <v>0</v>
      </c>
      <c r="U85" s="7">
        <v>0</v>
      </c>
      <c r="V85" s="7">
        <v>0</v>
      </c>
      <c r="W85" s="7">
        <v>0</v>
      </c>
      <c r="X85" s="7">
        <v>0</v>
      </c>
      <c r="Y85" s="7">
        <v>0</v>
      </c>
      <c r="Z85" s="7">
        <v>0</v>
      </c>
      <c r="AA85" s="7">
        <v>0</v>
      </c>
      <c r="AB85" s="7">
        <v>0</v>
      </c>
      <c r="AC85" s="6">
        <f t="shared" si="43"/>
        <v>0</v>
      </c>
      <c r="AD85" s="3" t="str">
        <f t="shared" si="44"/>
        <v>Nem rövidtávú a feladat.</v>
      </c>
      <c r="AF85" s="7">
        <v>0</v>
      </c>
      <c r="AG85" s="7">
        <v>0</v>
      </c>
      <c r="AH85" s="7">
        <v>0</v>
      </c>
      <c r="AI85" s="7">
        <v>0</v>
      </c>
      <c r="AJ85" s="7">
        <v>0</v>
      </c>
      <c r="AK85" s="7">
        <v>0</v>
      </c>
      <c r="AL85" s="7">
        <v>0</v>
      </c>
      <c r="AM85" s="7">
        <v>0</v>
      </c>
      <c r="AN85" s="7">
        <v>0</v>
      </c>
      <c r="AO85" s="7">
        <v>0</v>
      </c>
      <c r="AP85" s="7">
        <v>0</v>
      </c>
      <c r="AQ85" s="6">
        <f t="shared" si="45"/>
        <v>0</v>
      </c>
      <c r="AR85" s="143" t="s">
        <v>385</v>
      </c>
      <c r="AS85" s="3" t="str">
        <f t="shared" si="46"/>
        <v>Forráshiányos a feladat!</v>
      </c>
      <c r="AU85" s="145" t="s">
        <v>156</v>
      </c>
      <c r="AV85" s="145" t="s">
        <v>156</v>
      </c>
      <c r="AW85" s="146">
        <f>COUNTA($G$3:G85)</f>
        <v>83</v>
      </c>
      <c r="AY85" s="8">
        <f>VLOOKUP($G85,Összesítő!$B:$F,3,FALSE)</f>
        <v>3161</v>
      </c>
      <c r="AZ85" s="8">
        <f t="shared" si="47"/>
        <v>0</v>
      </c>
      <c r="BA85" s="5">
        <f t="shared" si="48"/>
        <v>1</v>
      </c>
      <c r="BB85" s="5" t="str">
        <f t="shared" si="49"/>
        <v>H</v>
      </c>
      <c r="BC85" s="5">
        <f t="shared" si="50"/>
        <v>0</v>
      </c>
      <c r="BD85" s="5">
        <f t="shared" si="51"/>
        <v>0</v>
      </c>
      <c r="BE85" s="5">
        <f t="shared" si="52"/>
        <v>0</v>
      </c>
      <c r="BF85" s="8" t="str">
        <f t="shared" si="53"/>
        <v>Nem rövidtávú a feladat.</v>
      </c>
      <c r="BG85" s="5">
        <f t="shared" si="54"/>
        <v>1</v>
      </c>
      <c r="BH85" s="5">
        <f t="shared" si="55"/>
        <v>1</v>
      </c>
      <c r="BI85" s="5">
        <f t="shared" si="56"/>
        <v>1</v>
      </c>
      <c r="BJ85" s="5">
        <f t="shared" si="57"/>
        <v>1</v>
      </c>
      <c r="BK85" s="5">
        <f t="shared" si="58"/>
        <v>1</v>
      </c>
      <c r="BL85" s="4" t="str">
        <f t="shared" si="59"/>
        <v>Forráshiányos a feladat!</v>
      </c>
      <c r="BM85" s="5">
        <f t="shared" si="60"/>
        <v>0</v>
      </c>
      <c r="BN85" s="5">
        <f t="shared" si="61"/>
        <v>1</v>
      </c>
      <c r="BO85" s="5">
        <f t="shared" si="62"/>
        <v>0</v>
      </c>
      <c r="BP85" s="5">
        <f t="shared" si="63"/>
        <v>0</v>
      </c>
      <c r="BQ85" s="5">
        <f t="shared" si="64"/>
        <v>0</v>
      </c>
      <c r="BR85" s="8">
        <f t="shared" si="65"/>
        <v>0</v>
      </c>
      <c r="BS85" s="5">
        <f t="shared" si="66"/>
        <v>0</v>
      </c>
      <c r="BT85" s="5">
        <f t="shared" si="67"/>
        <v>0</v>
      </c>
      <c r="BU85" s="5">
        <f t="shared" si="68"/>
        <v>1</v>
      </c>
      <c r="BV85" s="5">
        <f t="shared" si="69"/>
        <v>1</v>
      </c>
      <c r="BW85" s="5">
        <f t="shared" si="70"/>
        <v>1</v>
      </c>
      <c r="BX85" s="5">
        <f t="shared" si="71"/>
        <v>1</v>
      </c>
      <c r="BY85" s="5">
        <f t="shared" si="72"/>
        <v>1</v>
      </c>
      <c r="BZ85" s="5">
        <f t="shared" si="73"/>
        <v>1</v>
      </c>
      <c r="CA85" s="5">
        <f t="shared" si="74"/>
        <v>1</v>
      </c>
      <c r="CB85" s="5">
        <f t="shared" si="75"/>
        <v>1</v>
      </c>
      <c r="CC85" s="5">
        <f t="shared" si="76"/>
        <v>1</v>
      </c>
      <c r="CD85" s="5" t="str">
        <f t="shared" si="77"/>
        <v>?</v>
      </c>
      <c r="CE85" s="4" t="str">
        <f t="shared" si="78"/>
        <v>Kitöltés rendben!</v>
      </c>
      <c r="CF85" s="5">
        <f t="shared" si="79"/>
        <v>1</v>
      </c>
      <c r="CG85" s="5">
        <f t="shared" si="80"/>
        <v>0</v>
      </c>
      <c r="CH85" s="5">
        <f t="shared" si="81"/>
        <v>1</v>
      </c>
    </row>
    <row r="86" spans="1:86" s="2" customFormat="1" ht="66" customHeight="1" x14ac:dyDescent="0.25">
      <c r="A86" s="1" t="str">
        <f t="shared" si="41"/>
        <v>Kitöltés rendben!</v>
      </c>
      <c r="B86" s="180">
        <v>2</v>
      </c>
      <c r="C86" s="143" t="s">
        <v>85</v>
      </c>
      <c r="D86" s="145" t="s">
        <v>459</v>
      </c>
      <c r="E86" s="145" t="s">
        <v>386</v>
      </c>
      <c r="F86" s="146" t="str">
        <f>VLOOKUP($G86,Összesítő!$B:$F,2,FALSE)</f>
        <v>11-32054-1-036-03-05</v>
      </c>
      <c r="G86" s="143" t="s">
        <v>343</v>
      </c>
      <c r="H86" s="146" t="str">
        <f>AY86&amp;"_"&amp;AW86&amp;"_FIV_"&amp;LEFT(Előlap!$B$6,4)</f>
        <v>3161_84_FIV_2026</v>
      </c>
      <c r="I86" s="146" t="str">
        <f>VLOOKUP($G86,Összesítő!$B:$F,5,FALSE)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6" s="146" t="str">
        <f>VLOOKUP($G86,Összesítő!$B:$F,4,FALSE)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6" s="6">
        <f t="shared" si="42"/>
        <v>86400</v>
      </c>
      <c r="L86" s="144">
        <v>2028</v>
      </c>
      <c r="M86" s="144">
        <v>2028</v>
      </c>
      <c r="N86" s="12">
        <v>0</v>
      </c>
      <c r="O86" s="7">
        <v>86400</v>
      </c>
      <c r="P86" s="7">
        <v>0</v>
      </c>
      <c r="R86" s="7">
        <v>0</v>
      </c>
      <c r="S86" s="7">
        <v>0</v>
      </c>
      <c r="T86" s="7">
        <v>0</v>
      </c>
      <c r="U86" s="7">
        <v>0</v>
      </c>
      <c r="V86" s="7">
        <v>0</v>
      </c>
      <c r="W86" s="7">
        <v>0</v>
      </c>
      <c r="X86" s="7">
        <v>0</v>
      </c>
      <c r="Y86" s="7">
        <v>0</v>
      </c>
      <c r="Z86" s="7">
        <v>0</v>
      </c>
      <c r="AA86" s="7">
        <v>0</v>
      </c>
      <c r="AB86" s="7">
        <v>0</v>
      </c>
      <c r="AC86" s="6">
        <f t="shared" si="43"/>
        <v>0</v>
      </c>
      <c r="AD86" s="3" t="str">
        <f t="shared" si="44"/>
        <v>Nem rövidtávú a feladat.</v>
      </c>
      <c r="AF86" s="7">
        <v>4282</v>
      </c>
      <c r="AG86" s="7">
        <v>0</v>
      </c>
      <c r="AH86" s="7">
        <v>0</v>
      </c>
      <c r="AI86" s="7">
        <v>0</v>
      </c>
      <c r="AJ86" s="7">
        <v>0</v>
      </c>
      <c r="AK86" s="7">
        <v>0</v>
      </c>
      <c r="AL86" s="7">
        <v>0</v>
      </c>
      <c r="AM86" s="7">
        <v>0</v>
      </c>
      <c r="AN86" s="7">
        <v>0</v>
      </c>
      <c r="AO86" s="7">
        <v>0</v>
      </c>
      <c r="AP86" s="7">
        <v>0</v>
      </c>
      <c r="AQ86" s="6">
        <f t="shared" si="45"/>
        <v>4282</v>
      </c>
      <c r="AR86" s="143" t="s">
        <v>385</v>
      </c>
      <c r="AS86" s="3" t="str">
        <f t="shared" si="46"/>
        <v>Forráshiányos a feladat!</v>
      </c>
      <c r="AU86" s="145" t="s">
        <v>156</v>
      </c>
      <c r="AV86" s="145" t="s">
        <v>156</v>
      </c>
      <c r="AW86" s="146">
        <f>COUNTA($G$3:G86)</f>
        <v>84</v>
      </c>
      <c r="AY86" s="8">
        <f>VLOOKUP($G86,Összesítő!$B:$F,3,FALSE)</f>
        <v>3161</v>
      </c>
      <c r="AZ86" s="8">
        <f t="shared" si="47"/>
        <v>0</v>
      </c>
      <c r="BA86" s="5">
        <f t="shared" si="48"/>
        <v>1</v>
      </c>
      <c r="BB86" s="5" t="str">
        <f t="shared" si="49"/>
        <v>H</v>
      </c>
      <c r="BC86" s="5">
        <f t="shared" si="50"/>
        <v>0</v>
      </c>
      <c r="BD86" s="5">
        <f t="shared" si="51"/>
        <v>0</v>
      </c>
      <c r="BE86" s="5">
        <f t="shared" si="52"/>
        <v>0</v>
      </c>
      <c r="BF86" s="8" t="str">
        <f t="shared" si="53"/>
        <v>Nem rövidtávú a feladat.</v>
      </c>
      <c r="BG86" s="5">
        <f t="shared" si="54"/>
        <v>1</v>
      </c>
      <c r="BH86" s="5">
        <f t="shared" si="55"/>
        <v>1</v>
      </c>
      <c r="BI86" s="5">
        <f t="shared" si="56"/>
        <v>1</v>
      </c>
      <c r="BJ86" s="5">
        <f t="shared" si="57"/>
        <v>1</v>
      </c>
      <c r="BK86" s="5">
        <f t="shared" si="58"/>
        <v>1</v>
      </c>
      <c r="BL86" s="4" t="str">
        <f t="shared" si="59"/>
        <v>Forráshiányos a feladat!</v>
      </c>
      <c r="BM86" s="5">
        <f t="shared" si="60"/>
        <v>0</v>
      </c>
      <c r="BN86" s="5">
        <f t="shared" si="61"/>
        <v>1</v>
      </c>
      <c r="BO86" s="5">
        <f t="shared" si="62"/>
        <v>0</v>
      </c>
      <c r="BP86" s="5">
        <f t="shared" si="63"/>
        <v>0</v>
      </c>
      <c r="BQ86" s="5">
        <f t="shared" si="64"/>
        <v>0</v>
      </c>
      <c r="BR86" s="8">
        <f t="shared" si="65"/>
        <v>0</v>
      </c>
      <c r="BS86" s="5">
        <f t="shared" si="66"/>
        <v>0</v>
      </c>
      <c r="BT86" s="5">
        <f t="shared" si="67"/>
        <v>0</v>
      </c>
      <c r="BU86" s="5">
        <f t="shared" si="68"/>
        <v>1</v>
      </c>
      <c r="BV86" s="5">
        <f t="shared" si="69"/>
        <v>1</v>
      </c>
      <c r="BW86" s="5">
        <f t="shared" si="70"/>
        <v>1</v>
      </c>
      <c r="BX86" s="5">
        <f t="shared" si="71"/>
        <v>1</v>
      </c>
      <c r="BY86" s="5">
        <f t="shared" si="72"/>
        <v>1</v>
      </c>
      <c r="BZ86" s="5">
        <f t="shared" si="73"/>
        <v>1</v>
      </c>
      <c r="CA86" s="5">
        <f t="shared" si="74"/>
        <v>1</v>
      </c>
      <c r="CB86" s="5">
        <f t="shared" si="75"/>
        <v>1</v>
      </c>
      <c r="CC86" s="5">
        <f t="shared" si="76"/>
        <v>1</v>
      </c>
      <c r="CD86" s="5" t="str">
        <f t="shared" si="77"/>
        <v>?</v>
      </c>
      <c r="CE86" s="4" t="str">
        <f t="shared" si="78"/>
        <v>Kitöltés rendben!</v>
      </c>
      <c r="CF86" s="5">
        <f t="shared" si="79"/>
        <v>1</v>
      </c>
      <c r="CG86" s="5">
        <f t="shared" si="80"/>
        <v>0</v>
      </c>
      <c r="CH86" s="5">
        <f t="shared" si="81"/>
        <v>1</v>
      </c>
    </row>
    <row r="87" spans="1:86" s="2" customFormat="1" ht="409.5" x14ac:dyDescent="0.25">
      <c r="A87" s="1" t="str">
        <f t="shared" ref="A87:A114" si="109">IF($G87="","Nincs VKR kiválasztva!",CE87)</f>
        <v>Kitöltés rendben!</v>
      </c>
      <c r="B87" s="180">
        <v>2</v>
      </c>
      <c r="C87" s="143" t="s">
        <v>93</v>
      </c>
      <c r="D87" s="145" t="s">
        <v>462</v>
      </c>
      <c r="E87" s="145" t="s">
        <v>386</v>
      </c>
      <c r="F87" s="146" t="str">
        <f>VLOOKUP($G87,Összesítő!$B:$F,2,FALSE)</f>
        <v>11-32054-1-036-03-05</v>
      </c>
      <c r="G87" s="143" t="s">
        <v>343</v>
      </c>
      <c r="H87" s="146" t="str">
        <f>AY87&amp;"_"&amp;AW87&amp;"_FIV_"&amp;LEFT(Előlap!$B$6,4)</f>
        <v>3161_85_FIV_2026</v>
      </c>
      <c r="I87" s="146" t="str">
        <f>VLOOKUP($G87,Összesítő!$B:$F,5,FALSE)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7" s="146" t="str">
        <f>VLOOKUP($G87,Összesítő!$B:$F,4,FALSE)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7" s="6">
        <f t="shared" ref="K87:K114" si="110">N87+O87</f>
        <v>45000</v>
      </c>
      <c r="L87" s="144">
        <v>2028</v>
      </c>
      <c r="M87" s="144">
        <v>2031</v>
      </c>
      <c r="N87" s="12">
        <v>0</v>
      </c>
      <c r="O87" s="7">
        <v>45000</v>
      </c>
      <c r="P87" s="7">
        <v>0</v>
      </c>
      <c r="R87" s="7">
        <v>0</v>
      </c>
      <c r="S87" s="7">
        <v>0</v>
      </c>
      <c r="T87" s="7">
        <v>0</v>
      </c>
      <c r="U87" s="7">
        <v>0</v>
      </c>
      <c r="V87" s="7">
        <v>0</v>
      </c>
      <c r="W87" s="7">
        <v>0</v>
      </c>
      <c r="X87" s="7">
        <v>0</v>
      </c>
      <c r="Y87" s="7">
        <v>0</v>
      </c>
      <c r="Z87" s="7">
        <v>0</v>
      </c>
      <c r="AA87" s="7">
        <v>0</v>
      </c>
      <c r="AB87" s="7">
        <v>0</v>
      </c>
      <c r="AC87" s="6">
        <f t="shared" ref="AC87:AC114" si="111">SUM(R87:AB87)</f>
        <v>0</v>
      </c>
      <c r="AD87" s="3" t="str">
        <f t="shared" ref="AD87:AD114" si="112">IF($G87="","Nincs VKR kiválasztva!",IF(BA87=0,"Hiányos kitöltés!",BF87))</f>
        <v>Nem rövidtávú a feladat.</v>
      </c>
      <c r="AF87" s="7">
        <v>0</v>
      </c>
      <c r="AG87" s="7">
        <v>0</v>
      </c>
      <c r="AH87" s="7">
        <v>0</v>
      </c>
      <c r="AI87" s="7">
        <v>0</v>
      </c>
      <c r="AJ87" s="7">
        <v>0</v>
      </c>
      <c r="AK87" s="7">
        <v>0</v>
      </c>
      <c r="AL87" s="7">
        <v>0</v>
      </c>
      <c r="AM87" s="7">
        <v>0</v>
      </c>
      <c r="AN87" s="7">
        <v>0</v>
      </c>
      <c r="AO87" s="7">
        <v>0</v>
      </c>
      <c r="AP87" s="7">
        <v>0</v>
      </c>
      <c r="AQ87" s="6">
        <f t="shared" ref="AQ87:AQ114" si="113">SUM(AF87:AP87)</f>
        <v>0</v>
      </c>
      <c r="AR87" s="143" t="s">
        <v>385</v>
      </c>
      <c r="AS87" s="3" t="str">
        <f t="shared" ref="AS87:AS119" si="114">IF($G87="","Nincs VKR kiválasztva!",IF($BA87=0,"Hiányos kitöltés!",IF($BN87=0,"Nem hosszútávú a feladat.",$BL87)))</f>
        <v>Forráshiányos a feladat!</v>
      </c>
      <c r="AU87" s="145" t="s">
        <v>156</v>
      </c>
      <c r="AV87" s="145" t="s">
        <v>156</v>
      </c>
      <c r="AW87" s="146">
        <f>COUNTA($G$3:G87)</f>
        <v>85</v>
      </c>
      <c r="AY87" s="8">
        <f>VLOOKUP($G87,Összesítő!$B:$F,3,FALSE)</f>
        <v>3161</v>
      </c>
      <c r="AZ87" s="8">
        <f t="shared" ref="AZ87:AZ119" si="115">LEN($AU87)</f>
        <v>0</v>
      </c>
      <c r="BA87" s="5">
        <f t="shared" ref="BA87:BA119" si="116">IF(OR($B87="",$C87="",$D87="",$E87="",$F87="",$L87="",$M87="",$N87="",$O87="",$P87=""),0,1)</f>
        <v>1</v>
      </c>
      <c r="BB87" s="5" t="str">
        <f t="shared" ref="BB87:BB119" si="117">IF($F87="",0,IF(AND($L87=2027,$M87=2027),"R",IF(AND($L87=2027,$M87&gt;2027),"RH",IF(AND($L87&gt;2027,$M87&gt;2027),"H","x"))))</f>
        <v>H</v>
      </c>
      <c r="BC87" s="5">
        <f t="shared" ref="BC87:BC114" si="118">IF(OR(BB87="R",BB87="RH"),1,0)</f>
        <v>0</v>
      </c>
      <c r="BD87" s="5">
        <f t="shared" ref="BD87:BD119" si="119">IF(AND($BB87="R",$O87&gt;0),1,IF(AND($BB87="H",$N87&gt;0),1,0))</f>
        <v>0</v>
      </c>
      <c r="BE87" s="5">
        <f t="shared" ref="BE87:BE119" si="120">IF($AC87&lt;$N87,1,IF($AC87=$N87,0))</f>
        <v>0</v>
      </c>
      <c r="BF87" s="8" t="str">
        <f t="shared" ref="BF87:BF119" si="121">IF($L87&gt;2027,"Nem rövidtávú a feladat.",IF($BE87=1,"Az I. ütem nem lehet forráshiányos!",IF($AC87&gt;$N87,"Többlet forrást jelölt meg az I. ütemnél! A forrás ne legyen több a költségnél.",IF($AC87=$N87,"A forrás egyenlő a költséggel (I.ütem).",0))))</f>
        <v>Nem rövidtávú a feladat.</v>
      </c>
      <c r="BG87" s="5">
        <f t="shared" ref="BG87:BG119" si="122">IF(AND($R87&lt;&gt;"",$S87&lt;&gt;"",$T87&lt;&gt;"",$U87&lt;&gt;"",$V87&lt;&gt;"",$W87&lt;&gt;"",$X87&lt;&gt;"",$Y87&lt;&gt;"",$Z87&lt;&gt;"",$AA87&lt;&gt;"",$AB87&lt;&gt;""),1,0)</f>
        <v>1</v>
      </c>
      <c r="BH87" s="5">
        <f t="shared" ref="BH87:BH119" si="123">IF(AND($BG87=1,$N87=$AC87),1,0)</f>
        <v>1</v>
      </c>
      <c r="BI87" s="5">
        <f t="shared" ref="BI87:BI119" si="124">IF($AQ87&lt;$O87,1,0)</f>
        <v>1</v>
      </c>
      <c r="BJ87" s="5">
        <f t="shared" ref="BJ87:BJ119" si="125">IF(AND($AF87&lt;&gt;"",$AG87&lt;&gt;"",$AH87&lt;&gt;"",$AI87&lt;&gt;"",$AJ87&lt;&gt;"",$AK87&lt;&gt;"",$AL87&lt;&gt;"",$AM87&lt;&gt;"",$AN87&lt;&gt;"",$AO87&lt;&gt;"",$AP87&lt;&gt;""),1,0)</f>
        <v>1</v>
      </c>
      <c r="BK87" s="5">
        <f t="shared" ref="BK87:BK114" si="126">IF(AND($BJ87=1,$O87=$AQ87),1,IF(AND($BJ87=1,$O87&gt;$AQ87,AR87="igen"),1,0))</f>
        <v>1</v>
      </c>
      <c r="BL87" s="4" t="str">
        <f t="shared" ref="BL87:BL119" si="127">IF($M87&lt;2028,"Nem hosszútávú a feladat.",IF(AND($BI87=1,$AR87="nem"),"Forráshiányos a feladat? Jelölje az AR-oszlopban!",IF(AND($BI87=0,$AR87="igen"),"Forráshiányosnak jelölte a feladat az AR-oszlopban, de a forrás költség adatok alapnján nem az!",IF(AND($BI87=1,$AR87="igen"),"Forráshiányos a feladat!",IF($AQ87&gt;$O87,"Többlet forrást jelölt meg a II. ütemnél! A forrás ne legyen több a költségnél.",IF($AQ87=$O87,"A forrás egyenlő a költséggel (II.ütem).",0))))))</f>
        <v>Forráshiányos a feladat!</v>
      </c>
      <c r="BM87" s="5">
        <f t="shared" ref="BM87:BM119" si="128">IF($M87&lt;2028,1,0)</f>
        <v>0</v>
      </c>
      <c r="BN87" s="5">
        <f t="shared" ref="BN87:BN119" si="129">IF($M87&gt;2027,1,0)</f>
        <v>1</v>
      </c>
      <c r="BO87" s="5">
        <f t="shared" ref="BO87:BO119" si="130">IF(AND($BM87=1,$N87=0),1,0)</f>
        <v>0</v>
      </c>
      <c r="BP87" s="5">
        <f t="shared" ref="BP87:BP119" si="131">IF(AND($BN87=1,$O87=0),1,0)</f>
        <v>0</v>
      </c>
      <c r="BQ87" s="5">
        <f t="shared" ref="BQ87:BQ119" si="132">IF(AND($BB87="R",$N87=0,$AZ87&gt;29),1,IF(AND($BB87="RH",$N87=0,$AZ87&gt;29),1,0))</f>
        <v>0</v>
      </c>
      <c r="BR87" s="8">
        <f t="shared" ref="BR87:BR119" si="133">IF($BN87=0,"Nincs hosszútávú terv!",IF(AND($BB87="H",$O87=0,$AZ87=0),"Nullás a hosszútávú feladat és nincs hozzá indoklás!",IF(AND($BB87="RH",$O87=0,$AZ87=0),"Nullás a hosszútávú feladat és nincs hozzá indoklás!",IF(AND($BB87="R",$O87=0,$AZ87&lt;300),"Nullás a hosszútávú feladat és rövid hozzá az indoklás!",IF(AND($BB87="RH",$O87=0,$AZ87&lt;300),"Nullás a hosszútávú feladat és rövid hozzá az indoklás!",0)))))</f>
        <v>0</v>
      </c>
      <c r="BS87" s="5">
        <f t="shared" ref="BS87:BS119" si="134">IF(AND($BB87="R",$N87=0,$AZ87&gt;29),1,IF(AND($BB87="RH",$N87=0,$AZ87&gt;29),1,0))</f>
        <v>0</v>
      </c>
      <c r="BT87" s="5">
        <f t="shared" ref="BT87:BT119" si="135">IF(AND($BB87="H",$O87=0,$AZ87&gt;29),1,IF(AND($BB87="RH",$O87=0,$AZ87&gt;29),1,0))</f>
        <v>0</v>
      </c>
      <c r="BU87" s="5">
        <f t="shared" ref="BU87:BU119" si="136">IF($B87="",0,1)</f>
        <v>1</v>
      </c>
      <c r="BV87" s="5">
        <f t="shared" ref="BV87:BV119" si="137">IF($C87="",0,1)</f>
        <v>1</v>
      </c>
      <c r="BW87" s="5">
        <f t="shared" ref="BW87:BW119" si="138">IF($D87="",0,1)</f>
        <v>1</v>
      </c>
      <c r="BX87" s="5">
        <f t="shared" ref="BX87:BX119" si="139">IF($E87="",0,1)</f>
        <v>1</v>
      </c>
      <c r="BY87" s="5">
        <f t="shared" ref="BY87:BY119" si="140">IF($L87="",0,1)</f>
        <v>1</v>
      </c>
      <c r="BZ87" s="5">
        <f t="shared" ref="BZ87:BZ119" si="141">IF($M87="",0,1)</f>
        <v>1</v>
      </c>
      <c r="CA87" s="5">
        <f t="shared" ref="CA87:CA119" si="142">IF($N87="",0,1)</f>
        <v>1</v>
      </c>
      <c r="CB87" s="5">
        <f t="shared" ref="CB87:CB119" si="143">IF($O87="",0,1)</f>
        <v>1</v>
      </c>
      <c r="CC87" s="5">
        <f t="shared" ref="CC87:CC119" si="144">IF($P87="",0,1)</f>
        <v>1</v>
      </c>
      <c r="CD87" s="5" t="str">
        <f t="shared" ref="CD87:CD119" si="145">IF(AND($BA87=0,$BU87=0),"Hiányos kitöltés! (B-oszlop üres)",IF(AND($BA87=0,$BV87=0),"Hiányos kitöltés! (C-oszlop üres)",IF(AND($BA87=0,$BW87=0),"Hiányos kitöltés! (D-oszlop üres)",IF(AND($BA87=0,$BX87=0),"Hiányos kitöltés! (E-oszlop üres)",IF(AND($BA87=0,$BY87=0),"Hiányos kitöltés! (L-oszlop üres)",IF(AND($BA87=0,$BZ87=0),"Hiányos kitöltés! (M-oszlop üres)",IF(AND($BA87=0,$CA87=0),"Hiányos kitöltés! (N-oszlop üres)",IF(AND($BA87=0,$CB87=0),"Hiányos kitöltés! (O-oszlop üres)",IF(AND($BA87=0,$CC87=0),"Hiányos kitöltés! (P-oszlop üres)",IF(AND($BA87=0,$BG87=0),"Hiányos kitöltés! (I.ütem forrása hiányos!","?"))))))))))</f>
        <v>?</v>
      </c>
      <c r="CE87" s="4" t="str">
        <f t="shared" ref="CE87:CE114" si="146">IF($BA87=0,$CD87,IF($BG87=0,"I. ütem forrása nincs kitöltve!",IF($BJ87=0,"II. ütem forrása nincs kitöltve!",IF($BD87=1,"Költségek üteme nem megfelelő (az időtartam és a költség üteme eltér)!",IF(AND(BH87=0,$BA87=1,$BJ87=1,$BD87=1),"Kötelező cellák kitöltve, de az I. ütem forrása hibás!",IF(AND(BJ87=0,$BA87=1,$BJ87=1,$BD87=1),"Kötelező cellák kitöltve, de a II. ütem forrása hibás!",IF(AND($BO87=1,$AZ87&lt;30),"Nullás a rövidtávú feladat és rövid (hiányzik) a hozzá tartozó indoklás!",IF(AND($BP87=1,$AZ87&lt;30),"Nullás a hosszútávú feladat és rövid (hiányzik) a hozzá tartozó indoklás!",IF(AND(BN87=1,C87="1811_RENDKÍVÜLI"),"II. ütemre nem tervezhet Rendkívüli feladatot!",IF(BH87=0,AD87,IF(BK87=0,AS87,IF(AND(BC87=1,$P87&gt;$N87),"EM rendelet 2. melléklet terhére elszámolt költség nem lehet nagyobb az I. ütemre tervezett tényleges költségnél!",IF($AC87&gt;$N87,"Többlet forrást jelölt meg az I. ütemnél! A forrás ne legyen több a költségnél.",IF($AQ87&gt;$O87,"Többlet forrást jelölt meg a II. ütemnél! A forrás ne legyen több a költségnél.","Kitöltés rendben!"))))))))))))))</f>
        <v>Kitöltés rendben!</v>
      </c>
      <c r="CF87" s="5">
        <f t="shared" ref="CF87:CF114" si="147">IF(A87="Kitöltés rendben!",1,0)</f>
        <v>1</v>
      </c>
      <c r="CG87" s="5">
        <f t="shared" ref="CG87:CG119" si="148">IF(AND($BB87="R",$CF87=1),1,IF(AND($BB87="RH",$CF87=1),1,0))</f>
        <v>0</v>
      </c>
      <c r="CH87" s="5">
        <f t="shared" ref="CH87:CH119" si="149">IF(AND($BB87="H",$CF87=1),1,IF(AND($BB87="RH",$CF87=1),1,0))</f>
        <v>1</v>
      </c>
    </row>
    <row r="88" spans="1:86" s="2" customFormat="1" ht="409.5" x14ac:dyDescent="0.25">
      <c r="A88" s="1" t="str">
        <f t="shared" si="109"/>
        <v>Kitöltés rendben!</v>
      </c>
      <c r="B88" s="180">
        <v>2</v>
      </c>
      <c r="C88" s="143" t="s">
        <v>105</v>
      </c>
      <c r="D88" s="145" t="s">
        <v>463</v>
      </c>
      <c r="E88" s="145" t="s">
        <v>386</v>
      </c>
      <c r="F88" s="146" t="str">
        <f>VLOOKUP($G88,Összesítő!$B:$F,2,FALSE)</f>
        <v>11-32054-1-036-03-05</v>
      </c>
      <c r="G88" s="143" t="s">
        <v>343</v>
      </c>
      <c r="H88" s="146" t="str">
        <f>AY88&amp;"_"&amp;AW88&amp;"_FIV_"&amp;LEFT(Előlap!$B$6,4)</f>
        <v>3161_86_FIV_2026</v>
      </c>
      <c r="I88" s="146" t="str">
        <f>VLOOKUP($G88,Összesítő!$B:$F,5,FALSE)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8" s="146" t="str">
        <f>VLOOKUP($G88,Összesítő!$B:$F,4,FALSE)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8" s="6">
        <f t="shared" si="110"/>
        <v>82100</v>
      </c>
      <c r="L88" s="144">
        <v>2028</v>
      </c>
      <c r="M88" s="144">
        <v>2036</v>
      </c>
      <c r="N88" s="12">
        <v>0</v>
      </c>
      <c r="O88" s="7">
        <v>82100</v>
      </c>
      <c r="P88" s="7">
        <v>0</v>
      </c>
      <c r="R88" s="7">
        <v>0</v>
      </c>
      <c r="S88" s="7">
        <v>0</v>
      </c>
      <c r="T88" s="7">
        <v>0</v>
      </c>
      <c r="U88" s="7">
        <v>0</v>
      </c>
      <c r="V88" s="7">
        <v>0</v>
      </c>
      <c r="W88" s="7">
        <v>0</v>
      </c>
      <c r="X88" s="7">
        <v>0</v>
      </c>
      <c r="Y88" s="7">
        <v>0</v>
      </c>
      <c r="Z88" s="7">
        <v>0</v>
      </c>
      <c r="AA88" s="7">
        <v>0</v>
      </c>
      <c r="AB88" s="7">
        <v>0</v>
      </c>
      <c r="AC88" s="6">
        <f t="shared" si="111"/>
        <v>0</v>
      </c>
      <c r="AD88" s="3" t="str">
        <f t="shared" si="112"/>
        <v>Nem rövidtávú a feladat.</v>
      </c>
      <c r="AF88" s="7">
        <v>0</v>
      </c>
      <c r="AG88" s="7">
        <v>0</v>
      </c>
      <c r="AH88" s="7">
        <v>0</v>
      </c>
      <c r="AI88" s="7">
        <v>0</v>
      </c>
      <c r="AJ88" s="7">
        <v>0</v>
      </c>
      <c r="AK88" s="7">
        <v>0</v>
      </c>
      <c r="AL88" s="7">
        <v>0</v>
      </c>
      <c r="AM88" s="7">
        <v>0</v>
      </c>
      <c r="AN88" s="7">
        <v>0</v>
      </c>
      <c r="AO88" s="7">
        <v>0</v>
      </c>
      <c r="AP88" s="7">
        <v>0</v>
      </c>
      <c r="AQ88" s="6">
        <f t="shared" si="113"/>
        <v>0</v>
      </c>
      <c r="AR88" s="143" t="s">
        <v>385</v>
      </c>
      <c r="AS88" s="3" t="str">
        <f t="shared" si="114"/>
        <v>Forráshiányos a feladat!</v>
      </c>
      <c r="AU88" s="145" t="s">
        <v>156</v>
      </c>
      <c r="AV88" s="145" t="s">
        <v>156</v>
      </c>
      <c r="AW88" s="146">
        <f>COUNTA($G$3:G88)</f>
        <v>86</v>
      </c>
      <c r="AY88" s="8">
        <f>VLOOKUP($G88,Összesítő!$B:$F,3,FALSE)</f>
        <v>3161</v>
      </c>
      <c r="AZ88" s="8">
        <f t="shared" si="115"/>
        <v>0</v>
      </c>
      <c r="BA88" s="5">
        <f t="shared" si="116"/>
        <v>1</v>
      </c>
      <c r="BB88" s="5" t="str">
        <f t="shared" si="117"/>
        <v>H</v>
      </c>
      <c r="BC88" s="5">
        <f t="shared" si="118"/>
        <v>0</v>
      </c>
      <c r="BD88" s="5">
        <f t="shared" si="119"/>
        <v>0</v>
      </c>
      <c r="BE88" s="5">
        <f t="shared" si="120"/>
        <v>0</v>
      </c>
      <c r="BF88" s="8" t="str">
        <f t="shared" si="121"/>
        <v>Nem rövidtávú a feladat.</v>
      </c>
      <c r="BG88" s="5">
        <f t="shared" si="122"/>
        <v>1</v>
      </c>
      <c r="BH88" s="5">
        <f t="shared" si="123"/>
        <v>1</v>
      </c>
      <c r="BI88" s="5">
        <f t="shared" si="124"/>
        <v>1</v>
      </c>
      <c r="BJ88" s="5">
        <f t="shared" si="125"/>
        <v>1</v>
      </c>
      <c r="BK88" s="5">
        <f t="shared" si="126"/>
        <v>1</v>
      </c>
      <c r="BL88" s="4" t="str">
        <f t="shared" si="127"/>
        <v>Forráshiányos a feladat!</v>
      </c>
      <c r="BM88" s="5">
        <f t="shared" si="128"/>
        <v>0</v>
      </c>
      <c r="BN88" s="5">
        <f t="shared" si="129"/>
        <v>1</v>
      </c>
      <c r="BO88" s="5">
        <f t="shared" si="130"/>
        <v>0</v>
      </c>
      <c r="BP88" s="5">
        <f t="shared" si="131"/>
        <v>0</v>
      </c>
      <c r="BQ88" s="5">
        <f t="shared" si="132"/>
        <v>0</v>
      </c>
      <c r="BR88" s="8">
        <f t="shared" si="133"/>
        <v>0</v>
      </c>
      <c r="BS88" s="5">
        <f t="shared" si="134"/>
        <v>0</v>
      </c>
      <c r="BT88" s="5">
        <f t="shared" si="135"/>
        <v>0</v>
      </c>
      <c r="BU88" s="5">
        <f t="shared" si="136"/>
        <v>1</v>
      </c>
      <c r="BV88" s="5">
        <f t="shared" si="137"/>
        <v>1</v>
      </c>
      <c r="BW88" s="5">
        <f t="shared" si="138"/>
        <v>1</v>
      </c>
      <c r="BX88" s="5">
        <f t="shared" si="139"/>
        <v>1</v>
      </c>
      <c r="BY88" s="5">
        <f t="shared" si="140"/>
        <v>1</v>
      </c>
      <c r="BZ88" s="5">
        <f t="shared" si="141"/>
        <v>1</v>
      </c>
      <c r="CA88" s="5">
        <f t="shared" si="142"/>
        <v>1</v>
      </c>
      <c r="CB88" s="5">
        <f t="shared" si="143"/>
        <v>1</v>
      </c>
      <c r="CC88" s="5">
        <f t="shared" si="144"/>
        <v>1</v>
      </c>
      <c r="CD88" s="5" t="str">
        <f t="shared" si="145"/>
        <v>?</v>
      </c>
      <c r="CE88" s="4" t="str">
        <f t="shared" si="146"/>
        <v>Kitöltés rendben!</v>
      </c>
      <c r="CF88" s="5">
        <f t="shared" si="147"/>
        <v>1</v>
      </c>
      <c r="CG88" s="5">
        <f t="shared" si="148"/>
        <v>0</v>
      </c>
      <c r="CH88" s="5">
        <f t="shared" si="149"/>
        <v>1</v>
      </c>
    </row>
    <row r="89" spans="1:86" s="2" customFormat="1" ht="409.5" x14ac:dyDescent="0.25">
      <c r="A89" s="1" t="str">
        <f t="shared" si="109"/>
        <v>Kitöltés rendben!</v>
      </c>
      <c r="B89" s="180">
        <v>2</v>
      </c>
      <c r="C89" s="143" t="s">
        <v>90</v>
      </c>
      <c r="D89" s="145" t="s">
        <v>464</v>
      </c>
      <c r="E89" s="145" t="s">
        <v>386</v>
      </c>
      <c r="F89" s="146" t="str">
        <f>VLOOKUP($G89,Összesítő!$B:$F,2,FALSE)</f>
        <v>11-32054-1-036-03-05</v>
      </c>
      <c r="G89" s="143" t="s">
        <v>343</v>
      </c>
      <c r="H89" s="146" t="str">
        <f>AY89&amp;"_"&amp;AW89&amp;"_FIV_"&amp;LEFT(Előlap!$B$6,4)</f>
        <v>3161_87_FIV_2026</v>
      </c>
      <c r="I89" s="146" t="str">
        <f>VLOOKUP($G89,Összesítő!$B:$F,5,FALSE)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89" s="146" t="str">
        <f>VLOOKUP($G89,Összesítő!$B:$F,4,FALSE)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89" s="6">
        <f t="shared" si="110"/>
        <v>4168254</v>
      </c>
      <c r="L89" s="144">
        <v>2028</v>
      </c>
      <c r="M89" s="144">
        <v>2036</v>
      </c>
      <c r="N89" s="12">
        <v>0</v>
      </c>
      <c r="O89" s="7">
        <v>4168254</v>
      </c>
      <c r="P89" s="7">
        <v>0</v>
      </c>
      <c r="R89" s="7">
        <v>0</v>
      </c>
      <c r="S89" s="7">
        <v>0</v>
      </c>
      <c r="T89" s="7">
        <v>0</v>
      </c>
      <c r="U89" s="7">
        <v>0</v>
      </c>
      <c r="V89" s="7">
        <v>0</v>
      </c>
      <c r="W89" s="7">
        <v>0</v>
      </c>
      <c r="X89" s="7">
        <v>0</v>
      </c>
      <c r="Y89" s="7">
        <v>0</v>
      </c>
      <c r="Z89" s="7">
        <v>0</v>
      </c>
      <c r="AA89" s="7">
        <v>0</v>
      </c>
      <c r="AB89" s="7">
        <v>0</v>
      </c>
      <c r="AC89" s="6">
        <f t="shared" si="111"/>
        <v>0</v>
      </c>
      <c r="AD89" s="3" t="str">
        <f t="shared" si="112"/>
        <v>Nem rövidtávú a feladat.</v>
      </c>
      <c r="AF89" s="7">
        <v>1032471</v>
      </c>
      <c r="AG89" s="7">
        <v>0</v>
      </c>
      <c r="AH89" s="7">
        <v>0</v>
      </c>
      <c r="AI89" s="7">
        <v>0</v>
      </c>
      <c r="AJ89" s="7">
        <v>0</v>
      </c>
      <c r="AK89" s="7">
        <v>0</v>
      </c>
      <c r="AL89" s="7">
        <v>0</v>
      </c>
      <c r="AM89" s="7">
        <v>0</v>
      </c>
      <c r="AN89" s="7">
        <v>0</v>
      </c>
      <c r="AO89" s="7">
        <v>0</v>
      </c>
      <c r="AP89" s="7">
        <v>0</v>
      </c>
      <c r="AQ89" s="6">
        <f t="shared" si="113"/>
        <v>1032471</v>
      </c>
      <c r="AR89" s="143" t="s">
        <v>385</v>
      </c>
      <c r="AS89" s="3" t="str">
        <f t="shared" si="114"/>
        <v>Forráshiányos a feladat!</v>
      </c>
      <c r="AU89" s="145" t="s">
        <v>156</v>
      </c>
      <c r="AV89" s="145" t="s">
        <v>156</v>
      </c>
      <c r="AW89" s="146">
        <f>COUNTA($G$3:G89)</f>
        <v>87</v>
      </c>
      <c r="AY89" s="8">
        <f>VLOOKUP($G89,Összesítő!$B:$F,3,FALSE)</f>
        <v>3161</v>
      </c>
      <c r="AZ89" s="8">
        <f t="shared" si="115"/>
        <v>0</v>
      </c>
      <c r="BA89" s="5">
        <f t="shared" si="116"/>
        <v>1</v>
      </c>
      <c r="BB89" s="5" t="str">
        <f t="shared" si="117"/>
        <v>H</v>
      </c>
      <c r="BC89" s="5">
        <f t="shared" si="118"/>
        <v>0</v>
      </c>
      <c r="BD89" s="5">
        <f t="shared" si="119"/>
        <v>0</v>
      </c>
      <c r="BE89" s="5">
        <f t="shared" si="120"/>
        <v>0</v>
      </c>
      <c r="BF89" s="8" t="str">
        <f t="shared" si="121"/>
        <v>Nem rövidtávú a feladat.</v>
      </c>
      <c r="BG89" s="5">
        <f t="shared" si="122"/>
        <v>1</v>
      </c>
      <c r="BH89" s="5">
        <f t="shared" si="123"/>
        <v>1</v>
      </c>
      <c r="BI89" s="5">
        <f t="shared" si="124"/>
        <v>1</v>
      </c>
      <c r="BJ89" s="5">
        <f t="shared" si="125"/>
        <v>1</v>
      </c>
      <c r="BK89" s="5">
        <f t="shared" si="126"/>
        <v>1</v>
      </c>
      <c r="BL89" s="4" t="str">
        <f t="shared" si="127"/>
        <v>Forráshiányos a feladat!</v>
      </c>
      <c r="BM89" s="5">
        <f t="shared" si="128"/>
        <v>0</v>
      </c>
      <c r="BN89" s="5">
        <f t="shared" si="129"/>
        <v>1</v>
      </c>
      <c r="BO89" s="5">
        <f t="shared" si="130"/>
        <v>0</v>
      </c>
      <c r="BP89" s="5">
        <f t="shared" si="131"/>
        <v>0</v>
      </c>
      <c r="BQ89" s="5">
        <f t="shared" si="132"/>
        <v>0</v>
      </c>
      <c r="BR89" s="8">
        <f t="shared" si="133"/>
        <v>0</v>
      </c>
      <c r="BS89" s="5">
        <f t="shared" si="134"/>
        <v>0</v>
      </c>
      <c r="BT89" s="5">
        <f t="shared" si="135"/>
        <v>0</v>
      </c>
      <c r="BU89" s="5">
        <f t="shared" si="136"/>
        <v>1</v>
      </c>
      <c r="BV89" s="5">
        <f t="shared" si="137"/>
        <v>1</v>
      </c>
      <c r="BW89" s="5">
        <f t="shared" si="138"/>
        <v>1</v>
      </c>
      <c r="BX89" s="5">
        <f t="shared" si="139"/>
        <v>1</v>
      </c>
      <c r="BY89" s="5">
        <f t="shared" si="140"/>
        <v>1</v>
      </c>
      <c r="BZ89" s="5">
        <f t="shared" si="141"/>
        <v>1</v>
      </c>
      <c r="CA89" s="5">
        <f t="shared" si="142"/>
        <v>1</v>
      </c>
      <c r="CB89" s="5">
        <f t="shared" si="143"/>
        <v>1</v>
      </c>
      <c r="CC89" s="5">
        <f t="shared" si="144"/>
        <v>1</v>
      </c>
      <c r="CD89" s="5" t="str">
        <f t="shared" si="145"/>
        <v>?</v>
      </c>
      <c r="CE89" s="4" t="str">
        <f t="shared" si="146"/>
        <v>Kitöltés rendben!</v>
      </c>
      <c r="CF89" s="5">
        <f t="shared" si="147"/>
        <v>1</v>
      </c>
      <c r="CG89" s="5">
        <f t="shared" si="148"/>
        <v>0</v>
      </c>
      <c r="CH89" s="5">
        <f t="shared" si="149"/>
        <v>1</v>
      </c>
    </row>
    <row r="90" spans="1:86" s="2" customFormat="1" ht="409.5" x14ac:dyDescent="0.25">
      <c r="A90" s="1" t="str">
        <f t="shared" si="109"/>
        <v>Kitöltés rendben!</v>
      </c>
      <c r="B90" s="180">
        <v>2</v>
      </c>
      <c r="C90" s="143" t="s">
        <v>101</v>
      </c>
      <c r="D90" s="145" t="s">
        <v>465</v>
      </c>
      <c r="E90" s="145" t="s">
        <v>386</v>
      </c>
      <c r="F90" s="146" t="str">
        <f>VLOOKUP($G90,Összesítő!$B:$F,2,FALSE)</f>
        <v>11-32054-1-036-03-05</v>
      </c>
      <c r="G90" s="143" t="s">
        <v>343</v>
      </c>
      <c r="H90" s="146" t="str">
        <f>AY90&amp;"_"&amp;AW90&amp;"_FIV_"&amp;LEFT(Előlap!$B$6,4)</f>
        <v>3161_88_FIV_2026</v>
      </c>
      <c r="I90" s="146" t="str">
        <f>VLOOKUP($G90,Összesítő!$B:$F,5,FALSE)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0" s="146" t="str">
        <f>VLOOKUP($G90,Összesítő!$B:$F,4,FALSE)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0" s="6">
        <f t="shared" si="110"/>
        <v>93000</v>
      </c>
      <c r="L90" s="144">
        <v>2028</v>
      </c>
      <c r="M90" s="144">
        <v>2036</v>
      </c>
      <c r="N90" s="12">
        <v>0</v>
      </c>
      <c r="O90" s="7">
        <v>93000</v>
      </c>
      <c r="P90" s="7">
        <v>0</v>
      </c>
      <c r="R90" s="7">
        <v>0</v>
      </c>
      <c r="S90" s="7">
        <v>0</v>
      </c>
      <c r="T90" s="7">
        <v>0</v>
      </c>
      <c r="U90" s="7">
        <v>0</v>
      </c>
      <c r="V90" s="7">
        <v>0</v>
      </c>
      <c r="W90" s="7">
        <v>0</v>
      </c>
      <c r="X90" s="7">
        <v>0</v>
      </c>
      <c r="Y90" s="7">
        <v>0</v>
      </c>
      <c r="Z90" s="7">
        <v>0</v>
      </c>
      <c r="AA90" s="7">
        <v>0</v>
      </c>
      <c r="AB90" s="7">
        <v>0</v>
      </c>
      <c r="AC90" s="6">
        <f t="shared" si="111"/>
        <v>0</v>
      </c>
      <c r="AD90" s="3" t="str">
        <f t="shared" si="112"/>
        <v>Nem rövidtávú a feladat.</v>
      </c>
      <c r="AF90" s="7">
        <v>0</v>
      </c>
      <c r="AG90" s="7">
        <v>0</v>
      </c>
      <c r="AH90" s="7">
        <v>0</v>
      </c>
      <c r="AI90" s="7">
        <v>0</v>
      </c>
      <c r="AJ90" s="7">
        <v>0</v>
      </c>
      <c r="AK90" s="7">
        <v>0</v>
      </c>
      <c r="AL90" s="7">
        <v>0</v>
      </c>
      <c r="AM90" s="7">
        <v>0</v>
      </c>
      <c r="AN90" s="7">
        <v>0</v>
      </c>
      <c r="AO90" s="7">
        <v>0</v>
      </c>
      <c r="AP90" s="7">
        <v>0</v>
      </c>
      <c r="AQ90" s="6">
        <f t="shared" si="113"/>
        <v>0</v>
      </c>
      <c r="AR90" s="143" t="s">
        <v>385</v>
      </c>
      <c r="AS90" s="3" t="str">
        <f t="shared" si="114"/>
        <v>Forráshiányos a feladat!</v>
      </c>
      <c r="AU90" s="145" t="s">
        <v>156</v>
      </c>
      <c r="AV90" s="145" t="s">
        <v>156</v>
      </c>
      <c r="AW90" s="146">
        <f>COUNTA($G$3:G90)</f>
        <v>88</v>
      </c>
      <c r="AY90" s="8">
        <f>VLOOKUP($G90,Összesítő!$B:$F,3,FALSE)</f>
        <v>3161</v>
      </c>
      <c r="AZ90" s="8">
        <f t="shared" si="115"/>
        <v>0</v>
      </c>
      <c r="BA90" s="5">
        <f t="shared" si="116"/>
        <v>1</v>
      </c>
      <c r="BB90" s="5" t="str">
        <f t="shared" si="117"/>
        <v>H</v>
      </c>
      <c r="BC90" s="5">
        <f t="shared" si="118"/>
        <v>0</v>
      </c>
      <c r="BD90" s="5">
        <f t="shared" si="119"/>
        <v>0</v>
      </c>
      <c r="BE90" s="5">
        <f t="shared" si="120"/>
        <v>0</v>
      </c>
      <c r="BF90" s="8" t="str">
        <f t="shared" si="121"/>
        <v>Nem rövidtávú a feladat.</v>
      </c>
      <c r="BG90" s="5">
        <f t="shared" si="122"/>
        <v>1</v>
      </c>
      <c r="BH90" s="5">
        <f t="shared" si="123"/>
        <v>1</v>
      </c>
      <c r="BI90" s="5">
        <f t="shared" si="124"/>
        <v>1</v>
      </c>
      <c r="BJ90" s="5">
        <f t="shared" si="125"/>
        <v>1</v>
      </c>
      <c r="BK90" s="5">
        <f t="shared" si="126"/>
        <v>1</v>
      </c>
      <c r="BL90" s="4" t="str">
        <f t="shared" si="127"/>
        <v>Forráshiányos a feladat!</v>
      </c>
      <c r="BM90" s="5">
        <f t="shared" si="128"/>
        <v>0</v>
      </c>
      <c r="BN90" s="5">
        <f t="shared" si="129"/>
        <v>1</v>
      </c>
      <c r="BO90" s="5">
        <f t="shared" si="130"/>
        <v>0</v>
      </c>
      <c r="BP90" s="5">
        <f t="shared" si="131"/>
        <v>0</v>
      </c>
      <c r="BQ90" s="5">
        <f t="shared" si="132"/>
        <v>0</v>
      </c>
      <c r="BR90" s="8">
        <f t="shared" si="133"/>
        <v>0</v>
      </c>
      <c r="BS90" s="5">
        <f t="shared" si="134"/>
        <v>0</v>
      </c>
      <c r="BT90" s="5">
        <f t="shared" si="135"/>
        <v>0</v>
      </c>
      <c r="BU90" s="5">
        <f t="shared" si="136"/>
        <v>1</v>
      </c>
      <c r="BV90" s="5">
        <f t="shared" si="137"/>
        <v>1</v>
      </c>
      <c r="BW90" s="5">
        <f t="shared" si="138"/>
        <v>1</v>
      </c>
      <c r="BX90" s="5">
        <f t="shared" si="139"/>
        <v>1</v>
      </c>
      <c r="BY90" s="5">
        <f t="shared" si="140"/>
        <v>1</v>
      </c>
      <c r="BZ90" s="5">
        <f t="shared" si="141"/>
        <v>1</v>
      </c>
      <c r="CA90" s="5">
        <f t="shared" si="142"/>
        <v>1</v>
      </c>
      <c r="CB90" s="5">
        <f t="shared" si="143"/>
        <v>1</v>
      </c>
      <c r="CC90" s="5">
        <f t="shared" si="144"/>
        <v>1</v>
      </c>
      <c r="CD90" s="5" t="str">
        <f t="shared" si="145"/>
        <v>?</v>
      </c>
      <c r="CE90" s="4" t="str">
        <f t="shared" si="146"/>
        <v>Kitöltés rendben!</v>
      </c>
      <c r="CF90" s="5">
        <f t="shared" si="147"/>
        <v>1</v>
      </c>
      <c r="CG90" s="5">
        <f t="shared" si="148"/>
        <v>0</v>
      </c>
      <c r="CH90" s="5">
        <f t="shared" si="149"/>
        <v>1</v>
      </c>
    </row>
    <row r="91" spans="1:86" s="2" customFormat="1" ht="409.5" x14ac:dyDescent="0.25">
      <c r="A91" s="1" t="str">
        <f t="shared" si="109"/>
        <v>Kitöltés rendben!</v>
      </c>
      <c r="B91" s="180">
        <v>2</v>
      </c>
      <c r="C91" s="143" t="s">
        <v>90</v>
      </c>
      <c r="D91" s="145" t="s">
        <v>466</v>
      </c>
      <c r="E91" s="145" t="s">
        <v>386</v>
      </c>
      <c r="F91" s="146" t="str">
        <f>VLOOKUP($G91,Összesítő!$B:$F,2,FALSE)</f>
        <v>11-32054-1-036-03-05</v>
      </c>
      <c r="G91" s="143" t="s">
        <v>343</v>
      </c>
      <c r="H91" s="146" t="str">
        <f>AY91&amp;"_"&amp;AW91&amp;"_FIV_"&amp;LEFT(Előlap!$B$6,4)</f>
        <v>3161_89_FIV_2026</v>
      </c>
      <c r="I91" s="146" t="str">
        <f>VLOOKUP($G91,Összesítő!$B:$F,5,FALSE)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1" s="146" t="str">
        <f>VLOOKUP($G91,Összesítő!$B:$F,4,FALSE)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1" s="6">
        <f t="shared" si="110"/>
        <v>313475</v>
      </c>
      <c r="L91" s="144">
        <v>2031</v>
      </c>
      <c r="M91" s="144">
        <v>2035</v>
      </c>
      <c r="N91" s="12">
        <v>0</v>
      </c>
      <c r="O91" s="7">
        <v>313475</v>
      </c>
      <c r="P91" s="7">
        <v>0</v>
      </c>
      <c r="R91" s="7">
        <v>0</v>
      </c>
      <c r="S91" s="7">
        <v>0</v>
      </c>
      <c r="T91" s="7">
        <v>0</v>
      </c>
      <c r="U91" s="7">
        <v>0</v>
      </c>
      <c r="V91" s="7">
        <v>0</v>
      </c>
      <c r="W91" s="7">
        <v>0</v>
      </c>
      <c r="X91" s="7">
        <v>0</v>
      </c>
      <c r="Y91" s="7">
        <v>0</v>
      </c>
      <c r="Z91" s="7">
        <v>0</v>
      </c>
      <c r="AA91" s="7">
        <v>0</v>
      </c>
      <c r="AB91" s="7">
        <v>0</v>
      </c>
      <c r="AC91" s="6">
        <f t="shared" si="111"/>
        <v>0</v>
      </c>
      <c r="AD91" s="3" t="str">
        <f t="shared" si="112"/>
        <v>Nem rövidtávú a feladat.</v>
      </c>
      <c r="AF91" s="7">
        <v>0</v>
      </c>
      <c r="AG91" s="7">
        <v>0</v>
      </c>
      <c r="AH91" s="7">
        <v>0</v>
      </c>
      <c r="AI91" s="7">
        <v>0</v>
      </c>
      <c r="AJ91" s="7">
        <v>0</v>
      </c>
      <c r="AK91" s="7">
        <v>0</v>
      </c>
      <c r="AL91" s="7">
        <v>0</v>
      </c>
      <c r="AM91" s="7">
        <v>0</v>
      </c>
      <c r="AN91" s="7">
        <v>0</v>
      </c>
      <c r="AO91" s="7">
        <v>0</v>
      </c>
      <c r="AP91" s="7">
        <v>0</v>
      </c>
      <c r="AQ91" s="6">
        <f t="shared" si="113"/>
        <v>0</v>
      </c>
      <c r="AR91" s="143" t="s">
        <v>385</v>
      </c>
      <c r="AS91" s="3" t="str">
        <f t="shared" si="114"/>
        <v>Forráshiányos a feladat!</v>
      </c>
      <c r="AU91" s="145" t="s">
        <v>156</v>
      </c>
      <c r="AV91" s="145" t="s">
        <v>156</v>
      </c>
      <c r="AW91" s="146">
        <f>COUNTA($G$3:G91)</f>
        <v>89</v>
      </c>
      <c r="AY91" s="8">
        <f>VLOOKUP($G91,Összesítő!$B:$F,3,FALSE)</f>
        <v>3161</v>
      </c>
      <c r="AZ91" s="8">
        <f t="shared" si="115"/>
        <v>0</v>
      </c>
      <c r="BA91" s="5">
        <f t="shared" si="116"/>
        <v>1</v>
      </c>
      <c r="BB91" s="5" t="str">
        <f t="shared" si="117"/>
        <v>H</v>
      </c>
      <c r="BC91" s="5">
        <f t="shared" si="118"/>
        <v>0</v>
      </c>
      <c r="BD91" s="5">
        <f t="shared" si="119"/>
        <v>0</v>
      </c>
      <c r="BE91" s="5">
        <f t="shared" si="120"/>
        <v>0</v>
      </c>
      <c r="BF91" s="8" t="str">
        <f t="shared" si="121"/>
        <v>Nem rövidtávú a feladat.</v>
      </c>
      <c r="BG91" s="5">
        <f t="shared" si="122"/>
        <v>1</v>
      </c>
      <c r="BH91" s="5">
        <f t="shared" si="123"/>
        <v>1</v>
      </c>
      <c r="BI91" s="5">
        <f t="shared" si="124"/>
        <v>1</v>
      </c>
      <c r="BJ91" s="5">
        <f t="shared" si="125"/>
        <v>1</v>
      </c>
      <c r="BK91" s="5">
        <f t="shared" si="126"/>
        <v>1</v>
      </c>
      <c r="BL91" s="4" t="str">
        <f t="shared" si="127"/>
        <v>Forráshiányos a feladat!</v>
      </c>
      <c r="BM91" s="5">
        <f t="shared" si="128"/>
        <v>0</v>
      </c>
      <c r="BN91" s="5">
        <f t="shared" si="129"/>
        <v>1</v>
      </c>
      <c r="BO91" s="5">
        <f t="shared" si="130"/>
        <v>0</v>
      </c>
      <c r="BP91" s="5">
        <f t="shared" si="131"/>
        <v>0</v>
      </c>
      <c r="BQ91" s="5">
        <f t="shared" si="132"/>
        <v>0</v>
      </c>
      <c r="BR91" s="8">
        <f t="shared" si="133"/>
        <v>0</v>
      </c>
      <c r="BS91" s="5">
        <f t="shared" si="134"/>
        <v>0</v>
      </c>
      <c r="BT91" s="5">
        <f t="shared" si="135"/>
        <v>0</v>
      </c>
      <c r="BU91" s="5">
        <f t="shared" si="136"/>
        <v>1</v>
      </c>
      <c r="BV91" s="5">
        <f t="shared" si="137"/>
        <v>1</v>
      </c>
      <c r="BW91" s="5">
        <f t="shared" si="138"/>
        <v>1</v>
      </c>
      <c r="BX91" s="5">
        <f t="shared" si="139"/>
        <v>1</v>
      </c>
      <c r="BY91" s="5">
        <f t="shared" si="140"/>
        <v>1</v>
      </c>
      <c r="BZ91" s="5">
        <f t="shared" si="141"/>
        <v>1</v>
      </c>
      <c r="CA91" s="5">
        <f t="shared" si="142"/>
        <v>1</v>
      </c>
      <c r="CB91" s="5">
        <f t="shared" si="143"/>
        <v>1</v>
      </c>
      <c r="CC91" s="5">
        <f t="shared" si="144"/>
        <v>1</v>
      </c>
      <c r="CD91" s="5" t="str">
        <f t="shared" si="145"/>
        <v>?</v>
      </c>
      <c r="CE91" s="4" t="str">
        <f t="shared" si="146"/>
        <v>Kitöltés rendben!</v>
      </c>
      <c r="CF91" s="5">
        <f t="shared" si="147"/>
        <v>1</v>
      </c>
      <c r="CG91" s="5">
        <f t="shared" si="148"/>
        <v>0</v>
      </c>
      <c r="CH91" s="5">
        <f t="shared" si="149"/>
        <v>1</v>
      </c>
    </row>
    <row r="92" spans="1:86" s="2" customFormat="1" ht="409.5" x14ac:dyDescent="0.25">
      <c r="A92" s="1" t="str">
        <f t="shared" si="109"/>
        <v>Kitöltés rendben!</v>
      </c>
      <c r="B92" s="180">
        <v>2</v>
      </c>
      <c r="C92" s="143" t="s">
        <v>133</v>
      </c>
      <c r="D92" s="145" t="s">
        <v>467</v>
      </c>
      <c r="E92" s="145" t="s">
        <v>386</v>
      </c>
      <c r="F92" s="146" t="str">
        <f>VLOOKUP($G92,Összesítő!$B:$F,2,FALSE)</f>
        <v>11-32054-1-036-03-05</v>
      </c>
      <c r="G92" s="143" t="s">
        <v>343</v>
      </c>
      <c r="H92" s="146" t="str">
        <f>AY92&amp;"_"&amp;AW92&amp;"_FIV_"&amp;LEFT(Előlap!$B$6,4)</f>
        <v>3161_90_FIV_2026</v>
      </c>
      <c r="I92" s="146" t="str">
        <f>VLOOKUP($G92,Összesítő!$B:$F,5,FALSE)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2" s="146" t="str">
        <f>VLOOKUP($G92,Összesítő!$B:$F,4,FALSE)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2" s="6">
        <f t="shared" si="110"/>
        <v>30000</v>
      </c>
      <c r="L92" s="144">
        <v>2031</v>
      </c>
      <c r="M92" s="144">
        <v>2035</v>
      </c>
      <c r="N92" s="12">
        <v>0</v>
      </c>
      <c r="O92" s="7">
        <v>30000</v>
      </c>
      <c r="P92" s="7">
        <v>0</v>
      </c>
      <c r="R92" s="7">
        <v>0</v>
      </c>
      <c r="S92" s="7">
        <v>0</v>
      </c>
      <c r="T92" s="7">
        <v>0</v>
      </c>
      <c r="U92" s="7">
        <v>0</v>
      </c>
      <c r="V92" s="7">
        <v>0</v>
      </c>
      <c r="W92" s="7">
        <v>0</v>
      </c>
      <c r="X92" s="7">
        <v>0</v>
      </c>
      <c r="Y92" s="7">
        <v>0</v>
      </c>
      <c r="Z92" s="7">
        <v>0</v>
      </c>
      <c r="AA92" s="7">
        <v>0</v>
      </c>
      <c r="AB92" s="7">
        <v>0</v>
      </c>
      <c r="AC92" s="6">
        <f t="shared" si="111"/>
        <v>0</v>
      </c>
      <c r="AD92" s="3" t="str">
        <f t="shared" si="112"/>
        <v>Nem rövidtávú a feladat.</v>
      </c>
      <c r="AF92" s="7">
        <v>0</v>
      </c>
      <c r="AG92" s="7">
        <v>0</v>
      </c>
      <c r="AH92" s="7">
        <v>0</v>
      </c>
      <c r="AI92" s="7">
        <v>0</v>
      </c>
      <c r="AJ92" s="7">
        <v>0</v>
      </c>
      <c r="AK92" s="7">
        <v>0</v>
      </c>
      <c r="AL92" s="7">
        <v>0</v>
      </c>
      <c r="AM92" s="7">
        <v>0</v>
      </c>
      <c r="AN92" s="7">
        <v>0</v>
      </c>
      <c r="AO92" s="7">
        <v>0</v>
      </c>
      <c r="AP92" s="7">
        <v>0</v>
      </c>
      <c r="AQ92" s="6">
        <f t="shared" si="113"/>
        <v>0</v>
      </c>
      <c r="AR92" s="143" t="s">
        <v>385</v>
      </c>
      <c r="AS92" s="3" t="str">
        <f t="shared" si="114"/>
        <v>Forráshiányos a feladat!</v>
      </c>
      <c r="AU92" s="145" t="s">
        <v>156</v>
      </c>
      <c r="AV92" s="145" t="s">
        <v>156</v>
      </c>
      <c r="AW92" s="146">
        <f>COUNTA($G$3:G92)</f>
        <v>90</v>
      </c>
      <c r="AY92" s="8">
        <f>VLOOKUP($G92,Összesítő!$B:$F,3,FALSE)</f>
        <v>3161</v>
      </c>
      <c r="AZ92" s="8">
        <f t="shared" si="115"/>
        <v>0</v>
      </c>
      <c r="BA92" s="5">
        <f t="shared" si="116"/>
        <v>1</v>
      </c>
      <c r="BB92" s="5" t="str">
        <f t="shared" si="117"/>
        <v>H</v>
      </c>
      <c r="BC92" s="5">
        <f t="shared" si="118"/>
        <v>0</v>
      </c>
      <c r="BD92" s="5">
        <f t="shared" si="119"/>
        <v>0</v>
      </c>
      <c r="BE92" s="5">
        <f t="shared" si="120"/>
        <v>0</v>
      </c>
      <c r="BF92" s="8" t="str">
        <f t="shared" si="121"/>
        <v>Nem rövidtávú a feladat.</v>
      </c>
      <c r="BG92" s="5">
        <f t="shared" si="122"/>
        <v>1</v>
      </c>
      <c r="BH92" s="5">
        <f t="shared" si="123"/>
        <v>1</v>
      </c>
      <c r="BI92" s="5">
        <f t="shared" si="124"/>
        <v>1</v>
      </c>
      <c r="BJ92" s="5">
        <f t="shared" si="125"/>
        <v>1</v>
      </c>
      <c r="BK92" s="5">
        <f t="shared" si="126"/>
        <v>1</v>
      </c>
      <c r="BL92" s="4" t="str">
        <f t="shared" si="127"/>
        <v>Forráshiányos a feladat!</v>
      </c>
      <c r="BM92" s="5">
        <f t="shared" si="128"/>
        <v>0</v>
      </c>
      <c r="BN92" s="5">
        <f t="shared" si="129"/>
        <v>1</v>
      </c>
      <c r="BO92" s="5">
        <f t="shared" si="130"/>
        <v>0</v>
      </c>
      <c r="BP92" s="5">
        <f t="shared" si="131"/>
        <v>0</v>
      </c>
      <c r="BQ92" s="5">
        <f t="shared" si="132"/>
        <v>0</v>
      </c>
      <c r="BR92" s="8">
        <f t="shared" si="133"/>
        <v>0</v>
      </c>
      <c r="BS92" s="5">
        <f t="shared" si="134"/>
        <v>0</v>
      </c>
      <c r="BT92" s="5">
        <f t="shared" si="135"/>
        <v>0</v>
      </c>
      <c r="BU92" s="5">
        <f t="shared" si="136"/>
        <v>1</v>
      </c>
      <c r="BV92" s="5">
        <f t="shared" si="137"/>
        <v>1</v>
      </c>
      <c r="BW92" s="5">
        <f t="shared" si="138"/>
        <v>1</v>
      </c>
      <c r="BX92" s="5">
        <f t="shared" si="139"/>
        <v>1</v>
      </c>
      <c r="BY92" s="5">
        <f t="shared" si="140"/>
        <v>1</v>
      </c>
      <c r="BZ92" s="5">
        <f t="shared" si="141"/>
        <v>1</v>
      </c>
      <c r="CA92" s="5">
        <f t="shared" si="142"/>
        <v>1</v>
      </c>
      <c r="CB92" s="5">
        <f t="shared" si="143"/>
        <v>1</v>
      </c>
      <c r="CC92" s="5">
        <f t="shared" si="144"/>
        <v>1</v>
      </c>
      <c r="CD92" s="5" t="str">
        <f t="shared" si="145"/>
        <v>?</v>
      </c>
      <c r="CE92" s="4" t="str">
        <f t="shared" si="146"/>
        <v>Kitöltés rendben!</v>
      </c>
      <c r="CF92" s="5">
        <f t="shared" si="147"/>
        <v>1</v>
      </c>
      <c r="CG92" s="5">
        <f t="shared" si="148"/>
        <v>0</v>
      </c>
      <c r="CH92" s="5">
        <f t="shared" si="149"/>
        <v>1</v>
      </c>
    </row>
    <row r="93" spans="1:86" s="2" customFormat="1" ht="409.5" x14ac:dyDescent="0.25">
      <c r="A93" s="1" t="str">
        <f t="shared" si="109"/>
        <v>Kitöltés rendben!</v>
      </c>
      <c r="B93" s="180">
        <v>2</v>
      </c>
      <c r="C93" s="143" t="s">
        <v>85</v>
      </c>
      <c r="D93" s="145" t="s">
        <v>468</v>
      </c>
      <c r="E93" s="145" t="s">
        <v>386</v>
      </c>
      <c r="F93" s="146" t="str">
        <f>VLOOKUP($G93,Összesítő!$B:$F,2,FALSE)</f>
        <v>11-32054-1-036-03-05</v>
      </c>
      <c r="G93" s="143" t="s">
        <v>343</v>
      </c>
      <c r="H93" s="146" t="str">
        <f>AY93&amp;"_"&amp;AW93&amp;"_FIV_"&amp;LEFT(Előlap!$B$6,4)</f>
        <v>3161_91_FIV_2026</v>
      </c>
      <c r="I93" s="146" t="str">
        <f>VLOOKUP($G93,Összesítő!$B:$F,5,FALSE)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3" s="146" t="str">
        <f>VLOOKUP($G93,Összesítő!$B:$F,4,FALSE)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3" s="6">
        <f t="shared" si="110"/>
        <v>39270</v>
      </c>
      <c r="L93" s="144">
        <v>2031</v>
      </c>
      <c r="M93" s="144">
        <v>2031</v>
      </c>
      <c r="N93" s="12">
        <v>0</v>
      </c>
      <c r="O93" s="7">
        <v>39270</v>
      </c>
      <c r="P93" s="7">
        <v>0</v>
      </c>
      <c r="R93" s="7">
        <v>0</v>
      </c>
      <c r="S93" s="7">
        <v>0</v>
      </c>
      <c r="T93" s="7">
        <v>0</v>
      </c>
      <c r="U93" s="7">
        <v>0</v>
      </c>
      <c r="V93" s="7">
        <v>0</v>
      </c>
      <c r="W93" s="7">
        <v>0</v>
      </c>
      <c r="X93" s="7">
        <v>0</v>
      </c>
      <c r="Y93" s="7">
        <v>0</v>
      </c>
      <c r="Z93" s="7">
        <v>0</v>
      </c>
      <c r="AA93" s="7">
        <v>0</v>
      </c>
      <c r="AB93" s="7">
        <v>0</v>
      </c>
      <c r="AC93" s="6">
        <f t="shared" si="111"/>
        <v>0</v>
      </c>
      <c r="AD93" s="3" t="str">
        <f t="shared" si="112"/>
        <v>Nem rövidtávú a feladat.</v>
      </c>
      <c r="AF93" s="7">
        <v>0</v>
      </c>
      <c r="AG93" s="7">
        <v>0</v>
      </c>
      <c r="AH93" s="7">
        <v>0</v>
      </c>
      <c r="AI93" s="7">
        <v>0</v>
      </c>
      <c r="AJ93" s="7">
        <v>0</v>
      </c>
      <c r="AK93" s="7">
        <v>0</v>
      </c>
      <c r="AL93" s="7">
        <v>0</v>
      </c>
      <c r="AM93" s="7">
        <v>0</v>
      </c>
      <c r="AN93" s="7">
        <v>0</v>
      </c>
      <c r="AO93" s="7">
        <v>0</v>
      </c>
      <c r="AP93" s="7">
        <v>0</v>
      </c>
      <c r="AQ93" s="6">
        <f t="shared" si="113"/>
        <v>0</v>
      </c>
      <c r="AR93" s="143" t="s">
        <v>385</v>
      </c>
      <c r="AS93" s="3" t="str">
        <f t="shared" si="114"/>
        <v>Forráshiányos a feladat!</v>
      </c>
      <c r="AU93" s="145" t="s">
        <v>156</v>
      </c>
      <c r="AV93" s="145" t="s">
        <v>156</v>
      </c>
      <c r="AW93" s="146">
        <f>COUNTA($G$3:G93)</f>
        <v>91</v>
      </c>
      <c r="AY93" s="8">
        <f>VLOOKUP($G93,Összesítő!$B:$F,3,FALSE)</f>
        <v>3161</v>
      </c>
      <c r="AZ93" s="8">
        <f t="shared" si="115"/>
        <v>0</v>
      </c>
      <c r="BA93" s="5">
        <f t="shared" si="116"/>
        <v>1</v>
      </c>
      <c r="BB93" s="5" t="str">
        <f t="shared" si="117"/>
        <v>H</v>
      </c>
      <c r="BC93" s="5">
        <f t="shared" si="118"/>
        <v>0</v>
      </c>
      <c r="BD93" s="5">
        <f t="shared" si="119"/>
        <v>0</v>
      </c>
      <c r="BE93" s="5">
        <f t="shared" si="120"/>
        <v>0</v>
      </c>
      <c r="BF93" s="8" t="str">
        <f t="shared" si="121"/>
        <v>Nem rövidtávú a feladat.</v>
      </c>
      <c r="BG93" s="5">
        <f t="shared" si="122"/>
        <v>1</v>
      </c>
      <c r="BH93" s="5">
        <f t="shared" si="123"/>
        <v>1</v>
      </c>
      <c r="BI93" s="5">
        <f t="shared" si="124"/>
        <v>1</v>
      </c>
      <c r="BJ93" s="5">
        <f t="shared" si="125"/>
        <v>1</v>
      </c>
      <c r="BK93" s="5">
        <f t="shared" si="126"/>
        <v>1</v>
      </c>
      <c r="BL93" s="4" t="str">
        <f t="shared" si="127"/>
        <v>Forráshiányos a feladat!</v>
      </c>
      <c r="BM93" s="5">
        <f t="shared" si="128"/>
        <v>0</v>
      </c>
      <c r="BN93" s="5">
        <f t="shared" si="129"/>
        <v>1</v>
      </c>
      <c r="BO93" s="5">
        <f t="shared" si="130"/>
        <v>0</v>
      </c>
      <c r="BP93" s="5">
        <f t="shared" si="131"/>
        <v>0</v>
      </c>
      <c r="BQ93" s="5">
        <f t="shared" si="132"/>
        <v>0</v>
      </c>
      <c r="BR93" s="8">
        <f t="shared" si="133"/>
        <v>0</v>
      </c>
      <c r="BS93" s="5">
        <f t="shared" si="134"/>
        <v>0</v>
      </c>
      <c r="BT93" s="5">
        <f t="shared" si="135"/>
        <v>0</v>
      </c>
      <c r="BU93" s="5">
        <f t="shared" si="136"/>
        <v>1</v>
      </c>
      <c r="BV93" s="5">
        <f t="shared" si="137"/>
        <v>1</v>
      </c>
      <c r="BW93" s="5">
        <f t="shared" si="138"/>
        <v>1</v>
      </c>
      <c r="BX93" s="5">
        <f t="shared" si="139"/>
        <v>1</v>
      </c>
      <c r="BY93" s="5">
        <f t="shared" si="140"/>
        <v>1</v>
      </c>
      <c r="BZ93" s="5">
        <f t="shared" si="141"/>
        <v>1</v>
      </c>
      <c r="CA93" s="5">
        <f t="shared" si="142"/>
        <v>1</v>
      </c>
      <c r="CB93" s="5">
        <f t="shared" si="143"/>
        <v>1</v>
      </c>
      <c r="CC93" s="5">
        <f t="shared" si="144"/>
        <v>1</v>
      </c>
      <c r="CD93" s="5" t="str">
        <f t="shared" si="145"/>
        <v>?</v>
      </c>
      <c r="CE93" s="4" t="str">
        <f t="shared" si="146"/>
        <v>Kitöltés rendben!</v>
      </c>
      <c r="CF93" s="5">
        <f t="shared" si="147"/>
        <v>1</v>
      </c>
      <c r="CG93" s="5">
        <f t="shared" si="148"/>
        <v>0</v>
      </c>
      <c r="CH93" s="5">
        <f t="shared" si="149"/>
        <v>1</v>
      </c>
    </row>
    <row r="94" spans="1:86" s="2" customFormat="1" ht="409.5" x14ac:dyDescent="0.25">
      <c r="A94" s="1" t="str">
        <f t="shared" si="109"/>
        <v>Kitöltés rendben!</v>
      </c>
      <c r="B94" s="180">
        <v>2</v>
      </c>
      <c r="C94" s="143" t="s">
        <v>90</v>
      </c>
      <c r="D94" s="145" t="s">
        <v>469</v>
      </c>
      <c r="E94" s="145" t="s">
        <v>386</v>
      </c>
      <c r="F94" s="146" t="str">
        <f>VLOOKUP($G94,Összesítő!$B:$F,2,FALSE)</f>
        <v>11-32054-1-036-03-05</v>
      </c>
      <c r="G94" s="143" t="s">
        <v>343</v>
      </c>
      <c r="H94" s="146" t="str">
        <f>AY94&amp;"_"&amp;AW94&amp;"_FIV_"&amp;LEFT(Előlap!$B$6,4)</f>
        <v>3161_92_FIV_2026</v>
      </c>
      <c r="I94" s="146" t="str">
        <f>VLOOKUP($G94,Összesítő!$B:$F,5,FALSE)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4" s="146" t="str">
        <f>VLOOKUP($G94,Összesítő!$B:$F,4,FALSE)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4" s="6">
        <f t="shared" si="110"/>
        <v>23375</v>
      </c>
      <c r="L94" s="144">
        <v>2033</v>
      </c>
      <c r="M94" s="144">
        <v>2033</v>
      </c>
      <c r="N94" s="12">
        <v>0</v>
      </c>
      <c r="O94" s="7">
        <v>23375</v>
      </c>
      <c r="P94" s="7">
        <v>0</v>
      </c>
      <c r="R94" s="7">
        <v>0</v>
      </c>
      <c r="S94" s="7">
        <v>0</v>
      </c>
      <c r="T94" s="7">
        <v>0</v>
      </c>
      <c r="U94" s="7">
        <v>0</v>
      </c>
      <c r="V94" s="7">
        <v>0</v>
      </c>
      <c r="W94" s="7">
        <v>0</v>
      </c>
      <c r="X94" s="7">
        <v>0</v>
      </c>
      <c r="Y94" s="7">
        <v>0</v>
      </c>
      <c r="Z94" s="7">
        <v>0</v>
      </c>
      <c r="AA94" s="7">
        <v>0</v>
      </c>
      <c r="AB94" s="7">
        <v>0</v>
      </c>
      <c r="AC94" s="6">
        <f t="shared" si="111"/>
        <v>0</v>
      </c>
      <c r="AD94" s="3" t="str">
        <f t="shared" si="112"/>
        <v>Nem rövidtávú a feladat.</v>
      </c>
      <c r="AF94" s="7">
        <v>0</v>
      </c>
      <c r="AG94" s="7">
        <v>0</v>
      </c>
      <c r="AH94" s="7">
        <v>0</v>
      </c>
      <c r="AI94" s="7">
        <v>0</v>
      </c>
      <c r="AJ94" s="7">
        <v>0</v>
      </c>
      <c r="AK94" s="7">
        <v>0</v>
      </c>
      <c r="AL94" s="7">
        <v>0</v>
      </c>
      <c r="AM94" s="7">
        <v>0</v>
      </c>
      <c r="AN94" s="7">
        <v>0</v>
      </c>
      <c r="AO94" s="7">
        <v>0</v>
      </c>
      <c r="AP94" s="7">
        <v>0</v>
      </c>
      <c r="AQ94" s="6">
        <f t="shared" si="113"/>
        <v>0</v>
      </c>
      <c r="AR94" s="143" t="s">
        <v>385</v>
      </c>
      <c r="AS94" s="3" t="str">
        <f t="shared" si="114"/>
        <v>Forráshiányos a feladat!</v>
      </c>
      <c r="AU94" s="145" t="s">
        <v>156</v>
      </c>
      <c r="AV94" s="145" t="s">
        <v>156</v>
      </c>
      <c r="AW94" s="146">
        <f>COUNTA($G$3:G94)</f>
        <v>92</v>
      </c>
      <c r="AY94" s="8">
        <f>VLOOKUP($G94,Összesítő!$B:$F,3,FALSE)</f>
        <v>3161</v>
      </c>
      <c r="AZ94" s="8">
        <f t="shared" si="115"/>
        <v>0</v>
      </c>
      <c r="BA94" s="5">
        <f t="shared" si="116"/>
        <v>1</v>
      </c>
      <c r="BB94" s="5" t="str">
        <f t="shared" si="117"/>
        <v>H</v>
      </c>
      <c r="BC94" s="5">
        <f t="shared" si="118"/>
        <v>0</v>
      </c>
      <c r="BD94" s="5">
        <f t="shared" si="119"/>
        <v>0</v>
      </c>
      <c r="BE94" s="5">
        <f t="shared" si="120"/>
        <v>0</v>
      </c>
      <c r="BF94" s="8" t="str">
        <f t="shared" si="121"/>
        <v>Nem rövidtávú a feladat.</v>
      </c>
      <c r="BG94" s="5">
        <f t="shared" si="122"/>
        <v>1</v>
      </c>
      <c r="BH94" s="5">
        <f t="shared" si="123"/>
        <v>1</v>
      </c>
      <c r="BI94" s="5">
        <f t="shared" si="124"/>
        <v>1</v>
      </c>
      <c r="BJ94" s="5">
        <f t="shared" si="125"/>
        <v>1</v>
      </c>
      <c r="BK94" s="5">
        <f t="shared" si="126"/>
        <v>1</v>
      </c>
      <c r="BL94" s="4" t="str">
        <f t="shared" si="127"/>
        <v>Forráshiányos a feladat!</v>
      </c>
      <c r="BM94" s="5">
        <f t="shared" si="128"/>
        <v>0</v>
      </c>
      <c r="BN94" s="5">
        <f t="shared" si="129"/>
        <v>1</v>
      </c>
      <c r="BO94" s="5">
        <f t="shared" si="130"/>
        <v>0</v>
      </c>
      <c r="BP94" s="5">
        <f t="shared" si="131"/>
        <v>0</v>
      </c>
      <c r="BQ94" s="5">
        <f t="shared" si="132"/>
        <v>0</v>
      </c>
      <c r="BR94" s="8">
        <f t="shared" si="133"/>
        <v>0</v>
      </c>
      <c r="BS94" s="5">
        <f t="shared" si="134"/>
        <v>0</v>
      </c>
      <c r="BT94" s="5">
        <f t="shared" si="135"/>
        <v>0</v>
      </c>
      <c r="BU94" s="5">
        <f t="shared" si="136"/>
        <v>1</v>
      </c>
      <c r="BV94" s="5">
        <f t="shared" si="137"/>
        <v>1</v>
      </c>
      <c r="BW94" s="5">
        <f t="shared" si="138"/>
        <v>1</v>
      </c>
      <c r="BX94" s="5">
        <f t="shared" si="139"/>
        <v>1</v>
      </c>
      <c r="BY94" s="5">
        <f t="shared" si="140"/>
        <v>1</v>
      </c>
      <c r="BZ94" s="5">
        <f t="shared" si="141"/>
        <v>1</v>
      </c>
      <c r="CA94" s="5">
        <f t="shared" si="142"/>
        <v>1</v>
      </c>
      <c r="CB94" s="5">
        <f t="shared" si="143"/>
        <v>1</v>
      </c>
      <c r="CC94" s="5">
        <f t="shared" si="144"/>
        <v>1</v>
      </c>
      <c r="CD94" s="5" t="str">
        <f t="shared" si="145"/>
        <v>?</v>
      </c>
      <c r="CE94" s="4" t="str">
        <f t="shared" si="146"/>
        <v>Kitöltés rendben!</v>
      </c>
      <c r="CF94" s="5">
        <f t="shared" si="147"/>
        <v>1</v>
      </c>
      <c r="CG94" s="5">
        <f t="shared" si="148"/>
        <v>0</v>
      </c>
      <c r="CH94" s="5">
        <f t="shared" si="149"/>
        <v>1</v>
      </c>
    </row>
    <row r="95" spans="1:86" s="2" customFormat="1" ht="409.5" x14ac:dyDescent="0.25">
      <c r="A95" s="1" t="str">
        <f t="shared" si="109"/>
        <v>Kitöltés rendben!</v>
      </c>
      <c r="B95" s="180">
        <v>2</v>
      </c>
      <c r="C95" s="143" t="s">
        <v>96</v>
      </c>
      <c r="D95" s="145" t="s">
        <v>470</v>
      </c>
      <c r="E95" s="145" t="s">
        <v>386</v>
      </c>
      <c r="F95" s="146" t="str">
        <f>VLOOKUP($G95,Összesítő!$B:$F,2,FALSE)</f>
        <v>11-32054-1-036-03-05</v>
      </c>
      <c r="G95" s="143" t="s">
        <v>343</v>
      </c>
      <c r="H95" s="146" t="str">
        <f>AY95&amp;"_"&amp;AW95&amp;"_FIV_"&amp;LEFT(Előlap!$B$6,4)</f>
        <v>3161_93_FIV_2026</v>
      </c>
      <c r="I95" s="146" t="str">
        <f>VLOOKUP($G95,Összesítő!$B:$F,5,FALSE)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5" s="146" t="str">
        <f>VLOOKUP($G95,Összesítő!$B:$F,4,FALSE)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5" s="6">
        <f t="shared" si="110"/>
        <v>50000</v>
      </c>
      <c r="L95" s="144">
        <v>2033</v>
      </c>
      <c r="M95" s="144">
        <v>2033</v>
      </c>
      <c r="N95" s="12">
        <v>0</v>
      </c>
      <c r="O95" s="7">
        <v>50000</v>
      </c>
      <c r="P95" s="7">
        <v>0</v>
      </c>
      <c r="R95" s="7">
        <v>0</v>
      </c>
      <c r="S95" s="7">
        <v>0</v>
      </c>
      <c r="T95" s="7">
        <v>0</v>
      </c>
      <c r="U95" s="7">
        <v>0</v>
      </c>
      <c r="V95" s="7">
        <v>0</v>
      </c>
      <c r="W95" s="7">
        <v>0</v>
      </c>
      <c r="X95" s="7">
        <v>0</v>
      </c>
      <c r="Y95" s="7">
        <v>0</v>
      </c>
      <c r="Z95" s="7">
        <v>0</v>
      </c>
      <c r="AA95" s="7">
        <v>0</v>
      </c>
      <c r="AB95" s="7">
        <v>0</v>
      </c>
      <c r="AC95" s="6">
        <f t="shared" si="111"/>
        <v>0</v>
      </c>
      <c r="AD95" s="3" t="str">
        <f t="shared" si="112"/>
        <v>Nem rövidtávú a feladat.</v>
      </c>
      <c r="AF95" s="7">
        <v>0</v>
      </c>
      <c r="AG95" s="7">
        <v>0</v>
      </c>
      <c r="AH95" s="7">
        <v>0</v>
      </c>
      <c r="AI95" s="7">
        <v>0</v>
      </c>
      <c r="AJ95" s="7">
        <v>0</v>
      </c>
      <c r="AK95" s="7">
        <v>0</v>
      </c>
      <c r="AL95" s="7">
        <v>0</v>
      </c>
      <c r="AM95" s="7">
        <v>0</v>
      </c>
      <c r="AN95" s="7">
        <v>0</v>
      </c>
      <c r="AO95" s="7">
        <v>0</v>
      </c>
      <c r="AP95" s="7">
        <v>0</v>
      </c>
      <c r="AQ95" s="6">
        <f t="shared" si="113"/>
        <v>0</v>
      </c>
      <c r="AR95" s="143" t="s">
        <v>385</v>
      </c>
      <c r="AS95" s="3" t="str">
        <f t="shared" si="114"/>
        <v>Forráshiányos a feladat!</v>
      </c>
      <c r="AU95" s="145" t="s">
        <v>156</v>
      </c>
      <c r="AV95" s="145" t="s">
        <v>156</v>
      </c>
      <c r="AW95" s="146">
        <f>COUNTA($G$3:G95)</f>
        <v>93</v>
      </c>
      <c r="AY95" s="8">
        <f>VLOOKUP($G95,Összesítő!$B:$F,3,FALSE)</f>
        <v>3161</v>
      </c>
      <c r="AZ95" s="8">
        <f t="shared" si="115"/>
        <v>0</v>
      </c>
      <c r="BA95" s="5">
        <f t="shared" si="116"/>
        <v>1</v>
      </c>
      <c r="BB95" s="5" t="str">
        <f t="shared" si="117"/>
        <v>H</v>
      </c>
      <c r="BC95" s="5">
        <f t="shared" si="118"/>
        <v>0</v>
      </c>
      <c r="BD95" s="5">
        <f t="shared" si="119"/>
        <v>0</v>
      </c>
      <c r="BE95" s="5">
        <f t="shared" si="120"/>
        <v>0</v>
      </c>
      <c r="BF95" s="8" t="str">
        <f t="shared" si="121"/>
        <v>Nem rövidtávú a feladat.</v>
      </c>
      <c r="BG95" s="5">
        <f t="shared" si="122"/>
        <v>1</v>
      </c>
      <c r="BH95" s="5">
        <f t="shared" si="123"/>
        <v>1</v>
      </c>
      <c r="BI95" s="5">
        <f t="shared" si="124"/>
        <v>1</v>
      </c>
      <c r="BJ95" s="5">
        <f t="shared" si="125"/>
        <v>1</v>
      </c>
      <c r="BK95" s="5">
        <f t="shared" si="126"/>
        <v>1</v>
      </c>
      <c r="BL95" s="4" t="str">
        <f t="shared" si="127"/>
        <v>Forráshiányos a feladat!</v>
      </c>
      <c r="BM95" s="5">
        <f t="shared" si="128"/>
        <v>0</v>
      </c>
      <c r="BN95" s="5">
        <f t="shared" si="129"/>
        <v>1</v>
      </c>
      <c r="BO95" s="5">
        <f t="shared" si="130"/>
        <v>0</v>
      </c>
      <c r="BP95" s="5">
        <f t="shared" si="131"/>
        <v>0</v>
      </c>
      <c r="BQ95" s="5">
        <f t="shared" si="132"/>
        <v>0</v>
      </c>
      <c r="BR95" s="8">
        <f t="shared" si="133"/>
        <v>0</v>
      </c>
      <c r="BS95" s="5">
        <f t="shared" si="134"/>
        <v>0</v>
      </c>
      <c r="BT95" s="5">
        <f t="shared" si="135"/>
        <v>0</v>
      </c>
      <c r="BU95" s="5">
        <f t="shared" si="136"/>
        <v>1</v>
      </c>
      <c r="BV95" s="5">
        <f t="shared" si="137"/>
        <v>1</v>
      </c>
      <c r="BW95" s="5">
        <f t="shared" si="138"/>
        <v>1</v>
      </c>
      <c r="BX95" s="5">
        <f t="shared" si="139"/>
        <v>1</v>
      </c>
      <c r="BY95" s="5">
        <f t="shared" si="140"/>
        <v>1</v>
      </c>
      <c r="BZ95" s="5">
        <f t="shared" si="141"/>
        <v>1</v>
      </c>
      <c r="CA95" s="5">
        <f t="shared" si="142"/>
        <v>1</v>
      </c>
      <c r="CB95" s="5">
        <f t="shared" si="143"/>
        <v>1</v>
      </c>
      <c r="CC95" s="5">
        <f t="shared" si="144"/>
        <v>1</v>
      </c>
      <c r="CD95" s="5" t="str">
        <f t="shared" si="145"/>
        <v>?</v>
      </c>
      <c r="CE95" s="4" t="str">
        <f t="shared" si="146"/>
        <v>Kitöltés rendben!</v>
      </c>
      <c r="CF95" s="5">
        <f t="shared" si="147"/>
        <v>1</v>
      </c>
      <c r="CG95" s="5">
        <f t="shared" si="148"/>
        <v>0</v>
      </c>
      <c r="CH95" s="5">
        <f t="shared" si="149"/>
        <v>1</v>
      </c>
    </row>
    <row r="96" spans="1:86" s="2" customFormat="1" ht="409.5" x14ac:dyDescent="0.25">
      <c r="A96" s="1" t="str">
        <f t="shared" si="109"/>
        <v>Kitöltés rendben!</v>
      </c>
      <c r="B96" s="180">
        <v>2</v>
      </c>
      <c r="C96" s="143" t="s">
        <v>130</v>
      </c>
      <c r="D96" s="145" t="s">
        <v>472</v>
      </c>
      <c r="E96" s="145" t="s">
        <v>386</v>
      </c>
      <c r="F96" s="146" t="str">
        <f>VLOOKUP($G96,Összesítő!$B:$F,2,FALSE)</f>
        <v>11-32054-1-036-03-05</v>
      </c>
      <c r="G96" s="143" t="s">
        <v>343</v>
      </c>
      <c r="H96" s="146" t="str">
        <f>AY96&amp;"_"&amp;AW96&amp;"_FIV_"&amp;LEFT(Előlap!$B$6,4)</f>
        <v>3161_94_FIV_2026</v>
      </c>
      <c r="I96" s="146" t="str">
        <f>VLOOKUP($G96,Összesítő!$B:$F,5,FALSE)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6" s="146" t="str">
        <f>VLOOKUP($G96,Összesítő!$B:$F,4,FALSE)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6" s="6">
        <f t="shared" si="110"/>
        <v>4500</v>
      </c>
      <c r="L96" s="144">
        <v>2028</v>
      </c>
      <c r="M96" s="144">
        <v>2028</v>
      </c>
      <c r="N96" s="12">
        <v>0</v>
      </c>
      <c r="O96" s="7">
        <v>4500</v>
      </c>
      <c r="P96" s="7">
        <v>0</v>
      </c>
      <c r="R96" s="7">
        <v>0</v>
      </c>
      <c r="S96" s="7">
        <v>0</v>
      </c>
      <c r="T96" s="7">
        <v>0</v>
      </c>
      <c r="U96" s="7">
        <v>0</v>
      </c>
      <c r="V96" s="7">
        <v>0</v>
      </c>
      <c r="W96" s="7">
        <v>0</v>
      </c>
      <c r="X96" s="7">
        <v>0</v>
      </c>
      <c r="Y96" s="7">
        <v>0</v>
      </c>
      <c r="Z96" s="7">
        <v>0</v>
      </c>
      <c r="AA96" s="7">
        <v>0</v>
      </c>
      <c r="AB96" s="7">
        <v>0</v>
      </c>
      <c r="AC96" s="6">
        <f t="shared" si="111"/>
        <v>0</v>
      </c>
      <c r="AD96" s="3" t="str">
        <f t="shared" si="112"/>
        <v>Nem rövidtávú a feladat.</v>
      </c>
      <c r="AF96" s="7">
        <v>0</v>
      </c>
      <c r="AG96" s="7">
        <v>0</v>
      </c>
      <c r="AH96" s="7">
        <v>0</v>
      </c>
      <c r="AI96" s="7">
        <v>0</v>
      </c>
      <c r="AJ96" s="7">
        <v>0</v>
      </c>
      <c r="AK96" s="7">
        <v>0</v>
      </c>
      <c r="AL96" s="7">
        <v>0</v>
      </c>
      <c r="AM96" s="7">
        <v>0</v>
      </c>
      <c r="AN96" s="7">
        <v>0</v>
      </c>
      <c r="AO96" s="7">
        <v>0</v>
      </c>
      <c r="AP96" s="7">
        <v>0</v>
      </c>
      <c r="AQ96" s="6">
        <f t="shared" si="113"/>
        <v>0</v>
      </c>
      <c r="AR96" s="143" t="s">
        <v>385</v>
      </c>
      <c r="AS96" s="3" t="str">
        <f t="shared" si="114"/>
        <v>Forráshiányos a feladat!</v>
      </c>
      <c r="AU96" s="145" t="s">
        <v>156</v>
      </c>
      <c r="AV96" s="145" t="s">
        <v>156</v>
      </c>
      <c r="AW96" s="146">
        <f>COUNTA($G$3:G96)</f>
        <v>94</v>
      </c>
      <c r="AY96" s="8">
        <f>VLOOKUP($G96,Összesítő!$B:$F,3,FALSE)</f>
        <v>3161</v>
      </c>
      <c r="AZ96" s="8">
        <f t="shared" si="115"/>
        <v>0</v>
      </c>
      <c r="BA96" s="5">
        <f t="shared" si="116"/>
        <v>1</v>
      </c>
      <c r="BB96" s="5" t="str">
        <f t="shared" si="117"/>
        <v>H</v>
      </c>
      <c r="BC96" s="5">
        <f t="shared" si="118"/>
        <v>0</v>
      </c>
      <c r="BD96" s="5">
        <f t="shared" si="119"/>
        <v>0</v>
      </c>
      <c r="BE96" s="5">
        <f t="shared" si="120"/>
        <v>0</v>
      </c>
      <c r="BF96" s="8" t="str">
        <f t="shared" si="121"/>
        <v>Nem rövidtávú a feladat.</v>
      </c>
      <c r="BG96" s="5">
        <f t="shared" si="122"/>
        <v>1</v>
      </c>
      <c r="BH96" s="5">
        <f t="shared" si="123"/>
        <v>1</v>
      </c>
      <c r="BI96" s="5">
        <f t="shared" si="124"/>
        <v>1</v>
      </c>
      <c r="BJ96" s="5">
        <f t="shared" si="125"/>
        <v>1</v>
      </c>
      <c r="BK96" s="5">
        <f t="shared" si="126"/>
        <v>1</v>
      </c>
      <c r="BL96" s="4" t="str">
        <f t="shared" si="127"/>
        <v>Forráshiányos a feladat!</v>
      </c>
      <c r="BM96" s="5">
        <f t="shared" si="128"/>
        <v>0</v>
      </c>
      <c r="BN96" s="5">
        <f t="shared" si="129"/>
        <v>1</v>
      </c>
      <c r="BO96" s="5">
        <f t="shared" si="130"/>
        <v>0</v>
      </c>
      <c r="BP96" s="5">
        <f t="shared" si="131"/>
        <v>0</v>
      </c>
      <c r="BQ96" s="5">
        <f t="shared" si="132"/>
        <v>0</v>
      </c>
      <c r="BR96" s="8">
        <f t="shared" si="133"/>
        <v>0</v>
      </c>
      <c r="BS96" s="5">
        <f t="shared" si="134"/>
        <v>0</v>
      </c>
      <c r="BT96" s="5">
        <f t="shared" si="135"/>
        <v>0</v>
      </c>
      <c r="BU96" s="5">
        <f t="shared" si="136"/>
        <v>1</v>
      </c>
      <c r="BV96" s="5">
        <f t="shared" si="137"/>
        <v>1</v>
      </c>
      <c r="BW96" s="5">
        <f t="shared" si="138"/>
        <v>1</v>
      </c>
      <c r="BX96" s="5">
        <f t="shared" si="139"/>
        <v>1</v>
      </c>
      <c r="BY96" s="5">
        <f t="shared" si="140"/>
        <v>1</v>
      </c>
      <c r="BZ96" s="5">
        <f t="shared" si="141"/>
        <v>1</v>
      </c>
      <c r="CA96" s="5">
        <f t="shared" si="142"/>
        <v>1</v>
      </c>
      <c r="CB96" s="5">
        <f t="shared" si="143"/>
        <v>1</v>
      </c>
      <c r="CC96" s="5">
        <f t="shared" si="144"/>
        <v>1</v>
      </c>
      <c r="CD96" s="5" t="str">
        <f t="shared" si="145"/>
        <v>?</v>
      </c>
      <c r="CE96" s="4" t="str">
        <f t="shared" si="146"/>
        <v>Kitöltés rendben!</v>
      </c>
      <c r="CF96" s="5">
        <f t="shared" si="147"/>
        <v>1</v>
      </c>
      <c r="CG96" s="5">
        <f t="shared" si="148"/>
        <v>0</v>
      </c>
      <c r="CH96" s="5">
        <f t="shared" si="149"/>
        <v>1</v>
      </c>
    </row>
    <row r="97" spans="1:86" s="2" customFormat="1" ht="409.5" x14ac:dyDescent="0.25">
      <c r="A97" s="1" t="str">
        <f t="shared" si="109"/>
        <v>Kitöltés rendben!</v>
      </c>
      <c r="B97" s="180">
        <v>2</v>
      </c>
      <c r="C97" s="143" t="s">
        <v>130</v>
      </c>
      <c r="D97" s="145" t="s">
        <v>473</v>
      </c>
      <c r="E97" s="145" t="s">
        <v>386</v>
      </c>
      <c r="F97" s="146" t="str">
        <f>VLOOKUP($G97,Összesítő!$B:$F,2,FALSE)</f>
        <v>11-32054-1-036-03-05</v>
      </c>
      <c r="G97" s="143" t="s">
        <v>343</v>
      </c>
      <c r="H97" s="146" t="str">
        <f>AY97&amp;"_"&amp;AW97&amp;"_FIV_"&amp;LEFT(Előlap!$B$6,4)</f>
        <v>3161_95_FIV_2026</v>
      </c>
      <c r="I97" s="146" t="str">
        <f>VLOOKUP($G97,Összesítő!$B:$F,5,FALSE)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7" s="146" t="str">
        <f>VLOOKUP($G97,Összesítő!$B:$F,4,FALSE)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7" s="6">
        <f t="shared" si="110"/>
        <v>4200</v>
      </c>
      <c r="L97" s="144">
        <v>2028</v>
      </c>
      <c r="M97" s="144">
        <v>2028</v>
      </c>
      <c r="N97" s="12">
        <v>0</v>
      </c>
      <c r="O97" s="7">
        <v>4200</v>
      </c>
      <c r="P97" s="7">
        <v>0</v>
      </c>
      <c r="R97" s="7">
        <v>0</v>
      </c>
      <c r="S97" s="7">
        <v>0</v>
      </c>
      <c r="T97" s="7">
        <v>0</v>
      </c>
      <c r="U97" s="7">
        <v>0</v>
      </c>
      <c r="V97" s="7">
        <v>0</v>
      </c>
      <c r="W97" s="7">
        <v>0</v>
      </c>
      <c r="X97" s="7">
        <v>0</v>
      </c>
      <c r="Y97" s="7">
        <v>0</v>
      </c>
      <c r="Z97" s="7">
        <v>0</v>
      </c>
      <c r="AA97" s="7">
        <v>0</v>
      </c>
      <c r="AB97" s="7">
        <v>0</v>
      </c>
      <c r="AC97" s="6">
        <f t="shared" si="111"/>
        <v>0</v>
      </c>
      <c r="AD97" s="3" t="str">
        <f t="shared" si="112"/>
        <v>Nem rövidtávú a feladat.</v>
      </c>
      <c r="AF97" s="7">
        <v>0</v>
      </c>
      <c r="AG97" s="7">
        <v>0</v>
      </c>
      <c r="AH97" s="7">
        <v>0</v>
      </c>
      <c r="AI97" s="7">
        <v>0</v>
      </c>
      <c r="AJ97" s="7">
        <v>0</v>
      </c>
      <c r="AK97" s="7">
        <v>0</v>
      </c>
      <c r="AL97" s="7">
        <v>0</v>
      </c>
      <c r="AM97" s="7">
        <v>0</v>
      </c>
      <c r="AN97" s="7">
        <v>0</v>
      </c>
      <c r="AO97" s="7">
        <v>0</v>
      </c>
      <c r="AP97" s="7">
        <v>0</v>
      </c>
      <c r="AQ97" s="6">
        <f t="shared" si="113"/>
        <v>0</v>
      </c>
      <c r="AR97" s="143" t="s">
        <v>385</v>
      </c>
      <c r="AS97" s="3" t="str">
        <f t="shared" si="114"/>
        <v>Forráshiányos a feladat!</v>
      </c>
      <c r="AU97" s="145" t="s">
        <v>156</v>
      </c>
      <c r="AV97" s="145" t="s">
        <v>156</v>
      </c>
      <c r="AW97" s="146">
        <f>COUNTA($G$3:G97)</f>
        <v>95</v>
      </c>
      <c r="AY97" s="8">
        <f>VLOOKUP($G97,Összesítő!$B:$F,3,FALSE)</f>
        <v>3161</v>
      </c>
      <c r="AZ97" s="8">
        <f t="shared" si="115"/>
        <v>0</v>
      </c>
      <c r="BA97" s="5">
        <f t="shared" si="116"/>
        <v>1</v>
      </c>
      <c r="BB97" s="5" t="str">
        <f t="shared" si="117"/>
        <v>H</v>
      </c>
      <c r="BC97" s="5">
        <f t="shared" si="118"/>
        <v>0</v>
      </c>
      <c r="BD97" s="5">
        <f t="shared" si="119"/>
        <v>0</v>
      </c>
      <c r="BE97" s="5">
        <f t="shared" si="120"/>
        <v>0</v>
      </c>
      <c r="BF97" s="8" t="str">
        <f t="shared" si="121"/>
        <v>Nem rövidtávú a feladat.</v>
      </c>
      <c r="BG97" s="5">
        <f t="shared" si="122"/>
        <v>1</v>
      </c>
      <c r="BH97" s="5">
        <f t="shared" si="123"/>
        <v>1</v>
      </c>
      <c r="BI97" s="5">
        <f t="shared" si="124"/>
        <v>1</v>
      </c>
      <c r="BJ97" s="5">
        <f t="shared" si="125"/>
        <v>1</v>
      </c>
      <c r="BK97" s="5">
        <f t="shared" si="126"/>
        <v>1</v>
      </c>
      <c r="BL97" s="4" t="str">
        <f t="shared" si="127"/>
        <v>Forráshiányos a feladat!</v>
      </c>
      <c r="BM97" s="5">
        <f t="shared" si="128"/>
        <v>0</v>
      </c>
      <c r="BN97" s="5">
        <f t="shared" si="129"/>
        <v>1</v>
      </c>
      <c r="BO97" s="5">
        <f t="shared" si="130"/>
        <v>0</v>
      </c>
      <c r="BP97" s="5">
        <f t="shared" si="131"/>
        <v>0</v>
      </c>
      <c r="BQ97" s="5">
        <f t="shared" si="132"/>
        <v>0</v>
      </c>
      <c r="BR97" s="8">
        <f t="shared" si="133"/>
        <v>0</v>
      </c>
      <c r="BS97" s="5">
        <f t="shared" si="134"/>
        <v>0</v>
      </c>
      <c r="BT97" s="5">
        <f t="shared" si="135"/>
        <v>0</v>
      </c>
      <c r="BU97" s="5">
        <f t="shared" si="136"/>
        <v>1</v>
      </c>
      <c r="BV97" s="5">
        <f t="shared" si="137"/>
        <v>1</v>
      </c>
      <c r="BW97" s="5">
        <f t="shared" si="138"/>
        <v>1</v>
      </c>
      <c r="BX97" s="5">
        <f t="shared" si="139"/>
        <v>1</v>
      </c>
      <c r="BY97" s="5">
        <f t="shared" si="140"/>
        <v>1</v>
      </c>
      <c r="BZ97" s="5">
        <f t="shared" si="141"/>
        <v>1</v>
      </c>
      <c r="CA97" s="5">
        <f t="shared" si="142"/>
        <v>1</v>
      </c>
      <c r="CB97" s="5">
        <f t="shared" si="143"/>
        <v>1</v>
      </c>
      <c r="CC97" s="5">
        <f t="shared" si="144"/>
        <v>1</v>
      </c>
      <c r="CD97" s="5" t="str">
        <f t="shared" si="145"/>
        <v>?</v>
      </c>
      <c r="CE97" s="4" t="str">
        <f t="shared" si="146"/>
        <v>Kitöltés rendben!</v>
      </c>
      <c r="CF97" s="5">
        <f t="shared" si="147"/>
        <v>1</v>
      </c>
      <c r="CG97" s="5">
        <f t="shared" si="148"/>
        <v>0</v>
      </c>
      <c r="CH97" s="5">
        <f t="shared" si="149"/>
        <v>1</v>
      </c>
    </row>
    <row r="98" spans="1:86" s="2" customFormat="1" ht="409.5" x14ac:dyDescent="0.25">
      <c r="A98" s="1" t="str">
        <f t="shared" si="109"/>
        <v>Kitöltés rendben!</v>
      </c>
      <c r="B98" s="180">
        <v>2</v>
      </c>
      <c r="C98" s="143" t="s">
        <v>130</v>
      </c>
      <c r="D98" s="145" t="s">
        <v>474</v>
      </c>
      <c r="E98" s="145" t="s">
        <v>386</v>
      </c>
      <c r="F98" s="146" t="str">
        <f>VLOOKUP($G98,Összesítő!$B:$F,2,FALSE)</f>
        <v>11-32054-1-036-03-05</v>
      </c>
      <c r="G98" s="143" t="s">
        <v>343</v>
      </c>
      <c r="H98" s="146" t="str">
        <f>AY98&amp;"_"&amp;AW98&amp;"_FIV_"&amp;LEFT(Előlap!$B$6,4)</f>
        <v>3161_96_FIV_2026</v>
      </c>
      <c r="I98" s="146" t="str">
        <f>VLOOKUP($G98,Összesítő!$B:$F,5,FALSE)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8" s="146" t="str">
        <f>VLOOKUP($G98,Összesítő!$B:$F,4,FALSE)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8" s="6">
        <f t="shared" si="110"/>
        <v>1750</v>
      </c>
      <c r="L98" s="144">
        <v>2028</v>
      </c>
      <c r="M98" s="144">
        <v>2028</v>
      </c>
      <c r="N98" s="12">
        <v>0</v>
      </c>
      <c r="O98" s="7">
        <v>1750</v>
      </c>
      <c r="P98" s="7">
        <v>0</v>
      </c>
      <c r="R98" s="7">
        <v>0</v>
      </c>
      <c r="S98" s="7">
        <v>0</v>
      </c>
      <c r="T98" s="7">
        <v>0</v>
      </c>
      <c r="U98" s="7">
        <v>0</v>
      </c>
      <c r="V98" s="7">
        <v>0</v>
      </c>
      <c r="W98" s="7">
        <v>0</v>
      </c>
      <c r="X98" s="7">
        <v>0</v>
      </c>
      <c r="Y98" s="7">
        <v>0</v>
      </c>
      <c r="Z98" s="7">
        <v>0</v>
      </c>
      <c r="AA98" s="7">
        <v>0</v>
      </c>
      <c r="AB98" s="7">
        <v>0</v>
      </c>
      <c r="AC98" s="6">
        <f t="shared" si="111"/>
        <v>0</v>
      </c>
      <c r="AD98" s="3" t="str">
        <f t="shared" si="112"/>
        <v>Nem rövidtávú a feladat.</v>
      </c>
      <c r="AF98" s="7">
        <v>0</v>
      </c>
      <c r="AG98" s="7">
        <v>0</v>
      </c>
      <c r="AH98" s="7">
        <v>0</v>
      </c>
      <c r="AI98" s="7">
        <v>0</v>
      </c>
      <c r="AJ98" s="7">
        <v>0</v>
      </c>
      <c r="AK98" s="7">
        <v>0</v>
      </c>
      <c r="AL98" s="7">
        <v>0</v>
      </c>
      <c r="AM98" s="7">
        <v>0</v>
      </c>
      <c r="AN98" s="7">
        <v>0</v>
      </c>
      <c r="AO98" s="7">
        <v>0</v>
      </c>
      <c r="AP98" s="7">
        <v>0</v>
      </c>
      <c r="AQ98" s="6">
        <f t="shared" si="113"/>
        <v>0</v>
      </c>
      <c r="AR98" s="143" t="s">
        <v>385</v>
      </c>
      <c r="AS98" s="3" t="str">
        <f t="shared" si="114"/>
        <v>Forráshiányos a feladat!</v>
      </c>
      <c r="AU98" s="145" t="s">
        <v>156</v>
      </c>
      <c r="AV98" s="145" t="s">
        <v>156</v>
      </c>
      <c r="AW98" s="146">
        <f>COUNTA($G$3:G98)</f>
        <v>96</v>
      </c>
      <c r="AY98" s="8">
        <f>VLOOKUP($G98,Összesítő!$B:$F,3,FALSE)</f>
        <v>3161</v>
      </c>
      <c r="AZ98" s="8">
        <f t="shared" si="115"/>
        <v>0</v>
      </c>
      <c r="BA98" s="5">
        <f t="shared" si="116"/>
        <v>1</v>
      </c>
      <c r="BB98" s="5" t="str">
        <f t="shared" si="117"/>
        <v>H</v>
      </c>
      <c r="BC98" s="5">
        <f t="shared" si="118"/>
        <v>0</v>
      </c>
      <c r="BD98" s="5">
        <f t="shared" si="119"/>
        <v>0</v>
      </c>
      <c r="BE98" s="5">
        <f t="shared" si="120"/>
        <v>0</v>
      </c>
      <c r="BF98" s="8" t="str">
        <f t="shared" si="121"/>
        <v>Nem rövidtávú a feladat.</v>
      </c>
      <c r="BG98" s="5">
        <f t="shared" si="122"/>
        <v>1</v>
      </c>
      <c r="BH98" s="5">
        <f t="shared" si="123"/>
        <v>1</v>
      </c>
      <c r="BI98" s="5">
        <f t="shared" si="124"/>
        <v>1</v>
      </c>
      <c r="BJ98" s="5">
        <f t="shared" si="125"/>
        <v>1</v>
      </c>
      <c r="BK98" s="5">
        <f t="shared" si="126"/>
        <v>1</v>
      </c>
      <c r="BL98" s="4" t="str">
        <f t="shared" si="127"/>
        <v>Forráshiányos a feladat!</v>
      </c>
      <c r="BM98" s="5">
        <f t="shared" si="128"/>
        <v>0</v>
      </c>
      <c r="BN98" s="5">
        <f t="shared" si="129"/>
        <v>1</v>
      </c>
      <c r="BO98" s="5">
        <f t="shared" si="130"/>
        <v>0</v>
      </c>
      <c r="BP98" s="5">
        <f t="shared" si="131"/>
        <v>0</v>
      </c>
      <c r="BQ98" s="5">
        <f t="shared" si="132"/>
        <v>0</v>
      </c>
      <c r="BR98" s="8">
        <f t="shared" si="133"/>
        <v>0</v>
      </c>
      <c r="BS98" s="5">
        <f t="shared" si="134"/>
        <v>0</v>
      </c>
      <c r="BT98" s="5">
        <f t="shared" si="135"/>
        <v>0</v>
      </c>
      <c r="BU98" s="5">
        <f t="shared" si="136"/>
        <v>1</v>
      </c>
      <c r="BV98" s="5">
        <f t="shared" si="137"/>
        <v>1</v>
      </c>
      <c r="BW98" s="5">
        <f t="shared" si="138"/>
        <v>1</v>
      </c>
      <c r="BX98" s="5">
        <f t="shared" si="139"/>
        <v>1</v>
      </c>
      <c r="BY98" s="5">
        <f t="shared" si="140"/>
        <v>1</v>
      </c>
      <c r="BZ98" s="5">
        <f t="shared" si="141"/>
        <v>1</v>
      </c>
      <c r="CA98" s="5">
        <f t="shared" si="142"/>
        <v>1</v>
      </c>
      <c r="CB98" s="5">
        <f t="shared" si="143"/>
        <v>1</v>
      </c>
      <c r="CC98" s="5">
        <f t="shared" si="144"/>
        <v>1</v>
      </c>
      <c r="CD98" s="5" t="str">
        <f t="shared" si="145"/>
        <v>?</v>
      </c>
      <c r="CE98" s="4" t="str">
        <f t="shared" si="146"/>
        <v>Kitöltés rendben!</v>
      </c>
      <c r="CF98" s="5">
        <f t="shared" si="147"/>
        <v>1</v>
      </c>
      <c r="CG98" s="5">
        <f t="shared" si="148"/>
        <v>0</v>
      </c>
      <c r="CH98" s="5">
        <f t="shared" si="149"/>
        <v>1</v>
      </c>
    </row>
    <row r="99" spans="1:86" s="2" customFormat="1" ht="409.5" x14ac:dyDescent="0.25">
      <c r="A99" s="1" t="str">
        <f t="shared" si="109"/>
        <v>Kitöltés rendben!</v>
      </c>
      <c r="B99" s="180">
        <v>2</v>
      </c>
      <c r="C99" s="143" t="s">
        <v>130</v>
      </c>
      <c r="D99" s="145" t="s">
        <v>475</v>
      </c>
      <c r="E99" s="145" t="s">
        <v>386</v>
      </c>
      <c r="F99" s="146" t="str">
        <f>VLOOKUP($G99,Összesítő!$B:$F,2,FALSE)</f>
        <v>11-32054-1-036-03-05</v>
      </c>
      <c r="G99" s="143" t="s">
        <v>343</v>
      </c>
      <c r="H99" s="146" t="str">
        <f>AY99&amp;"_"&amp;AW99&amp;"_FIV_"&amp;LEFT(Előlap!$B$6,4)</f>
        <v>3161_97_FIV_2026</v>
      </c>
      <c r="I99" s="146" t="str">
        <f>VLOOKUP($G99,Összesítő!$B:$F,5,FALSE)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99" s="146" t="str">
        <f>VLOOKUP($G99,Összesítő!$B:$F,4,FALSE)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99" s="6">
        <f t="shared" si="110"/>
        <v>4200</v>
      </c>
      <c r="L99" s="144">
        <v>2028</v>
      </c>
      <c r="M99" s="144">
        <v>2028</v>
      </c>
      <c r="N99" s="12">
        <v>0</v>
      </c>
      <c r="O99" s="7">
        <v>4200</v>
      </c>
      <c r="P99" s="7">
        <v>0</v>
      </c>
      <c r="R99" s="7">
        <v>0</v>
      </c>
      <c r="S99" s="7">
        <v>0</v>
      </c>
      <c r="T99" s="7">
        <v>0</v>
      </c>
      <c r="U99" s="7">
        <v>0</v>
      </c>
      <c r="V99" s="7">
        <v>0</v>
      </c>
      <c r="W99" s="7">
        <v>0</v>
      </c>
      <c r="X99" s="7">
        <v>0</v>
      </c>
      <c r="Y99" s="7">
        <v>0</v>
      </c>
      <c r="Z99" s="7">
        <v>0</v>
      </c>
      <c r="AA99" s="7">
        <v>0</v>
      </c>
      <c r="AB99" s="7">
        <v>0</v>
      </c>
      <c r="AC99" s="6">
        <f t="shared" si="111"/>
        <v>0</v>
      </c>
      <c r="AD99" s="3" t="str">
        <f t="shared" si="112"/>
        <v>Nem rövidtávú a feladat.</v>
      </c>
      <c r="AF99" s="7">
        <v>0</v>
      </c>
      <c r="AG99" s="7">
        <v>0</v>
      </c>
      <c r="AH99" s="7">
        <v>0</v>
      </c>
      <c r="AI99" s="7">
        <v>0</v>
      </c>
      <c r="AJ99" s="7">
        <v>0</v>
      </c>
      <c r="AK99" s="7">
        <v>0</v>
      </c>
      <c r="AL99" s="7">
        <v>0</v>
      </c>
      <c r="AM99" s="7">
        <v>0</v>
      </c>
      <c r="AN99" s="7">
        <v>0</v>
      </c>
      <c r="AO99" s="7">
        <v>0</v>
      </c>
      <c r="AP99" s="7">
        <v>0</v>
      </c>
      <c r="AQ99" s="6">
        <f t="shared" si="113"/>
        <v>0</v>
      </c>
      <c r="AR99" s="143" t="s">
        <v>385</v>
      </c>
      <c r="AS99" s="3" t="str">
        <f t="shared" si="114"/>
        <v>Forráshiányos a feladat!</v>
      </c>
      <c r="AU99" s="145" t="s">
        <v>156</v>
      </c>
      <c r="AV99" s="145" t="s">
        <v>156</v>
      </c>
      <c r="AW99" s="146">
        <f>COUNTA($G$3:G99)</f>
        <v>97</v>
      </c>
      <c r="AY99" s="8">
        <f>VLOOKUP($G99,Összesítő!$B:$F,3,FALSE)</f>
        <v>3161</v>
      </c>
      <c r="AZ99" s="8">
        <f t="shared" si="115"/>
        <v>0</v>
      </c>
      <c r="BA99" s="5">
        <f t="shared" si="116"/>
        <v>1</v>
      </c>
      <c r="BB99" s="5" t="str">
        <f t="shared" si="117"/>
        <v>H</v>
      </c>
      <c r="BC99" s="5">
        <f t="shared" si="118"/>
        <v>0</v>
      </c>
      <c r="BD99" s="5">
        <f t="shared" si="119"/>
        <v>0</v>
      </c>
      <c r="BE99" s="5">
        <f t="shared" si="120"/>
        <v>0</v>
      </c>
      <c r="BF99" s="8" t="str">
        <f t="shared" si="121"/>
        <v>Nem rövidtávú a feladat.</v>
      </c>
      <c r="BG99" s="5">
        <f t="shared" si="122"/>
        <v>1</v>
      </c>
      <c r="BH99" s="5">
        <f t="shared" si="123"/>
        <v>1</v>
      </c>
      <c r="BI99" s="5">
        <f t="shared" si="124"/>
        <v>1</v>
      </c>
      <c r="BJ99" s="5">
        <f t="shared" si="125"/>
        <v>1</v>
      </c>
      <c r="BK99" s="5">
        <f t="shared" si="126"/>
        <v>1</v>
      </c>
      <c r="BL99" s="4" t="str">
        <f t="shared" si="127"/>
        <v>Forráshiányos a feladat!</v>
      </c>
      <c r="BM99" s="5">
        <f t="shared" si="128"/>
        <v>0</v>
      </c>
      <c r="BN99" s="5">
        <f t="shared" si="129"/>
        <v>1</v>
      </c>
      <c r="BO99" s="5">
        <f t="shared" si="130"/>
        <v>0</v>
      </c>
      <c r="BP99" s="5">
        <f t="shared" si="131"/>
        <v>0</v>
      </c>
      <c r="BQ99" s="5">
        <f t="shared" si="132"/>
        <v>0</v>
      </c>
      <c r="BR99" s="8">
        <f t="shared" si="133"/>
        <v>0</v>
      </c>
      <c r="BS99" s="5">
        <f t="shared" si="134"/>
        <v>0</v>
      </c>
      <c r="BT99" s="5">
        <f t="shared" si="135"/>
        <v>0</v>
      </c>
      <c r="BU99" s="5">
        <f t="shared" si="136"/>
        <v>1</v>
      </c>
      <c r="BV99" s="5">
        <f t="shared" si="137"/>
        <v>1</v>
      </c>
      <c r="BW99" s="5">
        <f t="shared" si="138"/>
        <v>1</v>
      </c>
      <c r="BX99" s="5">
        <f t="shared" si="139"/>
        <v>1</v>
      </c>
      <c r="BY99" s="5">
        <f t="shared" si="140"/>
        <v>1</v>
      </c>
      <c r="BZ99" s="5">
        <f t="shared" si="141"/>
        <v>1</v>
      </c>
      <c r="CA99" s="5">
        <f t="shared" si="142"/>
        <v>1</v>
      </c>
      <c r="CB99" s="5">
        <f t="shared" si="143"/>
        <v>1</v>
      </c>
      <c r="CC99" s="5">
        <f t="shared" si="144"/>
        <v>1</v>
      </c>
      <c r="CD99" s="5" t="str">
        <f t="shared" si="145"/>
        <v>?</v>
      </c>
      <c r="CE99" s="4" t="str">
        <f t="shared" si="146"/>
        <v>Kitöltés rendben!</v>
      </c>
      <c r="CF99" s="5">
        <f t="shared" si="147"/>
        <v>1</v>
      </c>
      <c r="CG99" s="5">
        <f t="shared" si="148"/>
        <v>0</v>
      </c>
      <c r="CH99" s="5">
        <f t="shared" si="149"/>
        <v>1</v>
      </c>
    </row>
    <row r="100" spans="1:86" s="2" customFormat="1" ht="409.5" x14ac:dyDescent="0.25">
      <c r="A100" s="1" t="str">
        <f t="shared" si="109"/>
        <v>Kitöltés rendben!</v>
      </c>
      <c r="B100" s="180">
        <v>2</v>
      </c>
      <c r="C100" s="143" t="s">
        <v>90</v>
      </c>
      <c r="D100" s="145" t="s">
        <v>476</v>
      </c>
      <c r="E100" s="145" t="s">
        <v>386</v>
      </c>
      <c r="F100" s="146" t="str">
        <f>VLOOKUP($G100,Összesítő!$B:$F,2,FALSE)</f>
        <v>11-32054-1-036-03-05</v>
      </c>
      <c r="G100" s="143" t="s">
        <v>343</v>
      </c>
      <c r="H100" s="146" t="str">
        <f>AY100&amp;"_"&amp;AW100&amp;"_FIV_"&amp;LEFT(Előlap!$B$6,4)</f>
        <v>3161_98_FIV_2026</v>
      </c>
      <c r="I100" s="146" t="str">
        <f>VLOOKUP($G100,Összesítő!$B:$F,5,FALSE)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0" s="146" t="str">
        <f>VLOOKUP($G100,Összesítő!$B:$F,4,FALSE)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0" s="6">
        <f t="shared" si="110"/>
        <v>91250</v>
      </c>
      <c r="L100" s="144">
        <v>2028</v>
      </c>
      <c r="M100" s="144">
        <v>2028</v>
      </c>
      <c r="N100" s="12">
        <v>0</v>
      </c>
      <c r="O100" s="7">
        <v>91250</v>
      </c>
      <c r="P100" s="7">
        <v>0</v>
      </c>
      <c r="R100" s="7">
        <v>0</v>
      </c>
      <c r="S100" s="7">
        <v>0</v>
      </c>
      <c r="T100" s="7">
        <v>0</v>
      </c>
      <c r="U100" s="7">
        <v>0</v>
      </c>
      <c r="V100" s="7">
        <v>0</v>
      </c>
      <c r="W100" s="7">
        <v>0</v>
      </c>
      <c r="X100" s="7">
        <v>0</v>
      </c>
      <c r="Y100" s="7">
        <v>0</v>
      </c>
      <c r="Z100" s="7">
        <v>0</v>
      </c>
      <c r="AA100" s="7">
        <v>0</v>
      </c>
      <c r="AB100" s="7">
        <v>0</v>
      </c>
      <c r="AC100" s="6">
        <f t="shared" si="111"/>
        <v>0</v>
      </c>
      <c r="AD100" s="3" t="str">
        <f t="shared" si="112"/>
        <v>Nem rövidtávú a feladat.</v>
      </c>
      <c r="AF100" s="7">
        <v>0</v>
      </c>
      <c r="AG100" s="7">
        <v>0</v>
      </c>
      <c r="AH100" s="7">
        <v>0</v>
      </c>
      <c r="AI100" s="7">
        <v>0</v>
      </c>
      <c r="AJ100" s="7">
        <v>0</v>
      </c>
      <c r="AK100" s="7">
        <v>0</v>
      </c>
      <c r="AL100" s="7">
        <v>0</v>
      </c>
      <c r="AM100" s="7">
        <v>0</v>
      </c>
      <c r="AN100" s="7">
        <v>0</v>
      </c>
      <c r="AO100" s="7">
        <v>0</v>
      </c>
      <c r="AP100" s="7">
        <v>0</v>
      </c>
      <c r="AQ100" s="6">
        <f t="shared" si="113"/>
        <v>0</v>
      </c>
      <c r="AR100" s="143" t="s">
        <v>385</v>
      </c>
      <c r="AS100" s="3" t="str">
        <f t="shared" si="114"/>
        <v>Forráshiányos a feladat!</v>
      </c>
      <c r="AU100" s="145" t="s">
        <v>156</v>
      </c>
      <c r="AV100" s="145" t="s">
        <v>156</v>
      </c>
      <c r="AW100" s="146">
        <f>COUNTA($G$3:G100)</f>
        <v>98</v>
      </c>
      <c r="AY100" s="8">
        <f>VLOOKUP($G100,Összesítő!$B:$F,3,FALSE)</f>
        <v>3161</v>
      </c>
      <c r="AZ100" s="8">
        <f t="shared" si="115"/>
        <v>0</v>
      </c>
      <c r="BA100" s="5">
        <f t="shared" si="116"/>
        <v>1</v>
      </c>
      <c r="BB100" s="5" t="str">
        <f t="shared" si="117"/>
        <v>H</v>
      </c>
      <c r="BC100" s="5">
        <f t="shared" si="118"/>
        <v>0</v>
      </c>
      <c r="BD100" s="5">
        <f t="shared" si="119"/>
        <v>0</v>
      </c>
      <c r="BE100" s="5">
        <f t="shared" si="120"/>
        <v>0</v>
      </c>
      <c r="BF100" s="8" t="str">
        <f t="shared" si="121"/>
        <v>Nem rövidtávú a feladat.</v>
      </c>
      <c r="BG100" s="5">
        <f t="shared" si="122"/>
        <v>1</v>
      </c>
      <c r="BH100" s="5">
        <f t="shared" si="123"/>
        <v>1</v>
      </c>
      <c r="BI100" s="5">
        <f t="shared" si="124"/>
        <v>1</v>
      </c>
      <c r="BJ100" s="5">
        <f t="shared" si="125"/>
        <v>1</v>
      </c>
      <c r="BK100" s="5">
        <f t="shared" si="126"/>
        <v>1</v>
      </c>
      <c r="BL100" s="4" t="str">
        <f t="shared" si="127"/>
        <v>Forráshiányos a feladat!</v>
      </c>
      <c r="BM100" s="5">
        <f t="shared" si="128"/>
        <v>0</v>
      </c>
      <c r="BN100" s="5">
        <f t="shared" si="129"/>
        <v>1</v>
      </c>
      <c r="BO100" s="5">
        <f t="shared" si="130"/>
        <v>0</v>
      </c>
      <c r="BP100" s="5">
        <f t="shared" si="131"/>
        <v>0</v>
      </c>
      <c r="BQ100" s="5">
        <f t="shared" si="132"/>
        <v>0</v>
      </c>
      <c r="BR100" s="8">
        <f t="shared" si="133"/>
        <v>0</v>
      </c>
      <c r="BS100" s="5">
        <f t="shared" si="134"/>
        <v>0</v>
      </c>
      <c r="BT100" s="5">
        <f t="shared" si="135"/>
        <v>0</v>
      </c>
      <c r="BU100" s="5">
        <f t="shared" si="136"/>
        <v>1</v>
      </c>
      <c r="BV100" s="5">
        <f t="shared" si="137"/>
        <v>1</v>
      </c>
      <c r="BW100" s="5">
        <f t="shared" si="138"/>
        <v>1</v>
      </c>
      <c r="BX100" s="5">
        <f t="shared" si="139"/>
        <v>1</v>
      </c>
      <c r="BY100" s="5">
        <f t="shared" si="140"/>
        <v>1</v>
      </c>
      <c r="BZ100" s="5">
        <f t="shared" si="141"/>
        <v>1</v>
      </c>
      <c r="CA100" s="5">
        <f t="shared" si="142"/>
        <v>1</v>
      </c>
      <c r="CB100" s="5">
        <f t="shared" si="143"/>
        <v>1</v>
      </c>
      <c r="CC100" s="5">
        <f t="shared" si="144"/>
        <v>1</v>
      </c>
      <c r="CD100" s="5" t="str">
        <f t="shared" si="145"/>
        <v>?</v>
      </c>
      <c r="CE100" s="4" t="str">
        <f t="shared" si="146"/>
        <v>Kitöltés rendben!</v>
      </c>
      <c r="CF100" s="5">
        <f t="shared" si="147"/>
        <v>1</v>
      </c>
      <c r="CG100" s="5">
        <f t="shared" si="148"/>
        <v>0</v>
      </c>
      <c r="CH100" s="5">
        <f t="shared" si="149"/>
        <v>1</v>
      </c>
    </row>
    <row r="101" spans="1:86" s="2" customFormat="1" ht="409.5" x14ac:dyDescent="0.25">
      <c r="A101" s="1" t="str">
        <f t="shared" si="109"/>
        <v>Kitöltés rendben!</v>
      </c>
      <c r="B101" s="180">
        <v>2</v>
      </c>
      <c r="C101" s="143" t="s">
        <v>105</v>
      </c>
      <c r="D101" s="145" t="s">
        <v>477</v>
      </c>
      <c r="E101" s="145" t="s">
        <v>386</v>
      </c>
      <c r="F101" s="146" t="str">
        <f>VLOOKUP($G101,Összesítő!$B:$F,2,FALSE)</f>
        <v>11-32054-1-036-03-05</v>
      </c>
      <c r="G101" s="143" t="s">
        <v>343</v>
      </c>
      <c r="H101" s="146" t="str">
        <f>AY101&amp;"_"&amp;AW101&amp;"_FIV_"&amp;LEFT(Előlap!$B$6,4)</f>
        <v>3161_99_FIV_2026</v>
      </c>
      <c r="I101" s="146" t="str">
        <f>VLOOKUP($G101,Összesítő!$B:$F,5,FALSE)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1" s="146" t="str">
        <f>VLOOKUP($G101,Összesítő!$B:$F,4,FALSE)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1" s="6">
        <f t="shared" si="110"/>
        <v>1397</v>
      </c>
      <c r="L101" s="144">
        <v>2028</v>
      </c>
      <c r="M101" s="144">
        <v>2033</v>
      </c>
      <c r="N101" s="12">
        <v>0</v>
      </c>
      <c r="O101" s="7">
        <v>1397</v>
      </c>
      <c r="P101" s="7">
        <v>0</v>
      </c>
      <c r="R101" s="7">
        <v>0</v>
      </c>
      <c r="S101" s="7">
        <v>0</v>
      </c>
      <c r="T101" s="7">
        <v>0</v>
      </c>
      <c r="U101" s="7">
        <v>0</v>
      </c>
      <c r="V101" s="7">
        <v>0</v>
      </c>
      <c r="W101" s="7">
        <v>0</v>
      </c>
      <c r="X101" s="7">
        <v>0</v>
      </c>
      <c r="Y101" s="7">
        <v>0</v>
      </c>
      <c r="Z101" s="7">
        <v>0</v>
      </c>
      <c r="AA101" s="7">
        <v>0</v>
      </c>
      <c r="AB101" s="7">
        <v>0</v>
      </c>
      <c r="AC101" s="6">
        <f t="shared" si="111"/>
        <v>0</v>
      </c>
      <c r="AD101" s="3" t="str">
        <f t="shared" si="112"/>
        <v>Nem rövidtávú a feladat.</v>
      </c>
      <c r="AF101" s="7">
        <v>0</v>
      </c>
      <c r="AG101" s="7">
        <v>0</v>
      </c>
      <c r="AH101" s="7">
        <v>0</v>
      </c>
      <c r="AI101" s="7">
        <v>0</v>
      </c>
      <c r="AJ101" s="7">
        <v>0</v>
      </c>
      <c r="AK101" s="7">
        <v>0</v>
      </c>
      <c r="AL101" s="7">
        <v>0</v>
      </c>
      <c r="AM101" s="7">
        <v>0</v>
      </c>
      <c r="AN101" s="7">
        <v>0</v>
      </c>
      <c r="AO101" s="7">
        <v>0</v>
      </c>
      <c r="AP101" s="7">
        <v>0</v>
      </c>
      <c r="AQ101" s="6">
        <f t="shared" si="113"/>
        <v>0</v>
      </c>
      <c r="AR101" s="143" t="s">
        <v>385</v>
      </c>
      <c r="AS101" s="3" t="str">
        <f t="shared" si="114"/>
        <v>Forráshiányos a feladat!</v>
      </c>
      <c r="AU101" s="145" t="s">
        <v>156</v>
      </c>
      <c r="AV101" s="145" t="s">
        <v>156</v>
      </c>
      <c r="AW101" s="146">
        <f>COUNTA($G$3:G101)</f>
        <v>99</v>
      </c>
      <c r="AY101" s="8">
        <f>VLOOKUP($G101,Összesítő!$B:$F,3,FALSE)</f>
        <v>3161</v>
      </c>
      <c r="AZ101" s="8">
        <f t="shared" si="115"/>
        <v>0</v>
      </c>
      <c r="BA101" s="5">
        <f t="shared" si="116"/>
        <v>1</v>
      </c>
      <c r="BB101" s="5" t="str">
        <f t="shared" si="117"/>
        <v>H</v>
      </c>
      <c r="BC101" s="5">
        <f t="shared" si="118"/>
        <v>0</v>
      </c>
      <c r="BD101" s="5">
        <f t="shared" si="119"/>
        <v>0</v>
      </c>
      <c r="BE101" s="5">
        <f t="shared" si="120"/>
        <v>0</v>
      </c>
      <c r="BF101" s="8" t="str">
        <f t="shared" si="121"/>
        <v>Nem rövidtávú a feladat.</v>
      </c>
      <c r="BG101" s="5">
        <f t="shared" si="122"/>
        <v>1</v>
      </c>
      <c r="BH101" s="5">
        <f t="shared" si="123"/>
        <v>1</v>
      </c>
      <c r="BI101" s="5">
        <f t="shared" si="124"/>
        <v>1</v>
      </c>
      <c r="BJ101" s="5">
        <f t="shared" si="125"/>
        <v>1</v>
      </c>
      <c r="BK101" s="5">
        <f t="shared" si="126"/>
        <v>1</v>
      </c>
      <c r="BL101" s="4" t="str">
        <f t="shared" si="127"/>
        <v>Forráshiányos a feladat!</v>
      </c>
      <c r="BM101" s="5">
        <f t="shared" si="128"/>
        <v>0</v>
      </c>
      <c r="BN101" s="5">
        <f t="shared" si="129"/>
        <v>1</v>
      </c>
      <c r="BO101" s="5">
        <f t="shared" si="130"/>
        <v>0</v>
      </c>
      <c r="BP101" s="5">
        <f t="shared" si="131"/>
        <v>0</v>
      </c>
      <c r="BQ101" s="5">
        <f t="shared" si="132"/>
        <v>0</v>
      </c>
      <c r="BR101" s="8">
        <f t="shared" si="133"/>
        <v>0</v>
      </c>
      <c r="BS101" s="5">
        <f t="shared" si="134"/>
        <v>0</v>
      </c>
      <c r="BT101" s="5">
        <f t="shared" si="135"/>
        <v>0</v>
      </c>
      <c r="BU101" s="5">
        <f t="shared" si="136"/>
        <v>1</v>
      </c>
      <c r="BV101" s="5">
        <f t="shared" si="137"/>
        <v>1</v>
      </c>
      <c r="BW101" s="5">
        <f t="shared" si="138"/>
        <v>1</v>
      </c>
      <c r="BX101" s="5">
        <f t="shared" si="139"/>
        <v>1</v>
      </c>
      <c r="BY101" s="5">
        <f t="shared" si="140"/>
        <v>1</v>
      </c>
      <c r="BZ101" s="5">
        <f t="shared" si="141"/>
        <v>1</v>
      </c>
      <c r="CA101" s="5">
        <f t="shared" si="142"/>
        <v>1</v>
      </c>
      <c r="CB101" s="5">
        <f t="shared" si="143"/>
        <v>1</v>
      </c>
      <c r="CC101" s="5">
        <f t="shared" si="144"/>
        <v>1</v>
      </c>
      <c r="CD101" s="5" t="str">
        <f t="shared" si="145"/>
        <v>?</v>
      </c>
      <c r="CE101" s="4" t="str">
        <f t="shared" si="146"/>
        <v>Kitöltés rendben!</v>
      </c>
      <c r="CF101" s="5">
        <f t="shared" si="147"/>
        <v>1</v>
      </c>
      <c r="CG101" s="5">
        <f t="shared" si="148"/>
        <v>0</v>
      </c>
      <c r="CH101" s="5">
        <f t="shared" si="149"/>
        <v>1</v>
      </c>
    </row>
    <row r="102" spans="1:86" s="2" customFormat="1" ht="409.5" x14ac:dyDescent="0.25">
      <c r="A102" s="1" t="str">
        <f t="shared" si="109"/>
        <v>Kitöltés rendben!</v>
      </c>
      <c r="B102" s="180">
        <v>2</v>
      </c>
      <c r="C102" s="143" t="s">
        <v>90</v>
      </c>
      <c r="D102" s="145" t="s">
        <v>478</v>
      </c>
      <c r="E102" s="145" t="s">
        <v>386</v>
      </c>
      <c r="F102" s="146" t="str">
        <f>VLOOKUP($G102,Összesítő!$B:$F,2,FALSE)</f>
        <v>11-32054-1-036-03-05</v>
      </c>
      <c r="G102" s="143" t="s">
        <v>343</v>
      </c>
      <c r="H102" s="146" t="str">
        <f>AY102&amp;"_"&amp;AW102&amp;"_FIV_"&amp;LEFT(Előlap!$B$6,4)</f>
        <v>3161_100_FIV_2026</v>
      </c>
      <c r="I102" s="146" t="str">
        <f>VLOOKUP($G102,Összesítő!$B:$F,5,FALSE)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2" s="146" t="str">
        <f>VLOOKUP($G102,Összesítő!$B:$F,4,FALSE)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2" s="6">
        <f t="shared" si="110"/>
        <v>130280</v>
      </c>
      <c r="L102" s="144">
        <v>2031</v>
      </c>
      <c r="M102" s="144">
        <v>2035</v>
      </c>
      <c r="N102" s="12">
        <v>0</v>
      </c>
      <c r="O102" s="7">
        <v>130280</v>
      </c>
      <c r="P102" s="7">
        <v>0</v>
      </c>
      <c r="R102" s="7">
        <v>0</v>
      </c>
      <c r="S102" s="7">
        <v>0</v>
      </c>
      <c r="T102" s="7">
        <v>0</v>
      </c>
      <c r="U102" s="7">
        <v>0</v>
      </c>
      <c r="V102" s="7">
        <v>0</v>
      </c>
      <c r="W102" s="7">
        <v>0</v>
      </c>
      <c r="X102" s="7">
        <v>0</v>
      </c>
      <c r="Y102" s="7">
        <v>0</v>
      </c>
      <c r="Z102" s="7">
        <v>0</v>
      </c>
      <c r="AA102" s="7">
        <v>0</v>
      </c>
      <c r="AB102" s="7">
        <v>0</v>
      </c>
      <c r="AC102" s="6">
        <f t="shared" si="111"/>
        <v>0</v>
      </c>
      <c r="AD102" s="3" t="str">
        <f t="shared" si="112"/>
        <v>Nem rövidtávú a feladat.</v>
      </c>
      <c r="AF102" s="7">
        <v>0</v>
      </c>
      <c r="AG102" s="7">
        <v>0</v>
      </c>
      <c r="AH102" s="7">
        <v>0</v>
      </c>
      <c r="AI102" s="7">
        <v>0</v>
      </c>
      <c r="AJ102" s="7">
        <v>0</v>
      </c>
      <c r="AK102" s="7">
        <v>0</v>
      </c>
      <c r="AL102" s="7">
        <v>0</v>
      </c>
      <c r="AM102" s="7">
        <v>0</v>
      </c>
      <c r="AN102" s="7">
        <v>0</v>
      </c>
      <c r="AO102" s="7">
        <v>0</v>
      </c>
      <c r="AP102" s="7">
        <v>0</v>
      </c>
      <c r="AQ102" s="6">
        <f t="shared" si="113"/>
        <v>0</v>
      </c>
      <c r="AR102" s="143" t="s">
        <v>385</v>
      </c>
      <c r="AS102" s="3" t="str">
        <f t="shared" si="114"/>
        <v>Forráshiányos a feladat!</v>
      </c>
      <c r="AU102" s="145" t="s">
        <v>156</v>
      </c>
      <c r="AV102" s="145" t="s">
        <v>156</v>
      </c>
      <c r="AW102" s="146">
        <f>COUNTA($G$3:G102)</f>
        <v>100</v>
      </c>
      <c r="AY102" s="8">
        <f>VLOOKUP($G102,Összesítő!$B:$F,3,FALSE)</f>
        <v>3161</v>
      </c>
      <c r="AZ102" s="8">
        <f t="shared" si="115"/>
        <v>0</v>
      </c>
      <c r="BA102" s="5">
        <f t="shared" si="116"/>
        <v>1</v>
      </c>
      <c r="BB102" s="5" t="str">
        <f t="shared" si="117"/>
        <v>H</v>
      </c>
      <c r="BC102" s="5">
        <f t="shared" si="118"/>
        <v>0</v>
      </c>
      <c r="BD102" s="5">
        <f t="shared" si="119"/>
        <v>0</v>
      </c>
      <c r="BE102" s="5">
        <f t="shared" si="120"/>
        <v>0</v>
      </c>
      <c r="BF102" s="8" t="str">
        <f t="shared" si="121"/>
        <v>Nem rövidtávú a feladat.</v>
      </c>
      <c r="BG102" s="5">
        <f t="shared" si="122"/>
        <v>1</v>
      </c>
      <c r="BH102" s="5">
        <f t="shared" si="123"/>
        <v>1</v>
      </c>
      <c r="BI102" s="5">
        <f t="shared" si="124"/>
        <v>1</v>
      </c>
      <c r="BJ102" s="5">
        <f t="shared" si="125"/>
        <v>1</v>
      </c>
      <c r="BK102" s="5">
        <f t="shared" si="126"/>
        <v>1</v>
      </c>
      <c r="BL102" s="4" t="str">
        <f t="shared" si="127"/>
        <v>Forráshiányos a feladat!</v>
      </c>
      <c r="BM102" s="5">
        <f t="shared" si="128"/>
        <v>0</v>
      </c>
      <c r="BN102" s="5">
        <f t="shared" si="129"/>
        <v>1</v>
      </c>
      <c r="BO102" s="5">
        <f t="shared" si="130"/>
        <v>0</v>
      </c>
      <c r="BP102" s="5">
        <f t="shared" si="131"/>
        <v>0</v>
      </c>
      <c r="BQ102" s="5">
        <f t="shared" si="132"/>
        <v>0</v>
      </c>
      <c r="BR102" s="8">
        <f t="shared" si="133"/>
        <v>0</v>
      </c>
      <c r="BS102" s="5">
        <f t="shared" si="134"/>
        <v>0</v>
      </c>
      <c r="BT102" s="5">
        <f t="shared" si="135"/>
        <v>0</v>
      </c>
      <c r="BU102" s="5">
        <f t="shared" si="136"/>
        <v>1</v>
      </c>
      <c r="BV102" s="5">
        <f t="shared" si="137"/>
        <v>1</v>
      </c>
      <c r="BW102" s="5">
        <f t="shared" si="138"/>
        <v>1</v>
      </c>
      <c r="BX102" s="5">
        <f t="shared" si="139"/>
        <v>1</v>
      </c>
      <c r="BY102" s="5">
        <f t="shared" si="140"/>
        <v>1</v>
      </c>
      <c r="BZ102" s="5">
        <f t="shared" si="141"/>
        <v>1</v>
      </c>
      <c r="CA102" s="5">
        <f t="shared" si="142"/>
        <v>1</v>
      </c>
      <c r="CB102" s="5">
        <f t="shared" si="143"/>
        <v>1</v>
      </c>
      <c r="CC102" s="5">
        <f t="shared" si="144"/>
        <v>1</v>
      </c>
      <c r="CD102" s="5" t="str">
        <f t="shared" si="145"/>
        <v>?</v>
      </c>
      <c r="CE102" s="4" t="str">
        <f t="shared" si="146"/>
        <v>Kitöltés rendben!</v>
      </c>
      <c r="CF102" s="5">
        <f t="shared" si="147"/>
        <v>1</v>
      </c>
      <c r="CG102" s="5">
        <f t="shared" si="148"/>
        <v>0</v>
      </c>
      <c r="CH102" s="5">
        <f t="shared" si="149"/>
        <v>1</v>
      </c>
    </row>
    <row r="103" spans="1:86" s="2" customFormat="1" ht="409.5" x14ac:dyDescent="0.25">
      <c r="A103" s="1" t="str">
        <f t="shared" si="109"/>
        <v>Kitöltés rendben!</v>
      </c>
      <c r="B103" s="180">
        <v>2</v>
      </c>
      <c r="C103" s="143" t="s">
        <v>105</v>
      </c>
      <c r="D103" s="145" t="s">
        <v>479</v>
      </c>
      <c r="E103" s="145" t="s">
        <v>386</v>
      </c>
      <c r="F103" s="146" t="str">
        <f>VLOOKUP($G103,Összesítő!$B:$F,2,FALSE)</f>
        <v>11-32054-1-036-03-05</v>
      </c>
      <c r="G103" s="143" t="s">
        <v>343</v>
      </c>
      <c r="H103" s="146" t="str">
        <f>AY103&amp;"_"&amp;AW103&amp;"_FIV_"&amp;LEFT(Előlap!$B$6,4)</f>
        <v>3161_101_FIV_2026</v>
      </c>
      <c r="I103" s="146" t="str">
        <f>VLOOKUP($G103,Összesítő!$B:$F,5,FALSE)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3" s="146" t="str">
        <f>VLOOKUP($G103,Összesítő!$B:$F,4,FALSE)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3" s="6">
        <f t="shared" si="110"/>
        <v>2004</v>
      </c>
      <c r="L103" s="144">
        <v>2028</v>
      </c>
      <c r="M103" s="144">
        <v>2028</v>
      </c>
      <c r="N103" s="12">
        <v>0</v>
      </c>
      <c r="O103" s="7">
        <v>2004</v>
      </c>
      <c r="P103" s="7">
        <v>0</v>
      </c>
      <c r="R103" s="7">
        <v>0</v>
      </c>
      <c r="S103" s="7">
        <v>0</v>
      </c>
      <c r="T103" s="7">
        <v>0</v>
      </c>
      <c r="U103" s="7">
        <v>0</v>
      </c>
      <c r="V103" s="7">
        <v>0</v>
      </c>
      <c r="W103" s="7">
        <v>0</v>
      </c>
      <c r="X103" s="7">
        <v>0</v>
      </c>
      <c r="Y103" s="7">
        <v>0</v>
      </c>
      <c r="Z103" s="7">
        <v>0</v>
      </c>
      <c r="AA103" s="7">
        <v>0</v>
      </c>
      <c r="AB103" s="7">
        <v>0</v>
      </c>
      <c r="AC103" s="6">
        <f t="shared" si="111"/>
        <v>0</v>
      </c>
      <c r="AD103" s="3" t="str">
        <f t="shared" si="112"/>
        <v>Nem rövidtávú a feladat.</v>
      </c>
      <c r="AF103" s="7">
        <v>2004</v>
      </c>
      <c r="AG103" s="7">
        <v>0</v>
      </c>
      <c r="AH103" s="7">
        <v>0</v>
      </c>
      <c r="AI103" s="7">
        <v>0</v>
      </c>
      <c r="AJ103" s="7">
        <v>0</v>
      </c>
      <c r="AK103" s="7">
        <v>0</v>
      </c>
      <c r="AL103" s="7">
        <v>0</v>
      </c>
      <c r="AM103" s="7">
        <v>0</v>
      </c>
      <c r="AN103" s="7">
        <v>0</v>
      </c>
      <c r="AO103" s="7">
        <v>0</v>
      </c>
      <c r="AP103" s="7">
        <v>0</v>
      </c>
      <c r="AQ103" s="6">
        <f t="shared" si="113"/>
        <v>2004</v>
      </c>
      <c r="AR103" s="143" t="s">
        <v>384</v>
      </c>
      <c r="AS103" s="3" t="str">
        <f t="shared" si="114"/>
        <v>A forrás egyenlő a költséggel (II.ütem).</v>
      </c>
      <c r="AU103" s="145" t="s">
        <v>156</v>
      </c>
      <c r="AV103" s="145" t="s">
        <v>156</v>
      </c>
      <c r="AW103" s="146">
        <f>COUNTA($G$3:G103)</f>
        <v>101</v>
      </c>
      <c r="AY103" s="8">
        <f>VLOOKUP($G103,Összesítő!$B:$F,3,FALSE)</f>
        <v>3161</v>
      </c>
      <c r="AZ103" s="8">
        <f t="shared" si="115"/>
        <v>0</v>
      </c>
      <c r="BA103" s="5">
        <f t="shared" si="116"/>
        <v>1</v>
      </c>
      <c r="BB103" s="5" t="str">
        <f t="shared" si="117"/>
        <v>H</v>
      </c>
      <c r="BC103" s="5">
        <f t="shared" si="118"/>
        <v>0</v>
      </c>
      <c r="BD103" s="5">
        <f t="shared" si="119"/>
        <v>0</v>
      </c>
      <c r="BE103" s="5">
        <f t="shared" si="120"/>
        <v>0</v>
      </c>
      <c r="BF103" s="8" t="str">
        <f t="shared" si="121"/>
        <v>Nem rövidtávú a feladat.</v>
      </c>
      <c r="BG103" s="5">
        <f t="shared" si="122"/>
        <v>1</v>
      </c>
      <c r="BH103" s="5">
        <f t="shared" si="123"/>
        <v>1</v>
      </c>
      <c r="BI103" s="5">
        <f t="shared" si="124"/>
        <v>0</v>
      </c>
      <c r="BJ103" s="5">
        <f t="shared" si="125"/>
        <v>1</v>
      </c>
      <c r="BK103" s="5">
        <f t="shared" si="126"/>
        <v>1</v>
      </c>
      <c r="BL103" s="4" t="str">
        <f t="shared" si="127"/>
        <v>A forrás egyenlő a költséggel (II.ütem).</v>
      </c>
      <c r="BM103" s="5">
        <f t="shared" si="128"/>
        <v>0</v>
      </c>
      <c r="BN103" s="5">
        <f t="shared" si="129"/>
        <v>1</v>
      </c>
      <c r="BO103" s="5">
        <f t="shared" si="130"/>
        <v>0</v>
      </c>
      <c r="BP103" s="5">
        <f t="shared" si="131"/>
        <v>0</v>
      </c>
      <c r="BQ103" s="5">
        <f t="shared" si="132"/>
        <v>0</v>
      </c>
      <c r="BR103" s="8">
        <f t="shared" si="133"/>
        <v>0</v>
      </c>
      <c r="BS103" s="5">
        <f t="shared" si="134"/>
        <v>0</v>
      </c>
      <c r="BT103" s="5">
        <f t="shared" si="135"/>
        <v>0</v>
      </c>
      <c r="BU103" s="5">
        <f t="shared" si="136"/>
        <v>1</v>
      </c>
      <c r="BV103" s="5">
        <f t="shared" si="137"/>
        <v>1</v>
      </c>
      <c r="BW103" s="5">
        <f t="shared" si="138"/>
        <v>1</v>
      </c>
      <c r="BX103" s="5">
        <f t="shared" si="139"/>
        <v>1</v>
      </c>
      <c r="BY103" s="5">
        <f t="shared" si="140"/>
        <v>1</v>
      </c>
      <c r="BZ103" s="5">
        <f t="shared" si="141"/>
        <v>1</v>
      </c>
      <c r="CA103" s="5">
        <f t="shared" si="142"/>
        <v>1</v>
      </c>
      <c r="CB103" s="5">
        <f t="shared" si="143"/>
        <v>1</v>
      </c>
      <c r="CC103" s="5">
        <f t="shared" si="144"/>
        <v>1</v>
      </c>
      <c r="CD103" s="5" t="str">
        <f t="shared" si="145"/>
        <v>?</v>
      </c>
      <c r="CE103" s="4" t="str">
        <f t="shared" si="146"/>
        <v>Kitöltés rendben!</v>
      </c>
      <c r="CF103" s="5">
        <f t="shared" si="147"/>
        <v>1</v>
      </c>
      <c r="CG103" s="5">
        <f t="shared" si="148"/>
        <v>0</v>
      </c>
      <c r="CH103" s="5">
        <f t="shared" si="149"/>
        <v>1</v>
      </c>
    </row>
    <row r="104" spans="1:86" s="2" customFormat="1" ht="409.5" x14ac:dyDescent="0.25">
      <c r="A104" s="1" t="str">
        <f t="shared" si="109"/>
        <v>Kitöltés rendben!</v>
      </c>
      <c r="B104" s="180">
        <v>2</v>
      </c>
      <c r="C104" s="143" t="s">
        <v>90</v>
      </c>
      <c r="D104" s="145" t="s">
        <v>480</v>
      </c>
      <c r="E104" s="145" t="s">
        <v>386</v>
      </c>
      <c r="F104" s="146" t="str">
        <f>VLOOKUP($G104,Összesítő!$B:$F,2,FALSE)</f>
        <v>11-32054-1-036-03-05</v>
      </c>
      <c r="G104" s="143" t="s">
        <v>343</v>
      </c>
      <c r="H104" s="146" t="str">
        <f>AY104&amp;"_"&amp;AW104&amp;"_FIV_"&amp;LEFT(Előlap!$B$6,4)</f>
        <v>3161_102_FIV_2026</v>
      </c>
      <c r="I104" s="146" t="str">
        <f>VLOOKUP($G104,Összesítő!$B:$F,5,FALSE)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4" s="146" t="str">
        <f>VLOOKUP($G104,Összesítő!$B:$F,4,FALSE)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4" s="6">
        <f t="shared" si="110"/>
        <v>114480</v>
      </c>
      <c r="L104" s="144">
        <v>2028</v>
      </c>
      <c r="M104" s="144">
        <v>2036</v>
      </c>
      <c r="N104" s="12">
        <v>0</v>
      </c>
      <c r="O104" s="7">
        <v>114480</v>
      </c>
      <c r="P104" s="7">
        <v>0</v>
      </c>
      <c r="R104" s="7">
        <v>0</v>
      </c>
      <c r="S104" s="7">
        <v>0</v>
      </c>
      <c r="T104" s="7">
        <v>0</v>
      </c>
      <c r="U104" s="7">
        <v>0</v>
      </c>
      <c r="V104" s="7">
        <v>0</v>
      </c>
      <c r="W104" s="7">
        <v>0</v>
      </c>
      <c r="X104" s="7">
        <v>0</v>
      </c>
      <c r="Y104" s="7">
        <v>0</v>
      </c>
      <c r="Z104" s="7">
        <v>0</v>
      </c>
      <c r="AA104" s="7">
        <v>0</v>
      </c>
      <c r="AB104" s="7">
        <v>0</v>
      </c>
      <c r="AC104" s="6">
        <f t="shared" si="111"/>
        <v>0</v>
      </c>
      <c r="AD104" s="3" t="str">
        <f t="shared" si="112"/>
        <v>Nem rövidtávú a feladat.</v>
      </c>
      <c r="AF104" s="7">
        <v>33946</v>
      </c>
      <c r="AG104" s="7">
        <v>0</v>
      </c>
      <c r="AH104" s="7">
        <v>0</v>
      </c>
      <c r="AI104" s="7">
        <v>0</v>
      </c>
      <c r="AJ104" s="7">
        <v>0</v>
      </c>
      <c r="AK104" s="7">
        <v>0</v>
      </c>
      <c r="AL104" s="7">
        <v>0</v>
      </c>
      <c r="AM104" s="7">
        <v>0</v>
      </c>
      <c r="AN104" s="7">
        <v>0</v>
      </c>
      <c r="AO104" s="7">
        <v>0</v>
      </c>
      <c r="AP104" s="7">
        <v>0</v>
      </c>
      <c r="AQ104" s="6">
        <f t="shared" si="113"/>
        <v>33946</v>
      </c>
      <c r="AR104" s="143" t="s">
        <v>385</v>
      </c>
      <c r="AS104" s="3" t="str">
        <f t="shared" si="114"/>
        <v>Forráshiányos a feladat!</v>
      </c>
      <c r="AU104" s="145" t="s">
        <v>156</v>
      </c>
      <c r="AV104" s="145" t="s">
        <v>156</v>
      </c>
      <c r="AW104" s="146">
        <f>COUNTA($G$3:G104)</f>
        <v>102</v>
      </c>
      <c r="AY104" s="8">
        <f>VLOOKUP($G104,Összesítő!$B:$F,3,FALSE)</f>
        <v>3161</v>
      </c>
      <c r="AZ104" s="8">
        <f t="shared" si="115"/>
        <v>0</v>
      </c>
      <c r="BA104" s="5">
        <f t="shared" si="116"/>
        <v>1</v>
      </c>
      <c r="BB104" s="5" t="str">
        <f t="shared" si="117"/>
        <v>H</v>
      </c>
      <c r="BC104" s="5">
        <f t="shared" si="118"/>
        <v>0</v>
      </c>
      <c r="BD104" s="5">
        <f t="shared" si="119"/>
        <v>0</v>
      </c>
      <c r="BE104" s="5">
        <f t="shared" si="120"/>
        <v>0</v>
      </c>
      <c r="BF104" s="8" t="str">
        <f t="shared" si="121"/>
        <v>Nem rövidtávú a feladat.</v>
      </c>
      <c r="BG104" s="5">
        <f t="shared" si="122"/>
        <v>1</v>
      </c>
      <c r="BH104" s="5">
        <f t="shared" si="123"/>
        <v>1</v>
      </c>
      <c r="BI104" s="5">
        <f t="shared" si="124"/>
        <v>1</v>
      </c>
      <c r="BJ104" s="5">
        <f t="shared" si="125"/>
        <v>1</v>
      </c>
      <c r="BK104" s="5">
        <f t="shared" si="126"/>
        <v>1</v>
      </c>
      <c r="BL104" s="4" t="str">
        <f t="shared" si="127"/>
        <v>Forráshiányos a feladat!</v>
      </c>
      <c r="BM104" s="5">
        <f t="shared" si="128"/>
        <v>0</v>
      </c>
      <c r="BN104" s="5">
        <f t="shared" si="129"/>
        <v>1</v>
      </c>
      <c r="BO104" s="5">
        <f t="shared" si="130"/>
        <v>0</v>
      </c>
      <c r="BP104" s="5">
        <f t="shared" si="131"/>
        <v>0</v>
      </c>
      <c r="BQ104" s="5">
        <f t="shared" si="132"/>
        <v>0</v>
      </c>
      <c r="BR104" s="8">
        <f t="shared" si="133"/>
        <v>0</v>
      </c>
      <c r="BS104" s="5">
        <f t="shared" si="134"/>
        <v>0</v>
      </c>
      <c r="BT104" s="5">
        <f t="shared" si="135"/>
        <v>0</v>
      </c>
      <c r="BU104" s="5">
        <f t="shared" si="136"/>
        <v>1</v>
      </c>
      <c r="BV104" s="5">
        <f t="shared" si="137"/>
        <v>1</v>
      </c>
      <c r="BW104" s="5">
        <f t="shared" si="138"/>
        <v>1</v>
      </c>
      <c r="BX104" s="5">
        <f t="shared" si="139"/>
        <v>1</v>
      </c>
      <c r="BY104" s="5">
        <f t="shared" si="140"/>
        <v>1</v>
      </c>
      <c r="BZ104" s="5">
        <f t="shared" si="141"/>
        <v>1</v>
      </c>
      <c r="CA104" s="5">
        <f t="shared" si="142"/>
        <v>1</v>
      </c>
      <c r="CB104" s="5">
        <f t="shared" si="143"/>
        <v>1</v>
      </c>
      <c r="CC104" s="5">
        <f t="shared" si="144"/>
        <v>1</v>
      </c>
      <c r="CD104" s="5" t="str">
        <f t="shared" si="145"/>
        <v>?</v>
      </c>
      <c r="CE104" s="4" t="str">
        <f t="shared" si="146"/>
        <v>Kitöltés rendben!</v>
      </c>
      <c r="CF104" s="5">
        <f t="shared" si="147"/>
        <v>1</v>
      </c>
      <c r="CG104" s="5">
        <f t="shared" si="148"/>
        <v>0</v>
      </c>
      <c r="CH104" s="5">
        <f t="shared" si="149"/>
        <v>1</v>
      </c>
    </row>
    <row r="105" spans="1:86" s="2" customFormat="1" ht="409.5" x14ac:dyDescent="0.25">
      <c r="A105" s="1" t="str">
        <f t="shared" si="109"/>
        <v>Kitöltés rendben!</v>
      </c>
      <c r="B105" s="180">
        <v>2</v>
      </c>
      <c r="C105" s="143" t="s">
        <v>105</v>
      </c>
      <c r="D105" s="145" t="s">
        <v>481</v>
      </c>
      <c r="E105" s="145" t="s">
        <v>386</v>
      </c>
      <c r="F105" s="146" t="str">
        <f>VLOOKUP($G105,Összesítő!$B:$F,2,FALSE)</f>
        <v>11-32054-1-036-03-05</v>
      </c>
      <c r="G105" s="143" t="s">
        <v>343</v>
      </c>
      <c r="H105" s="146" t="str">
        <f>AY105&amp;"_"&amp;AW105&amp;"_FIV_"&amp;LEFT(Előlap!$B$6,4)</f>
        <v>3161_103_FIV_2026</v>
      </c>
      <c r="I105" s="146" t="str">
        <f>VLOOKUP($G105,Összesítő!$B:$F,5,FALSE)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5" s="146" t="str">
        <f>VLOOKUP($G105,Összesítő!$B:$F,4,FALSE)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5" s="6">
        <f t="shared" si="110"/>
        <v>2646</v>
      </c>
      <c r="L105" s="144">
        <v>2028</v>
      </c>
      <c r="M105" s="144">
        <v>2028</v>
      </c>
      <c r="N105" s="12">
        <v>0</v>
      </c>
      <c r="O105" s="7">
        <v>2646</v>
      </c>
      <c r="P105" s="7">
        <v>0</v>
      </c>
      <c r="R105" s="7">
        <v>0</v>
      </c>
      <c r="S105" s="7">
        <v>0</v>
      </c>
      <c r="T105" s="7">
        <v>0</v>
      </c>
      <c r="U105" s="7">
        <v>0</v>
      </c>
      <c r="V105" s="7">
        <v>0</v>
      </c>
      <c r="W105" s="7">
        <v>0</v>
      </c>
      <c r="X105" s="7">
        <v>0</v>
      </c>
      <c r="Y105" s="7">
        <v>0</v>
      </c>
      <c r="Z105" s="7">
        <v>0</v>
      </c>
      <c r="AA105" s="7">
        <v>0</v>
      </c>
      <c r="AB105" s="7">
        <v>0</v>
      </c>
      <c r="AC105" s="6">
        <f t="shared" si="111"/>
        <v>0</v>
      </c>
      <c r="AD105" s="3" t="str">
        <f t="shared" si="112"/>
        <v>Nem rövidtávú a feladat.</v>
      </c>
      <c r="AF105" s="7">
        <v>0</v>
      </c>
      <c r="AG105" s="7">
        <v>0</v>
      </c>
      <c r="AH105" s="7">
        <v>0</v>
      </c>
      <c r="AI105" s="7">
        <v>0</v>
      </c>
      <c r="AJ105" s="7">
        <v>0</v>
      </c>
      <c r="AK105" s="7">
        <v>0</v>
      </c>
      <c r="AL105" s="7">
        <v>0</v>
      </c>
      <c r="AM105" s="7">
        <v>0</v>
      </c>
      <c r="AN105" s="7">
        <v>0</v>
      </c>
      <c r="AO105" s="7">
        <v>0</v>
      </c>
      <c r="AP105" s="7">
        <v>0</v>
      </c>
      <c r="AQ105" s="6">
        <f t="shared" si="113"/>
        <v>0</v>
      </c>
      <c r="AR105" s="143" t="s">
        <v>385</v>
      </c>
      <c r="AS105" s="3" t="str">
        <f t="shared" si="114"/>
        <v>Forráshiányos a feladat!</v>
      </c>
      <c r="AU105" s="145" t="s">
        <v>156</v>
      </c>
      <c r="AV105" s="145" t="s">
        <v>156</v>
      </c>
      <c r="AW105" s="146">
        <f>COUNTA($G$3:G105)</f>
        <v>103</v>
      </c>
      <c r="AY105" s="8">
        <f>VLOOKUP($G105,Összesítő!$B:$F,3,FALSE)</f>
        <v>3161</v>
      </c>
      <c r="AZ105" s="8">
        <f t="shared" si="115"/>
        <v>0</v>
      </c>
      <c r="BA105" s="5">
        <f t="shared" si="116"/>
        <v>1</v>
      </c>
      <c r="BB105" s="5" t="str">
        <f t="shared" si="117"/>
        <v>H</v>
      </c>
      <c r="BC105" s="5">
        <f t="shared" si="118"/>
        <v>0</v>
      </c>
      <c r="BD105" s="5">
        <f t="shared" si="119"/>
        <v>0</v>
      </c>
      <c r="BE105" s="5">
        <f t="shared" si="120"/>
        <v>0</v>
      </c>
      <c r="BF105" s="8" t="str">
        <f t="shared" si="121"/>
        <v>Nem rövidtávú a feladat.</v>
      </c>
      <c r="BG105" s="5">
        <f t="shared" si="122"/>
        <v>1</v>
      </c>
      <c r="BH105" s="5">
        <f t="shared" si="123"/>
        <v>1</v>
      </c>
      <c r="BI105" s="5">
        <f t="shared" si="124"/>
        <v>1</v>
      </c>
      <c r="BJ105" s="5">
        <f t="shared" si="125"/>
        <v>1</v>
      </c>
      <c r="BK105" s="5">
        <f t="shared" si="126"/>
        <v>1</v>
      </c>
      <c r="BL105" s="4" t="str">
        <f t="shared" si="127"/>
        <v>Forráshiányos a feladat!</v>
      </c>
      <c r="BM105" s="5">
        <f t="shared" si="128"/>
        <v>0</v>
      </c>
      <c r="BN105" s="5">
        <f t="shared" si="129"/>
        <v>1</v>
      </c>
      <c r="BO105" s="5">
        <f t="shared" si="130"/>
        <v>0</v>
      </c>
      <c r="BP105" s="5">
        <f t="shared" si="131"/>
        <v>0</v>
      </c>
      <c r="BQ105" s="5">
        <f t="shared" si="132"/>
        <v>0</v>
      </c>
      <c r="BR105" s="8">
        <f t="shared" si="133"/>
        <v>0</v>
      </c>
      <c r="BS105" s="5">
        <f t="shared" si="134"/>
        <v>0</v>
      </c>
      <c r="BT105" s="5">
        <f t="shared" si="135"/>
        <v>0</v>
      </c>
      <c r="BU105" s="5">
        <f t="shared" si="136"/>
        <v>1</v>
      </c>
      <c r="BV105" s="5">
        <f t="shared" si="137"/>
        <v>1</v>
      </c>
      <c r="BW105" s="5">
        <f t="shared" si="138"/>
        <v>1</v>
      </c>
      <c r="BX105" s="5">
        <f t="shared" si="139"/>
        <v>1</v>
      </c>
      <c r="BY105" s="5">
        <f t="shared" si="140"/>
        <v>1</v>
      </c>
      <c r="BZ105" s="5">
        <f t="shared" si="141"/>
        <v>1</v>
      </c>
      <c r="CA105" s="5">
        <f t="shared" si="142"/>
        <v>1</v>
      </c>
      <c r="CB105" s="5">
        <f t="shared" si="143"/>
        <v>1</v>
      </c>
      <c r="CC105" s="5">
        <f t="shared" si="144"/>
        <v>1</v>
      </c>
      <c r="CD105" s="5" t="str">
        <f t="shared" si="145"/>
        <v>?</v>
      </c>
      <c r="CE105" s="4" t="str">
        <f t="shared" si="146"/>
        <v>Kitöltés rendben!</v>
      </c>
      <c r="CF105" s="5">
        <f t="shared" si="147"/>
        <v>1</v>
      </c>
      <c r="CG105" s="5">
        <f t="shared" si="148"/>
        <v>0</v>
      </c>
      <c r="CH105" s="5">
        <f t="shared" si="149"/>
        <v>1</v>
      </c>
    </row>
    <row r="106" spans="1:86" s="2" customFormat="1" ht="409.5" x14ac:dyDescent="0.25">
      <c r="A106" s="1" t="str">
        <f t="shared" si="109"/>
        <v>Kitöltés rendben!</v>
      </c>
      <c r="B106" s="180">
        <v>2</v>
      </c>
      <c r="C106" s="143" t="s">
        <v>105</v>
      </c>
      <c r="D106" s="145" t="s">
        <v>482</v>
      </c>
      <c r="E106" s="145" t="s">
        <v>386</v>
      </c>
      <c r="F106" s="146" t="str">
        <f>VLOOKUP($G106,Összesítő!$B:$F,2,FALSE)</f>
        <v>11-32054-1-036-03-05</v>
      </c>
      <c r="G106" s="143" t="s">
        <v>343</v>
      </c>
      <c r="H106" s="146" t="str">
        <f>AY106&amp;"_"&amp;AW106&amp;"_FIV_"&amp;LEFT(Előlap!$B$6,4)</f>
        <v>3161_104_FIV_2026</v>
      </c>
      <c r="I106" s="146" t="str">
        <f>VLOOKUP($G106,Összesítő!$B:$F,5,FALSE)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6" s="146" t="str">
        <f>VLOOKUP($G106,Összesítő!$B:$F,4,FALSE)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6" s="6">
        <f t="shared" si="110"/>
        <v>2646</v>
      </c>
      <c r="L106" s="144">
        <v>2029</v>
      </c>
      <c r="M106" s="144">
        <v>2029</v>
      </c>
      <c r="N106" s="12">
        <v>0</v>
      </c>
      <c r="O106" s="7">
        <v>2646</v>
      </c>
      <c r="P106" s="7">
        <v>0</v>
      </c>
      <c r="R106" s="7">
        <v>0</v>
      </c>
      <c r="S106" s="7">
        <v>0</v>
      </c>
      <c r="T106" s="7">
        <v>0</v>
      </c>
      <c r="U106" s="7">
        <v>0</v>
      </c>
      <c r="V106" s="7">
        <v>0</v>
      </c>
      <c r="W106" s="7">
        <v>0</v>
      </c>
      <c r="X106" s="7">
        <v>0</v>
      </c>
      <c r="Y106" s="7">
        <v>0</v>
      </c>
      <c r="Z106" s="7">
        <v>0</v>
      </c>
      <c r="AA106" s="7">
        <v>0</v>
      </c>
      <c r="AB106" s="7">
        <v>0</v>
      </c>
      <c r="AC106" s="6">
        <f t="shared" si="111"/>
        <v>0</v>
      </c>
      <c r="AD106" s="3" t="str">
        <f t="shared" si="112"/>
        <v>Nem rövidtávú a feladat.</v>
      </c>
      <c r="AF106" s="7">
        <v>0</v>
      </c>
      <c r="AG106" s="7">
        <v>0</v>
      </c>
      <c r="AH106" s="7">
        <v>0</v>
      </c>
      <c r="AI106" s="7">
        <v>0</v>
      </c>
      <c r="AJ106" s="7">
        <v>0</v>
      </c>
      <c r="AK106" s="7">
        <v>0</v>
      </c>
      <c r="AL106" s="7">
        <v>0</v>
      </c>
      <c r="AM106" s="7">
        <v>0</v>
      </c>
      <c r="AN106" s="7">
        <v>0</v>
      </c>
      <c r="AO106" s="7">
        <v>0</v>
      </c>
      <c r="AP106" s="7">
        <v>0</v>
      </c>
      <c r="AQ106" s="6">
        <f t="shared" si="113"/>
        <v>0</v>
      </c>
      <c r="AR106" s="143" t="s">
        <v>385</v>
      </c>
      <c r="AS106" s="3" t="str">
        <f t="shared" si="114"/>
        <v>Forráshiányos a feladat!</v>
      </c>
      <c r="AU106" s="145" t="s">
        <v>156</v>
      </c>
      <c r="AV106" s="145" t="s">
        <v>156</v>
      </c>
      <c r="AW106" s="146">
        <f>COUNTA($G$3:G106)</f>
        <v>104</v>
      </c>
      <c r="AY106" s="8">
        <f>VLOOKUP($G106,Összesítő!$B:$F,3,FALSE)</f>
        <v>3161</v>
      </c>
      <c r="AZ106" s="8">
        <f t="shared" si="115"/>
        <v>0</v>
      </c>
      <c r="BA106" s="5">
        <f t="shared" si="116"/>
        <v>1</v>
      </c>
      <c r="BB106" s="5" t="str">
        <f t="shared" si="117"/>
        <v>H</v>
      </c>
      <c r="BC106" s="5">
        <f t="shared" si="118"/>
        <v>0</v>
      </c>
      <c r="BD106" s="5">
        <f t="shared" si="119"/>
        <v>0</v>
      </c>
      <c r="BE106" s="5">
        <f t="shared" si="120"/>
        <v>0</v>
      </c>
      <c r="BF106" s="8" t="str">
        <f t="shared" si="121"/>
        <v>Nem rövidtávú a feladat.</v>
      </c>
      <c r="BG106" s="5">
        <f t="shared" si="122"/>
        <v>1</v>
      </c>
      <c r="BH106" s="5">
        <f t="shared" si="123"/>
        <v>1</v>
      </c>
      <c r="BI106" s="5">
        <f t="shared" si="124"/>
        <v>1</v>
      </c>
      <c r="BJ106" s="5">
        <f t="shared" si="125"/>
        <v>1</v>
      </c>
      <c r="BK106" s="5">
        <f t="shared" si="126"/>
        <v>1</v>
      </c>
      <c r="BL106" s="4" t="str">
        <f t="shared" si="127"/>
        <v>Forráshiányos a feladat!</v>
      </c>
      <c r="BM106" s="5">
        <f t="shared" si="128"/>
        <v>0</v>
      </c>
      <c r="BN106" s="5">
        <f t="shared" si="129"/>
        <v>1</v>
      </c>
      <c r="BO106" s="5">
        <f t="shared" si="130"/>
        <v>0</v>
      </c>
      <c r="BP106" s="5">
        <f t="shared" si="131"/>
        <v>0</v>
      </c>
      <c r="BQ106" s="5">
        <f t="shared" si="132"/>
        <v>0</v>
      </c>
      <c r="BR106" s="8">
        <f t="shared" si="133"/>
        <v>0</v>
      </c>
      <c r="BS106" s="5">
        <f t="shared" si="134"/>
        <v>0</v>
      </c>
      <c r="BT106" s="5">
        <f t="shared" si="135"/>
        <v>0</v>
      </c>
      <c r="BU106" s="5">
        <f t="shared" si="136"/>
        <v>1</v>
      </c>
      <c r="BV106" s="5">
        <f t="shared" si="137"/>
        <v>1</v>
      </c>
      <c r="BW106" s="5">
        <f t="shared" si="138"/>
        <v>1</v>
      </c>
      <c r="BX106" s="5">
        <f t="shared" si="139"/>
        <v>1</v>
      </c>
      <c r="BY106" s="5">
        <f t="shared" si="140"/>
        <v>1</v>
      </c>
      <c r="BZ106" s="5">
        <f t="shared" si="141"/>
        <v>1</v>
      </c>
      <c r="CA106" s="5">
        <f t="shared" si="142"/>
        <v>1</v>
      </c>
      <c r="CB106" s="5">
        <f t="shared" si="143"/>
        <v>1</v>
      </c>
      <c r="CC106" s="5">
        <f t="shared" si="144"/>
        <v>1</v>
      </c>
      <c r="CD106" s="5" t="str">
        <f t="shared" si="145"/>
        <v>?</v>
      </c>
      <c r="CE106" s="4" t="str">
        <f t="shared" si="146"/>
        <v>Kitöltés rendben!</v>
      </c>
      <c r="CF106" s="5">
        <f t="shared" si="147"/>
        <v>1</v>
      </c>
      <c r="CG106" s="5">
        <f t="shared" si="148"/>
        <v>0</v>
      </c>
      <c r="CH106" s="5">
        <f t="shared" si="149"/>
        <v>1</v>
      </c>
    </row>
    <row r="107" spans="1:86" s="2" customFormat="1" ht="409.5" x14ac:dyDescent="0.25">
      <c r="A107" s="1" t="str">
        <f t="shared" si="109"/>
        <v>Kitöltés rendben!</v>
      </c>
      <c r="B107" s="180">
        <v>2</v>
      </c>
      <c r="C107" s="143" t="s">
        <v>105</v>
      </c>
      <c r="D107" s="145" t="s">
        <v>483</v>
      </c>
      <c r="E107" s="145" t="s">
        <v>386</v>
      </c>
      <c r="F107" s="146" t="str">
        <f>VLOOKUP($G107,Összesítő!$B:$F,2,FALSE)</f>
        <v>11-32054-1-036-03-05</v>
      </c>
      <c r="G107" s="143" t="s">
        <v>343</v>
      </c>
      <c r="H107" s="146" t="str">
        <f>AY107&amp;"_"&amp;AW107&amp;"_FIV_"&amp;LEFT(Előlap!$B$6,4)</f>
        <v>3161_105_FIV_2026</v>
      </c>
      <c r="I107" s="146" t="str">
        <f>VLOOKUP($G107,Összesítő!$B:$F,5,FALSE)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7" s="146" t="str">
        <f>VLOOKUP($G107,Összesítő!$B:$F,4,FALSE)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7" s="6">
        <f t="shared" si="110"/>
        <v>668</v>
      </c>
      <c r="L107" s="144">
        <v>2030</v>
      </c>
      <c r="M107" s="144">
        <v>2030</v>
      </c>
      <c r="N107" s="12">
        <v>0</v>
      </c>
      <c r="O107" s="7">
        <v>668</v>
      </c>
      <c r="P107" s="7">
        <v>0</v>
      </c>
      <c r="R107" s="7">
        <v>0</v>
      </c>
      <c r="S107" s="7">
        <v>0</v>
      </c>
      <c r="T107" s="7">
        <v>0</v>
      </c>
      <c r="U107" s="7">
        <v>0</v>
      </c>
      <c r="V107" s="7">
        <v>0</v>
      </c>
      <c r="W107" s="7">
        <v>0</v>
      </c>
      <c r="X107" s="7">
        <v>0</v>
      </c>
      <c r="Y107" s="7">
        <v>0</v>
      </c>
      <c r="Z107" s="7">
        <v>0</v>
      </c>
      <c r="AA107" s="7">
        <v>0</v>
      </c>
      <c r="AB107" s="7">
        <v>0</v>
      </c>
      <c r="AC107" s="6">
        <f t="shared" si="111"/>
        <v>0</v>
      </c>
      <c r="AD107" s="3" t="str">
        <f t="shared" si="112"/>
        <v>Nem rövidtávú a feladat.</v>
      </c>
      <c r="AF107" s="7">
        <v>0</v>
      </c>
      <c r="AG107" s="7">
        <v>0</v>
      </c>
      <c r="AH107" s="7">
        <v>0</v>
      </c>
      <c r="AI107" s="7">
        <v>0</v>
      </c>
      <c r="AJ107" s="7">
        <v>0</v>
      </c>
      <c r="AK107" s="7">
        <v>0</v>
      </c>
      <c r="AL107" s="7">
        <v>0</v>
      </c>
      <c r="AM107" s="7">
        <v>0</v>
      </c>
      <c r="AN107" s="7">
        <v>0</v>
      </c>
      <c r="AO107" s="7">
        <v>0</v>
      </c>
      <c r="AP107" s="7">
        <v>0</v>
      </c>
      <c r="AQ107" s="6">
        <f t="shared" si="113"/>
        <v>0</v>
      </c>
      <c r="AR107" s="143" t="s">
        <v>385</v>
      </c>
      <c r="AS107" s="3" t="str">
        <f t="shared" si="114"/>
        <v>Forráshiányos a feladat!</v>
      </c>
      <c r="AU107" s="145" t="s">
        <v>156</v>
      </c>
      <c r="AV107" s="145" t="s">
        <v>156</v>
      </c>
      <c r="AW107" s="146">
        <f>COUNTA($G$3:G107)</f>
        <v>105</v>
      </c>
      <c r="AY107" s="8">
        <f>VLOOKUP($G107,Összesítő!$B:$F,3,FALSE)</f>
        <v>3161</v>
      </c>
      <c r="AZ107" s="8">
        <f t="shared" si="115"/>
        <v>0</v>
      </c>
      <c r="BA107" s="5">
        <f t="shared" si="116"/>
        <v>1</v>
      </c>
      <c r="BB107" s="5" t="str">
        <f t="shared" si="117"/>
        <v>H</v>
      </c>
      <c r="BC107" s="5">
        <f t="shared" si="118"/>
        <v>0</v>
      </c>
      <c r="BD107" s="5">
        <f t="shared" si="119"/>
        <v>0</v>
      </c>
      <c r="BE107" s="5">
        <f t="shared" si="120"/>
        <v>0</v>
      </c>
      <c r="BF107" s="8" t="str">
        <f t="shared" si="121"/>
        <v>Nem rövidtávú a feladat.</v>
      </c>
      <c r="BG107" s="5">
        <f t="shared" si="122"/>
        <v>1</v>
      </c>
      <c r="BH107" s="5">
        <f t="shared" si="123"/>
        <v>1</v>
      </c>
      <c r="BI107" s="5">
        <f t="shared" si="124"/>
        <v>1</v>
      </c>
      <c r="BJ107" s="5">
        <f t="shared" si="125"/>
        <v>1</v>
      </c>
      <c r="BK107" s="5">
        <f t="shared" si="126"/>
        <v>1</v>
      </c>
      <c r="BL107" s="4" t="str">
        <f t="shared" si="127"/>
        <v>Forráshiányos a feladat!</v>
      </c>
      <c r="BM107" s="5">
        <f t="shared" si="128"/>
        <v>0</v>
      </c>
      <c r="BN107" s="5">
        <f t="shared" si="129"/>
        <v>1</v>
      </c>
      <c r="BO107" s="5">
        <f t="shared" si="130"/>
        <v>0</v>
      </c>
      <c r="BP107" s="5">
        <f t="shared" si="131"/>
        <v>0</v>
      </c>
      <c r="BQ107" s="5">
        <f t="shared" si="132"/>
        <v>0</v>
      </c>
      <c r="BR107" s="8">
        <f t="shared" si="133"/>
        <v>0</v>
      </c>
      <c r="BS107" s="5">
        <f t="shared" si="134"/>
        <v>0</v>
      </c>
      <c r="BT107" s="5">
        <f t="shared" si="135"/>
        <v>0</v>
      </c>
      <c r="BU107" s="5">
        <f t="shared" si="136"/>
        <v>1</v>
      </c>
      <c r="BV107" s="5">
        <f t="shared" si="137"/>
        <v>1</v>
      </c>
      <c r="BW107" s="5">
        <f t="shared" si="138"/>
        <v>1</v>
      </c>
      <c r="BX107" s="5">
        <f t="shared" si="139"/>
        <v>1</v>
      </c>
      <c r="BY107" s="5">
        <f t="shared" si="140"/>
        <v>1</v>
      </c>
      <c r="BZ107" s="5">
        <f t="shared" si="141"/>
        <v>1</v>
      </c>
      <c r="CA107" s="5">
        <f t="shared" si="142"/>
        <v>1</v>
      </c>
      <c r="CB107" s="5">
        <f t="shared" si="143"/>
        <v>1</v>
      </c>
      <c r="CC107" s="5">
        <f t="shared" si="144"/>
        <v>1</v>
      </c>
      <c r="CD107" s="5" t="str">
        <f t="shared" si="145"/>
        <v>?</v>
      </c>
      <c r="CE107" s="4" t="str">
        <f t="shared" si="146"/>
        <v>Kitöltés rendben!</v>
      </c>
      <c r="CF107" s="5">
        <f t="shared" si="147"/>
        <v>1</v>
      </c>
      <c r="CG107" s="5">
        <f t="shared" si="148"/>
        <v>0</v>
      </c>
      <c r="CH107" s="5">
        <f t="shared" si="149"/>
        <v>1</v>
      </c>
    </row>
    <row r="108" spans="1:86" s="2" customFormat="1" ht="409.5" x14ac:dyDescent="0.25">
      <c r="A108" s="1" t="str">
        <f t="shared" si="109"/>
        <v>Kitöltés rendben!</v>
      </c>
      <c r="B108" s="180">
        <v>2</v>
      </c>
      <c r="C108" s="143" t="s">
        <v>105</v>
      </c>
      <c r="D108" s="145" t="s">
        <v>484</v>
      </c>
      <c r="E108" s="145" t="s">
        <v>386</v>
      </c>
      <c r="F108" s="146" t="str">
        <f>VLOOKUP($G108,Összesítő!$B:$F,2,FALSE)</f>
        <v>11-32054-1-036-03-05</v>
      </c>
      <c r="G108" s="143" t="s">
        <v>343</v>
      </c>
      <c r="H108" s="146" t="str">
        <f>AY108&amp;"_"&amp;AW108&amp;"_FIV_"&amp;LEFT(Előlap!$B$6,4)</f>
        <v>3161_106_FIV_2026</v>
      </c>
      <c r="I108" s="146" t="str">
        <f>VLOOKUP($G108,Összesítő!$B:$F,5,FALSE)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8" s="146" t="str">
        <f>VLOOKUP($G108,Összesítő!$B:$F,4,FALSE)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8" s="6">
        <f t="shared" si="110"/>
        <v>668</v>
      </c>
      <c r="L108" s="144">
        <v>2030</v>
      </c>
      <c r="M108" s="144">
        <v>2030</v>
      </c>
      <c r="N108" s="12">
        <v>0</v>
      </c>
      <c r="O108" s="7">
        <v>668</v>
      </c>
      <c r="P108" s="7">
        <v>0</v>
      </c>
      <c r="R108" s="7">
        <v>0</v>
      </c>
      <c r="S108" s="7">
        <v>0</v>
      </c>
      <c r="T108" s="7">
        <v>0</v>
      </c>
      <c r="U108" s="7">
        <v>0</v>
      </c>
      <c r="V108" s="7">
        <v>0</v>
      </c>
      <c r="W108" s="7">
        <v>0</v>
      </c>
      <c r="X108" s="7">
        <v>0</v>
      </c>
      <c r="Y108" s="7">
        <v>0</v>
      </c>
      <c r="Z108" s="7">
        <v>0</v>
      </c>
      <c r="AA108" s="7">
        <v>0</v>
      </c>
      <c r="AB108" s="7">
        <v>0</v>
      </c>
      <c r="AC108" s="6">
        <f t="shared" si="111"/>
        <v>0</v>
      </c>
      <c r="AD108" s="3" t="str">
        <f t="shared" si="112"/>
        <v>Nem rövidtávú a feladat.</v>
      </c>
      <c r="AF108" s="7">
        <v>0</v>
      </c>
      <c r="AG108" s="7">
        <v>0</v>
      </c>
      <c r="AH108" s="7">
        <v>0</v>
      </c>
      <c r="AI108" s="7">
        <v>0</v>
      </c>
      <c r="AJ108" s="7">
        <v>0</v>
      </c>
      <c r="AK108" s="7">
        <v>0</v>
      </c>
      <c r="AL108" s="7">
        <v>0</v>
      </c>
      <c r="AM108" s="7">
        <v>0</v>
      </c>
      <c r="AN108" s="7">
        <v>0</v>
      </c>
      <c r="AO108" s="7">
        <v>0</v>
      </c>
      <c r="AP108" s="7">
        <v>0</v>
      </c>
      <c r="AQ108" s="6">
        <f t="shared" si="113"/>
        <v>0</v>
      </c>
      <c r="AR108" s="143" t="s">
        <v>385</v>
      </c>
      <c r="AS108" s="3" t="str">
        <f t="shared" si="114"/>
        <v>Forráshiányos a feladat!</v>
      </c>
      <c r="AU108" s="145" t="s">
        <v>156</v>
      </c>
      <c r="AV108" s="145" t="s">
        <v>156</v>
      </c>
      <c r="AW108" s="146">
        <f>COUNTA($G$3:G108)</f>
        <v>106</v>
      </c>
      <c r="AY108" s="8">
        <f>VLOOKUP($G108,Összesítő!$B:$F,3,FALSE)</f>
        <v>3161</v>
      </c>
      <c r="AZ108" s="8">
        <f t="shared" si="115"/>
        <v>0</v>
      </c>
      <c r="BA108" s="5">
        <f t="shared" si="116"/>
        <v>1</v>
      </c>
      <c r="BB108" s="5" t="str">
        <f t="shared" si="117"/>
        <v>H</v>
      </c>
      <c r="BC108" s="5">
        <f t="shared" si="118"/>
        <v>0</v>
      </c>
      <c r="BD108" s="5">
        <f t="shared" si="119"/>
        <v>0</v>
      </c>
      <c r="BE108" s="5">
        <f t="shared" si="120"/>
        <v>0</v>
      </c>
      <c r="BF108" s="8" t="str">
        <f t="shared" si="121"/>
        <v>Nem rövidtávú a feladat.</v>
      </c>
      <c r="BG108" s="5">
        <f t="shared" si="122"/>
        <v>1</v>
      </c>
      <c r="BH108" s="5">
        <f t="shared" si="123"/>
        <v>1</v>
      </c>
      <c r="BI108" s="5">
        <f t="shared" si="124"/>
        <v>1</v>
      </c>
      <c r="BJ108" s="5">
        <f t="shared" si="125"/>
        <v>1</v>
      </c>
      <c r="BK108" s="5">
        <f t="shared" si="126"/>
        <v>1</v>
      </c>
      <c r="BL108" s="4" t="str">
        <f t="shared" si="127"/>
        <v>Forráshiányos a feladat!</v>
      </c>
      <c r="BM108" s="5">
        <f t="shared" si="128"/>
        <v>0</v>
      </c>
      <c r="BN108" s="5">
        <f t="shared" si="129"/>
        <v>1</v>
      </c>
      <c r="BO108" s="5">
        <f t="shared" si="130"/>
        <v>0</v>
      </c>
      <c r="BP108" s="5">
        <f t="shared" si="131"/>
        <v>0</v>
      </c>
      <c r="BQ108" s="5">
        <f t="shared" si="132"/>
        <v>0</v>
      </c>
      <c r="BR108" s="8">
        <f t="shared" si="133"/>
        <v>0</v>
      </c>
      <c r="BS108" s="5">
        <f t="shared" si="134"/>
        <v>0</v>
      </c>
      <c r="BT108" s="5">
        <f t="shared" si="135"/>
        <v>0</v>
      </c>
      <c r="BU108" s="5">
        <f t="shared" si="136"/>
        <v>1</v>
      </c>
      <c r="BV108" s="5">
        <f t="shared" si="137"/>
        <v>1</v>
      </c>
      <c r="BW108" s="5">
        <f t="shared" si="138"/>
        <v>1</v>
      </c>
      <c r="BX108" s="5">
        <f t="shared" si="139"/>
        <v>1</v>
      </c>
      <c r="BY108" s="5">
        <f t="shared" si="140"/>
        <v>1</v>
      </c>
      <c r="BZ108" s="5">
        <f t="shared" si="141"/>
        <v>1</v>
      </c>
      <c r="CA108" s="5">
        <f t="shared" si="142"/>
        <v>1</v>
      </c>
      <c r="CB108" s="5">
        <f t="shared" si="143"/>
        <v>1</v>
      </c>
      <c r="CC108" s="5">
        <f t="shared" si="144"/>
        <v>1</v>
      </c>
      <c r="CD108" s="5" t="str">
        <f t="shared" si="145"/>
        <v>?</v>
      </c>
      <c r="CE108" s="4" t="str">
        <f t="shared" si="146"/>
        <v>Kitöltés rendben!</v>
      </c>
      <c r="CF108" s="5">
        <f t="shared" si="147"/>
        <v>1</v>
      </c>
      <c r="CG108" s="5">
        <f t="shared" si="148"/>
        <v>0</v>
      </c>
      <c r="CH108" s="5">
        <f t="shared" si="149"/>
        <v>1</v>
      </c>
    </row>
    <row r="109" spans="1:86" s="2" customFormat="1" ht="409.5" x14ac:dyDescent="0.25">
      <c r="A109" s="1" t="str">
        <f t="shared" si="109"/>
        <v>Kitöltés rendben!</v>
      </c>
      <c r="B109" s="180">
        <v>2</v>
      </c>
      <c r="C109" s="143" t="s">
        <v>96</v>
      </c>
      <c r="D109" s="145" t="s">
        <v>485</v>
      </c>
      <c r="E109" s="145" t="s">
        <v>386</v>
      </c>
      <c r="F109" s="146" t="str">
        <f>VLOOKUP($G109,Összesítő!$B:$F,2,FALSE)</f>
        <v>11-32054-1-036-03-05</v>
      </c>
      <c r="G109" s="143" t="s">
        <v>343</v>
      </c>
      <c r="H109" s="146" t="str">
        <f>AY109&amp;"_"&amp;AW109&amp;"_FIV_"&amp;LEFT(Előlap!$B$6,4)</f>
        <v>3161_107_FIV_2026</v>
      </c>
      <c r="I109" s="146" t="str">
        <f>VLOOKUP($G109,Összesítő!$B:$F,5,FALSE)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09" s="146" t="str">
        <f>VLOOKUP($G109,Összesítő!$B:$F,4,FALSE)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09" s="6">
        <f t="shared" si="110"/>
        <v>668</v>
      </c>
      <c r="L109" s="144">
        <v>2028</v>
      </c>
      <c r="M109" s="144">
        <v>2028</v>
      </c>
      <c r="N109" s="12">
        <v>0</v>
      </c>
      <c r="O109" s="7">
        <v>668</v>
      </c>
      <c r="P109" s="7">
        <v>0</v>
      </c>
      <c r="R109" s="7">
        <v>0</v>
      </c>
      <c r="S109" s="7">
        <v>0</v>
      </c>
      <c r="T109" s="7">
        <v>0</v>
      </c>
      <c r="U109" s="7">
        <v>0</v>
      </c>
      <c r="V109" s="7">
        <v>0</v>
      </c>
      <c r="W109" s="7">
        <v>0</v>
      </c>
      <c r="X109" s="7">
        <v>0</v>
      </c>
      <c r="Y109" s="7">
        <v>0</v>
      </c>
      <c r="Z109" s="7">
        <v>0</v>
      </c>
      <c r="AA109" s="7">
        <v>0</v>
      </c>
      <c r="AB109" s="7">
        <v>0</v>
      </c>
      <c r="AC109" s="6">
        <f t="shared" si="111"/>
        <v>0</v>
      </c>
      <c r="AD109" s="3" t="str">
        <f t="shared" si="112"/>
        <v>Nem rövidtávú a feladat.</v>
      </c>
      <c r="AF109" s="7">
        <v>0</v>
      </c>
      <c r="AG109" s="7">
        <v>0</v>
      </c>
      <c r="AH109" s="7">
        <v>0</v>
      </c>
      <c r="AI109" s="7">
        <v>0</v>
      </c>
      <c r="AJ109" s="7">
        <v>0</v>
      </c>
      <c r="AK109" s="7">
        <v>0</v>
      </c>
      <c r="AL109" s="7">
        <v>0</v>
      </c>
      <c r="AM109" s="7">
        <v>0</v>
      </c>
      <c r="AN109" s="7">
        <v>0</v>
      </c>
      <c r="AO109" s="7">
        <v>0</v>
      </c>
      <c r="AP109" s="7">
        <v>0</v>
      </c>
      <c r="AQ109" s="6">
        <f t="shared" si="113"/>
        <v>0</v>
      </c>
      <c r="AR109" s="143" t="s">
        <v>385</v>
      </c>
      <c r="AS109" s="3" t="str">
        <f t="shared" si="114"/>
        <v>Forráshiányos a feladat!</v>
      </c>
      <c r="AU109" s="145" t="s">
        <v>156</v>
      </c>
      <c r="AV109" s="145" t="s">
        <v>156</v>
      </c>
      <c r="AW109" s="146">
        <f>COUNTA($G$3:G109)</f>
        <v>107</v>
      </c>
      <c r="AY109" s="8">
        <f>VLOOKUP($G109,Összesítő!$B:$F,3,FALSE)</f>
        <v>3161</v>
      </c>
      <c r="AZ109" s="8">
        <f t="shared" si="115"/>
        <v>0</v>
      </c>
      <c r="BA109" s="5">
        <f t="shared" si="116"/>
        <v>1</v>
      </c>
      <c r="BB109" s="5" t="str">
        <f t="shared" si="117"/>
        <v>H</v>
      </c>
      <c r="BC109" s="5">
        <f t="shared" si="118"/>
        <v>0</v>
      </c>
      <c r="BD109" s="5">
        <f t="shared" si="119"/>
        <v>0</v>
      </c>
      <c r="BE109" s="5">
        <f t="shared" si="120"/>
        <v>0</v>
      </c>
      <c r="BF109" s="8" t="str">
        <f t="shared" si="121"/>
        <v>Nem rövidtávú a feladat.</v>
      </c>
      <c r="BG109" s="5">
        <f t="shared" si="122"/>
        <v>1</v>
      </c>
      <c r="BH109" s="5">
        <f t="shared" si="123"/>
        <v>1</v>
      </c>
      <c r="BI109" s="5">
        <f t="shared" si="124"/>
        <v>1</v>
      </c>
      <c r="BJ109" s="5">
        <f t="shared" si="125"/>
        <v>1</v>
      </c>
      <c r="BK109" s="5">
        <f t="shared" si="126"/>
        <v>1</v>
      </c>
      <c r="BL109" s="4" t="str">
        <f t="shared" si="127"/>
        <v>Forráshiányos a feladat!</v>
      </c>
      <c r="BM109" s="5">
        <f t="shared" si="128"/>
        <v>0</v>
      </c>
      <c r="BN109" s="5">
        <f t="shared" si="129"/>
        <v>1</v>
      </c>
      <c r="BO109" s="5">
        <f t="shared" si="130"/>
        <v>0</v>
      </c>
      <c r="BP109" s="5">
        <f t="shared" si="131"/>
        <v>0</v>
      </c>
      <c r="BQ109" s="5">
        <f t="shared" si="132"/>
        <v>0</v>
      </c>
      <c r="BR109" s="8">
        <f t="shared" si="133"/>
        <v>0</v>
      </c>
      <c r="BS109" s="5">
        <f t="shared" si="134"/>
        <v>0</v>
      </c>
      <c r="BT109" s="5">
        <f t="shared" si="135"/>
        <v>0</v>
      </c>
      <c r="BU109" s="5">
        <f t="shared" si="136"/>
        <v>1</v>
      </c>
      <c r="BV109" s="5">
        <f t="shared" si="137"/>
        <v>1</v>
      </c>
      <c r="BW109" s="5">
        <f t="shared" si="138"/>
        <v>1</v>
      </c>
      <c r="BX109" s="5">
        <f t="shared" si="139"/>
        <v>1</v>
      </c>
      <c r="BY109" s="5">
        <f t="shared" si="140"/>
        <v>1</v>
      </c>
      <c r="BZ109" s="5">
        <f t="shared" si="141"/>
        <v>1</v>
      </c>
      <c r="CA109" s="5">
        <f t="shared" si="142"/>
        <v>1</v>
      </c>
      <c r="CB109" s="5">
        <f t="shared" si="143"/>
        <v>1</v>
      </c>
      <c r="CC109" s="5">
        <f t="shared" si="144"/>
        <v>1</v>
      </c>
      <c r="CD109" s="5" t="str">
        <f t="shared" si="145"/>
        <v>?</v>
      </c>
      <c r="CE109" s="4" t="str">
        <f t="shared" si="146"/>
        <v>Kitöltés rendben!</v>
      </c>
      <c r="CF109" s="5">
        <f t="shared" si="147"/>
        <v>1</v>
      </c>
      <c r="CG109" s="5">
        <f t="shared" si="148"/>
        <v>0</v>
      </c>
      <c r="CH109" s="5">
        <f t="shared" si="149"/>
        <v>1</v>
      </c>
    </row>
    <row r="110" spans="1:86" s="2" customFormat="1" ht="409.5" x14ac:dyDescent="0.25">
      <c r="A110" s="1" t="str">
        <f t="shared" si="109"/>
        <v>Kitöltés rendben!</v>
      </c>
      <c r="B110" s="180">
        <v>2</v>
      </c>
      <c r="C110" s="143" t="s">
        <v>96</v>
      </c>
      <c r="D110" s="145" t="s">
        <v>486</v>
      </c>
      <c r="E110" s="145" t="s">
        <v>386</v>
      </c>
      <c r="F110" s="146" t="str">
        <f>VLOOKUP($G110,Összesítő!$B:$F,2,FALSE)</f>
        <v>11-32054-1-036-03-05</v>
      </c>
      <c r="G110" s="143" t="s">
        <v>343</v>
      </c>
      <c r="H110" s="146" t="str">
        <f>AY110&amp;"_"&amp;AW110&amp;"_FIV_"&amp;LEFT(Előlap!$B$6,4)</f>
        <v>3161_108_FIV_2026</v>
      </c>
      <c r="I110" s="146" t="str">
        <f>VLOOKUP($G110,Összesítő!$B:$F,5,FALSE)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0" s="146" t="str">
        <f>VLOOKUP($G110,Összesítő!$B:$F,4,FALSE)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0" s="6">
        <f t="shared" si="110"/>
        <v>668</v>
      </c>
      <c r="L110" s="144">
        <v>2030</v>
      </c>
      <c r="M110" s="144">
        <v>2030</v>
      </c>
      <c r="N110" s="12">
        <v>0</v>
      </c>
      <c r="O110" s="7">
        <v>668</v>
      </c>
      <c r="P110" s="7">
        <v>0</v>
      </c>
      <c r="R110" s="7">
        <v>0</v>
      </c>
      <c r="S110" s="7">
        <v>0</v>
      </c>
      <c r="T110" s="7">
        <v>0</v>
      </c>
      <c r="U110" s="7">
        <v>0</v>
      </c>
      <c r="V110" s="7">
        <v>0</v>
      </c>
      <c r="W110" s="7">
        <v>0</v>
      </c>
      <c r="X110" s="7">
        <v>0</v>
      </c>
      <c r="Y110" s="7">
        <v>0</v>
      </c>
      <c r="Z110" s="7">
        <v>0</v>
      </c>
      <c r="AA110" s="7">
        <v>0</v>
      </c>
      <c r="AB110" s="7">
        <v>0</v>
      </c>
      <c r="AC110" s="6">
        <f t="shared" si="111"/>
        <v>0</v>
      </c>
      <c r="AD110" s="3" t="str">
        <f t="shared" si="112"/>
        <v>Nem rövidtávú a feladat.</v>
      </c>
      <c r="AF110" s="7">
        <v>0</v>
      </c>
      <c r="AG110" s="7">
        <v>0</v>
      </c>
      <c r="AH110" s="7">
        <v>0</v>
      </c>
      <c r="AI110" s="7">
        <v>0</v>
      </c>
      <c r="AJ110" s="7">
        <v>0</v>
      </c>
      <c r="AK110" s="7">
        <v>0</v>
      </c>
      <c r="AL110" s="7">
        <v>0</v>
      </c>
      <c r="AM110" s="7">
        <v>0</v>
      </c>
      <c r="AN110" s="7">
        <v>0</v>
      </c>
      <c r="AO110" s="7">
        <v>0</v>
      </c>
      <c r="AP110" s="7">
        <v>0</v>
      </c>
      <c r="AQ110" s="6">
        <f t="shared" si="113"/>
        <v>0</v>
      </c>
      <c r="AR110" s="143" t="s">
        <v>385</v>
      </c>
      <c r="AS110" s="3" t="str">
        <f t="shared" si="114"/>
        <v>Forráshiányos a feladat!</v>
      </c>
      <c r="AU110" s="145" t="s">
        <v>156</v>
      </c>
      <c r="AV110" s="145" t="s">
        <v>156</v>
      </c>
      <c r="AW110" s="146">
        <f>COUNTA($G$3:G110)</f>
        <v>108</v>
      </c>
      <c r="AY110" s="8">
        <f>VLOOKUP($G110,Összesítő!$B:$F,3,FALSE)</f>
        <v>3161</v>
      </c>
      <c r="AZ110" s="8">
        <f t="shared" si="115"/>
        <v>0</v>
      </c>
      <c r="BA110" s="5">
        <f t="shared" si="116"/>
        <v>1</v>
      </c>
      <c r="BB110" s="5" t="str">
        <f t="shared" si="117"/>
        <v>H</v>
      </c>
      <c r="BC110" s="5">
        <f t="shared" si="118"/>
        <v>0</v>
      </c>
      <c r="BD110" s="5">
        <f t="shared" si="119"/>
        <v>0</v>
      </c>
      <c r="BE110" s="5">
        <f t="shared" si="120"/>
        <v>0</v>
      </c>
      <c r="BF110" s="8" t="str">
        <f t="shared" si="121"/>
        <v>Nem rövidtávú a feladat.</v>
      </c>
      <c r="BG110" s="5">
        <f t="shared" si="122"/>
        <v>1</v>
      </c>
      <c r="BH110" s="5">
        <f t="shared" si="123"/>
        <v>1</v>
      </c>
      <c r="BI110" s="5">
        <f t="shared" si="124"/>
        <v>1</v>
      </c>
      <c r="BJ110" s="5">
        <f t="shared" si="125"/>
        <v>1</v>
      </c>
      <c r="BK110" s="5">
        <f t="shared" si="126"/>
        <v>1</v>
      </c>
      <c r="BL110" s="4" t="str">
        <f t="shared" si="127"/>
        <v>Forráshiányos a feladat!</v>
      </c>
      <c r="BM110" s="5">
        <f t="shared" si="128"/>
        <v>0</v>
      </c>
      <c r="BN110" s="5">
        <f t="shared" si="129"/>
        <v>1</v>
      </c>
      <c r="BO110" s="5">
        <f t="shared" si="130"/>
        <v>0</v>
      </c>
      <c r="BP110" s="5">
        <f t="shared" si="131"/>
        <v>0</v>
      </c>
      <c r="BQ110" s="5">
        <f t="shared" si="132"/>
        <v>0</v>
      </c>
      <c r="BR110" s="8">
        <f t="shared" si="133"/>
        <v>0</v>
      </c>
      <c r="BS110" s="5">
        <f t="shared" si="134"/>
        <v>0</v>
      </c>
      <c r="BT110" s="5">
        <f t="shared" si="135"/>
        <v>0</v>
      </c>
      <c r="BU110" s="5">
        <f t="shared" si="136"/>
        <v>1</v>
      </c>
      <c r="BV110" s="5">
        <f t="shared" si="137"/>
        <v>1</v>
      </c>
      <c r="BW110" s="5">
        <f t="shared" si="138"/>
        <v>1</v>
      </c>
      <c r="BX110" s="5">
        <f t="shared" si="139"/>
        <v>1</v>
      </c>
      <c r="BY110" s="5">
        <f t="shared" si="140"/>
        <v>1</v>
      </c>
      <c r="BZ110" s="5">
        <f t="shared" si="141"/>
        <v>1</v>
      </c>
      <c r="CA110" s="5">
        <f t="shared" si="142"/>
        <v>1</v>
      </c>
      <c r="CB110" s="5">
        <f t="shared" si="143"/>
        <v>1</v>
      </c>
      <c r="CC110" s="5">
        <f t="shared" si="144"/>
        <v>1</v>
      </c>
      <c r="CD110" s="5" t="str">
        <f t="shared" si="145"/>
        <v>?</v>
      </c>
      <c r="CE110" s="4" t="str">
        <f t="shared" si="146"/>
        <v>Kitöltés rendben!</v>
      </c>
      <c r="CF110" s="5">
        <f t="shared" si="147"/>
        <v>1</v>
      </c>
      <c r="CG110" s="5">
        <f t="shared" si="148"/>
        <v>0</v>
      </c>
      <c r="CH110" s="5">
        <f t="shared" si="149"/>
        <v>1</v>
      </c>
    </row>
    <row r="111" spans="1:86" s="2" customFormat="1" ht="409.5" x14ac:dyDescent="0.25">
      <c r="A111" s="1" t="str">
        <f t="shared" si="109"/>
        <v>Kitöltés rendben!</v>
      </c>
      <c r="B111" s="180">
        <v>2</v>
      </c>
      <c r="C111" s="143" t="s">
        <v>96</v>
      </c>
      <c r="D111" s="145" t="s">
        <v>487</v>
      </c>
      <c r="E111" s="145" t="s">
        <v>386</v>
      </c>
      <c r="F111" s="146" t="str">
        <f>VLOOKUP($G111,Összesítő!$B:$F,2,FALSE)</f>
        <v>11-32054-1-036-03-05</v>
      </c>
      <c r="G111" s="143" t="s">
        <v>343</v>
      </c>
      <c r="H111" s="146" t="str">
        <f>AY111&amp;"_"&amp;AW111&amp;"_FIV_"&amp;LEFT(Előlap!$B$6,4)</f>
        <v>3161_109_FIV_2026</v>
      </c>
      <c r="I111" s="146" t="str">
        <f>VLOOKUP($G111,Összesítő!$B:$F,5,FALSE)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1" s="146" t="str">
        <f>VLOOKUP($G111,Összesítő!$B:$F,4,FALSE)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1" s="6">
        <f t="shared" si="110"/>
        <v>668</v>
      </c>
      <c r="L111" s="144">
        <v>2030</v>
      </c>
      <c r="M111" s="144">
        <v>2030</v>
      </c>
      <c r="N111" s="12">
        <v>0</v>
      </c>
      <c r="O111" s="7">
        <v>668</v>
      </c>
      <c r="P111" s="7">
        <v>0</v>
      </c>
      <c r="R111" s="7">
        <v>0</v>
      </c>
      <c r="S111" s="7">
        <v>0</v>
      </c>
      <c r="T111" s="7">
        <v>0</v>
      </c>
      <c r="U111" s="7">
        <v>0</v>
      </c>
      <c r="V111" s="7">
        <v>0</v>
      </c>
      <c r="W111" s="7">
        <v>0</v>
      </c>
      <c r="X111" s="7">
        <v>0</v>
      </c>
      <c r="Y111" s="7">
        <v>0</v>
      </c>
      <c r="Z111" s="7">
        <v>0</v>
      </c>
      <c r="AA111" s="7">
        <v>0</v>
      </c>
      <c r="AB111" s="7">
        <v>0</v>
      </c>
      <c r="AC111" s="6">
        <f t="shared" si="111"/>
        <v>0</v>
      </c>
      <c r="AD111" s="3" t="str">
        <f t="shared" si="112"/>
        <v>Nem rövidtávú a feladat.</v>
      </c>
      <c r="AF111" s="7">
        <v>0</v>
      </c>
      <c r="AG111" s="7">
        <v>0</v>
      </c>
      <c r="AH111" s="7">
        <v>0</v>
      </c>
      <c r="AI111" s="7">
        <v>0</v>
      </c>
      <c r="AJ111" s="7">
        <v>0</v>
      </c>
      <c r="AK111" s="7">
        <v>0</v>
      </c>
      <c r="AL111" s="7">
        <v>0</v>
      </c>
      <c r="AM111" s="7">
        <v>0</v>
      </c>
      <c r="AN111" s="7">
        <v>0</v>
      </c>
      <c r="AO111" s="7">
        <v>0</v>
      </c>
      <c r="AP111" s="7">
        <v>0</v>
      </c>
      <c r="AQ111" s="6">
        <f t="shared" si="113"/>
        <v>0</v>
      </c>
      <c r="AR111" s="143" t="s">
        <v>385</v>
      </c>
      <c r="AS111" s="3" t="str">
        <f t="shared" si="114"/>
        <v>Forráshiányos a feladat!</v>
      </c>
      <c r="AU111" s="145" t="s">
        <v>156</v>
      </c>
      <c r="AV111" s="145" t="s">
        <v>156</v>
      </c>
      <c r="AW111" s="146">
        <f>COUNTA($G$3:G111)</f>
        <v>109</v>
      </c>
      <c r="AY111" s="8">
        <f>VLOOKUP($G111,Összesítő!$B:$F,3,FALSE)</f>
        <v>3161</v>
      </c>
      <c r="AZ111" s="8">
        <f t="shared" si="115"/>
        <v>0</v>
      </c>
      <c r="BA111" s="5">
        <f t="shared" si="116"/>
        <v>1</v>
      </c>
      <c r="BB111" s="5" t="str">
        <f t="shared" si="117"/>
        <v>H</v>
      </c>
      <c r="BC111" s="5">
        <f t="shared" si="118"/>
        <v>0</v>
      </c>
      <c r="BD111" s="5">
        <f t="shared" si="119"/>
        <v>0</v>
      </c>
      <c r="BE111" s="5">
        <f t="shared" si="120"/>
        <v>0</v>
      </c>
      <c r="BF111" s="8" t="str">
        <f t="shared" si="121"/>
        <v>Nem rövidtávú a feladat.</v>
      </c>
      <c r="BG111" s="5">
        <f t="shared" si="122"/>
        <v>1</v>
      </c>
      <c r="BH111" s="5">
        <f t="shared" si="123"/>
        <v>1</v>
      </c>
      <c r="BI111" s="5">
        <f t="shared" si="124"/>
        <v>1</v>
      </c>
      <c r="BJ111" s="5">
        <f t="shared" si="125"/>
        <v>1</v>
      </c>
      <c r="BK111" s="5">
        <f t="shared" si="126"/>
        <v>1</v>
      </c>
      <c r="BL111" s="4" t="str">
        <f t="shared" si="127"/>
        <v>Forráshiányos a feladat!</v>
      </c>
      <c r="BM111" s="5">
        <f t="shared" si="128"/>
        <v>0</v>
      </c>
      <c r="BN111" s="5">
        <f t="shared" si="129"/>
        <v>1</v>
      </c>
      <c r="BO111" s="5">
        <f t="shared" si="130"/>
        <v>0</v>
      </c>
      <c r="BP111" s="5">
        <f t="shared" si="131"/>
        <v>0</v>
      </c>
      <c r="BQ111" s="5">
        <f t="shared" si="132"/>
        <v>0</v>
      </c>
      <c r="BR111" s="8">
        <f t="shared" si="133"/>
        <v>0</v>
      </c>
      <c r="BS111" s="5">
        <f t="shared" si="134"/>
        <v>0</v>
      </c>
      <c r="BT111" s="5">
        <f t="shared" si="135"/>
        <v>0</v>
      </c>
      <c r="BU111" s="5">
        <f t="shared" si="136"/>
        <v>1</v>
      </c>
      <c r="BV111" s="5">
        <f t="shared" si="137"/>
        <v>1</v>
      </c>
      <c r="BW111" s="5">
        <f t="shared" si="138"/>
        <v>1</v>
      </c>
      <c r="BX111" s="5">
        <f t="shared" si="139"/>
        <v>1</v>
      </c>
      <c r="BY111" s="5">
        <f t="shared" si="140"/>
        <v>1</v>
      </c>
      <c r="BZ111" s="5">
        <f t="shared" si="141"/>
        <v>1</v>
      </c>
      <c r="CA111" s="5">
        <f t="shared" si="142"/>
        <v>1</v>
      </c>
      <c r="CB111" s="5">
        <f t="shared" si="143"/>
        <v>1</v>
      </c>
      <c r="CC111" s="5">
        <f t="shared" si="144"/>
        <v>1</v>
      </c>
      <c r="CD111" s="5" t="str">
        <f t="shared" si="145"/>
        <v>?</v>
      </c>
      <c r="CE111" s="4" t="str">
        <f t="shared" si="146"/>
        <v>Kitöltés rendben!</v>
      </c>
      <c r="CF111" s="5">
        <f t="shared" si="147"/>
        <v>1</v>
      </c>
      <c r="CG111" s="5">
        <f t="shared" si="148"/>
        <v>0</v>
      </c>
      <c r="CH111" s="5">
        <f t="shared" si="149"/>
        <v>1</v>
      </c>
    </row>
    <row r="112" spans="1:86" s="2" customFormat="1" ht="409.5" x14ac:dyDescent="0.25">
      <c r="A112" s="1" t="str">
        <f t="shared" si="109"/>
        <v>Kitöltés rendben!</v>
      </c>
      <c r="B112" s="180">
        <v>2</v>
      </c>
      <c r="C112" s="143" t="s">
        <v>99</v>
      </c>
      <c r="D112" s="145" t="s">
        <v>488</v>
      </c>
      <c r="E112" s="145" t="s">
        <v>386</v>
      </c>
      <c r="F112" s="146" t="str">
        <f>VLOOKUP($G112,Összesítő!$B:$F,2,FALSE)</f>
        <v>11-32054-1-036-03-05</v>
      </c>
      <c r="G112" s="143" t="s">
        <v>343</v>
      </c>
      <c r="H112" s="146" t="str">
        <f>AY112&amp;"_"&amp;AW112&amp;"_FIV_"&amp;LEFT(Előlap!$B$6,4)</f>
        <v>3161_110_FIV_2026</v>
      </c>
      <c r="I112" s="146" t="str">
        <f>VLOOKUP($G112,Összesítő!$B:$F,5,FALSE)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2" s="146" t="str">
        <f>VLOOKUP($G112,Összesítő!$B:$F,4,FALSE)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2" s="6">
        <f t="shared" si="110"/>
        <v>1671</v>
      </c>
      <c r="L112" s="144">
        <v>2028</v>
      </c>
      <c r="M112" s="144">
        <v>2029</v>
      </c>
      <c r="N112" s="12">
        <v>0</v>
      </c>
      <c r="O112" s="7">
        <v>1671</v>
      </c>
      <c r="P112" s="7">
        <v>0</v>
      </c>
      <c r="R112" s="7">
        <v>0</v>
      </c>
      <c r="S112" s="7">
        <v>0</v>
      </c>
      <c r="T112" s="7">
        <v>0</v>
      </c>
      <c r="U112" s="7">
        <v>0</v>
      </c>
      <c r="V112" s="7">
        <v>0</v>
      </c>
      <c r="W112" s="7">
        <v>0</v>
      </c>
      <c r="X112" s="7">
        <v>0</v>
      </c>
      <c r="Y112" s="7">
        <v>0</v>
      </c>
      <c r="Z112" s="7">
        <v>0</v>
      </c>
      <c r="AA112" s="7">
        <v>0</v>
      </c>
      <c r="AB112" s="7">
        <v>0</v>
      </c>
      <c r="AC112" s="6">
        <f t="shared" si="111"/>
        <v>0</v>
      </c>
      <c r="AD112" s="3" t="str">
        <f t="shared" si="112"/>
        <v>Nem rövidtávú a feladat.</v>
      </c>
      <c r="AF112" s="7">
        <v>0</v>
      </c>
      <c r="AG112" s="7">
        <v>0</v>
      </c>
      <c r="AH112" s="7">
        <v>0</v>
      </c>
      <c r="AI112" s="7">
        <v>0</v>
      </c>
      <c r="AJ112" s="7">
        <v>0</v>
      </c>
      <c r="AK112" s="7">
        <v>0</v>
      </c>
      <c r="AL112" s="7">
        <v>0</v>
      </c>
      <c r="AM112" s="7">
        <v>0</v>
      </c>
      <c r="AN112" s="7">
        <v>0</v>
      </c>
      <c r="AO112" s="7">
        <v>0</v>
      </c>
      <c r="AP112" s="7">
        <v>0</v>
      </c>
      <c r="AQ112" s="6">
        <f t="shared" si="113"/>
        <v>0</v>
      </c>
      <c r="AR112" s="143" t="s">
        <v>385</v>
      </c>
      <c r="AS112" s="3" t="str">
        <f t="shared" si="114"/>
        <v>Forráshiányos a feladat!</v>
      </c>
      <c r="AU112" s="145" t="s">
        <v>156</v>
      </c>
      <c r="AV112" s="145" t="s">
        <v>156</v>
      </c>
      <c r="AW112" s="146">
        <f>COUNTA($G$3:G112)</f>
        <v>110</v>
      </c>
      <c r="AY112" s="8">
        <f>VLOOKUP($G112,Összesítő!$B:$F,3,FALSE)</f>
        <v>3161</v>
      </c>
      <c r="AZ112" s="8">
        <f t="shared" si="115"/>
        <v>0</v>
      </c>
      <c r="BA112" s="5">
        <f t="shared" si="116"/>
        <v>1</v>
      </c>
      <c r="BB112" s="5" t="str">
        <f t="shared" si="117"/>
        <v>H</v>
      </c>
      <c r="BC112" s="5">
        <f t="shared" si="118"/>
        <v>0</v>
      </c>
      <c r="BD112" s="5">
        <f t="shared" si="119"/>
        <v>0</v>
      </c>
      <c r="BE112" s="5">
        <f t="shared" si="120"/>
        <v>0</v>
      </c>
      <c r="BF112" s="8" t="str">
        <f t="shared" si="121"/>
        <v>Nem rövidtávú a feladat.</v>
      </c>
      <c r="BG112" s="5">
        <f t="shared" si="122"/>
        <v>1</v>
      </c>
      <c r="BH112" s="5">
        <f t="shared" si="123"/>
        <v>1</v>
      </c>
      <c r="BI112" s="5">
        <f t="shared" si="124"/>
        <v>1</v>
      </c>
      <c r="BJ112" s="5">
        <f t="shared" si="125"/>
        <v>1</v>
      </c>
      <c r="BK112" s="5">
        <f t="shared" si="126"/>
        <v>1</v>
      </c>
      <c r="BL112" s="4" t="str">
        <f t="shared" si="127"/>
        <v>Forráshiányos a feladat!</v>
      </c>
      <c r="BM112" s="5">
        <f t="shared" si="128"/>
        <v>0</v>
      </c>
      <c r="BN112" s="5">
        <f t="shared" si="129"/>
        <v>1</v>
      </c>
      <c r="BO112" s="5">
        <f t="shared" si="130"/>
        <v>0</v>
      </c>
      <c r="BP112" s="5">
        <f t="shared" si="131"/>
        <v>0</v>
      </c>
      <c r="BQ112" s="5">
        <f t="shared" si="132"/>
        <v>0</v>
      </c>
      <c r="BR112" s="8">
        <f t="shared" si="133"/>
        <v>0</v>
      </c>
      <c r="BS112" s="5">
        <f t="shared" si="134"/>
        <v>0</v>
      </c>
      <c r="BT112" s="5">
        <f t="shared" si="135"/>
        <v>0</v>
      </c>
      <c r="BU112" s="5">
        <f t="shared" si="136"/>
        <v>1</v>
      </c>
      <c r="BV112" s="5">
        <f t="shared" si="137"/>
        <v>1</v>
      </c>
      <c r="BW112" s="5">
        <f t="shared" si="138"/>
        <v>1</v>
      </c>
      <c r="BX112" s="5">
        <f t="shared" si="139"/>
        <v>1</v>
      </c>
      <c r="BY112" s="5">
        <f t="shared" si="140"/>
        <v>1</v>
      </c>
      <c r="BZ112" s="5">
        <f t="shared" si="141"/>
        <v>1</v>
      </c>
      <c r="CA112" s="5">
        <f t="shared" si="142"/>
        <v>1</v>
      </c>
      <c r="CB112" s="5">
        <f t="shared" si="143"/>
        <v>1</v>
      </c>
      <c r="CC112" s="5">
        <f t="shared" si="144"/>
        <v>1</v>
      </c>
      <c r="CD112" s="5" t="str">
        <f t="shared" si="145"/>
        <v>?</v>
      </c>
      <c r="CE112" s="4" t="str">
        <f t="shared" si="146"/>
        <v>Kitöltés rendben!</v>
      </c>
      <c r="CF112" s="5">
        <f t="shared" si="147"/>
        <v>1</v>
      </c>
      <c r="CG112" s="5">
        <f t="shared" si="148"/>
        <v>0</v>
      </c>
      <c r="CH112" s="5">
        <f t="shared" si="149"/>
        <v>1</v>
      </c>
    </row>
    <row r="113" spans="1:86" s="2" customFormat="1" ht="409.5" x14ac:dyDescent="0.25">
      <c r="A113" s="1" t="str">
        <f t="shared" si="109"/>
        <v>Kitöltés rendben!</v>
      </c>
      <c r="B113" s="180">
        <v>2</v>
      </c>
      <c r="C113" s="143" t="s">
        <v>99</v>
      </c>
      <c r="D113" s="145" t="s">
        <v>489</v>
      </c>
      <c r="E113" s="145" t="s">
        <v>386</v>
      </c>
      <c r="F113" s="146" t="str">
        <f>VLOOKUP($G113,Összesítő!$B:$F,2,FALSE)</f>
        <v>11-32054-1-036-03-05</v>
      </c>
      <c r="G113" s="143" t="s">
        <v>343</v>
      </c>
      <c r="H113" s="146" t="str">
        <f>AY113&amp;"_"&amp;AW113&amp;"_FIV_"&amp;LEFT(Előlap!$B$6,4)</f>
        <v>3161_111_FIV_2026</v>
      </c>
      <c r="I113" s="146" t="str">
        <f>VLOOKUP($G113,Összesítő!$B:$F,5,FALSE)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3" s="146" t="str">
        <f>VLOOKUP($G113,Összesítő!$B:$F,4,FALSE)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3" s="6">
        <f t="shared" si="110"/>
        <v>2228</v>
      </c>
      <c r="L113" s="144">
        <v>2034</v>
      </c>
      <c r="M113" s="144">
        <v>2035</v>
      </c>
      <c r="N113" s="12">
        <v>0</v>
      </c>
      <c r="O113" s="7">
        <v>2228</v>
      </c>
      <c r="P113" s="7">
        <v>0</v>
      </c>
      <c r="R113" s="7">
        <v>0</v>
      </c>
      <c r="S113" s="7">
        <v>0</v>
      </c>
      <c r="T113" s="7">
        <v>0</v>
      </c>
      <c r="U113" s="7">
        <v>0</v>
      </c>
      <c r="V113" s="7">
        <v>0</v>
      </c>
      <c r="W113" s="7">
        <v>0</v>
      </c>
      <c r="X113" s="7">
        <v>0</v>
      </c>
      <c r="Y113" s="7">
        <v>0</v>
      </c>
      <c r="Z113" s="7">
        <v>0</v>
      </c>
      <c r="AA113" s="7">
        <v>0</v>
      </c>
      <c r="AB113" s="7">
        <v>0</v>
      </c>
      <c r="AC113" s="6">
        <f t="shared" si="111"/>
        <v>0</v>
      </c>
      <c r="AD113" s="3" t="str">
        <f t="shared" si="112"/>
        <v>Nem rövidtávú a feladat.</v>
      </c>
      <c r="AF113" s="7">
        <v>0</v>
      </c>
      <c r="AG113" s="7">
        <v>0</v>
      </c>
      <c r="AH113" s="7">
        <v>0</v>
      </c>
      <c r="AI113" s="7">
        <v>0</v>
      </c>
      <c r="AJ113" s="7">
        <v>0</v>
      </c>
      <c r="AK113" s="7">
        <v>0</v>
      </c>
      <c r="AL113" s="7">
        <v>0</v>
      </c>
      <c r="AM113" s="7">
        <v>0</v>
      </c>
      <c r="AN113" s="7">
        <v>0</v>
      </c>
      <c r="AO113" s="7">
        <v>0</v>
      </c>
      <c r="AP113" s="7">
        <v>0</v>
      </c>
      <c r="AQ113" s="6">
        <f t="shared" si="113"/>
        <v>0</v>
      </c>
      <c r="AR113" s="143" t="s">
        <v>385</v>
      </c>
      <c r="AS113" s="3" t="str">
        <f t="shared" si="114"/>
        <v>Forráshiányos a feladat!</v>
      </c>
      <c r="AU113" s="145" t="s">
        <v>156</v>
      </c>
      <c r="AV113" s="145" t="s">
        <v>156</v>
      </c>
      <c r="AW113" s="146">
        <f>COUNTA($G$3:G113)</f>
        <v>111</v>
      </c>
      <c r="AY113" s="8">
        <f>VLOOKUP($G113,Összesítő!$B:$F,3,FALSE)</f>
        <v>3161</v>
      </c>
      <c r="AZ113" s="8">
        <f t="shared" si="115"/>
        <v>0</v>
      </c>
      <c r="BA113" s="5">
        <f t="shared" si="116"/>
        <v>1</v>
      </c>
      <c r="BB113" s="5" t="str">
        <f t="shared" si="117"/>
        <v>H</v>
      </c>
      <c r="BC113" s="5">
        <f t="shared" si="118"/>
        <v>0</v>
      </c>
      <c r="BD113" s="5">
        <f t="shared" si="119"/>
        <v>0</v>
      </c>
      <c r="BE113" s="5">
        <f t="shared" si="120"/>
        <v>0</v>
      </c>
      <c r="BF113" s="8" t="str">
        <f t="shared" si="121"/>
        <v>Nem rövidtávú a feladat.</v>
      </c>
      <c r="BG113" s="5">
        <f t="shared" si="122"/>
        <v>1</v>
      </c>
      <c r="BH113" s="5">
        <f t="shared" si="123"/>
        <v>1</v>
      </c>
      <c r="BI113" s="5">
        <f t="shared" si="124"/>
        <v>1</v>
      </c>
      <c r="BJ113" s="5">
        <f t="shared" si="125"/>
        <v>1</v>
      </c>
      <c r="BK113" s="5">
        <f t="shared" si="126"/>
        <v>1</v>
      </c>
      <c r="BL113" s="4" t="str">
        <f t="shared" si="127"/>
        <v>Forráshiányos a feladat!</v>
      </c>
      <c r="BM113" s="5">
        <f t="shared" si="128"/>
        <v>0</v>
      </c>
      <c r="BN113" s="5">
        <f t="shared" si="129"/>
        <v>1</v>
      </c>
      <c r="BO113" s="5">
        <f t="shared" si="130"/>
        <v>0</v>
      </c>
      <c r="BP113" s="5">
        <f t="shared" si="131"/>
        <v>0</v>
      </c>
      <c r="BQ113" s="5">
        <f t="shared" si="132"/>
        <v>0</v>
      </c>
      <c r="BR113" s="8">
        <f t="shared" si="133"/>
        <v>0</v>
      </c>
      <c r="BS113" s="5">
        <f t="shared" si="134"/>
        <v>0</v>
      </c>
      <c r="BT113" s="5">
        <f t="shared" si="135"/>
        <v>0</v>
      </c>
      <c r="BU113" s="5">
        <f t="shared" si="136"/>
        <v>1</v>
      </c>
      <c r="BV113" s="5">
        <f t="shared" si="137"/>
        <v>1</v>
      </c>
      <c r="BW113" s="5">
        <f t="shared" si="138"/>
        <v>1</v>
      </c>
      <c r="BX113" s="5">
        <f t="shared" si="139"/>
        <v>1</v>
      </c>
      <c r="BY113" s="5">
        <f t="shared" si="140"/>
        <v>1</v>
      </c>
      <c r="BZ113" s="5">
        <f t="shared" si="141"/>
        <v>1</v>
      </c>
      <c r="CA113" s="5">
        <f t="shared" si="142"/>
        <v>1</v>
      </c>
      <c r="CB113" s="5">
        <f t="shared" si="143"/>
        <v>1</v>
      </c>
      <c r="CC113" s="5">
        <f t="shared" si="144"/>
        <v>1</v>
      </c>
      <c r="CD113" s="5" t="str">
        <f t="shared" si="145"/>
        <v>?</v>
      </c>
      <c r="CE113" s="4" t="str">
        <f t="shared" si="146"/>
        <v>Kitöltés rendben!</v>
      </c>
      <c r="CF113" s="5">
        <f t="shared" si="147"/>
        <v>1</v>
      </c>
      <c r="CG113" s="5">
        <f t="shared" si="148"/>
        <v>0</v>
      </c>
      <c r="CH113" s="5">
        <f t="shared" si="149"/>
        <v>1</v>
      </c>
    </row>
    <row r="114" spans="1:86" s="2" customFormat="1" ht="409.5" x14ac:dyDescent="0.25">
      <c r="A114" s="1" t="str">
        <f t="shared" si="109"/>
        <v>Kitöltés rendben!</v>
      </c>
      <c r="B114" s="180">
        <v>2</v>
      </c>
      <c r="C114" s="143" t="s">
        <v>130</v>
      </c>
      <c r="D114" s="145" t="s">
        <v>490</v>
      </c>
      <c r="E114" s="145" t="s">
        <v>386</v>
      </c>
      <c r="F114" s="146" t="str">
        <f>VLOOKUP($G114,Összesítő!$B:$F,2,FALSE)</f>
        <v>11-32054-1-036-03-05</v>
      </c>
      <c r="G114" s="143" t="s">
        <v>343</v>
      </c>
      <c r="H114" s="146" t="str">
        <f>AY114&amp;"_"&amp;AW114&amp;"_FIV_"&amp;LEFT(Előlap!$B$6,4)</f>
        <v>3161_112_FIV_2026</v>
      </c>
      <c r="I114" s="146" t="str">
        <f>VLOOKUP($G114,Összesítő!$B:$F,5,FALSE)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4" s="146" t="str">
        <f>VLOOKUP($G114,Összesítő!$B:$F,4,FALSE)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4" s="6">
        <f t="shared" si="110"/>
        <v>1336</v>
      </c>
      <c r="L114" s="144">
        <v>2033</v>
      </c>
      <c r="M114" s="144">
        <v>2035</v>
      </c>
      <c r="N114" s="12">
        <v>0</v>
      </c>
      <c r="O114" s="7">
        <v>1336</v>
      </c>
      <c r="P114" s="7">
        <v>0</v>
      </c>
      <c r="R114" s="7">
        <v>0</v>
      </c>
      <c r="S114" s="7">
        <v>0</v>
      </c>
      <c r="T114" s="7">
        <v>0</v>
      </c>
      <c r="U114" s="7">
        <v>0</v>
      </c>
      <c r="V114" s="7">
        <v>0</v>
      </c>
      <c r="W114" s="7">
        <v>0</v>
      </c>
      <c r="X114" s="7">
        <v>0</v>
      </c>
      <c r="Y114" s="7">
        <v>0</v>
      </c>
      <c r="Z114" s="7">
        <v>0</v>
      </c>
      <c r="AA114" s="7">
        <v>0</v>
      </c>
      <c r="AB114" s="7">
        <v>0</v>
      </c>
      <c r="AC114" s="6">
        <f t="shared" si="111"/>
        <v>0</v>
      </c>
      <c r="AD114" s="3" t="str">
        <f t="shared" si="112"/>
        <v>Nem rövidtávú a feladat.</v>
      </c>
      <c r="AF114" s="7">
        <v>0</v>
      </c>
      <c r="AG114" s="7">
        <v>0</v>
      </c>
      <c r="AH114" s="7">
        <v>0</v>
      </c>
      <c r="AI114" s="7">
        <v>0</v>
      </c>
      <c r="AJ114" s="7">
        <v>0</v>
      </c>
      <c r="AK114" s="7">
        <v>0</v>
      </c>
      <c r="AL114" s="7">
        <v>0</v>
      </c>
      <c r="AM114" s="7">
        <v>0</v>
      </c>
      <c r="AN114" s="7">
        <v>0</v>
      </c>
      <c r="AO114" s="7">
        <v>0</v>
      </c>
      <c r="AP114" s="7">
        <v>0</v>
      </c>
      <c r="AQ114" s="6">
        <f t="shared" si="113"/>
        <v>0</v>
      </c>
      <c r="AR114" s="143" t="s">
        <v>385</v>
      </c>
      <c r="AS114" s="3" t="str">
        <f t="shared" si="114"/>
        <v>Forráshiányos a feladat!</v>
      </c>
      <c r="AU114" s="145" t="s">
        <v>156</v>
      </c>
      <c r="AV114" s="145" t="s">
        <v>156</v>
      </c>
      <c r="AW114" s="146">
        <f>COUNTA($G$3:G114)</f>
        <v>112</v>
      </c>
      <c r="AY114" s="8">
        <f>VLOOKUP($G114,Összesítő!$B:$F,3,FALSE)</f>
        <v>3161</v>
      </c>
      <c r="AZ114" s="8">
        <f t="shared" si="115"/>
        <v>0</v>
      </c>
      <c r="BA114" s="5">
        <f t="shared" si="116"/>
        <v>1</v>
      </c>
      <c r="BB114" s="5" t="str">
        <f t="shared" si="117"/>
        <v>H</v>
      </c>
      <c r="BC114" s="5">
        <f t="shared" si="118"/>
        <v>0</v>
      </c>
      <c r="BD114" s="5">
        <f t="shared" si="119"/>
        <v>0</v>
      </c>
      <c r="BE114" s="5">
        <f t="shared" si="120"/>
        <v>0</v>
      </c>
      <c r="BF114" s="8" t="str">
        <f t="shared" si="121"/>
        <v>Nem rövidtávú a feladat.</v>
      </c>
      <c r="BG114" s="5">
        <f t="shared" si="122"/>
        <v>1</v>
      </c>
      <c r="BH114" s="5">
        <f t="shared" si="123"/>
        <v>1</v>
      </c>
      <c r="BI114" s="5">
        <f t="shared" si="124"/>
        <v>1</v>
      </c>
      <c r="BJ114" s="5">
        <f t="shared" si="125"/>
        <v>1</v>
      </c>
      <c r="BK114" s="5">
        <f t="shared" si="126"/>
        <v>1</v>
      </c>
      <c r="BL114" s="4" t="str">
        <f t="shared" si="127"/>
        <v>Forráshiányos a feladat!</v>
      </c>
      <c r="BM114" s="5">
        <f t="shared" si="128"/>
        <v>0</v>
      </c>
      <c r="BN114" s="5">
        <f t="shared" si="129"/>
        <v>1</v>
      </c>
      <c r="BO114" s="5">
        <f t="shared" si="130"/>
        <v>0</v>
      </c>
      <c r="BP114" s="5">
        <f t="shared" si="131"/>
        <v>0</v>
      </c>
      <c r="BQ114" s="5">
        <f t="shared" si="132"/>
        <v>0</v>
      </c>
      <c r="BR114" s="8">
        <f t="shared" si="133"/>
        <v>0</v>
      </c>
      <c r="BS114" s="5">
        <f t="shared" si="134"/>
        <v>0</v>
      </c>
      <c r="BT114" s="5">
        <f t="shared" si="135"/>
        <v>0</v>
      </c>
      <c r="BU114" s="5">
        <f t="shared" si="136"/>
        <v>1</v>
      </c>
      <c r="BV114" s="5">
        <f t="shared" si="137"/>
        <v>1</v>
      </c>
      <c r="BW114" s="5">
        <f t="shared" si="138"/>
        <v>1</v>
      </c>
      <c r="BX114" s="5">
        <f t="shared" si="139"/>
        <v>1</v>
      </c>
      <c r="BY114" s="5">
        <f t="shared" si="140"/>
        <v>1</v>
      </c>
      <c r="BZ114" s="5">
        <f t="shared" si="141"/>
        <v>1</v>
      </c>
      <c r="CA114" s="5">
        <f t="shared" si="142"/>
        <v>1</v>
      </c>
      <c r="CB114" s="5">
        <f t="shared" si="143"/>
        <v>1</v>
      </c>
      <c r="CC114" s="5">
        <f t="shared" si="144"/>
        <v>1</v>
      </c>
      <c r="CD114" s="5" t="str">
        <f t="shared" si="145"/>
        <v>?</v>
      </c>
      <c r="CE114" s="4" t="str">
        <f t="shared" si="146"/>
        <v>Kitöltés rendben!</v>
      </c>
      <c r="CF114" s="5">
        <f t="shared" si="147"/>
        <v>1</v>
      </c>
      <c r="CG114" s="5">
        <f t="shared" si="148"/>
        <v>0</v>
      </c>
      <c r="CH114" s="5">
        <f t="shared" si="149"/>
        <v>1</v>
      </c>
    </row>
    <row r="115" spans="1:86" s="2" customFormat="1" ht="72.75" customHeight="1" x14ac:dyDescent="0.25">
      <c r="A115" s="1" t="str">
        <f t="shared" ref="A115" si="150">IF($G115="","Nincs VKR kiválasztva!",CE115)</f>
        <v>Kitöltés rendben!</v>
      </c>
      <c r="B115" s="182">
        <v>2</v>
      </c>
      <c r="C115" s="181" t="s">
        <v>130</v>
      </c>
      <c r="D115" s="183" t="s">
        <v>491</v>
      </c>
      <c r="E115" s="183" t="s">
        <v>386</v>
      </c>
      <c r="F115" s="184" t="str">
        <f>VLOOKUP($G115,Összesítő!$B:$F,2,FALSE)</f>
        <v>11-32054-1-036-03-05</v>
      </c>
      <c r="G115" s="181" t="s">
        <v>343</v>
      </c>
      <c r="H115" s="184" t="str">
        <f>AY115&amp;"_"&amp;AW115&amp;"_FIV_"&amp;LEFT(Előlap!$B$6,4)</f>
        <v>3161_113_FIV_2026</v>
      </c>
      <c r="I115" s="184" t="str">
        <f>VLOOKUP($G115,Összesítő!$B:$F,5,FALSE)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5" s="184" t="str">
        <f>VLOOKUP($G115,Összesítő!$B:$F,4,FALSE)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5" s="6">
        <f t="shared" ref="K115" si="151">N115+O115</f>
        <v>10000</v>
      </c>
      <c r="L115" s="182">
        <v>2029</v>
      </c>
      <c r="M115" s="182">
        <v>2029</v>
      </c>
      <c r="N115" s="12">
        <v>0</v>
      </c>
      <c r="O115" s="7">
        <v>10000</v>
      </c>
      <c r="P115" s="7">
        <v>0</v>
      </c>
      <c r="R115" s="7">
        <v>0</v>
      </c>
      <c r="S115" s="7">
        <v>0</v>
      </c>
      <c r="T115" s="7">
        <v>0</v>
      </c>
      <c r="U115" s="7">
        <v>0</v>
      </c>
      <c r="V115" s="7">
        <v>0</v>
      </c>
      <c r="W115" s="7">
        <v>0</v>
      </c>
      <c r="X115" s="7">
        <v>0</v>
      </c>
      <c r="Y115" s="7">
        <v>0</v>
      </c>
      <c r="Z115" s="7">
        <v>0</v>
      </c>
      <c r="AA115" s="7">
        <v>0</v>
      </c>
      <c r="AB115" s="7">
        <v>0</v>
      </c>
      <c r="AC115" s="6">
        <f t="shared" ref="AC115" si="152">SUM(R115:AB115)</f>
        <v>0</v>
      </c>
      <c r="AD115" s="3" t="str">
        <f t="shared" ref="AD115" si="153">IF($G115="","Nincs VKR kiválasztva!",IF(BA115=0,"Hiányos kitöltés!",BF115))</f>
        <v>Nem rövidtávú a feladat.</v>
      </c>
      <c r="AF115" s="7">
        <v>4282</v>
      </c>
      <c r="AG115" s="7">
        <v>0</v>
      </c>
      <c r="AH115" s="7">
        <v>0</v>
      </c>
      <c r="AI115" s="7">
        <v>0</v>
      </c>
      <c r="AJ115" s="7">
        <v>0</v>
      </c>
      <c r="AK115" s="7">
        <v>0</v>
      </c>
      <c r="AL115" s="7">
        <v>0</v>
      </c>
      <c r="AM115" s="7">
        <v>0</v>
      </c>
      <c r="AN115" s="7">
        <v>0</v>
      </c>
      <c r="AO115" s="7">
        <v>0</v>
      </c>
      <c r="AP115" s="7">
        <v>0</v>
      </c>
      <c r="AQ115" s="6">
        <f t="shared" ref="AQ115" si="154">SUM(AF115:AP115)</f>
        <v>4282</v>
      </c>
      <c r="AR115" s="181" t="s">
        <v>385</v>
      </c>
      <c r="AS115" s="3" t="str">
        <f t="shared" si="114"/>
        <v>Forráshiányos a feladat!</v>
      </c>
      <c r="AU115" s="183" t="s">
        <v>156</v>
      </c>
      <c r="AV115" s="183" t="s">
        <v>156</v>
      </c>
      <c r="AW115" s="184">
        <f>COUNTA($G$3:G115)</f>
        <v>113</v>
      </c>
      <c r="AY115" s="8">
        <f>VLOOKUP($G115,Összesítő!$B:$F,3,FALSE)</f>
        <v>3161</v>
      </c>
      <c r="AZ115" s="8">
        <f t="shared" si="115"/>
        <v>0</v>
      </c>
      <c r="BA115" s="5">
        <f t="shared" si="116"/>
        <v>1</v>
      </c>
      <c r="BB115" s="5" t="str">
        <f t="shared" si="117"/>
        <v>H</v>
      </c>
      <c r="BC115" s="5">
        <f t="shared" ref="BC115" si="155">IF(OR(BB115="R",BB115="RH"),1,0)</f>
        <v>0</v>
      </c>
      <c r="BD115" s="5">
        <f t="shared" si="119"/>
        <v>0</v>
      </c>
      <c r="BE115" s="5">
        <f t="shared" si="120"/>
        <v>0</v>
      </c>
      <c r="BF115" s="8" t="str">
        <f t="shared" si="121"/>
        <v>Nem rövidtávú a feladat.</v>
      </c>
      <c r="BG115" s="5">
        <f t="shared" si="122"/>
        <v>1</v>
      </c>
      <c r="BH115" s="5">
        <f t="shared" si="123"/>
        <v>1</v>
      </c>
      <c r="BI115" s="5">
        <f t="shared" si="124"/>
        <v>1</v>
      </c>
      <c r="BJ115" s="5">
        <f t="shared" si="125"/>
        <v>1</v>
      </c>
      <c r="BK115" s="5">
        <f t="shared" ref="BK115" si="156">IF(AND($BJ115=1,$O115=$AQ115),1,IF(AND($BJ115=1,$O115&gt;$AQ115,AR115="igen"),1,0))</f>
        <v>1</v>
      </c>
      <c r="BL115" s="4" t="str">
        <f t="shared" si="127"/>
        <v>Forráshiányos a feladat!</v>
      </c>
      <c r="BM115" s="5">
        <f t="shared" si="128"/>
        <v>0</v>
      </c>
      <c r="BN115" s="5">
        <f t="shared" si="129"/>
        <v>1</v>
      </c>
      <c r="BO115" s="5">
        <f t="shared" si="130"/>
        <v>0</v>
      </c>
      <c r="BP115" s="5">
        <f t="shared" si="131"/>
        <v>0</v>
      </c>
      <c r="BQ115" s="5">
        <f t="shared" si="132"/>
        <v>0</v>
      </c>
      <c r="BR115" s="8">
        <f t="shared" si="133"/>
        <v>0</v>
      </c>
      <c r="BS115" s="5">
        <f t="shared" si="134"/>
        <v>0</v>
      </c>
      <c r="BT115" s="5">
        <f t="shared" si="135"/>
        <v>0</v>
      </c>
      <c r="BU115" s="5">
        <f t="shared" si="136"/>
        <v>1</v>
      </c>
      <c r="BV115" s="5">
        <f t="shared" si="137"/>
        <v>1</v>
      </c>
      <c r="BW115" s="5">
        <f t="shared" si="138"/>
        <v>1</v>
      </c>
      <c r="BX115" s="5">
        <f t="shared" si="139"/>
        <v>1</v>
      </c>
      <c r="BY115" s="5">
        <f t="shared" si="140"/>
        <v>1</v>
      </c>
      <c r="BZ115" s="5">
        <f t="shared" si="141"/>
        <v>1</v>
      </c>
      <c r="CA115" s="5">
        <f t="shared" si="142"/>
        <v>1</v>
      </c>
      <c r="CB115" s="5">
        <f t="shared" si="143"/>
        <v>1</v>
      </c>
      <c r="CC115" s="5">
        <f t="shared" si="144"/>
        <v>1</v>
      </c>
      <c r="CD115" s="5" t="str">
        <f t="shared" si="145"/>
        <v>?</v>
      </c>
      <c r="CE115" s="4" t="str">
        <f t="shared" ref="CE115" si="157">IF($BA115=0,$CD115,IF($BG115=0,"I. ütem forrása nincs kitöltve!",IF($BJ115=0,"II. ütem forrása nincs kitöltve!",IF($BD115=1,"Költségek üteme nem megfelelő (az időtartam és a költség üteme eltér)!",IF(AND(BH115=0,$BA115=1,$BJ115=1,$BD115=1),"Kötelező cellák kitöltve, de az I. ütem forrása hibás!",IF(AND(BJ115=0,$BA115=1,$BJ115=1,$BD115=1),"Kötelező cellák kitöltve, de a II. ütem forrása hibás!",IF(AND($BO115=1,$AZ115&lt;30),"Nullás a rövidtávú feladat és rövid (hiányzik) a hozzá tartozó indoklás!",IF(AND($BP115=1,$AZ115&lt;30),"Nullás a hosszútávú feladat és rövid (hiányzik) a hozzá tartozó indoklás!",IF(AND(BN115=1,C115="1811_RENDKÍVÜLI"),"II. ütemre nem tervezhet Rendkívüli feladatot!",IF(BH115=0,AD115,IF(BK115=0,AS115,IF(AND(BC115=1,$P115&gt;$N115),"EM rendelet 2. melléklet terhére elszámolt költség nem lehet nagyobb az I. ütemre tervezett tényleges költségnél!",IF($AC115&gt;$N115,"Többlet forrást jelölt meg az I. ütemnél! A forrás ne legyen több a költségnél.",IF($AQ115&gt;$O115,"Többlet forrást jelölt meg a II. ütemnél! A forrás ne legyen több a költségnél.","Kitöltés rendben!"))))))))))))))</f>
        <v>Kitöltés rendben!</v>
      </c>
      <c r="CF115" s="5">
        <f t="shared" ref="CF115" si="158">IF(A115="Kitöltés rendben!",1,0)</f>
        <v>1</v>
      </c>
      <c r="CG115" s="5">
        <f t="shared" si="148"/>
        <v>0</v>
      </c>
      <c r="CH115" s="5">
        <f t="shared" si="149"/>
        <v>1</v>
      </c>
    </row>
    <row r="116" spans="1:86" s="2" customFormat="1" ht="72.75" customHeight="1" x14ac:dyDescent="0.25">
      <c r="A116" s="1" t="str">
        <f t="shared" ref="A116" si="159">IF($G116="","Nincs VKR kiválasztva!",CE116)</f>
        <v>Kitöltés rendben!</v>
      </c>
      <c r="B116" s="182">
        <v>2</v>
      </c>
      <c r="C116" s="181" t="s">
        <v>130</v>
      </c>
      <c r="D116" s="183" t="s">
        <v>492</v>
      </c>
      <c r="E116" s="183" t="s">
        <v>386</v>
      </c>
      <c r="F116" s="184" t="str">
        <f>VLOOKUP($G116,Összesítő!$B:$F,2,FALSE)</f>
        <v>11-32054-1-036-03-05</v>
      </c>
      <c r="G116" s="181" t="s">
        <v>343</v>
      </c>
      <c r="H116" s="184" t="str">
        <f>AY116&amp;"_"&amp;AW116&amp;"_FIV_"&amp;LEFT(Előlap!$B$6,4)</f>
        <v>3161_114_FIV_2026</v>
      </c>
      <c r="I116" s="184" t="str">
        <f>VLOOKUP($G116,Összesítő!$B:$F,5,FALSE)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6" s="184" t="str">
        <f>VLOOKUP($G116,Összesítő!$B:$F,4,FALSE)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6" s="6">
        <f t="shared" ref="K116" si="160">N116+O116</f>
        <v>10000</v>
      </c>
      <c r="L116" s="182">
        <v>2029</v>
      </c>
      <c r="M116" s="182">
        <v>2029</v>
      </c>
      <c r="N116" s="12">
        <v>0</v>
      </c>
      <c r="O116" s="7">
        <v>10000</v>
      </c>
      <c r="P116" s="7">
        <v>0</v>
      </c>
      <c r="R116" s="7">
        <v>0</v>
      </c>
      <c r="S116" s="7">
        <v>0</v>
      </c>
      <c r="T116" s="7">
        <v>0</v>
      </c>
      <c r="U116" s="7">
        <v>0</v>
      </c>
      <c r="V116" s="7">
        <v>0</v>
      </c>
      <c r="W116" s="7">
        <v>0</v>
      </c>
      <c r="X116" s="7">
        <v>0</v>
      </c>
      <c r="Y116" s="7">
        <v>0</v>
      </c>
      <c r="Z116" s="7">
        <v>0</v>
      </c>
      <c r="AA116" s="7">
        <v>0</v>
      </c>
      <c r="AB116" s="7">
        <v>0</v>
      </c>
      <c r="AC116" s="6">
        <f t="shared" ref="AC116" si="161">SUM(R116:AB116)</f>
        <v>0</v>
      </c>
      <c r="AD116" s="3" t="str">
        <f t="shared" ref="AD116" si="162">IF($G116="","Nincs VKR kiválasztva!",IF(BA116=0,"Hiányos kitöltés!",BF116))</f>
        <v>Nem rövidtávú a feladat.</v>
      </c>
      <c r="AF116" s="7">
        <v>0</v>
      </c>
      <c r="AG116" s="7">
        <v>0</v>
      </c>
      <c r="AH116" s="7">
        <v>0</v>
      </c>
      <c r="AI116" s="7">
        <v>0</v>
      </c>
      <c r="AJ116" s="7">
        <v>0</v>
      </c>
      <c r="AK116" s="7">
        <v>0</v>
      </c>
      <c r="AL116" s="7">
        <v>0</v>
      </c>
      <c r="AM116" s="7">
        <v>0</v>
      </c>
      <c r="AN116" s="7">
        <v>0</v>
      </c>
      <c r="AO116" s="7">
        <v>0</v>
      </c>
      <c r="AP116" s="7">
        <v>0</v>
      </c>
      <c r="AQ116" s="6">
        <f t="shared" ref="AQ116" si="163">SUM(AF116:AP116)</f>
        <v>0</v>
      </c>
      <c r="AR116" s="181" t="s">
        <v>385</v>
      </c>
      <c r="AS116" s="3" t="str">
        <f t="shared" si="114"/>
        <v>Forráshiányos a feladat!</v>
      </c>
      <c r="AU116" s="183" t="s">
        <v>156</v>
      </c>
      <c r="AV116" s="183" t="s">
        <v>156</v>
      </c>
      <c r="AW116" s="184">
        <f>COUNTA($G$3:G116)</f>
        <v>114</v>
      </c>
      <c r="AY116" s="8">
        <f>VLOOKUP($G116,Összesítő!$B:$F,3,FALSE)</f>
        <v>3161</v>
      </c>
      <c r="AZ116" s="8">
        <f t="shared" si="115"/>
        <v>0</v>
      </c>
      <c r="BA116" s="5">
        <f t="shared" si="116"/>
        <v>1</v>
      </c>
      <c r="BB116" s="5" t="str">
        <f t="shared" si="117"/>
        <v>H</v>
      </c>
      <c r="BC116" s="5">
        <f t="shared" ref="BC116" si="164">IF(OR(BB116="R",BB116="RH"),1,0)</f>
        <v>0</v>
      </c>
      <c r="BD116" s="5">
        <f t="shared" si="119"/>
        <v>0</v>
      </c>
      <c r="BE116" s="5">
        <f t="shared" si="120"/>
        <v>0</v>
      </c>
      <c r="BF116" s="8" t="str">
        <f t="shared" si="121"/>
        <v>Nem rövidtávú a feladat.</v>
      </c>
      <c r="BG116" s="5">
        <f t="shared" si="122"/>
        <v>1</v>
      </c>
      <c r="BH116" s="5">
        <f t="shared" si="123"/>
        <v>1</v>
      </c>
      <c r="BI116" s="5">
        <f t="shared" si="124"/>
        <v>1</v>
      </c>
      <c r="BJ116" s="5">
        <f t="shared" si="125"/>
        <v>1</v>
      </c>
      <c r="BK116" s="5">
        <f t="shared" ref="BK116" si="165">IF(AND($BJ116=1,$O116=$AQ116),1,IF(AND($BJ116=1,$O116&gt;$AQ116,AR116="igen"),1,0))</f>
        <v>1</v>
      </c>
      <c r="BL116" s="4" t="str">
        <f t="shared" si="127"/>
        <v>Forráshiányos a feladat!</v>
      </c>
      <c r="BM116" s="5">
        <f t="shared" si="128"/>
        <v>0</v>
      </c>
      <c r="BN116" s="5">
        <f t="shared" si="129"/>
        <v>1</v>
      </c>
      <c r="BO116" s="5">
        <f t="shared" si="130"/>
        <v>0</v>
      </c>
      <c r="BP116" s="5">
        <f t="shared" si="131"/>
        <v>0</v>
      </c>
      <c r="BQ116" s="5">
        <f t="shared" si="132"/>
        <v>0</v>
      </c>
      <c r="BR116" s="8">
        <f t="shared" si="133"/>
        <v>0</v>
      </c>
      <c r="BS116" s="5">
        <f t="shared" si="134"/>
        <v>0</v>
      </c>
      <c r="BT116" s="5">
        <f t="shared" si="135"/>
        <v>0</v>
      </c>
      <c r="BU116" s="5">
        <f t="shared" si="136"/>
        <v>1</v>
      </c>
      <c r="BV116" s="5">
        <f t="shared" si="137"/>
        <v>1</v>
      </c>
      <c r="BW116" s="5">
        <f t="shared" si="138"/>
        <v>1</v>
      </c>
      <c r="BX116" s="5">
        <f t="shared" si="139"/>
        <v>1</v>
      </c>
      <c r="BY116" s="5">
        <f t="shared" si="140"/>
        <v>1</v>
      </c>
      <c r="BZ116" s="5">
        <f t="shared" si="141"/>
        <v>1</v>
      </c>
      <c r="CA116" s="5">
        <f t="shared" si="142"/>
        <v>1</v>
      </c>
      <c r="CB116" s="5">
        <f t="shared" si="143"/>
        <v>1</v>
      </c>
      <c r="CC116" s="5">
        <f t="shared" si="144"/>
        <v>1</v>
      </c>
      <c r="CD116" s="5" t="str">
        <f t="shared" si="145"/>
        <v>?</v>
      </c>
      <c r="CE116" s="4" t="str">
        <f t="shared" ref="CE116" si="166">IF($BA116=0,$CD116,IF($BG116=0,"I. ütem forrása nincs kitöltve!",IF($BJ116=0,"II. ütem forrása nincs kitöltve!",IF($BD116=1,"Költségek üteme nem megfelelő (az időtartam és a költség üteme eltér)!",IF(AND(BH116=0,$BA116=1,$BJ116=1,$BD116=1),"Kötelező cellák kitöltve, de az I. ütem forrása hibás!",IF(AND(BJ116=0,$BA116=1,$BJ116=1,$BD116=1),"Kötelező cellák kitöltve, de a II. ütem forrása hibás!",IF(AND($BO116=1,$AZ116&lt;30),"Nullás a rövidtávú feladat és rövid (hiányzik) a hozzá tartozó indoklás!",IF(AND($BP116=1,$AZ116&lt;30),"Nullás a hosszútávú feladat és rövid (hiányzik) a hozzá tartozó indoklás!",IF(AND(BN116=1,C116="1811_RENDKÍVÜLI"),"II. ütemre nem tervezhet Rendkívüli feladatot!",IF(BH116=0,AD116,IF(BK116=0,AS116,IF(AND(BC116=1,$P116&gt;$N116),"EM rendelet 2. melléklet terhére elszámolt költség nem lehet nagyobb az I. ütemre tervezett tényleges költségnél!",IF($AC116&gt;$N116,"Többlet forrást jelölt meg az I. ütemnél! A forrás ne legyen több a költségnél.",IF($AQ116&gt;$O116,"Többlet forrást jelölt meg a II. ütemnél! A forrás ne legyen több a költségnél.","Kitöltés rendben!"))))))))))))))</f>
        <v>Kitöltés rendben!</v>
      </c>
      <c r="CF116" s="5">
        <f t="shared" ref="CF116" si="167">IF(A116="Kitöltés rendben!",1,0)</f>
        <v>1</v>
      </c>
      <c r="CG116" s="5">
        <f t="shared" si="148"/>
        <v>0</v>
      </c>
      <c r="CH116" s="5">
        <f t="shared" si="149"/>
        <v>1</v>
      </c>
    </row>
    <row r="117" spans="1:86" s="2" customFormat="1" ht="72.75" customHeight="1" x14ac:dyDescent="0.25">
      <c r="A117" s="1" t="str">
        <f t="shared" ref="A117" si="168">IF($G117="","Nincs VKR kiválasztva!",CE117)</f>
        <v>Kitöltés rendben!</v>
      </c>
      <c r="B117" s="182">
        <v>2</v>
      </c>
      <c r="C117" s="181" t="s">
        <v>130</v>
      </c>
      <c r="D117" s="183" t="s">
        <v>493</v>
      </c>
      <c r="E117" s="183" t="s">
        <v>386</v>
      </c>
      <c r="F117" s="184" t="str">
        <f>VLOOKUP($G117,Összesítő!$B:$F,2,FALSE)</f>
        <v>11-32054-1-036-03-05</v>
      </c>
      <c r="G117" s="181" t="s">
        <v>343</v>
      </c>
      <c r="H117" s="184" t="str">
        <f>AY117&amp;"_"&amp;AW117&amp;"_FIV_"&amp;LEFT(Előlap!$B$6,4)</f>
        <v>3161_115_FIV_2026</v>
      </c>
      <c r="I117" s="184" t="str">
        <f>VLOOKUP($G117,Összesítő!$B:$F,5,FALSE)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7" s="184" t="str">
        <f>VLOOKUP($G117,Összesítő!$B:$F,4,FALSE)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7" s="6">
        <f t="shared" ref="K117" si="169">N117+O117</f>
        <v>10000</v>
      </c>
      <c r="L117" s="182">
        <v>2029</v>
      </c>
      <c r="M117" s="182">
        <v>2029</v>
      </c>
      <c r="N117" s="12">
        <v>0</v>
      </c>
      <c r="O117" s="7">
        <v>10000</v>
      </c>
      <c r="P117" s="7">
        <v>0</v>
      </c>
      <c r="R117" s="7">
        <v>0</v>
      </c>
      <c r="S117" s="7">
        <v>0</v>
      </c>
      <c r="T117" s="7">
        <v>0</v>
      </c>
      <c r="U117" s="7">
        <v>0</v>
      </c>
      <c r="V117" s="7">
        <v>0</v>
      </c>
      <c r="W117" s="7">
        <v>0</v>
      </c>
      <c r="X117" s="7">
        <v>0</v>
      </c>
      <c r="Y117" s="7">
        <v>0</v>
      </c>
      <c r="Z117" s="7">
        <v>0</v>
      </c>
      <c r="AA117" s="7">
        <v>0</v>
      </c>
      <c r="AB117" s="7">
        <v>0</v>
      </c>
      <c r="AC117" s="6">
        <f t="shared" ref="AC117" si="170">SUM(R117:AB117)</f>
        <v>0</v>
      </c>
      <c r="AD117" s="3" t="str">
        <f t="shared" ref="AD117" si="171">IF($G117="","Nincs VKR kiválasztva!",IF(BA117=0,"Hiányos kitöltés!",BF117))</f>
        <v>Nem rövidtávú a feladat.</v>
      </c>
      <c r="AF117" s="7">
        <v>0</v>
      </c>
      <c r="AG117" s="7">
        <v>0</v>
      </c>
      <c r="AH117" s="7">
        <v>0</v>
      </c>
      <c r="AI117" s="7">
        <v>0</v>
      </c>
      <c r="AJ117" s="7">
        <v>0</v>
      </c>
      <c r="AK117" s="7">
        <v>0</v>
      </c>
      <c r="AL117" s="7">
        <v>0</v>
      </c>
      <c r="AM117" s="7">
        <v>0</v>
      </c>
      <c r="AN117" s="7">
        <v>0</v>
      </c>
      <c r="AO117" s="7">
        <v>0</v>
      </c>
      <c r="AP117" s="7">
        <v>0</v>
      </c>
      <c r="AQ117" s="6">
        <f t="shared" ref="AQ117" si="172">SUM(AF117:AP117)</f>
        <v>0</v>
      </c>
      <c r="AR117" s="181" t="s">
        <v>385</v>
      </c>
      <c r="AS117" s="3" t="str">
        <f t="shared" si="114"/>
        <v>Forráshiányos a feladat!</v>
      </c>
      <c r="AU117" s="183" t="s">
        <v>156</v>
      </c>
      <c r="AV117" s="183" t="s">
        <v>156</v>
      </c>
      <c r="AW117" s="184">
        <f>COUNTA($G$3:G117)</f>
        <v>115</v>
      </c>
      <c r="AY117" s="8">
        <f>VLOOKUP($G117,Összesítő!$B:$F,3,FALSE)</f>
        <v>3161</v>
      </c>
      <c r="AZ117" s="8">
        <f t="shared" si="115"/>
        <v>0</v>
      </c>
      <c r="BA117" s="5">
        <f t="shared" si="116"/>
        <v>1</v>
      </c>
      <c r="BB117" s="5" t="str">
        <f t="shared" si="117"/>
        <v>H</v>
      </c>
      <c r="BC117" s="5">
        <f t="shared" ref="BC117" si="173">IF(OR(BB117="R",BB117="RH"),1,0)</f>
        <v>0</v>
      </c>
      <c r="BD117" s="5">
        <f t="shared" si="119"/>
        <v>0</v>
      </c>
      <c r="BE117" s="5">
        <f t="shared" si="120"/>
        <v>0</v>
      </c>
      <c r="BF117" s="8" t="str">
        <f t="shared" si="121"/>
        <v>Nem rövidtávú a feladat.</v>
      </c>
      <c r="BG117" s="5">
        <f t="shared" si="122"/>
        <v>1</v>
      </c>
      <c r="BH117" s="5">
        <f t="shared" si="123"/>
        <v>1</v>
      </c>
      <c r="BI117" s="5">
        <f t="shared" si="124"/>
        <v>1</v>
      </c>
      <c r="BJ117" s="5">
        <f t="shared" si="125"/>
        <v>1</v>
      </c>
      <c r="BK117" s="5">
        <f t="shared" ref="BK117" si="174">IF(AND($BJ117=1,$O117=$AQ117),1,IF(AND($BJ117=1,$O117&gt;$AQ117,AR117="igen"),1,0))</f>
        <v>1</v>
      </c>
      <c r="BL117" s="4" t="str">
        <f t="shared" si="127"/>
        <v>Forráshiányos a feladat!</v>
      </c>
      <c r="BM117" s="5">
        <f t="shared" si="128"/>
        <v>0</v>
      </c>
      <c r="BN117" s="5">
        <f t="shared" si="129"/>
        <v>1</v>
      </c>
      <c r="BO117" s="5">
        <f t="shared" si="130"/>
        <v>0</v>
      </c>
      <c r="BP117" s="5">
        <f t="shared" si="131"/>
        <v>0</v>
      </c>
      <c r="BQ117" s="5">
        <f t="shared" si="132"/>
        <v>0</v>
      </c>
      <c r="BR117" s="8">
        <f t="shared" si="133"/>
        <v>0</v>
      </c>
      <c r="BS117" s="5">
        <f t="shared" si="134"/>
        <v>0</v>
      </c>
      <c r="BT117" s="5">
        <f t="shared" si="135"/>
        <v>0</v>
      </c>
      <c r="BU117" s="5">
        <f t="shared" si="136"/>
        <v>1</v>
      </c>
      <c r="BV117" s="5">
        <f t="shared" si="137"/>
        <v>1</v>
      </c>
      <c r="BW117" s="5">
        <f t="shared" si="138"/>
        <v>1</v>
      </c>
      <c r="BX117" s="5">
        <f t="shared" si="139"/>
        <v>1</v>
      </c>
      <c r="BY117" s="5">
        <f t="shared" si="140"/>
        <v>1</v>
      </c>
      <c r="BZ117" s="5">
        <f t="shared" si="141"/>
        <v>1</v>
      </c>
      <c r="CA117" s="5">
        <f t="shared" si="142"/>
        <v>1</v>
      </c>
      <c r="CB117" s="5">
        <f t="shared" si="143"/>
        <v>1</v>
      </c>
      <c r="CC117" s="5">
        <f t="shared" si="144"/>
        <v>1</v>
      </c>
      <c r="CD117" s="5" t="str">
        <f t="shared" si="145"/>
        <v>?</v>
      </c>
      <c r="CE117" s="4" t="str">
        <f t="shared" ref="CE117" si="175">IF($BA117=0,$CD117,IF($BG117=0,"I. ütem forrása nincs kitöltve!",IF($BJ117=0,"II. ütem forrása nincs kitöltve!",IF($BD117=1,"Költségek üteme nem megfelelő (az időtartam és a költség üteme eltér)!",IF(AND(BH117=0,$BA117=1,$BJ117=1,$BD117=1),"Kötelező cellák kitöltve, de az I. ütem forrása hibás!",IF(AND(BJ117=0,$BA117=1,$BJ117=1,$BD117=1),"Kötelező cellák kitöltve, de a II. ütem forrása hibás!",IF(AND($BO117=1,$AZ117&lt;30),"Nullás a rövidtávú feladat és rövid (hiányzik) a hozzá tartozó indoklás!",IF(AND($BP117=1,$AZ117&lt;30),"Nullás a hosszútávú feladat és rövid (hiányzik) a hozzá tartozó indoklás!",IF(AND(BN117=1,C117="1811_RENDKÍVÜLI"),"II. ütemre nem tervezhet Rendkívüli feladatot!",IF(BH117=0,AD117,IF(BK117=0,AS117,IF(AND(BC117=1,$P117&gt;$N117),"EM rendelet 2. melléklet terhére elszámolt költség nem lehet nagyobb az I. ütemre tervezett tényleges költségnél!",IF($AC117&gt;$N117,"Többlet forrást jelölt meg az I. ütemnél! A forrás ne legyen több a költségnél.",IF($AQ117&gt;$O117,"Többlet forrást jelölt meg a II. ütemnél! A forrás ne legyen több a költségnél.","Kitöltés rendben!"))))))))))))))</f>
        <v>Kitöltés rendben!</v>
      </c>
      <c r="CF117" s="5">
        <f t="shared" ref="CF117" si="176">IF(A117="Kitöltés rendben!",1,0)</f>
        <v>1</v>
      </c>
      <c r="CG117" s="5">
        <f t="shared" si="148"/>
        <v>0</v>
      </c>
      <c r="CH117" s="5">
        <f t="shared" si="149"/>
        <v>1</v>
      </c>
    </row>
    <row r="118" spans="1:86" s="2" customFormat="1" ht="72.75" customHeight="1" x14ac:dyDescent="0.25">
      <c r="A118" s="1" t="str">
        <f t="shared" ref="A118" si="177">IF($G118="","Nincs VKR kiválasztva!",CE118)</f>
        <v>Kitöltés rendben!</v>
      </c>
      <c r="B118" s="182">
        <v>2</v>
      </c>
      <c r="C118" s="181" t="s">
        <v>130</v>
      </c>
      <c r="D118" s="183" t="s">
        <v>494</v>
      </c>
      <c r="E118" s="183" t="s">
        <v>386</v>
      </c>
      <c r="F118" s="184" t="str">
        <f>VLOOKUP($G118,Összesítő!$B:$F,2,FALSE)</f>
        <v>11-32054-1-036-03-05</v>
      </c>
      <c r="G118" s="181" t="s">
        <v>343</v>
      </c>
      <c r="H118" s="184" t="str">
        <f>AY118&amp;"_"&amp;AW118&amp;"_FIV_"&amp;LEFT(Előlap!$B$6,4)</f>
        <v>3161_116_FIV_2026</v>
      </c>
      <c r="I118" s="184" t="str">
        <f>VLOOKUP($G118,Összesítő!$B:$F,5,FALSE)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8" s="184" t="str">
        <f>VLOOKUP($G118,Összesítő!$B:$F,4,FALSE)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8" s="6">
        <f t="shared" ref="K118" si="178">N118+O118</f>
        <v>10000</v>
      </c>
      <c r="L118" s="182">
        <v>2029</v>
      </c>
      <c r="M118" s="182">
        <v>2029</v>
      </c>
      <c r="N118" s="12">
        <v>0</v>
      </c>
      <c r="O118" s="7">
        <v>10000</v>
      </c>
      <c r="P118" s="7">
        <v>0</v>
      </c>
      <c r="R118" s="7">
        <v>0</v>
      </c>
      <c r="S118" s="7">
        <v>0</v>
      </c>
      <c r="T118" s="7">
        <v>0</v>
      </c>
      <c r="U118" s="7">
        <v>0</v>
      </c>
      <c r="V118" s="7">
        <v>0</v>
      </c>
      <c r="W118" s="7">
        <v>0</v>
      </c>
      <c r="X118" s="7">
        <v>0</v>
      </c>
      <c r="Y118" s="7">
        <v>0</v>
      </c>
      <c r="Z118" s="7">
        <v>0</v>
      </c>
      <c r="AA118" s="7">
        <v>0</v>
      </c>
      <c r="AB118" s="7">
        <v>0</v>
      </c>
      <c r="AC118" s="6">
        <f t="shared" ref="AC118" si="179">SUM(R118:AB118)</f>
        <v>0</v>
      </c>
      <c r="AD118" s="3" t="str">
        <f t="shared" ref="AD118" si="180">IF($G118="","Nincs VKR kiválasztva!",IF(BA118=0,"Hiányos kitöltés!",BF118))</f>
        <v>Nem rövidtávú a feladat.</v>
      </c>
      <c r="AF118" s="7">
        <v>0</v>
      </c>
      <c r="AG118" s="7">
        <v>0</v>
      </c>
      <c r="AH118" s="7">
        <v>0</v>
      </c>
      <c r="AI118" s="7">
        <v>0</v>
      </c>
      <c r="AJ118" s="7">
        <v>0</v>
      </c>
      <c r="AK118" s="7">
        <v>0</v>
      </c>
      <c r="AL118" s="7">
        <v>0</v>
      </c>
      <c r="AM118" s="7">
        <v>0</v>
      </c>
      <c r="AN118" s="7">
        <v>0</v>
      </c>
      <c r="AO118" s="7">
        <v>0</v>
      </c>
      <c r="AP118" s="7">
        <v>0</v>
      </c>
      <c r="AQ118" s="6">
        <f t="shared" ref="AQ118" si="181">SUM(AF118:AP118)</f>
        <v>0</v>
      </c>
      <c r="AR118" s="181" t="s">
        <v>385</v>
      </c>
      <c r="AS118" s="3" t="str">
        <f t="shared" si="114"/>
        <v>Forráshiányos a feladat!</v>
      </c>
      <c r="AU118" s="183" t="s">
        <v>156</v>
      </c>
      <c r="AV118" s="183" t="s">
        <v>156</v>
      </c>
      <c r="AW118" s="184">
        <f>COUNTA($G$3:G118)</f>
        <v>116</v>
      </c>
      <c r="AY118" s="8">
        <f>VLOOKUP($G118,Összesítő!$B:$F,3,FALSE)</f>
        <v>3161</v>
      </c>
      <c r="AZ118" s="8">
        <f t="shared" si="115"/>
        <v>0</v>
      </c>
      <c r="BA118" s="5">
        <f t="shared" si="116"/>
        <v>1</v>
      </c>
      <c r="BB118" s="5" t="str">
        <f t="shared" si="117"/>
        <v>H</v>
      </c>
      <c r="BC118" s="5">
        <f t="shared" ref="BC118" si="182">IF(OR(BB118="R",BB118="RH"),1,0)</f>
        <v>0</v>
      </c>
      <c r="BD118" s="5">
        <f t="shared" si="119"/>
        <v>0</v>
      </c>
      <c r="BE118" s="5">
        <f t="shared" si="120"/>
        <v>0</v>
      </c>
      <c r="BF118" s="8" t="str">
        <f t="shared" si="121"/>
        <v>Nem rövidtávú a feladat.</v>
      </c>
      <c r="BG118" s="5">
        <f t="shared" si="122"/>
        <v>1</v>
      </c>
      <c r="BH118" s="5">
        <f t="shared" si="123"/>
        <v>1</v>
      </c>
      <c r="BI118" s="5">
        <f t="shared" si="124"/>
        <v>1</v>
      </c>
      <c r="BJ118" s="5">
        <f t="shared" si="125"/>
        <v>1</v>
      </c>
      <c r="BK118" s="5">
        <f t="shared" ref="BK118" si="183">IF(AND($BJ118=1,$O118=$AQ118),1,IF(AND($BJ118=1,$O118&gt;$AQ118,AR118="igen"),1,0))</f>
        <v>1</v>
      </c>
      <c r="BL118" s="4" t="str">
        <f t="shared" si="127"/>
        <v>Forráshiányos a feladat!</v>
      </c>
      <c r="BM118" s="5">
        <f t="shared" si="128"/>
        <v>0</v>
      </c>
      <c r="BN118" s="5">
        <f t="shared" si="129"/>
        <v>1</v>
      </c>
      <c r="BO118" s="5">
        <f t="shared" si="130"/>
        <v>0</v>
      </c>
      <c r="BP118" s="5">
        <f t="shared" si="131"/>
        <v>0</v>
      </c>
      <c r="BQ118" s="5">
        <f t="shared" si="132"/>
        <v>0</v>
      </c>
      <c r="BR118" s="8">
        <f t="shared" si="133"/>
        <v>0</v>
      </c>
      <c r="BS118" s="5">
        <f t="shared" si="134"/>
        <v>0</v>
      </c>
      <c r="BT118" s="5">
        <f t="shared" si="135"/>
        <v>0</v>
      </c>
      <c r="BU118" s="5">
        <f t="shared" si="136"/>
        <v>1</v>
      </c>
      <c r="BV118" s="5">
        <f t="shared" si="137"/>
        <v>1</v>
      </c>
      <c r="BW118" s="5">
        <f t="shared" si="138"/>
        <v>1</v>
      </c>
      <c r="BX118" s="5">
        <f t="shared" si="139"/>
        <v>1</v>
      </c>
      <c r="BY118" s="5">
        <f t="shared" si="140"/>
        <v>1</v>
      </c>
      <c r="BZ118" s="5">
        <f t="shared" si="141"/>
        <v>1</v>
      </c>
      <c r="CA118" s="5">
        <f t="shared" si="142"/>
        <v>1</v>
      </c>
      <c r="CB118" s="5">
        <f t="shared" si="143"/>
        <v>1</v>
      </c>
      <c r="CC118" s="5">
        <f t="shared" si="144"/>
        <v>1</v>
      </c>
      <c r="CD118" s="5" t="str">
        <f t="shared" si="145"/>
        <v>?</v>
      </c>
      <c r="CE118" s="4" t="str">
        <f t="shared" ref="CE118" si="184">IF($BA118=0,$CD118,IF($BG118=0,"I. ütem forrása nincs kitöltve!",IF($BJ118=0,"II. ütem forrása nincs kitöltve!",IF($BD118=1,"Költségek üteme nem megfelelő (az időtartam és a költség üteme eltér)!",IF(AND(BH118=0,$BA118=1,$BJ118=1,$BD118=1),"Kötelező cellák kitöltve, de az I. ütem forrása hibás!",IF(AND(BJ118=0,$BA118=1,$BJ118=1,$BD118=1),"Kötelező cellák kitöltve, de a II. ütem forrása hibás!",IF(AND($BO118=1,$AZ118&lt;30),"Nullás a rövidtávú feladat és rövid (hiányzik) a hozzá tartozó indoklás!",IF(AND($BP118=1,$AZ118&lt;30),"Nullás a hosszútávú feladat és rövid (hiányzik) a hozzá tartozó indoklás!",IF(AND(BN118=1,C118="1811_RENDKÍVÜLI"),"II. ütemre nem tervezhet Rendkívüli feladatot!",IF(BH118=0,AD118,IF(BK118=0,AS118,IF(AND(BC118=1,$P118&gt;$N118),"EM rendelet 2. melléklet terhére elszámolt költség nem lehet nagyobb az I. ütemre tervezett tényleges költségnél!",IF($AC118&gt;$N118,"Többlet forrást jelölt meg az I. ütemnél! A forrás ne legyen több a költségnél.",IF($AQ118&gt;$O118,"Többlet forrást jelölt meg a II. ütemnél! A forrás ne legyen több a költségnél.","Kitöltés rendben!"))))))))))))))</f>
        <v>Kitöltés rendben!</v>
      </c>
      <c r="CF118" s="5">
        <f t="shared" ref="CF118" si="185">IF(A118="Kitöltés rendben!",1,0)</f>
        <v>1</v>
      </c>
      <c r="CG118" s="5">
        <f t="shared" si="148"/>
        <v>0</v>
      </c>
      <c r="CH118" s="5">
        <f t="shared" si="149"/>
        <v>1</v>
      </c>
    </row>
    <row r="119" spans="1:86" s="2" customFormat="1" ht="72.75" customHeight="1" x14ac:dyDescent="0.25">
      <c r="A119" s="1" t="str">
        <f t="shared" ref="A119" si="186">IF($G119="","Nincs VKR kiválasztva!",CE119)</f>
        <v>Kitöltés rendben!</v>
      </c>
      <c r="B119" s="182">
        <v>2</v>
      </c>
      <c r="C119" s="181" t="s">
        <v>130</v>
      </c>
      <c r="D119" s="183" t="s">
        <v>495</v>
      </c>
      <c r="E119" s="183" t="s">
        <v>386</v>
      </c>
      <c r="F119" s="184" t="str">
        <f>VLOOKUP($G119,Összesítő!$B:$F,2,FALSE)</f>
        <v>11-32054-1-036-03-05</v>
      </c>
      <c r="G119" s="181" t="s">
        <v>343</v>
      </c>
      <c r="H119" s="184" t="str">
        <f>AY119&amp;"_"&amp;AW119&amp;"_FIV_"&amp;LEFT(Előlap!$B$6,4)</f>
        <v>3161_117_FIV_2026</v>
      </c>
      <c r="I119" s="184" t="str">
        <f>VLOOKUP($G119,Összesítő!$B:$F,5,FALSE)</f>
        <v>Alibánfa, Babosdöbréte, Bagod, Becsvölgye, Bocfölde, Boncodfölde, Böde, Csatár, Csonkahegyhát, Dobronhegy, Hagyárosbörönd, Hottó, Kávás, Kiskutas, Kispáli, Kustánszeg, Milejszeg, Nagykutas, Nagypáli, Németfalu, Pálfiszeg, Pethőhenye, Sárhida, Teskánd, Zalaboldogfa, Zalaegerszeg, Zalaszentgyörgy, Zalaszentiván, Zalaszentlőrinc, Gellénháza, Nagylengyel, Gombosszeg, Iborfia, Lickóvadamos, Petrikeresztúr, Ormándlak</v>
      </c>
      <c r="J119" s="184" t="str">
        <f>VLOOKUP($G119,Összesítő!$B:$F,4,FALSE)</f>
        <v>Alibánfa Község Önkormányzata, Babosdöbréte Község Önkormányzata, Bagod Község Önkormányzata, Becsvölgye Községi Önkormányzat, Bocfölde Község Önkormányzata, Boncodfölde Község Önkormányzata, Böde Község Önkormányzata, Csatár Község Önkormányzata, Csonkahegyhát Község Önkormányzata, Dobronhegy Község Önkormányzata, Hagyárosbörönd Község Önkormányzata, Hottó Község Önkormányzata, Kávás Község Önkormányzata, Kiskutas Község Önkormányzata, Kispáli Község Önkormányzata, Kustánszeg Község Önkormányzata, Milejszeg Község Önkormányzata, Nagykutas Község Önkormányzata, Nagypáli Község Önkormányzata, Németfalu Község Önkormányzata, Pálfiszeg Község Önkormányzata, Pethőhenye Község Önkormányzata, Sárhida Község Önkormányzata, Teskánd Község Önkormányzata, Zalaboldogfa Község Önkormányzata, Zalaegerszeg Megyei Jogú Város Önkormányzata, Zalaszentgyörgy Község Önkormányzata, Zalaszentiván Község Önkormányzata, Zalaszentlőrinc Község Önkormányzata, Gellénháza Község Önkormányzata, Nagylengyel Község Önkormányzata, Gombosszeg Község Önkormányzata, Iborfia Község Önkormányzata, Lickóvadamos Község Önkormányzata, Petrikeresztúr Község Önkormányzata, Ormándlak Község Önkormányzata</v>
      </c>
      <c r="K119" s="6">
        <f t="shared" ref="K119" si="187">N119+O119</f>
        <v>10000</v>
      </c>
      <c r="L119" s="182">
        <v>2029</v>
      </c>
      <c r="M119" s="182">
        <v>2029</v>
      </c>
      <c r="N119" s="12">
        <v>0</v>
      </c>
      <c r="O119" s="7">
        <v>10000</v>
      </c>
      <c r="P119" s="7">
        <v>0</v>
      </c>
      <c r="R119" s="7">
        <v>0</v>
      </c>
      <c r="S119" s="7">
        <v>0</v>
      </c>
      <c r="T119" s="7">
        <v>0</v>
      </c>
      <c r="U119" s="7">
        <v>0</v>
      </c>
      <c r="V119" s="7">
        <v>0</v>
      </c>
      <c r="W119" s="7">
        <v>0</v>
      </c>
      <c r="X119" s="7">
        <v>0</v>
      </c>
      <c r="Y119" s="7">
        <v>0</v>
      </c>
      <c r="Z119" s="7">
        <v>0</v>
      </c>
      <c r="AA119" s="7">
        <v>0</v>
      </c>
      <c r="AB119" s="7">
        <v>0</v>
      </c>
      <c r="AC119" s="6">
        <f t="shared" ref="AC119" si="188">SUM(R119:AB119)</f>
        <v>0</v>
      </c>
      <c r="AD119" s="3" t="str">
        <f t="shared" ref="AD119" si="189">IF($G119="","Nincs VKR kiválasztva!",IF(BA119=0,"Hiányos kitöltés!",BF119))</f>
        <v>Nem rövidtávú a feladat.</v>
      </c>
      <c r="AF119" s="7">
        <v>0</v>
      </c>
      <c r="AG119" s="7">
        <v>0</v>
      </c>
      <c r="AH119" s="7">
        <v>0</v>
      </c>
      <c r="AI119" s="7">
        <v>0</v>
      </c>
      <c r="AJ119" s="7">
        <v>0</v>
      </c>
      <c r="AK119" s="7">
        <v>0</v>
      </c>
      <c r="AL119" s="7">
        <v>0</v>
      </c>
      <c r="AM119" s="7">
        <v>0</v>
      </c>
      <c r="AN119" s="7">
        <v>0</v>
      </c>
      <c r="AO119" s="7">
        <v>0</v>
      </c>
      <c r="AP119" s="7">
        <v>0</v>
      </c>
      <c r="AQ119" s="6">
        <f t="shared" ref="AQ119" si="190">SUM(AF119:AP119)</f>
        <v>0</v>
      </c>
      <c r="AR119" s="181" t="s">
        <v>385</v>
      </c>
      <c r="AS119" s="3" t="str">
        <f t="shared" si="114"/>
        <v>Forráshiányos a feladat!</v>
      </c>
      <c r="AU119" s="183" t="s">
        <v>156</v>
      </c>
      <c r="AV119" s="183" t="s">
        <v>156</v>
      </c>
      <c r="AW119" s="184">
        <f>COUNTA($G$3:G119)</f>
        <v>117</v>
      </c>
      <c r="AY119" s="8">
        <f>VLOOKUP($G119,Összesítő!$B:$F,3,FALSE)</f>
        <v>3161</v>
      </c>
      <c r="AZ119" s="8">
        <f t="shared" si="115"/>
        <v>0</v>
      </c>
      <c r="BA119" s="5">
        <f t="shared" si="116"/>
        <v>1</v>
      </c>
      <c r="BB119" s="5" t="str">
        <f t="shared" si="117"/>
        <v>H</v>
      </c>
      <c r="BC119" s="5">
        <f t="shared" ref="BC119" si="191">IF(OR(BB119="R",BB119="RH"),1,0)</f>
        <v>0</v>
      </c>
      <c r="BD119" s="5">
        <f t="shared" si="119"/>
        <v>0</v>
      </c>
      <c r="BE119" s="5">
        <f t="shared" si="120"/>
        <v>0</v>
      </c>
      <c r="BF119" s="8" t="str">
        <f t="shared" si="121"/>
        <v>Nem rövidtávú a feladat.</v>
      </c>
      <c r="BG119" s="5">
        <f t="shared" si="122"/>
        <v>1</v>
      </c>
      <c r="BH119" s="5">
        <f t="shared" si="123"/>
        <v>1</v>
      </c>
      <c r="BI119" s="5">
        <f t="shared" si="124"/>
        <v>1</v>
      </c>
      <c r="BJ119" s="5">
        <f t="shared" si="125"/>
        <v>1</v>
      </c>
      <c r="BK119" s="5">
        <f t="shared" ref="BK119" si="192">IF(AND($BJ119=1,$O119=$AQ119),1,IF(AND($BJ119=1,$O119&gt;$AQ119,AR119="igen"),1,0))</f>
        <v>1</v>
      </c>
      <c r="BL119" s="4" t="str">
        <f t="shared" si="127"/>
        <v>Forráshiányos a feladat!</v>
      </c>
      <c r="BM119" s="5">
        <f t="shared" si="128"/>
        <v>0</v>
      </c>
      <c r="BN119" s="5">
        <f t="shared" si="129"/>
        <v>1</v>
      </c>
      <c r="BO119" s="5">
        <f t="shared" si="130"/>
        <v>0</v>
      </c>
      <c r="BP119" s="5">
        <f t="shared" si="131"/>
        <v>0</v>
      </c>
      <c r="BQ119" s="5">
        <f t="shared" si="132"/>
        <v>0</v>
      </c>
      <c r="BR119" s="8">
        <f t="shared" si="133"/>
        <v>0</v>
      </c>
      <c r="BS119" s="5">
        <f t="shared" si="134"/>
        <v>0</v>
      </c>
      <c r="BT119" s="5">
        <f t="shared" si="135"/>
        <v>0</v>
      </c>
      <c r="BU119" s="5">
        <f t="shared" si="136"/>
        <v>1</v>
      </c>
      <c r="BV119" s="5">
        <f t="shared" si="137"/>
        <v>1</v>
      </c>
      <c r="BW119" s="5">
        <f t="shared" si="138"/>
        <v>1</v>
      </c>
      <c r="BX119" s="5">
        <f t="shared" si="139"/>
        <v>1</v>
      </c>
      <c r="BY119" s="5">
        <f t="shared" si="140"/>
        <v>1</v>
      </c>
      <c r="BZ119" s="5">
        <f t="shared" si="141"/>
        <v>1</v>
      </c>
      <c r="CA119" s="5">
        <f t="shared" si="142"/>
        <v>1</v>
      </c>
      <c r="CB119" s="5">
        <f t="shared" si="143"/>
        <v>1</v>
      </c>
      <c r="CC119" s="5">
        <f t="shared" si="144"/>
        <v>1</v>
      </c>
      <c r="CD119" s="5" t="str">
        <f t="shared" si="145"/>
        <v>?</v>
      </c>
      <c r="CE119" s="4" t="str">
        <f t="shared" ref="CE119" si="193">IF($BA119=0,$CD119,IF($BG119=0,"I. ütem forrása nincs kitöltve!",IF($BJ119=0,"II. ütem forrása nincs kitöltve!",IF($BD119=1,"Költségek üteme nem megfelelő (az időtartam és a költség üteme eltér)!",IF(AND(BH119=0,$BA119=1,$BJ119=1,$BD119=1),"Kötelező cellák kitöltve, de az I. ütem forrása hibás!",IF(AND(BJ119=0,$BA119=1,$BJ119=1,$BD119=1),"Kötelező cellák kitöltve, de a II. ütem forrása hibás!",IF(AND($BO119=1,$AZ119&lt;30),"Nullás a rövidtávú feladat és rövid (hiányzik) a hozzá tartozó indoklás!",IF(AND($BP119=1,$AZ119&lt;30),"Nullás a hosszútávú feladat és rövid (hiányzik) a hozzá tartozó indoklás!",IF(AND(BN119=1,C119="1811_RENDKÍVÜLI"),"II. ütemre nem tervezhet Rendkívüli feladatot!",IF(BH119=0,AD119,IF(BK119=0,AS119,IF(AND(BC119=1,$P119&gt;$N119),"EM rendelet 2. melléklet terhére elszámolt költség nem lehet nagyobb az I. ütemre tervezett tényleges költségnél!",IF($AC119&gt;$N119,"Többlet forrást jelölt meg az I. ütemnél! A forrás ne legyen több a költségnél.",IF($AQ119&gt;$O119,"Többlet forrást jelölt meg a II. ütemnél! A forrás ne legyen több a költségnél.","Kitöltés rendben!"))))))))))))))</f>
        <v>Kitöltés rendben!</v>
      </c>
      <c r="CF119" s="5">
        <f t="shared" ref="CF119" si="194">IF(A119="Kitöltés rendben!",1,0)</f>
        <v>1</v>
      </c>
      <c r="CG119" s="5">
        <f t="shared" si="148"/>
        <v>0</v>
      </c>
      <c r="CH119" s="5">
        <f t="shared" si="149"/>
        <v>1</v>
      </c>
    </row>
    <row r="120" spans="1:86" x14ac:dyDescent="0.25">
      <c r="B120" t="s">
        <v>156</v>
      </c>
      <c r="AY120" s="35"/>
    </row>
  </sheetData>
  <autoFilter ref="A2:CH120" xr:uid="{00000000-0001-0000-0200-000000000000}"/>
  <mergeCells count="14">
    <mergeCell ref="G2"/>
    <mergeCell ref="R1:AC1"/>
    <mergeCell ref="AF1:AQ1"/>
    <mergeCell ref="G1"/>
    <mergeCell ref="B1"/>
    <mergeCell ref="C1"/>
    <mergeCell ref="D1"/>
    <mergeCell ref="E1"/>
    <mergeCell ref="F1"/>
    <mergeCell ref="B2"/>
    <mergeCell ref="C2"/>
    <mergeCell ref="D2"/>
    <mergeCell ref="E2"/>
    <mergeCell ref="F2"/>
  </mergeCells>
  <conditionalFormatting sqref="A3:A119">
    <cfRule type="containsText" dxfId="2" priority="3" operator="containsText" text="Nincs VKR kiválasztva!">
      <formula>NOT(ISERROR(SEARCH("Nincs VKR kiválasztva!",A3)))</formula>
    </cfRule>
    <cfRule type="containsText" dxfId="1" priority="4" operator="containsText" text="Kitöltés rendben!">
      <formula>NOT(ISERROR(SEARCH("Kitöltés rendben!",A3)))</formula>
    </cfRule>
  </conditionalFormatting>
  <conditionalFormatting sqref="AD3:AD119 AS3:AS119">
    <cfRule type="containsText" dxfId="0" priority="2" operator="containsText" text="Kitöltés rendben!">
      <formula>NOT(ISERROR(SEARCH("Kitöltés rendben!",AD3)))</formula>
    </cfRule>
  </conditionalFormatting>
  <dataValidations count="2">
    <dataValidation type="list" allowBlank="1" showInputMessage="1" showErrorMessage="1" sqref="AR3:AR119" xr:uid="{5AAF3E2C-E858-479A-BB23-A53B31679EA2}">
      <formula1>"nem,igen"</formula1>
    </dataValidation>
    <dataValidation type="whole" allowBlank="1" showInputMessage="1" showErrorMessage="1" sqref="L3:M119" xr:uid="{1AC37EE0-C31C-426D-A560-08820D65A79D}">
      <formula1>2027</formula1>
      <formula2>2036</formula2>
    </dataValidation>
  </dataValidations>
  <pageMargins left="0.7" right="0.7" top="0.75" bottom="0.75" header="0.3" footer="0.3"/>
  <pageSetup paperSize="9" orientation="portrait"/>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r:uid="{5E00E9E9-737C-4907-BFD2-D52C0AC670B1}">
          <x14:formula1>
            <xm:f>adat!$C$3:$C$33</xm:f>
          </x14:formula1>
          <xm:sqref>C3:C119</xm:sqref>
        </x14:dataValidation>
        <x14:dataValidation type="list" allowBlank="1" showInputMessage="1" showErrorMessage="1" xr:uid="{B55C77D1-684D-4137-82AA-4E8146C79D3A}">
          <x14:formula1>
            <xm:f>Összesítő!$B$4:$B$99999</xm:f>
          </x14:formula1>
          <xm:sqref>G3:G119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2B95AF-6426-4DF9-B6A8-987F0D82BFCD}">
  <dimension ref="A1:X33"/>
  <sheetViews>
    <sheetView zoomScale="55" zoomScaleNormal="55" workbookViewId="0">
      <pane ySplit="1" topLeftCell="A2" activePane="bottomLeft" state="frozen"/>
      <selection pane="bottomLeft"/>
    </sheetView>
  </sheetViews>
  <sheetFormatPr defaultColWidth="9.140625" defaultRowHeight="15" x14ac:dyDescent="0.25"/>
  <cols>
    <col min="1" max="1" width="18.42578125" style="41" customWidth="1"/>
    <col min="2" max="2" width="12" style="41" customWidth="1"/>
    <col min="3" max="3" width="56.5703125" style="41" customWidth="1"/>
    <col min="4" max="4" width="21.5703125" style="41" customWidth="1"/>
    <col min="5" max="5" width="29.42578125" style="41" customWidth="1"/>
    <col min="6" max="6" width="24.7109375" style="41" customWidth="1"/>
    <col min="7" max="7" width="126.85546875" style="41" customWidth="1"/>
    <col min="8" max="8" width="19.85546875" style="41" customWidth="1"/>
    <col min="9" max="9" width="21.5703125" style="41" customWidth="1"/>
    <col min="10" max="10" width="13.7109375" style="41" customWidth="1"/>
    <col min="11" max="11" width="11.85546875" style="41" bestFit="1" customWidth="1"/>
    <col min="12" max="12" width="58.85546875" style="41" bestFit="1" customWidth="1"/>
    <col min="13" max="13" width="68.85546875" style="41" customWidth="1"/>
    <col min="14" max="17" width="9.140625" style="41" customWidth="1"/>
    <col min="18" max="18" width="115.42578125" style="41" customWidth="1"/>
    <col min="19" max="19" width="22.85546875" style="41" customWidth="1"/>
    <col min="20" max="22" width="9.140625" style="41" customWidth="1"/>
    <col min="23" max="23" width="73" style="41" customWidth="1"/>
    <col min="24" max="24" width="31.28515625" style="41" customWidth="1"/>
    <col min="25" max="25" width="9.140625" style="41" customWidth="1"/>
    <col min="26" max="16384" width="9.140625" style="41"/>
  </cols>
  <sheetData>
    <row r="1" spans="1:24" ht="41.25" customHeight="1" x14ac:dyDescent="0.25">
      <c r="A1" s="37">
        <v>2027</v>
      </c>
      <c r="B1" s="38" t="s">
        <v>0</v>
      </c>
      <c r="C1" s="39"/>
      <c r="D1" s="39"/>
      <c r="E1" s="39"/>
      <c r="F1" s="39"/>
      <c r="G1" s="40"/>
      <c r="H1" s="224" t="s">
        <v>1</v>
      </c>
      <c r="I1" s="225"/>
      <c r="K1" s="221" t="s">
        <v>2</v>
      </c>
      <c r="L1" s="222"/>
      <c r="M1" s="223"/>
      <c r="Q1" s="209" t="s">
        <v>3</v>
      </c>
      <c r="R1" s="210"/>
      <c r="S1" s="169" t="s">
        <v>4</v>
      </c>
      <c r="V1" s="42" t="s">
        <v>5</v>
      </c>
      <c r="W1" s="44"/>
      <c r="X1" s="43" t="s">
        <v>4</v>
      </c>
    </row>
    <row r="2" spans="1:24" ht="59.25" x14ac:dyDescent="0.3">
      <c r="B2" s="45" t="s">
        <v>6</v>
      </c>
      <c r="C2" s="46" t="s">
        <v>7</v>
      </c>
      <c r="D2" s="47" t="s">
        <v>8</v>
      </c>
      <c r="E2" s="48" t="s">
        <v>9</v>
      </c>
      <c r="F2" s="49" t="s">
        <v>10</v>
      </c>
      <c r="G2" s="50" t="s">
        <v>11</v>
      </c>
      <c r="H2" s="167"/>
      <c r="I2" s="168"/>
      <c r="K2" s="147" t="s">
        <v>6</v>
      </c>
      <c r="L2" s="148" t="s">
        <v>12</v>
      </c>
      <c r="M2" s="149" t="s">
        <v>13</v>
      </c>
      <c r="Q2" s="170">
        <v>1</v>
      </c>
      <c r="R2" s="171" t="s">
        <v>14</v>
      </c>
      <c r="S2" s="172"/>
      <c r="V2" s="51">
        <f>IF($W2="","",COUNTA($W$2:W2))</f>
        <v>1</v>
      </c>
      <c r="W2" s="52" t="s">
        <v>15</v>
      </c>
      <c r="X2" s="53"/>
    </row>
    <row r="3" spans="1:24" ht="75" x14ac:dyDescent="0.25">
      <c r="B3" s="54">
        <v>1</v>
      </c>
      <c r="C3" s="55" t="s">
        <v>16</v>
      </c>
      <c r="D3" s="211" t="s">
        <v>17</v>
      </c>
      <c r="E3" s="56" t="s">
        <v>18</v>
      </c>
      <c r="F3" s="57"/>
      <c r="G3" s="58" t="s">
        <v>19</v>
      </c>
      <c r="H3" s="59">
        <v>121</v>
      </c>
      <c r="I3" s="60"/>
      <c r="K3" s="150">
        <v>1</v>
      </c>
      <c r="L3" s="151" t="s">
        <v>20</v>
      </c>
      <c r="M3" s="152" t="s">
        <v>21</v>
      </c>
      <c r="Q3" s="173">
        <v>2</v>
      </c>
      <c r="R3" s="174" t="s">
        <v>22</v>
      </c>
      <c r="S3" s="175"/>
      <c r="V3" s="61">
        <f>IF($W3="","",COUNTA($W$2:W3))</f>
        <v>2</v>
      </c>
      <c r="W3" s="62" t="s">
        <v>23</v>
      </c>
      <c r="X3" s="63"/>
    </row>
    <row r="4" spans="1:24" ht="15.75" x14ac:dyDescent="0.25">
      <c r="B4" s="64">
        <v>2</v>
      </c>
      <c r="C4" s="65" t="s">
        <v>24</v>
      </c>
      <c r="D4" s="212"/>
      <c r="E4" s="66" t="s">
        <v>25</v>
      </c>
      <c r="F4" s="67"/>
      <c r="G4" s="68" t="s">
        <v>26</v>
      </c>
      <c r="H4" s="59"/>
      <c r="I4" s="60"/>
      <c r="K4" s="153">
        <v>2</v>
      </c>
      <c r="L4" s="154" t="s">
        <v>27</v>
      </c>
      <c r="M4" s="155" t="s">
        <v>28</v>
      </c>
      <c r="Q4" s="173">
        <v>3</v>
      </c>
      <c r="R4" s="176" t="s">
        <v>29</v>
      </c>
      <c r="S4" s="175"/>
      <c r="V4" s="61">
        <f>IF($W4="","",COUNTA($W$2:W4))</f>
        <v>3</v>
      </c>
      <c r="W4" s="62" t="s">
        <v>30</v>
      </c>
      <c r="X4" s="63"/>
    </row>
    <row r="5" spans="1:24" ht="15.75" x14ac:dyDescent="0.25">
      <c r="B5" s="64">
        <v>3</v>
      </c>
      <c r="C5" s="65" t="s">
        <v>31</v>
      </c>
      <c r="D5" s="212"/>
      <c r="E5" s="66" t="s">
        <v>32</v>
      </c>
      <c r="F5" s="67"/>
      <c r="G5" s="68" t="s">
        <v>33</v>
      </c>
      <c r="H5" s="59"/>
      <c r="I5" s="60"/>
      <c r="K5" s="153">
        <v>3</v>
      </c>
      <c r="L5" s="154" t="s">
        <v>34</v>
      </c>
      <c r="M5" s="156"/>
      <c r="Q5" s="173">
        <v>4</v>
      </c>
      <c r="R5" s="174" t="s">
        <v>35</v>
      </c>
      <c r="S5" s="175"/>
      <c r="V5" s="61">
        <f>IF($W5="","",COUNTA($W$2:W5))</f>
        <v>4</v>
      </c>
      <c r="W5" s="62" t="s">
        <v>36</v>
      </c>
      <c r="X5" s="63"/>
    </row>
    <row r="6" spans="1:24" ht="45" x14ac:dyDescent="0.25">
      <c r="B6" s="64">
        <v>4</v>
      </c>
      <c r="C6" s="65" t="s">
        <v>37</v>
      </c>
      <c r="D6" s="212"/>
      <c r="E6" s="66" t="s">
        <v>38</v>
      </c>
      <c r="F6" s="67"/>
      <c r="G6" s="69" t="s">
        <v>39</v>
      </c>
      <c r="H6" s="59"/>
      <c r="I6" s="60"/>
      <c r="K6" s="157">
        <v>4</v>
      </c>
      <c r="L6" s="154" t="s">
        <v>40</v>
      </c>
      <c r="M6" s="155" t="s">
        <v>41</v>
      </c>
      <c r="Q6" s="173">
        <v>5</v>
      </c>
      <c r="R6" s="174" t="s">
        <v>42</v>
      </c>
      <c r="S6" s="175"/>
      <c r="V6" s="70">
        <f>IF($W6="","",COUNTA($W$2:W6))</f>
        <v>5</v>
      </c>
      <c r="W6" s="71" t="s">
        <v>43</v>
      </c>
      <c r="X6" s="72"/>
    </row>
    <row r="7" spans="1:24" ht="30" customHeight="1" x14ac:dyDescent="0.25">
      <c r="B7" s="73">
        <v>4</v>
      </c>
      <c r="C7" s="74" t="s">
        <v>44</v>
      </c>
      <c r="D7" s="213"/>
      <c r="E7" s="75" t="s">
        <v>45</v>
      </c>
      <c r="F7" s="76"/>
      <c r="G7" s="77" t="s">
        <v>46</v>
      </c>
      <c r="H7" s="59"/>
      <c r="I7" s="60"/>
      <c r="K7" s="158">
        <v>5</v>
      </c>
      <c r="L7" s="159" t="s">
        <v>47</v>
      </c>
      <c r="M7" s="160" t="s">
        <v>48</v>
      </c>
      <c r="Q7" s="173">
        <v>6</v>
      </c>
      <c r="R7" s="174" t="s">
        <v>49</v>
      </c>
      <c r="S7" s="175"/>
    </row>
    <row r="8" spans="1:24" ht="30" x14ac:dyDescent="0.25">
      <c r="B8" s="78">
        <v>6</v>
      </c>
      <c r="C8" s="79" t="s">
        <v>50</v>
      </c>
      <c r="D8" s="214" t="s">
        <v>51</v>
      </c>
      <c r="E8" s="80" t="s">
        <v>52</v>
      </c>
      <c r="F8" s="81"/>
      <c r="G8" s="82" t="s">
        <v>53</v>
      </c>
      <c r="H8" s="59">
        <v>123</v>
      </c>
      <c r="I8" s="60"/>
      <c r="K8" s="161">
        <v>6</v>
      </c>
      <c r="L8" s="162" t="s">
        <v>54</v>
      </c>
      <c r="M8" s="163" t="s">
        <v>55</v>
      </c>
      <c r="Q8" s="173">
        <v>7</v>
      </c>
      <c r="R8" s="174" t="s">
        <v>56</v>
      </c>
      <c r="S8" s="175"/>
    </row>
    <row r="9" spans="1:24" ht="45" x14ac:dyDescent="0.25">
      <c r="B9" s="83">
        <v>7</v>
      </c>
      <c r="C9" s="84" t="s">
        <v>57</v>
      </c>
      <c r="D9" s="214"/>
      <c r="E9" s="85" t="s">
        <v>25</v>
      </c>
      <c r="F9" s="81"/>
      <c r="G9" s="86" t="s">
        <v>58</v>
      </c>
      <c r="H9" s="59"/>
      <c r="I9" s="60"/>
      <c r="K9" s="161">
        <v>7</v>
      </c>
      <c r="L9" s="162" t="s">
        <v>59</v>
      </c>
      <c r="M9" s="163" t="s">
        <v>60</v>
      </c>
      <c r="Q9" s="173">
        <v>8</v>
      </c>
      <c r="R9" s="174" t="s">
        <v>61</v>
      </c>
      <c r="S9" s="175"/>
    </row>
    <row r="10" spans="1:24" ht="15.75" x14ac:dyDescent="0.25">
      <c r="B10" s="83">
        <v>8</v>
      </c>
      <c r="C10" s="84" t="s">
        <v>62</v>
      </c>
      <c r="D10" s="214"/>
      <c r="E10" s="85" t="s">
        <v>32</v>
      </c>
      <c r="F10" s="81"/>
      <c r="G10" s="86" t="s">
        <v>63</v>
      </c>
      <c r="H10" s="59"/>
      <c r="I10" s="60"/>
      <c r="K10" s="161">
        <v>8</v>
      </c>
      <c r="L10" s="162" t="s">
        <v>64</v>
      </c>
      <c r="M10" s="163" t="s">
        <v>65</v>
      </c>
      <c r="Q10" s="173">
        <v>9</v>
      </c>
      <c r="R10" s="174" t="s">
        <v>66</v>
      </c>
      <c r="S10" s="175"/>
    </row>
    <row r="11" spans="1:24" ht="30" x14ac:dyDescent="0.25">
      <c r="B11" s="83">
        <v>9</v>
      </c>
      <c r="C11" s="84" t="s">
        <v>67</v>
      </c>
      <c r="D11" s="214"/>
      <c r="E11" s="85" t="s">
        <v>68</v>
      </c>
      <c r="F11" s="81"/>
      <c r="G11" s="86" t="s">
        <v>69</v>
      </c>
      <c r="H11" s="59">
        <v>125</v>
      </c>
      <c r="I11" s="60"/>
      <c r="K11" s="161">
        <v>9</v>
      </c>
      <c r="L11" s="162" t="s">
        <v>70</v>
      </c>
      <c r="M11" s="163"/>
      <c r="Q11" s="173">
        <v>10</v>
      </c>
      <c r="R11" s="174" t="s">
        <v>71</v>
      </c>
      <c r="S11" s="175"/>
    </row>
    <row r="12" spans="1:24" ht="90" x14ac:dyDescent="0.25">
      <c r="B12" s="83">
        <v>10</v>
      </c>
      <c r="C12" s="84" t="s">
        <v>72</v>
      </c>
      <c r="D12" s="214"/>
      <c r="E12" s="85" t="s">
        <v>73</v>
      </c>
      <c r="F12" s="81"/>
      <c r="G12" s="86" t="s">
        <v>74</v>
      </c>
      <c r="H12" s="59"/>
      <c r="I12" s="60"/>
      <c r="K12" s="161">
        <v>10</v>
      </c>
      <c r="L12" s="162" t="s">
        <v>75</v>
      </c>
      <c r="M12" s="163" t="s">
        <v>76</v>
      </c>
      <c r="Q12" s="173">
        <v>11</v>
      </c>
      <c r="R12" s="174" t="s">
        <v>77</v>
      </c>
      <c r="S12" s="175"/>
    </row>
    <row r="13" spans="1:24" ht="15.75" x14ac:dyDescent="0.25">
      <c r="B13" s="87">
        <v>11</v>
      </c>
      <c r="C13" s="88" t="s">
        <v>78</v>
      </c>
      <c r="D13" s="214"/>
      <c r="E13" s="89" t="s">
        <v>38</v>
      </c>
      <c r="F13" s="81"/>
      <c r="G13" s="90" t="s">
        <v>79</v>
      </c>
      <c r="H13" s="59"/>
      <c r="I13" s="60"/>
      <c r="K13" s="164">
        <v>11</v>
      </c>
      <c r="L13" s="165" t="s">
        <v>80</v>
      </c>
      <c r="M13" s="166"/>
      <c r="Q13" s="173">
        <v>12</v>
      </c>
      <c r="R13" s="174" t="s">
        <v>81</v>
      </c>
      <c r="S13" s="175"/>
    </row>
    <row r="14" spans="1:24" ht="30" x14ac:dyDescent="0.25">
      <c r="B14" s="91">
        <v>12</v>
      </c>
      <c r="C14" s="88" t="s">
        <v>82</v>
      </c>
      <c r="D14" s="215"/>
      <c r="E14" s="89" t="s">
        <v>45</v>
      </c>
      <c r="F14" s="92"/>
      <c r="G14" s="93" t="s">
        <v>83</v>
      </c>
      <c r="H14" s="59"/>
      <c r="I14" s="60"/>
      <c r="Q14" s="173">
        <v>13</v>
      </c>
      <c r="R14" s="174" t="s">
        <v>84</v>
      </c>
      <c r="S14" s="175"/>
    </row>
    <row r="15" spans="1:24" ht="15.75" x14ac:dyDescent="0.25">
      <c r="B15" s="54">
        <v>13</v>
      </c>
      <c r="C15" s="55" t="s">
        <v>85</v>
      </c>
      <c r="D15" s="216" t="s">
        <v>86</v>
      </c>
      <c r="E15" s="219" t="s">
        <v>87</v>
      </c>
      <c r="F15" s="94" t="s">
        <v>88</v>
      </c>
      <c r="G15" s="95" t="s">
        <v>89</v>
      </c>
      <c r="H15" s="59"/>
      <c r="I15" s="60"/>
      <c r="Q15" s="177">
        <v>14</v>
      </c>
      <c r="R15" s="178" t="s">
        <v>43</v>
      </c>
      <c r="S15" s="179"/>
    </row>
    <row r="16" spans="1:24" ht="34.5" customHeight="1" x14ac:dyDescent="0.25">
      <c r="B16" s="64">
        <v>14</v>
      </c>
      <c r="C16" s="65" t="s">
        <v>90</v>
      </c>
      <c r="D16" s="217"/>
      <c r="E16" s="220"/>
      <c r="F16" s="96" t="s">
        <v>91</v>
      </c>
      <c r="G16" s="68" t="s">
        <v>92</v>
      </c>
      <c r="H16" s="59"/>
      <c r="I16" s="60"/>
    </row>
    <row r="17" spans="2:9" ht="15.75" x14ac:dyDescent="0.25">
      <c r="B17" s="64">
        <v>15</v>
      </c>
      <c r="C17" s="65" t="s">
        <v>93</v>
      </c>
      <c r="D17" s="217"/>
      <c r="E17" s="220"/>
      <c r="F17" s="96" t="s">
        <v>94</v>
      </c>
      <c r="G17" s="68" t="s">
        <v>95</v>
      </c>
      <c r="H17" s="59">
        <v>113</v>
      </c>
      <c r="I17" s="60"/>
    </row>
    <row r="18" spans="2:9" ht="30" x14ac:dyDescent="0.25">
      <c r="B18" s="64">
        <v>16</v>
      </c>
      <c r="C18" s="65" t="s">
        <v>96</v>
      </c>
      <c r="D18" s="217"/>
      <c r="E18" s="66" t="s">
        <v>97</v>
      </c>
      <c r="F18" s="97"/>
      <c r="G18" s="68" t="s">
        <v>98</v>
      </c>
      <c r="H18" s="59"/>
      <c r="I18" s="60"/>
    </row>
    <row r="19" spans="2:9" ht="15.75" x14ac:dyDescent="0.25">
      <c r="B19" s="64">
        <v>17</v>
      </c>
      <c r="C19" s="65" t="s">
        <v>99</v>
      </c>
      <c r="D19" s="217"/>
      <c r="E19" s="66" t="s">
        <v>32</v>
      </c>
      <c r="F19" s="97"/>
      <c r="G19" s="68" t="s">
        <v>100</v>
      </c>
      <c r="H19" s="59"/>
      <c r="I19" s="60"/>
    </row>
    <row r="20" spans="2:9" ht="45" x14ac:dyDescent="0.25">
      <c r="B20" s="64">
        <v>18</v>
      </c>
      <c r="C20" s="65" t="s">
        <v>101</v>
      </c>
      <c r="D20" s="217"/>
      <c r="E20" s="220" t="s">
        <v>102</v>
      </c>
      <c r="F20" s="96" t="s">
        <v>103</v>
      </c>
      <c r="G20" s="68" t="s">
        <v>104</v>
      </c>
      <c r="H20" s="59"/>
      <c r="I20" s="60"/>
    </row>
    <row r="21" spans="2:9" ht="15.75" x14ac:dyDescent="0.25">
      <c r="B21" s="64">
        <v>19</v>
      </c>
      <c r="C21" s="65" t="s">
        <v>105</v>
      </c>
      <c r="D21" s="217"/>
      <c r="E21" s="220"/>
      <c r="F21" s="96" t="s">
        <v>106</v>
      </c>
      <c r="G21" s="68" t="s">
        <v>107</v>
      </c>
      <c r="H21" s="59"/>
      <c r="I21" s="60"/>
    </row>
    <row r="22" spans="2:9" ht="15.75" x14ac:dyDescent="0.25">
      <c r="B22" s="64">
        <v>20</v>
      </c>
      <c r="C22" s="65" t="s">
        <v>108</v>
      </c>
      <c r="D22" s="217"/>
      <c r="E22" s="220"/>
      <c r="F22" s="96" t="s">
        <v>109</v>
      </c>
      <c r="G22" s="68" t="s">
        <v>110</v>
      </c>
      <c r="H22" s="59"/>
      <c r="I22" s="60"/>
    </row>
    <row r="23" spans="2:9" ht="15.75" x14ac:dyDescent="0.25">
      <c r="B23" s="64">
        <v>21</v>
      </c>
      <c r="C23" s="65" t="s">
        <v>111</v>
      </c>
      <c r="D23" s="217"/>
      <c r="E23" s="220"/>
      <c r="F23" s="96" t="s">
        <v>112</v>
      </c>
      <c r="G23" s="68" t="s">
        <v>113</v>
      </c>
      <c r="H23" s="59"/>
      <c r="I23" s="60"/>
    </row>
    <row r="24" spans="2:9" ht="15.75" x14ac:dyDescent="0.25">
      <c r="B24" s="64">
        <v>22</v>
      </c>
      <c r="C24" s="65" t="s">
        <v>114</v>
      </c>
      <c r="D24" s="217"/>
      <c r="E24" s="220"/>
      <c r="F24" s="96" t="s">
        <v>115</v>
      </c>
      <c r="G24" s="68" t="s">
        <v>116</v>
      </c>
      <c r="H24" s="59">
        <v>114</v>
      </c>
      <c r="I24" s="60"/>
    </row>
    <row r="25" spans="2:9" ht="15.75" x14ac:dyDescent="0.25">
      <c r="B25" s="64">
        <v>23</v>
      </c>
      <c r="C25" s="65" t="s">
        <v>117</v>
      </c>
      <c r="D25" s="217"/>
      <c r="E25" s="220"/>
      <c r="F25" s="96" t="s">
        <v>118</v>
      </c>
      <c r="G25" s="68" t="s">
        <v>119</v>
      </c>
      <c r="H25" s="59"/>
      <c r="I25" s="60"/>
    </row>
    <row r="26" spans="2:9" ht="39" customHeight="1" x14ac:dyDescent="0.25">
      <c r="B26" s="64">
        <v>24</v>
      </c>
      <c r="C26" s="65" t="s">
        <v>120</v>
      </c>
      <c r="D26" s="217"/>
      <c r="E26" s="220"/>
      <c r="F26" s="96" t="s">
        <v>121</v>
      </c>
      <c r="G26" s="68" t="s">
        <v>122</v>
      </c>
      <c r="H26" s="59"/>
      <c r="I26" s="60"/>
    </row>
    <row r="27" spans="2:9" ht="30" x14ac:dyDescent="0.25">
      <c r="B27" s="98">
        <v>25</v>
      </c>
      <c r="C27" s="65" t="s">
        <v>123</v>
      </c>
      <c r="D27" s="217"/>
      <c r="E27" s="66" t="s">
        <v>38</v>
      </c>
      <c r="F27" s="99"/>
      <c r="G27" s="68" t="s">
        <v>124</v>
      </c>
      <c r="H27" s="59"/>
      <c r="I27" s="60"/>
    </row>
    <row r="28" spans="2:9" ht="30" x14ac:dyDescent="0.25">
      <c r="B28" s="100">
        <v>26</v>
      </c>
      <c r="C28" s="65" t="s">
        <v>125</v>
      </c>
      <c r="D28" s="218"/>
      <c r="E28" s="99" t="s">
        <v>45</v>
      </c>
      <c r="F28" s="101"/>
      <c r="G28" s="68" t="s">
        <v>126</v>
      </c>
      <c r="H28" s="59"/>
      <c r="I28" s="60"/>
    </row>
    <row r="29" spans="2:9" ht="15.75" x14ac:dyDescent="0.25">
      <c r="B29" s="102">
        <v>27</v>
      </c>
      <c r="C29" s="103" t="s">
        <v>127</v>
      </c>
      <c r="D29" s="104" t="s">
        <v>128</v>
      </c>
      <c r="E29" s="105"/>
      <c r="F29" s="106"/>
      <c r="G29" s="107" t="s">
        <v>129</v>
      </c>
      <c r="H29" s="59">
        <v>129</v>
      </c>
      <c r="I29" s="60"/>
    </row>
    <row r="30" spans="2:9" ht="31.5" x14ac:dyDescent="0.25">
      <c r="B30" s="108">
        <v>28</v>
      </c>
      <c r="C30" s="109" t="s">
        <v>130</v>
      </c>
      <c r="D30" s="110" t="s">
        <v>131</v>
      </c>
      <c r="E30" s="111"/>
      <c r="F30" s="111"/>
      <c r="G30" s="112" t="s">
        <v>132</v>
      </c>
      <c r="H30" s="59">
        <v>126</v>
      </c>
      <c r="I30" s="60">
        <v>128</v>
      </c>
    </row>
    <row r="31" spans="2:9" ht="45" x14ac:dyDescent="0.25">
      <c r="B31" s="102">
        <v>29</v>
      </c>
      <c r="C31" s="103" t="s">
        <v>133</v>
      </c>
      <c r="D31" s="104" t="s">
        <v>38</v>
      </c>
      <c r="E31" s="113"/>
      <c r="F31" s="114"/>
      <c r="G31" s="107" t="s">
        <v>134</v>
      </c>
      <c r="H31" s="59">
        <v>124</v>
      </c>
      <c r="I31" s="60"/>
    </row>
    <row r="32" spans="2:9" ht="15.75" x14ac:dyDescent="0.25">
      <c r="B32" s="115">
        <v>30</v>
      </c>
      <c r="C32" s="116" t="s">
        <v>135</v>
      </c>
      <c r="D32" s="117" t="s">
        <v>136</v>
      </c>
      <c r="E32" s="118"/>
      <c r="F32" s="119"/>
      <c r="G32" s="120" t="s">
        <v>137</v>
      </c>
      <c r="H32" s="59"/>
      <c r="I32" s="60"/>
    </row>
    <row r="33" spans="2:9" ht="15.75" x14ac:dyDescent="0.25">
      <c r="B33" s="102">
        <v>31</v>
      </c>
      <c r="C33" s="103" t="s">
        <v>138</v>
      </c>
      <c r="D33" s="104" t="s">
        <v>139</v>
      </c>
      <c r="E33" s="113"/>
      <c r="F33" s="114"/>
      <c r="G33" s="107"/>
      <c r="H33" s="121"/>
      <c r="I33" s="122"/>
    </row>
  </sheetData>
  <mergeCells count="8">
    <mergeCell ref="Q1:R1"/>
    <mergeCell ref="D3:D7"/>
    <mergeCell ref="D8:D14"/>
    <mergeCell ref="D15:D28"/>
    <mergeCell ref="E15:E17"/>
    <mergeCell ref="E20:E26"/>
    <mergeCell ref="K1:M1"/>
    <mergeCell ref="H1:I1"/>
  </mergeCells>
  <pageMargins left="0.7" right="0.7" top="0.75" bottom="0.75" header="0.3" footer="0.3"/>
  <pageSetup paperSize="9"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
  <sheetViews>
    <sheetView workbookViewId="0"/>
  </sheetViews>
  <sheetFormatPr defaultRowHeight="15" x14ac:dyDescent="0.25"/>
  <sheetData>
    <row r="1" spans="1:1" x14ac:dyDescent="0.25">
      <c r="A1" t="s">
        <v>156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5"/>
  <sheetViews>
    <sheetView workbookViewId="0"/>
  </sheetViews>
  <sheetFormatPr defaultRowHeight="15" x14ac:dyDescent="0.25"/>
  <sheetData>
    <row r="1" spans="1:1" x14ac:dyDescent="0.25">
      <c r="A1" t="s">
        <v>156</v>
      </c>
    </row>
    <row r="2" spans="1:1" x14ac:dyDescent="0.25">
      <c r="A2" t="s">
        <v>381</v>
      </c>
    </row>
    <row r="3" spans="1:1" x14ac:dyDescent="0.25">
      <c r="A3" s="226" t="s">
        <v>382</v>
      </c>
    </row>
    <row r="4" spans="1:1" x14ac:dyDescent="0.25">
      <c r="A4" t="s">
        <v>156</v>
      </c>
    </row>
    <row r="5" spans="1:1" x14ac:dyDescent="0.25">
      <c r="A5" t="s">
        <v>156</v>
      </c>
    </row>
  </sheetData>
  <mergeCells count="1">
    <mergeCell ref="A3"/>
  </mergeCell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Munkalapok</vt:lpstr>
      </vt:variant>
      <vt:variant>
        <vt:i4>6</vt:i4>
      </vt:variant>
    </vt:vector>
  </HeadingPairs>
  <TitlesOfParts>
    <vt:vector size="6" baseType="lpstr">
      <vt:lpstr>Előlap</vt:lpstr>
      <vt:lpstr>Összesítő</vt:lpstr>
      <vt:lpstr>F_IV_1A</vt:lpstr>
      <vt:lpstr>adat</vt:lpstr>
      <vt:lpstr>Kitöltési útmutató</vt:lpstr>
      <vt:lpstr>Megjegyzés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Szalamin Róbert</dc:creator>
  <cp:lastModifiedBy>Lepsényi Adrienn</cp:lastModifiedBy>
  <dcterms:created xsi:type="dcterms:W3CDTF">2026-07-29T13:04:19Z</dcterms:created>
  <dcterms:modified xsi:type="dcterms:W3CDTF">2026-09-08T11:56:51Z</dcterms:modified>
</cp:coreProperties>
</file>