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ETCJeIGuBy5Kh0Q7nC1oQlR990CFzePKemMp7JAcc86OqoNDj8+Ykg2Kzq0NA5qMRS8JVtSQwOkBXcQRMF4xuw==" saltValue="Ky3ogtG56e4VNN6V0Z3v9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20\1_bérleti\Zalaegerszeg\"/>
    </mc:Choice>
  </mc:AlternateContent>
  <bookViews>
    <workbookView xWindow="60" yWindow="1485" windowWidth="19410" windowHeight="8475" tabRatio="647" firstSheet="15" activeTab="25"/>
  </bookViews>
  <sheets>
    <sheet name="Babosdöbréte" sheetId="81" r:id="rId1"/>
    <sheet name="Bagod" sheetId="99" r:id="rId2"/>
    <sheet name="Becsvölgye" sheetId="105" r:id="rId3"/>
    <sheet name="Bocfölde" sheetId="83" r:id="rId4"/>
    <sheet name="Boncodfölde" sheetId="100" r:id="rId5"/>
    <sheet name="Böde" sheetId="82" r:id="rId6"/>
    <sheet name="Csatár" sheetId="85" r:id="rId7"/>
    <sheet name="Csonkahegyhát" sheetId="109" r:id="rId8"/>
    <sheet name="Dobronhegy" sheetId="110" r:id="rId9"/>
    <sheet name="Hagyárosbörönd" sheetId="101" r:id="rId10"/>
    <sheet name="Hottó" sheetId="86" r:id="rId11"/>
    <sheet name="Kávás" sheetId="102" r:id="rId12"/>
    <sheet name="Kiskutas" sheetId="87" r:id="rId13"/>
    <sheet name="Kispáli" sheetId="108" r:id="rId14"/>
    <sheet name="Kustánszeg" sheetId="106" r:id="rId15"/>
    <sheet name="Milejszeg" sheetId="111" r:id="rId16"/>
    <sheet name="Nagykutas" sheetId="88" r:id="rId17"/>
    <sheet name="Nagypáli" sheetId="115" r:id="rId18"/>
    <sheet name="Németfalu" sheetId="112" r:id="rId19"/>
    <sheet name="Pálfiszeg" sheetId="113" r:id="rId20"/>
    <sheet name="Sárhida" sheetId="89" r:id="rId21"/>
    <sheet name="Teskánd" sheetId="90" r:id="rId22"/>
    <sheet name="Zalaboldogfa" sheetId="103" r:id="rId23"/>
    <sheet name="Zalaegerszeg" sheetId="91" r:id="rId24"/>
    <sheet name="Zalaszentgyörgy" sheetId="104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P46" i="84" l="1"/>
  <c r="N46" i="84"/>
  <c r="M46" i="84"/>
  <c r="L46" i="84"/>
  <c r="J46" i="84"/>
  <c r="I46" i="84"/>
  <c r="D46" i="84"/>
  <c r="C46" i="84"/>
  <c r="O45" i="84"/>
  <c r="N45" i="84"/>
  <c r="M45" i="84"/>
  <c r="L45" i="84"/>
  <c r="J45" i="84"/>
  <c r="I45" i="84"/>
  <c r="D45" i="84"/>
  <c r="C45" i="84"/>
  <c r="A45" i="84"/>
  <c r="P36" i="84"/>
  <c r="N36" i="84"/>
  <c r="M36" i="84"/>
  <c r="L36" i="84"/>
  <c r="J36" i="84"/>
  <c r="I36" i="84"/>
  <c r="D36" i="84"/>
  <c r="C36" i="84"/>
  <c r="J46" i="91"/>
  <c r="J45" i="91"/>
  <c r="J36" i="91"/>
  <c r="K62" i="91" l="1"/>
  <c r="K63" i="88"/>
  <c r="K66" i="84" s="1"/>
  <c r="K63" i="87"/>
  <c r="K63" i="83"/>
  <c r="K63" i="89"/>
  <c r="B69" i="104" l="1"/>
  <c r="B68" i="104"/>
  <c r="B67" i="104"/>
  <c r="B69" i="103"/>
  <c r="B68" i="103"/>
  <c r="B67" i="103"/>
  <c r="B69" i="90"/>
  <c r="B68" i="90"/>
  <c r="B67" i="90"/>
  <c r="B69" i="89"/>
  <c r="B68" i="89"/>
  <c r="B67" i="89"/>
  <c r="B69" i="113"/>
  <c r="B68" i="113"/>
  <c r="B67" i="113"/>
  <c r="B69" i="112"/>
  <c r="B68" i="112"/>
  <c r="B67" i="112"/>
  <c r="B69" i="115"/>
  <c r="B68" i="115"/>
  <c r="B67" i="115"/>
  <c r="B69" i="88"/>
  <c r="B68" i="88"/>
  <c r="B67" i="88"/>
  <c r="B69" i="111"/>
  <c r="B68" i="111"/>
  <c r="B67" i="111"/>
  <c r="B69" i="106"/>
  <c r="B68" i="106"/>
  <c r="B67" i="106"/>
  <c r="B69" i="108"/>
  <c r="B68" i="108"/>
  <c r="B67" i="108"/>
  <c r="B69" i="87"/>
  <c r="B68" i="87"/>
  <c r="B67" i="87"/>
  <c r="B69" i="102"/>
  <c r="B68" i="102"/>
  <c r="B67" i="102"/>
  <c r="B69" i="86"/>
  <c r="B68" i="86"/>
  <c r="B67" i="86"/>
  <c r="B69" i="101"/>
  <c r="B68" i="101"/>
  <c r="B67" i="101"/>
  <c r="B69" i="110"/>
  <c r="B68" i="110"/>
  <c r="B67" i="110"/>
  <c r="B69" i="109"/>
  <c r="B68" i="109"/>
  <c r="B67" i="109"/>
  <c r="B69" i="85"/>
  <c r="B68" i="85"/>
  <c r="B67" i="85"/>
  <c r="B69" i="82"/>
  <c r="B68" i="82"/>
  <c r="B67" i="82"/>
  <c r="B69" i="100"/>
  <c r="B68" i="100"/>
  <c r="B67" i="100"/>
  <c r="B70" i="83"/>
  <c r="B69" i="83"/>
  <c r="B67" i="83"/>
  <c r="B69" i="105"/>
  <c r="B68" i="105"/>
  <c r="B67" i="105"/>
  <c r="B69" i="99"/>
  <c r="B68" i="99"/>
  <c r="B67" i="99"/>
  <c r="B69" i="81"/>
  <c r="B68" i="81"/>
  <c r="B67" i="81"/>
  <c r="C73" i="84" l="1"/>
  <c r="C71" i="84"/>
  <c r="C70" i="83"/>
  <c r="C69" i="83"/>
  <c r="C67" i="83"/>
  <c r="C35" i="84" l="1"/>
  <c r="D35" i="84"/>
  <c r="I35" i="84"/>
  <c r="L35" i="84"/>
  <c r="M35" i="84"/>
  <c r="N35" i="84"/>
  <c r="O35" i="84"/>
  <c r="A35" i="84"/>
  <c r="C15" i="84"/>
  <c r="D15" i="84"/>
  <c r="I15" i="84"/>
  <c r="J15" i="84"/>
  <c r="L15" i="84"/>
  <c r="M15" i="84"/>
  <c r="N15" i="84"/>
  <c r="O15" i="84"/>
  <c r="A15" i="84"/>
  <c r="J35" i="91"/>
  <c r="J35" i="84" s="1"/>
  <c r="J15" i="91"/>
  <c r="C72" i="84" l="1"/>
  <c r="C67" i="115" l="1"/>
  <c r="C69" i="115" s="1"/>
  <c r="AC63" i="115"/>
  <c r="AB63" i="115"/>
  <c r="AA63" i="115"/>
  <c r="Z63" i="115"/>
  <c r="Y63" i="115"/>
  <c r="X63" i="115"/>
  <c r="W63" i="115"/>
  <c r="V63" i="115"/>
  <c r="U63" i="115"/>
  <c r="T63" i="115"/>
  <c r="S63" i="115"/>
  <c r="R63" i="115"/>
  <c r="Q63" i="115"/>
  <c r="P63" i="115"/>
  <c r="O63" i="115"/>
  <c r="J63" i="115"/>
  <c r="J38" i="115"/>
  <c r="J20" i="115"/>
  <c r="C68" i="115" l="1"/>
  <c r="C69" i="113" l="1"/>
  <c r="C67" i="113"/>
  <c r="C68" i="113" s="1"/>
  <c r="AC63" i="113"/>
  <c r="AB63" i="113"/>
  <c r="AA63" i="113"/>
  <c r="Z63" i="113"/>
  <c r="Y63" i="113"/>
  <c r="X63" i="113"/>
  <c r="W63" i="113"/>
  <c r="V63" i="113"/>
  <c r="U63" i="113"/>
  <c r="T63" i="113"/>
  <c r="S63" i="113"/>
  <c r="R63" i="113"/>
  <c r="Q63" i="113"/>
  <c r="P63" i="113"/>
  <c r="O63" i="113"/>
  <c r="J63" i="113"/>
  <c r="J38" i="113"/>
  <c r="J20" i="113"/>
  <c r="AC63" i="112"/>
  <c r="AB63" i="112"/>
  <c r="AA63" i="112"/>
  <c r="Z63" i="112"/>
  <c r="Y63" i="112"/>
  <c r="X63" i="112"/>
  <c r="W63" i="112"/>
  <c r="V63" i="112"/>
  <c r="U63" i="112"/>
  <c r="T63" i="112"/>
  <c r="S63" i="112"/>
  <c r="R63" i="112"/>
  <c r="Q63" i="112"/>
  <c r="P63" i="112"/>
  <c r="O63" i="112"/>
  <c r="J63" i="112"/>
  <c r="J38" i="112"/>
  <c r="J20" i="112"/>
  <c r="C67" i="111"/>
  <c r="C69" i="111" s="1"/>
  <c r="AC63" i="111"/>
  <c r="AB63" i="111"/>
  <c r="AA63" i="111"/>
  <c r="Z63" i="111"/>
  <c r="Y63" i="111"/>
  <c r="X63" i="111"/>
  <c r="W63" i="111"/>
  <c r="V63" i="111"/>
  <c r="U63" i="111"/>
  <c r="T63" i="111"/>
  <c r="S63" i="111"/>
  <c r="R63" i="111"/>
  <c r="Q63" i="111"/>
  <c r="P63" i="111"/>
  <c r="O63" i="111"/>
  <c r="J63" i="111"/>
  <c r="J38" i="111"/>
  <c r="J20" i="111"/>
  <c r="C68" i="110"/>
  <c r="C67" i="110"/>
  <c r="C69" i="110" s="1"/>
  <c r="AC63" i="110"/>
  <c r="AB63" i="110"/>
  <c r="AA63" i="110"/>
  <c r="Z63" i="110"/>
  <c r="Y63" i="110"/>
  <c r="X63" i="110"/>
  <c r="W63" i="110"/>
  <c r="V63" i="110"/>
  <c r="U63" i="110"/>
  <c r="T63" i="110"/>
  <c r="S63" i="110"/>
  <c r="R63" i="110"/>
  <c r="Q63" i="110"/>
  <c r="P63" i="110"/>
  <c r="O63" i="110"/>
  <c r="J63" i="110"/>
  <c r="J38" i="110"/>
  <c r="J20" i="110"/>
  <c r="C69" i="109"/>
  <c r="C67" i="109"/>
  <c r="C68" i="109" s="1"/>
  <c r="AC63" i="109"/>
  <c r="AB63" i="109"/>
  <c r="AA63" i="109"/>
  <c r="Z63" i="109"/>
  <c r="Y63" i="109"/>
  <c r="X63" i="109"/>
  <c r="W63" i="109"/>
  <c r="V63" i="109"/>
  <c r="U63" i="109"/>
  <c r="T63" i="109"/>
  <c r="S63" i="109"/>
  <c r="R63" i="109"/>
  <c r="Q63" i="109"/>
  <c r="P63" i="109"/>
  <c r="O63" i="109"/>
  <c r="J63" i="109"/>
  <c r="J38" i="109"/>
  <c r="J20" i="109"/>
  <c r="C68" i="111" l="1"/>
  <c r="C68" i="108" l="1"/>
  <c r="C67" i="108"/>
  <c r="C69" i="108" s="1"/>
  <c r="AC63" i="108"/>
  <c r="AB63" i="108"/>
  <c r="AA63" i="108"/>
  <c r="Z63" i="108"/>
  <c r="Y63" i="108"/>
  <c r="X63" i="108"/>
  <c r="W63" i="108"/>
  <c r="V63" i="108"/>
  <c r="U63" i="108"/>
  <c r="T63" i="108"/>
  <c r="S63" i="108"/>
  <c r="R63" i="108"/>
  <c r="Q63" i="108"/>
  <c r="P63" i="108"/>
  <c r="O63" i="108"/>
  <c r="J63" i="108"/>
  <c r="J38" i="108"/>
  <c r="J20" i="108"/>
  <c r="C67" i="106" l="1"/>
  <c r="C69" i="106" s="1"/>
  <c r="AC63" i="106"/>
  <c r="AB63" i="106"/>
  <c r="AA63" i="106"/>
  <c r="Z63" i="106"/>
  <c r="Y63" i="106"/>
  <c r="X63" i="106"/>
  <c r="W63" i="106"/>
  <c r="V63" i="106"/>
  <c r="U63" i="106"/>
  <c r="T63" i="106"/>
  <c r="S63" i="106"/>
  <c r="R63" i="106"/>
  <c r="Q63" i="106"/>
  <c r="P63" i="106"/>
  <c r="O63" i="106"/>
  <c r="J63" i="106"/>
  <c r="J38" i="106"/>
  <c r="J20" i="106"/>
  <c r="C68" i="105"/>
  <c r="C67" i="105"/>
  <c r="AC63" i="105"/>
  <c r="AB63" i="105"/>
  <c r="AA63" i="105"/>
  <c r="Z63" i="105"/>
  <c r="Y63" i="105"/>
  <c r="X63" i="105"/>
  <c r="W63" i="105"/>
  <c r="V63" i="105"/>
  <c r="U63" i="105"/>
  <c r="T63" i="105"/>
  <c r="S63" i="105"/>
  <c r="R63" i="105"/>
  <c r="Q63" i="105"/>
  <c r="P63" i="105"/>
  <c r="O63" i="105"/>
  <c r="J63" i="105"/>
  <c r="J38" i="105"/>
  <c r="J20" i="105"/>
  <c r="C69" i="105" l="1"/>
  <c r="C68" i="106"/>
  <c r="C69" i="104" l="1"/>
  <c r="C67" i="104"/>
  <c r="C68" i="104" s="1"/>
  <c r="AC63" i="104"/>
  <c r="AB63" i="104"/>
  <c r="AA63" i="104"/>
  <c r="Z63" i="104"/>
  <c r="Y63" i="104"/>
  <c r="X63" i="104"/>
  <c r="W63" i="104"/>
  <c r="V63" i="104"/>
  <c r="U63" i="104"/>
  <c r="T63" i="104"/>
  <c r="S63" i="104"/>
  <c r="R63" i="104"/>
  <c r="Q63" i="104"/>
  <c r="P63" i="104"/>
  <c r="O63" i="104"/>
  <c r="J63" i="104"/>
  <c r="J38" i="104"/>
  <c r="J20" i="104"/>
  <c r="C67" i="103"/>
  <c r="C68" i="103" s="1"/>
  <c r="AC63" i="103"/>
  <c r="AB63" i="103"/>
  <c r="AA63" i="103"/>
  <c r="Z63" i="103"/>
  <c r="Y63" i="103"/>
  <c r="X63" i="103"/>
  <c r="W63" i="103"/>
  <c r="V63" i="103"/>
  <c r="U63" i="103"/>
  <c r="T63" i="103"/>
  <c r="S63" i="103"/>
  <c r="R63" i="103"/>
  <c r="Q63" i="103"/>
  <c r="P63" i="103"/>
  <c r="O63" i="103"/>
  <c r="J63" i="103"/>
  <c r="J38" i="103"/>
  <c r="J20" i="103"/>
  <c r="C69" i="102"/>
  <c r="C68" i="102"/>
  <c r="C67" i="102"/>
  <c r="AC63" i="102"/>
  <c r="AB63" i="102"/>
  <c r="AA63" i="102"/>
  <c r="Z63" i="102"/>
  <c r="Y63" i="102"/>
  <c r="X63" i="102"/>
  <c r="W63" i="102"/>
  <c r="V63" i="102"/>
  <c r="U63" i="102"/>
  <c r="T63" i="102"/>
  <c r="S63" i="102"/>
  <c r="R63" i="102"/>
  <c r="Q63" i="102"/>
  <c r="P63" i="102"/>
  <c r="O63" i="102"/>
  <c r="J63" i="102"/>
  <c r="J38" i="102"/>
  <c r="J20" i="102"/>
  <c r="C69" i="101"/>
  <c r="C67" i="101"/>
  <c r="C68" i="101" s="1"/>
  <c r="AC63" i="101"/>
  <c r="AB63" i="101"/>
  <c r="AA63" i="101"/>
  <c r="Z63" i="101"/>
  <c r="Y63" i="101"/>
  <c r="X63" i="101"/>
  <c r="W63" i="101"/>
  <c r="V63" i="101"/>
  <c r="U63" i="101"/>
  <c r="T63" i="101"/>
  <c r="S63" i="101"/>
  <c r="R63" i="101"/>
  <c r="Q63" i="101"/>
  <c r="P63" i="101"/>
  <c r="O63" i="101"/>
  <c r="J63" i="101"/>
  <c r="J38" i="101"/>
  <c r="J20" i="101"/>
  <c r="C67" i="100"/>
  <c r="C69" i="100" s="1"/>
  <c r="AC63" i="100"/>
  <c r="AB63" i="100"/>
  <c r="AA63" i="100"/>
  <c r="Z63" i="100"/>
  <c r="Y63" i="100"/>
  <c r="X63" i="100"/>
  <c r="W63" i="100"/>
  <c r="V63" i="100"/>
  <c r="U63" i="100"/>
  <c r="T63" i="100"/>
  <c r="S63" i="100"/>
  <c r="R63" i="100"/>
  <c r="Q63" i="100"/>
  <c r="P63" i="100"/>
  <c r="O63" i="100"/>
  <c r="J63" i="100"/>
  <c r="J38" i="100"/>
  <c r="J20" i="100"/>
  <c r="C67" i="99"/>
  <c r="C68" i="99" s="1"/>
  <c r="AC63" i="99"/>
  <c r="AB63" i="99"/>
  <c r="AA63" i="99"/>
  <c r="Z63" i="99"/>
  <c r="Y63" i="99"/>
  <c r="X63" i="99"/>
  <c r="W63" i="99"/>
  <c r="V63" i="99"/>
  <c r="U63" i="99"/>
  <c r="T63" i="99"/>
  <c r="S63" i="99"/>
  <c r="R63" i="99"/>
  <c r="Q63" i="99"/>
  <c r="P63" i="99"/>
  <c r="O63" i="99"/>
  <c r="J63" i="99"/>
  <c r="J38" i="99"/>
  <c r="J20" i="99"/>
  <c r="C69" i="99" l="1"/>
  <c r="C68" i="100"/>
  <c r="C69" i="103"/>
  <c r="J39" i="91" l="1"/>
  <c r="C67" i="90"/>
  <c r="C69" i="90" s="1"/>
  <c r="J38" i="90"/>
  <c r="J38" i="89"/>
  <c r="C68" i="88"/>
  <c r="J38" i="88"/>
  <c r="U62" i="91" l="1"/>
  <c r="AC62" i="91"/>
  <c r="R62" i="91"/>
  <c r="O62" i="91"/>
  <c r="B66" i="91" s="1"/>
  <c r="S62" i="91"/>
  <c r="W62" i="91"/>
  <c r="AA62" i="91"/>
  <c r="P62" i="91"/>
  <c r="T62" i="91"/>
  <c r="X62" i="91"/>
  <c r="AB62" i="91"/>
  <c r="Q62" i="91"/>
  <c r="Y62" i="91"/>
  <c r="J20" i="91"/>
  <c r="V62" i="91"/>
  <c r="Z62" i="91"/>
  <c r="P63" i="90"/>
  <c r="T63" i="90"/>
  <c r="X63" i="90"/>
  <c r="AB63" i="90"/>
  <c r="R63" i="90"/>
  <c r="V63" i="90"/>
  <c r="Z63" i="90"/>
  <c r="O63" i="90"/>
  <c r="S63" i="90"/>
  <c r="W63" i="90"/>
  <c r="AA63" i="90"/>
  <c r="U63" i="90"/>
  <c r="Y63" i="90"/>
  <c r="AC63" i="90"/>
  <c r="R63" i="88"/>
  <c r="V63" i="88"/>
  <c r="Z63" i="88"/>
  <c r="O63" i="88"/>
  <c r="S63" i="88"/>
  <c r="W63" i="88"/>
  <c r="AA63" i="88"/>
  <c r="T63" i="88"/>
  <c r="X63" i="88"/>
  <c r="AB63" i="88"/>
  <c r="Q63" i="88"/>
  <c r="U63" i="88"/>
  <c r="Y63" i="88"/>
  <c r="AC63" i="88"/>
  <c r="Q63" i="89"/>
  <c r="Y63" i="89"/>
  <c r="O63" i="89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63" i="88"/>
  <c r="J63" i="90"/>
  <c r="J62" i="91"/>
  <c r="J63" i="89"/>
  <c r="J20" i="90"/>
  <c r="J20" i="89"/>
  <c r="C69" i="88"/>
  <c r="J20" i="88"/>
  <c r="Q63" i="90"/>
  <c r="C68" i="90"/>
  <c r="P63" i="88"/>
  <c r="J38" i="87"/>
  <c r="B69" i="91" l="1"/>
  <c r="B70" i="91"/>
  <c r="T63" i="87"/>
  <c r="X63" i="87"/>
  <c r="AB63" i="87"/>
  <c r="Q63" i="87"/>
  <c r="U63" i="87"/>
  <c r="Y63" i="87"/>
  <c r="AC63" i="87"/>
  <c r="R63" i="87"/>
  <c r="V63" i="87"/>
  <c r="Z63" i="87"/>
  <c r="O63" i="87"/>
  <c r="S63" i="87"/>
  <c r="W63" i="87"/>
  <c r="AA63" i="87"/>
  <c r="J63" i="87"/>
  <c r="J20" i="87"/>
  <c r="P63" i="87"/>
  <c r="O63" i="86" l="1"/>
  <c r="S63" i="86"/>
  <c r="W63" i="86"/>
  <c r="AA63" i="86"/>
  <c r="P63" i="86"/>
  <c r="T63" i="86"/>
  <c r="X63" i="86"/>
  <c r="AB63" i="86"/>
  <c r="Q63" i="86"/>
  <c r="U63" i="86"/>
  <c r="Y63" i="86"/>
  <c r="AC63" i="86"/>
  <c r="R63" i="86"/>
  <c r="V63" i="86"/>
  <c r="Z63" i="86"/>
  <c r="V63" i="85"/>
  <c r="AB63" i="85"/>
  <c r="R63" i="85"/>
  <c r="Z63" i="85"/>
  <c r="O63" i="85"/>
  <c r="S63" i="85"/>
  <c r="W63" i="85"/>
  <c r="AA63" i="85"/>
  <c r="P63" i="85"/>
  <c r="T63" i="85"/>
  <c r="X63" i="85"/>
  <c r="Q63" i="85"/>
  <c r="U63" i="85"/>
  <c r="Y63" i="85"/>
  <c r="AC63" i="85"/>
  <c r="P63" i="82"/>
  <c r="T63" i="82"/>
  <c r="X63" i="82"/>
  <c r="AB63" i="82"/>
  <c r="U63" i="82"/>
  <c r="Y63" i="82"/>
  <c r="AC63" i="82"/>
  <c r="R63" i="82"/>
  <c r="V63" i="82"/>
  <c r="Z63" i="82"/>
  <c r="O63" i="82"/>
  <c r="S63" i="82"/>
  <c r="W63" i="82"/>
  <c r="AA63" i="82"/>
  <c r="J63" i="82"/>
  <c r="J20" i="82"/>
  <c r="Q63" i="82"/>
  <c r="J20" i="85"/>
  <c r="J63" i="85"/>
  <c r="J38" i="85"/>
  <c r="J39" i="84"/>
  <c r="J20" i="86"/>
  <c r="J63" i="86"/>
  <c r="J38" i="86"/>
  <c r="J38" i="82"/>
  <c r="O63" i="83" l="1"/>
  <c r="W63" i="83"/>
  <c r="X63" i="83"/>
  <c r="Q63" i="83"/>
  <c r="U63" i="83"/>
  <c r="Y63" i="83"/>
  <c r="AC63" i="83"/>
  <c r="S63" i="83"/>
  <c r="AA63" i="83"/>
  <c r="P63" i="83"/>
  <c r="T63" i="83"/>
  <c r="AB63" i="83"/>
  <c r="R63" i="83"/>
  <c r="V63" i="83"/>
  <c r="Z63" i="83"/>
  <c r="J63" i="81"/>
  <c r="J63" i="83"/>
  <c r="J38" i="83"/>
  <c r="J20" i="83"/>
  <c r="J66" i="84" l="1"/>
  <c r="C67" i="86" l="1"/>
  <c r="C69" i="86" s="1"/>
  <c r="C68" i="86" l="1"/>
  <c r="J20" i="84" l="1"/>
  <c r="C67" i="85" l="1"/>
  <c r="R63" i="81" l="1"/>
  <c r="R66" i="84"/>
  <c r="U63" i="81"/>
  <c r="U66" i="84"/>
  <c r="AA63" i="81"/>
  <c r="AA66" i="84"/>
  <c r="W63" i="81"/>
  <c r="W66" i="84"/>
  <c r="O63" i="81"/>
  <c r="Q63" i="81"/>
  <c r="Q66" i="84"/>
  <c r="Z63" i="81"/>
  <c r="Z66" i="84"/>
  <c r="V63" i="81"/>
  <c r="V66" i="84"/>
  <c r="P63" i="81"/>
  <c r="P66" i="84"/>
  <c r="T63" i="81"/>
  <c r="T66" i="84"/>
  <c r="Y63" i="81"/>
  <c r="Y66" i="84"/>
  <c r="S63" i="81"/>
  <c r="S66" i="84"/>
  <c r="AB63" i="81"/>
  <c r="AB66" i="84"/>
  <c r="X63" i="81"/>
  <c r="X66" i="84"/>
  <c r="AC63" i="81"/>
  <c r="AC66" i="84"/>
  <c r="C68" i="85"/>
  <c r="C69" i="85"/>
  <c r="B75" i="84" l="1"/>
  <c r="B74" i="84"/>
  <c r="O66" i="84"/>
  <c r="B70" i="84" s="1"/>
  <c r="C67" i="82"/>
  <c r="C68" i="82" l="1"/>
  <c r="C67" i="81"/>
  <c r="C68" i="81" l="1"/>
  <c r="C69" i="82"/>
  <c r="C69" i="81"/>
  <c r="J38" i="81" l="1"/>
  <c r="J20" i="81"/>
  <c r="C68" i="89"/>
  <c r="C69" i="89"/>
  <c r="C70" i="84"/>
  <c r="C68" i="87"/>
  <c r="C74" i="84" s="1"/>
  <c r="C69" i="87" l="1"/>
  <c r="C75" i="84" s="1"/>
</calcChain>
</file>

<file path=xl/sharedStrings.xml><?xml version="1.0" encoding="utf-8"?>
<sst xmlns="http://schemas.openxmlformats.org/spreadsheetml/2006/main" count="2034" uniqueCount="103">
  <si>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</si>
  <si>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</si>
  <si>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</si>
  <si>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</si>
  <si>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</si>
  <si>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</si>
  <si>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</si>
  <si>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</si>
  <si>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</si>
  <si>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</si>
  <si>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</si>
  <si>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</si>
  <si>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</si>
  <si>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</si>
  <si>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</si>
  <si>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</si>
  <si>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</si>
  <si>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</si>
  <si>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</si>
  <si>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</si>
  <si>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</si>
  <si>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</si>
  <si>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</si>
  <si>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</si>
  <si>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</si>
  <si>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</si>
  <si>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</si>
  <si>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</si>
  <si>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</si>
  <si>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</si>
  <si>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</si>
  <si>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</si>
  <si>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</si>
  <si>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</si>
  <si>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</si>
  <si>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</si>
  <si>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</si>
  <si>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</si>
  <si>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</si>
  <si>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</si>
  <si>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</si>
  <si>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</si>
  <si>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</si>
  <si>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</si>
  <si>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</si>
  <si>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</si>
  <si>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</si>
  <si>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</si>
  <si>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</si>
  <si>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</si>
  <si>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</si>
  <si>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</si>
  <si>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</si>
  <si>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</si>
  <si>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</si>
  <si>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</si>
  <si>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</si>
  <si>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</si>
  <si>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</si>
  <si>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</si>
  <si>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</si>
  <si>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</si>
  <si>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</si>
  <si>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</si>
  <si>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</si>
  <si>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</si>
  <si>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</si>
  <si>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</si>
  <si>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</si>
  <si>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</si>
  <si>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</si>
  <si>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</si>
  <si>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</si>
  <si>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</si>
  <si>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</si>
  <si>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</si>
  <si>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</si>
  <si>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</si>
  <si>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</si>
  <si>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</si>
  <si>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rövid</t>
  </si>
  <si>
    <t>Önkormányzati saját forrás</t>
  </si>
  <si>
    <t>Zalaegerszeg É-i városrész</t>
  </si>
  <si>
    <t>É-i vízbázis előkészítése</t>
  </si>
  <si>
    <t>11-32054-1-025-01-14</t>
  </si>
  <si>
    <t>Zalaegerszeg Keleti vízbázisról ellátott települések</t>
  </si>
  <si>
    <t>ivóvízminőség javítása és vízellátásának fejlesztése</t>
  </si>
  <si>
    <t>KEHOP pályázati forrás</t>
  </si>
  <si>
    <t>Gördülő fejlesztési terv a 2020 - 2034 időszakra</t>
  </si>
  <si>
    <t>Viziközmű fejlesztési hozzájárulás</t>
  </si>
  <si>
    <t>Fejlesztési díj (2020)</t>
  </si>
  <si>
    <t>Fejlesztési díj (2021-2024)</t>
  </si>
  <si>
    <t>Fejlesztési díj (2025-2034)</t>
  </si>
  <si>
    <t>viziközmű fejlesztési hozzájárulás</t>
  </si>
  <si>
    <t>2020 évre a forrás biztosított</t>
  </si>
  <si>
    <t>Jelenleg beruházási igény nem ismert.</t>
  </si>
  <si>
    <t>Tervezett feladatok nettó költsége a teljes ütem tekintetében (eFt)</t>
  </si>
  <si>
    <t>Forrás megnevezése a teljes ütem tekintetében</t>
  </si>
  <si>
    <t>2020 évre a fejlesztési forrás biztosított</t>
  </si>
  <si>
    <t>Fejlesztési díj</t>
  </si>
  <si>
    <t>Forrás       2020 évre</t>
  </si>
  <si>
    <t>közép</t>
  </si>
  <si>
    <t>Nyugat- és Dél-Dúnántúli ivóvízminőség-javító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</si>
</sst>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36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3" borderId="24" xfId="0" applyNumberFormat="1" applyFont="1" applyFill="1" applyBorder="1" applyAlignment="1">
      <alignment horizontal="center" vertical="center"/>
    </xf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5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3" fontId="0" fillId="0" borderId="26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3" borderId="24" xfId="0" applyNumberFormat="1" applyFont="1" applyFill="1" applyBorder="1" applyAlignment="1">
      <alignment vertical="center"/>
    </xf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6" xfId="1" applyNumberFormat="1" applyFont="1" applyFill="1" applyBorder="1" applyAlignment="1">
      <alignment horizontal="center"/>
    </xf>
    <xf numFmtId="164" fontId="3" fillId="0" borderId="26" xfId="1" applyNumberFormat="1" applyFont="1" applyFill="1" applyBorder="1" applyAlignment="1">
      <alignment horizontal="right"/>
    </xf>
    <xf numFmtId="164" fontId="4" fillId="0" borderId="26" xfId="1" applyNumberFormat="1" applyFont="1" applyFill="1" applyBorder="1"/>
    <xf numFmtId="164" fontId="3" fillId="0" borderId="26" xfId="1" applyNumberFormat="1" applyFont="1" applyFill="1" applyBorder="1"/>
    <xf numFmtId="164" fontId="2" fillId="0" borderId="26" xfId="0" applyNumberFormat="1" applyFont="1" applyFill="1" applyBorder="1"/>
    <xf numFmtId="14" fontId="2" fillId="0" borderId="26" xfId="0" applyNumberFormat="1" applyFont="1" applyFill="1" applyBorder="1"/>
    <xf numFmtId="3" fontId="0" fillId="0" borderId="20" xfId="0" applyNumberFormat="1" applyFont="1" applyFill="1" applyBorder="1" applyAlignment="1">
      <alignment vertical="center"/>
    </xf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3" borderId="24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5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4" xfId="0" applyNumberFormat="1" applyFont="1" applyFill="1" applyBorder="1" applyAlignment="1">
      <alignment vertical="center"/>
    </xf>
    <xf numFmtId="3" fontId="15" fillId="0" borderId="26" xfId="0" applyNumberFormat="1" applyFont="1" applyFill="1" applyBorder="1" applyAlignment="1">
      <alignment vertical="center"/>
    </xf>
    <xf numFmtId="3" fontId="16" fillId="4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4" borderId="22" xfId="0" applyNumberFormat="1" applyFont="1" applyFill="1" applyBorder="1" applyAlignment="1">
      <alignment vertical="center"/>
    </xf>
    <xf numFmtId="164" fontId="5" fillId="0" borderId="29" xfId="0" applyNumberFormat="1" applyFont="1" applyBorder="1" applyAlignment="1">
      <alignment wrapText="1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vertical="center"/>
    </xf>
    <xf numFmtId="14" fontId="4" fillId="0" borderId="3" xfId="1" applyNumberFormat="1" applyFont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0" fillId="3" borderId="3" xfId="0" applyNumberFormat="1" applyFont="1" applyFill="1" applyBorder="1" applyAlignment="1">
      <alignment horizontal="right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64" fontId="3" fillId="0" borderId="0" xfId="1" applyNumberFormat="1" applyFont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7" borderId="5" xfId="0" applyFill="1" applyBorder="1" applyAlignment="1">
      <alignment horizont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13" fillId="0" borderId="27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6" fillId="0" borderId="9" xfId="2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8" xfId="0" applyNumberFormat="1" applyBorder="1" applyAlignment="1">
      <alignment horizontal="center" wrapText="1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60" zoomScaleNormal="60" workbookViewId="0">
      <pane ySplit="8" topLeftCell="A9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44</v>
      </c>
      <c r="L3" s="176"/>
      <c r="M3" s="176"/>
      <c r="N3" s="176"/>
      <c r="O3" s="176"/>
      <c r="P3" s="176"/>
      <c r="Q3" s="17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38" t="s">
        <v>14</v>
      </c>
      <c r="K9" s="210" t="s">
        <v>100</v>
      </c>
      <c r="L9" s="210" t="s">
        <v>15</v>
      </c>
      <c r="M9" s="210"/>
      <c r="N9" s="38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6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86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24"/>
      <c r="F51" s="124"/>
      <c r="G51" s="124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124"/>
      <c r="F53" s="124"/>
      <c r="G53" s="124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SUM(O11:O62)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A9:A11"/>
    <mergeCell ref="G10:G11"/>
    <mergeCell ref="M10:M11"/>
    <mergeCell ref="B9:D10"/>
    <mergeCell ref="E9:G9"/>
    <mergeCell ref="H9:H11"/>
    <mergeCell ref="E10:E11"/>
    <mergeCell ref="F10:F11"/>
    <mergeCell ref="R5:AC5"/>
    <mergeCell ref="Q10:Q11"/>
    <mergeCell ref="R7:AC7"/>
    <mergeCell ref="R10:R11"/>
    <mergeCell ref="AA10:AA11"/>
    <mergeCell ref="A1:AC1"/>
    <mergeCell ref="A2:AC2"/>
    <mergeCell ref="A3:J3"/>
    <mergeCell ref="K3:Q3"/>
    <mergeCell ref="R3:AC3"/>
    <mergeCell ref="A40:C40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2:C22"/>
    <mergeCell ref="A8:C8"/>
    <mergeCell ref="L10:L11"/>
    <mergeCell ref="K5:Q5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60" zoomScaleNormal="60" workbookViewId="0">
      <pane ySplit="8" topLeftCell="A9" activePane="bottomLeft" state="frozen"/>
      <selection activeCell="A62" sqref="A62:XFD6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58</v>
      </c>
      <c r="L3" s="176"/>
      <c r="M3" s="176"/>
      <c r="N3" s="176"/>
      <c r="O3" s="176"/>
      <c r="P3" s="176"/>
      <c r="Q3" s="176"/>
      <c r="R3" s="176" t="s">
        <v>59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42" t="s">
        <v>14</v>
      </c>
      <c r="K9" s="210" t="s">
        <v>100</v>
      </c>
      <c r="L9" s="210" t="s">
        <v>15</v>
      </c>
      <c r="M9" s="210"/>
      <c r="N9" s="142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151" customFormat="1" x14ac:dyDescent="0.25">
      <c r="A44" s="143"/>
      <c r="B44" s="144"/>
      <c r="C44" s="145"/>
      <c r="D44" s="146"/>
      <c r="E44" s="147"/>
      <c r="F44" s="147"/>
      <c r="G44" s="147"/>
      <c r="H44" s="148"/>
      <c r="I44" s="149"/>
      <c r="J44" s="146"/>
      <c r="K44" s="149"/>
      <c r="L44" s="150"/>
      <c r="M44" s="150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86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SUM(O11:O62)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60" zoomScaleNormal="60" workbookViewId="0">
      <pane ySplit="8" topLeftCell="A9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65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151" customFormat="1" x14ac:dyDescent="0.25">
      <c r="A44" s="143"/>
      <c r="B44" s="144"/>
      <c r="C44" s="145"/>
      <c r="D44" s="146"/>
      <c r="E44" s="147"/>
      <c r="F44" s="147"/>
      <c r="G44" s="147"/>
      <c r="H44" s="148"/>
      <c r="I44" s="149"/>
      <c r="J44" s="146"/>
      <c r="K44" s="149"/>
      <c r="L44" s="150"/>
      <c r="M44" s="150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86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SUM(O11:O62)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60" zoomScaleNormal="60" workbookViewId="0">
      <pane ySplit="7" topLeftCell="A26" activePane="bottomLeft" state="frozen"/>
      <selection activeCell="A9" sqref="A9:XFD12"/>
      <selection pane="bottomLeft" activeCell="C69" sqref="C69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45</v>
      </c>
      <c r="L3" s="176"/>
      <c r="M3" s="176"/>
      <c r="N3" s="176"/>
      <c r="O3" s="176"/>
      <c r="P3" s="176"/>
      <c r="Q3" s="176"/>
      <c r="R3" s="193" t="s">
        <v>78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87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f>SUM(C67:C68)</f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217">
        <f>SUM(O63)</f>
        <v>0</v>
      </c>
      <c r="C67" s="50">
        <f>K62</f>
        <v>0</v>
      </c>
      <c r="D67" s="168" t="s">
        <v>90</v>
      </c>
      <c r="K67" s="46"/>
    </row>
    <row r="68" spans="1:11" s="39" customFormat="1" ht="15.75" x14ac:dyDescent="0.25">
      <c r="A68" s="49" t="s">
        <v>30</v>
      </c>
      <c r="B68" s="218"/>
      <c r="C68" s="50">
        <v>0</v>
      </c>
      <c r="D68" s="168" t="s">
        <v>93</v>
      </c>
      <c r="K68" s="46"/>
    </row>
    <row r="69" spans="1:11" s="39" customFormat="1" ht="15.75" x14ac:dyDescent="0.25">
      <c r="A69" s="49" t="s">
        <v>31</v>
      </c>
      <c r="B69" s="167">
        <f>SUM(P63:S63)</f>
        <v>0</v>
      </c>
      <c r="C69" s="50">
        <f>C67*4</f>
        <v>0</v>
      </c>
      <c r="D69" s="168" t="s">
        <v>91</v>
      </c>
      <c r="K69" s="46"/>
    </row>
    <row r="70" spans="1:11" s="39" customFormat="1" ht="15.75" thickBot="1" x14ac:dyDescent="0.3">
      <c r="A70" s="51" t="s">
        <v>32</v>
      </c>
      <c r="B70" s="52">
        <f>SUM(T63:AC63)</f>
        <v>0</v>
      </c>
      <c r="C70" s="52">
        <f>C67*10</f>
        <v>0</v>
      </c>
      <c r="D70" s="169" t="s">
        <v>92</v>
      </c>
    </row>
    <row r="71" spans="1:11" s="39" customFormat="1" x14ac:dyDescent="0.25">
      <c r="A71" s="53"/>
      <c r="B71" s="54"/>
      <c r="C71" s="54"/>
    </row>
    <row r="72" spans="1:11" ht="15.75" thickBot="1" x14ac:dyDescent="0.3"/>
    <row r="73" spans="1:11" ht="15.75" thickBot="1" x14ac:dyDescent="0.3">
      <c r="B73" s="156" t="s">
        <v>95</v>
      </c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1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B67:B68"/>
    <mergeCell ref="A22:C22"/>
    <mergeCell ref="A40:C40"/>
    <mergeCell ref="Y10:Y11"/>
    <mergeCell ref="Z10:Z11"/>
    <mergeCell ref="E10:E11"/>
    <mergeCell ref="F10:F11"/>
    <mergeCell ref="G10:G11"/>
    <mergeCell ref="W10:W11"/>
    <mergeCell ref="X10:X11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62" sqref="A62:XFD6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60</v>
      </c>
      <c r="L3" s="176"/>
      <c r="M3" s="176"/>
      <c r="N3" s="176"/>
      <c r="O3" s="176"/>
      <c r="P3" s="176"/>
      <c r="Q3" s="176"/>
      <c r="R3" s="176" t="s">
        <v>59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42" t="s">
        <v>14</v>
      </c>
      <c r="K9" s="210" t="s">
        <v>100</v>
      </c>
      <c r="L9" s="210" t="s">
        <v>15</v>
      </c>
      <c r="M9" s="210"/>
      <c r="N9" s="142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54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46</v>
      </c>
      <c r="L3" s="176"/>
      <c r="M3" s="176"/>
      <c r="N3" s="176"/>
      <c r="O3" s="176"/>
      <c r="P3" s="176"/>
      <c r="Q3" s="176"/>
      <c r="R3" s="193" t="s">
        <v>77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87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47</v>
      </c>
      <c r="L3" s="176"/>
      <c r="M3" s="176"/>
      <c r="N3" s="176"/>
      <c r="O3" s="176"/>
      <c r="P3" s="176"/>
      <c r="Q3" s="176"/>
      <c r="R3" s="193" t="s">
        <v>77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87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60" zoomScaleNormal="60" workbookViewId="0">
      <pane ySplit="8" topLeftCell="A9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69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151" customFormat="1" x14ac:dyDescent="0.25">
      <c r="A44" s="143"/>
      <c r="B44" s="144"/>
      <c r="C44" s="145"/>
      <c r="D44" s="146"/>
      <c r="E44" s="147"/>
      <c r="F44" s="147"/>
      <c r="G44" s="147"/>
      <c r="H44" s="148"/>
      <c r="I44" s="149"/>
      <c r="J44" s="146"/>
      <c r="K44" s="149"/>
      <c r="L44" s="150"/>
      <c r="M44" s="150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86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SUM(O11:O62)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K64" sqref="K64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70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54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62" sqref="A62:XFD6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61</v>
      </c>
      <c r="L3" s="176"/>
      <c r="M3" s="176"/>
      <c r="N3" s="176"/>
      <c r="O3" s="176"/>
      <c r="P3" s="176"/>
      <c r="Q3" s="176"/>
      <c r="R3" s="176" t="s">
        <v>59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219" t="s">
        <v>76</v>
      </c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1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42" t="s">
        <v>14</v>
      </c>
      <c r="K9" s="210" t="s">
        <v>100</v>
      </c>
      <c r="L9" s="210" t="s">
        <v>15</v>
      </c>
      <c r="M9" s="210"/>
      <c r="N9" s="142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54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48</v>
      </c>
      <c r="L3" s="176"/>
      <c r="M3" s="176"/>
      <c r="N3" s="176"/>
      <c r="O3" s="176"/>
      <c r="P3" s="176"/>
      <c r="Q3" s="17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87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62" sqref="A62:XFD6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62</v>
      </c>
      <c r="L3" s="176"/>
      <c r="M3" s="176"/>
      <c r="N3" s="176"/>
      <c r="O3" s="176"/>
      <c r="P3" s="176"/>
      <c r="Q3" s="176"/>
      <c r="R3" s="176" t="s">
        <v>59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219" t="s">
        <v>76</v>
      </c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1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42" t="s">
        <v>14</v>
      </c>
      <c r="K9" s="210" t="s">
        <v>100</v>
      </c>
      <c r="L9" s="210" t="s">
        <v>15</v>
      </c>
      <c r="M9" s="210"/>
      <c r="N9" s="142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47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49</v>
      </c>
      <c r="L3" s="176"/>
      <c r="M3" s="176"/>
      <c r="N3" s="176"/>
      <c r="O3" s="176"/>
      <c r="P3" s="176"/>
      <c r="Q3" s="17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23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f>SUM(C67)</f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15.75" thickBot="1" x14ac:dyDescent="0.3">
      <c r="B72" s="156" t="s">
        <v>95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60" zoomScaleNormal="60" workbookViewId="0">
      <pane ySplit="8" topLeftCell="A9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68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86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86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SUM(O11:O62)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K64" sqref="K64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66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54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K64" sqref="K64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71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219" t="s">
        <v>76</v>
      </c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1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54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50</v>
      </c>
      <c r="L3" s="176"/>
      <c r="M3" s="176"/>
      <c r="N3" s="176"/>
      <c r="O3" s="176"/>
      <c r="P3" s="176"/>
      <c r="Q3" s="17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23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f>SUM(C67)</f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15.75" thickBot="1" x14ac:dyDescent="0.3">
      <c r="B72" s="156" t="s">
        <v>95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70" zoomScaleNormal="70" workbookViewId="0">
      <pane ySplit="8" topLeftCell="A9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74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86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86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SUM(O11:O62)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C1" zoomScale="60" zoomScaleNormal="60" workbookViewId="0">
      <pane ySplit="7" topLeftCell="A8" activePane="bottomLeft" state="frozen"/>
      <selection activeCell="K64" sqref="K64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72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219" t="s">
        <v>76</v>
      </c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1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47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143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/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57.75" thickBot="1" x14ac:dyDescent="0.3">
      <c r="B72" s="156" t="s">
        <v>67</v>
      </c>
      <c r="C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8" activePane="bottomLeft" state="frozen"/>
      <selection activeCell="K64" sqref="K64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73</v>
      </c>
      <c r="L3" s="176"/>
      <c r="M3" s="176"/>
      <c r="N3" s="176"/>
      <c r="O3" s="176"/>
      <c r="P3" s="176"/>
      <c r="Q3" s="176"/>
      <c r="R3" s="176" t="s">
        <v>57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219" t="s">
        <v>76</v>
      </c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1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55" t="s">
        <v>14</v>
      </c>
      <c r="K9" s="210" t="s">
        <v>100</v>
      </c>
      <c r="L9" s="210" t="s">
        <v>15</v>
      </c>
      <c r="M9" s="210"/>
      <c r="N9" s="155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47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8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51</v>
      </c>
      <c r="L3" s="176"/>
      <c r="M3" s="176"/>
      <c r="N3" s="176"/>
      <c r="O3" s="176"/>
      <c r="P3" s="176"/>
      <c r="Q3" s="17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23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f>SUM(C67)</f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15.75" thickBot="1" x14ac:dyDescent="0.3">
      <c r="B72" s="156" t="s">
        <v>95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9" sqref="A9:XFD1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52</v>
      </c>
      <c r="L3" s="176"/>
      <c r="M3" s="176"/>
      <c r="N3" s="176"/>
      <c r="O3" s="176"/>
      <c r="P3" s="176"/>
      <c r="Q3" s="17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76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23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45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62" sqref="A62:XFD6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63</v>
      </c>
      <c r="L3" s="176"/>
      <c r="M3" s="176"/>
      <c r="N3" s="176"/>
      <c r="O3" s="176"/>
      <c r="P3" s="176"/>
      <c r="Q3" s="176"/>
      <c r="R3" s="176" t="s">
        <v>59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219" t="s">
        <v>76</v>
      </c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1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42" t="s">
        <v>14</v>
      </c>
      <c r="K9" s="210" t="s">
        <v>100</v>
      </c>
      <c r="L9" s="210" t="s">
        <v>15</v>
      </c>
      <c r="M9" s="210"/>
      <c r="N9" s="142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47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6" activePane="bottomLeft" state="frozen"/>
      <selection activeCell="A9" sqref="A9:XFD12"/>
      <selection pane="bottomLeft" activeCell="B45" sqref="B4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.7109375" style="7" customWidth="1"/>
    <col min="5" max="5" width="20" style="7" hidden="1" customWidth="1"/>
    <col min="6" max="6" width="25.7109375" style="7" hidden="1" customWidth="1"/>
    <col min="7" max="7" width="20" style="7" hidden="1" customWidth="1"/>
    <col min="8" max="8" width="17.28515625" style="7" hidden="1" customWidth="1"/>
    <col min="9" max="9" width="14.28515625" style="7" customWidth="1"/>
    <col min="10" max="10" width="15.140625" style="7" customWidth="1"/>
    <col min="11" max="11" width="19.855468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53</v>
      </c>
      <c r="L3" s="176"/>
      <c r="M3" s="176"/>
      <c r="N3" s="176"/>
      <c r="O3" s="176"/>
      <c r="P3" s="176"/>
      <c r="Q3" s="17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54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23" t="s">
        <v>14</v>
      </c>
      <c r="K9" s="210" t="s">
        <v>100</v>
      </c>
      <c r="L9" s="210" t="s">
        <v>15</v>
      </c>
      <c r="M9" s="210"/>
      <c r="N9" s="139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>
        <v>2</v>
      </c>
      <c r="B15" s="21"/>
      <c r="C15" s="2" t="s">
        <v>82</v>
      </c>
      <c r="D15" s="3" t="s">
        <v>83</v>
      </c>
      <c r="E15" s="159"/>
      <c r="F15" s="159"/>
      <c r="G15" s="159"/>
      <c r="H15" s="73"/>
      <c r="I15" s="157" t="s">
        <v>79</v>
      </c>
      <c r="J15" s="146">
        <f>SUM(O15:AC15)</f>
        <v>30000</v>
      </c>
      <c r="K15" s="157"/>
      <c r="L15" s="81">
        <v>43831</v>
      </c>
      <c r="M15" s="158">
        <v>44196</v>
      </c>
      <c r="N15" s="20" t="s">
        <v>80</v>
      </c>
      <c r="O15" s="42">
        <v>30000</v>
      </c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30000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ht="50.25" customHeight="1" x14ac:dyDescent="0.25">
      <c r="A35" s="231">
        <v>1</v>
      </c>
      <c r="B35" s="21"/>
      <c r="C35" s="159" t="s">
        <v>85</v>
      </c>
      <c r="D35" s="159" t="s">
        <v>86</v>
      </c>
      <c r="E35" s="2"/>
      <c r="F35" s="2"/>
      <c r="G35" s="2"/>
      <c r="H35" s="22"/>
      <c r="I35" s="143" t="s">
        <v>79</v>
      </c>
      <c r="J35" s="144">
        <f>SUM(O35:AC35)</f>
        <v>1588332</v>
      </c>
      <c r="K35" s="22"/>
      <c r="L35" s="160">
        <v>43831</v>
      </c>
      <c r="M35" s="160">
        <v>44196</v>
      </c>
      <c r="N35" s="161" t="s">
        <v>80</v>
      </c>
      <c r="O35" s="42">
        <v>1588332</v>
      </c>
      <c r="P35" s="43"/>
      <c r="Q35" s="125"/>
      <c r="R35" s="125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ht="50.25" customHeight="1" x14ac:dyDescent="0.25">
      <c r="A36" s="232"/>
      <c r="B36" s="21"/>
      <c r="C36" s="159" t="s">
        <v>85</v>
      </c>
      <c r="D36" s="159" t="s">
        <v>86</v>
      </c>
      <c r="E36" s="2"/>
      <c r="F36" s="2"/>
      <c r="G36" s="2"/>
      <c r="H36" s="22"/>
      <c r="I36" s="143" t="s">
        <v>79</v>
      </c>
      <c r="J36" s="144">
        <f>SUM(O36:AC36)</f>
        <v>533824</v>
      </c>
      <c r="K36" s="22"/>
      <c r="L36" s="160">
        <v>44197</v>
      </c>
      <c r="M36" s="160">
        <v>44561</v>
      </c>
      <c r="N36" s="161" t="s">
        <v>101</v>
      </c>
      <c r="O36" s="42"/>
      <c r="P36" s="43">
        <v>533824</v>
      </c>
      <c r="Q36" s="125"/>
      <c r="R36" s="125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6"/>
      <c r="B37" s="67" t="s">
        <v>3</v>
      </c>
      <c r="C37" s="68"/>
      <c r="D37" s="68"/>
      <c r="E37" s="68"/>
      <c r="F37" s="68"/>
      <c r="G37" s="68"/>
      <c r="H37" s="69"/>
      <c r="I37" s="69"/>
      <c r="J37" s="69"/>
      <c r="K37" s="69"/>
      <c r="L37" s="84"/>
      <c r="M37" s="84"/>
      <c r="N37" s="71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70"/>
    </row>
    <row r="38" spans="1:29" ht="15.75" thickBot="1" x14ac:dyDescent="0.3">
      <c r="A38" s="92"/>
      <c r="B38" s="93"/>
      <c r="C38" s="95"/>
      <c r="D38" s="95"/>
      <c r="E38" s="95"/>
      <c r="F38" s="95"/>
      <c r="G38" s="95"/>
      <c r="H38" s="94"/>
      <c r="I38" s="94"/>
      <c r="J38" s="94"/>
      <c r="K38" s="94"/>
      <c r="L38" s="96"/>
      <c r="M38" s="96"/>
      <c r="N38" s="106"/>
      <c r="O38" s="97"/>
      <c r="P38" s="98"/>
      <c r="Q38" s="98"/>
      <c r="R38" s="98"/>
      <c r="S38" s="98"/>
      <c r="T38" s="99"/>
      <c r="U38" s="99"/>
      <c r="V38" s="99"/>
      <c r="W38" s="99"/>
      <c r="X38" s="99"/>
      <c r="Y38" s="99"/>
      <c r="Z38" s="99"/>
      <c r="AA38" s="99"/>
      <c r="AB38" s="99"/>
      <c r="AC38" s="88"/>
    </row>
    <row r="39" spans="1:29" ht="15.75" thickBot="1" x14ac:dyDescent="0.3">
      <c r="A39" s="114"/>
      <c r="B39" s="115" t="s">
        <v>39</v>
      </c>
      <c r="C39" s="116"/>
      <c r="D39" s="116"/>
      <c r="E39" s="116"/>
      <c r="F39" s="116"/>
      <c r="G39" s="116"/>
      <c r="H39" s="117"/>
      <c r="I39" s="117"/>
      <c r="J39" s="117">
        <f>SUM(J24:J38)</f>
        <v>2122156</v>
      </c>
      <c r="K39" s="117"/>
      <c r="L39" s="118"/>
      <c r="M39" s="118"/>
      <c r="N39" s="101"/>
      <c r="O39" s="119"/>
      <c r="P39" s="120"/>
      <c r="Q39" s="120"/>
      <c r="R39" s="120"/>
      <c r="S39" s="120"/>
      <c r="T39" s="121"/>
      <c r="U39" s="121"/>
      <c r="V39" s="121"/>
      <c r="W39" s="121"/>
      <c r="X39" s="121"/>
      <c r="Y39" s="121"/>
      <c r="Z39" s="121"/>
      <c r="AA39" s="121"/>
      <c r="AB39" s="121"/>
      <c r="AC39" s="122"/>
    </row>
    <row r="40" spans="1:29" ht="15.75" thickBot="1" x14ac:dyDescent="0.3">
      <c r="A40" s="107"/>
      <c r="B40" s="108"/>
      <c r="C40" s="109"/>
      <c r="D40" s="109"/>
      <c r="E40" s="109"/>
      <c r="F40" s="109"/>
      <c r="G40" s="109"/>
      <c r="H40" s="110"/>
      <c r="I40" s="110"/>
      <c r="J40" s="111"/>
      <c r="K40" s="111"/>
      <c r="L40" s="112"/>
      <c r="M40" s="112"/>
      <c r="N40" s="111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113"/>
    </row>
    <row r="41" spans="1:29" x14ac:dyDescent="0.25">
      <c r="A41" s="172" t="s">
        <v>40</v>
      </c>
      <c r="B41" s="172"/>
      <c r="C41" s="172"/>
      <c r="D41" s="25"/>
      <c r="E41" s="25"/>
      <c r="F41" s="25"/>
      <c r="G41" s="25"/>
      <c r="H41" s="25"/>
      <c r="I41" s="26"/>
      <c r="L41" s="76"/>
      <c r="M41" s="76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7"/>
      <c r="M42" s="78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41</v>
      </c>
      <c r="C43" s="14"/>
      <c r="D43" s="14"/>
      <c r="E43" s="14"/>
      <c r="F43" s="14"/>
      <c r="G43" s="14"/>
      <c r="H43" s="15"/>
      <c r="I43" s="9"/>
      <c r="J43" s="15"/>
      <c r="K43" s="9"/>
      <c r="L43" s="80"/>
      <c r="M43" s="75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0"/>
      <c r="M44" s="75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5"/>
    </row>
    <row r="45" spans="1:29" ht="50.25" customHeight="1" x14ac:dyDescent="0.25">
      <c r="A45" s="231">
        <v>3</v>
      </c>
      <c r="B45" s="21"/>
      <c r="C45" s="159" t="s">
        <v>102</v>
      </c>
      <c r="D45" s="159" t="s">
        <v>86</v>
      </c>
      <c r="E45" s="2"/>
      <c r="F45" s="2"/>
      <c r="G45" s="2"/>
      <c r="H45" s="22"/>
      <c r="I45" s="143" t="s">
        <v>79</v>
      </c>
      <c r="J45" s="144">
        <f>SUM(O45:AC45)</f>
        <v>45450</v>
      </c>
      <c r="K45" s="22"/>
      <c r="L45" s="160">
        <v>43831</v>
      </c>
      <c r="M45" s="160">
        <v>44196</v>
      </c>
      <c r="N45" s="161" t="s">
        <v>80</v>
      </c>
      <c r="O45" s="42">
        <v>45450</v>
      </c>
      <c r="P45" s="43"/>
      <c r="Q45" s="125"/>
      <c r="R45" s="125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ht="50.25" customHeight="1" x14ac:dyDescent="0.25">
      <c r="A46" s="232"/>
      <c r="B46" s="21"/>
      <c r="C46" s="159" t="s">
        <v>102</v>
      </c>
      <c r="D46" s="159" t="s">
        <v>86</v>
      </c>
      <c r="E46" s="2"/>
      <c r="F46" s="2"/>
      <c r="G46" s="2"/>
      <c r="H46" s="22"/>
      <c r="I46" s="143" t="s">
        <v>79</v>
      </c>
      <c r="J46" s="144">
        <f>SUM(O46:AC46)</f>
        <v>110050</v>
      </c>
      <c r="K46" s="22"/>
      <c r="L46" s="160">
        <v>44197</v>
      </c>
      <c r="M46" s="160">
        <v>44926</v>
      </c>
      <c r="N46" s="161" t="s">
        <v>101</v>
      </c>
      <c r="O46" s="42"/>
      <c r="P46" s="43">
        <v>64600</v>
      </c>
      <c r="Q46" s="125">
        <v>45450</v>
      </c>
      <c r="R46" s="125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"/>
      <c r="B47" s="21"/>
      <c r="C47" s="32"/>
      <c r="D47" s="2"/>
      <c r="E47" s="74"/>
      <c r="F47" s="74"/>
      <c r="G47" s="74"/>
      <c r="H47" s="22"/>
      <c r="I47" s="22"/>
      <c r="J47" s="2"/>
      <c r="K47" s="22"/>
      <c r="L47" s="79"/>
      <c r="M47" s="79"/>
      <c r="N47" s="37"/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"/>
      <c r="B48" s="17" t="s">
        <v>3</v>
      </c>
      <c r="C48" s="9"/>
      <c r="D48" s="9"/>
      <c r="E48" s="9"/>
      <c r="F48" s="9"/>
      <c r="G48" s="9"/>
      <c r="H48" s="18"/>
      <c r="I48" s="18"/>
      <c r="J48" s="18"/>
      <c r="K48" s="18"/>
      <c r="L48" s="75"/>
      <c r="M48" s="75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x14ac:dyDescent="0.25">
      <c r="A49" s="1"/>
      <c r="B49" s="21"/>
      <c r="C49" s="32"/>
      <c r="D49" s="2"/>
      <c r="E49" s="74"/>
      <c r="F49" s="74"/>
      <c r="G49" s="74"/>
      <c r="H49" s="22"/>
      <c r="I49" s="22"/>
      <c r="J49" s="2"/>
      <c r="K49" s="22"/>
      <c r="L49" s="79"/>
      <c r="M49" s="79"/>
      <c r="N49" s="37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8" t="s">
        <v>42</v>
      </c>
      <c r="C50" s="9"/>
      <c r="D50" s="9"/>
      <c r="E50" s="9"/>
      <c r="F50" s="9"/>
      <c r="G50" s="9"/>
      <c r="H50" s="18"/>
      <c r="I50" s="18"/>
      <c r="J50" s="18"/>
      <c r="K50" s="18"/>
      <c r="L50" s="75"/>
      <c r="M50" s="75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5"/>
    </row>
    <row r="51" spans="1:29" s="23" customFormat="1" x14ac:dyDescent="0.25">
      <c r="A51" s="66"/>
      <c r="B51" s="67" t="s">
        <v>1</v>
      </c>
      <c r="C51" s="68"/>
      <c r="D51" s="68"/>
      <c r="E51" s="68"/>
      <c r="F51" s="68"/>
      <c r="G51" s="68"/>
      <c r="H51" s="69"/>
      <c r="I51" s="69"/>
      <c r="J51" s="69"/>
      <c r="K51" s="69"/>
      <c r="L51" s="84"/>
      <c r="M51" s="84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s="23" customFormat="1" x14ac:dyDescent="0.25">
      <c r="A58" s="66"/>
      <c r="B58" s="67" t="s">
        <v>2</v>
      </c>
      <c r="C58" s="68"/>
      <c r="D58" s="68"/>
      <c r="E58" s="68"/>
      <c r="F58" s="68"/>
      <c r="G58" s="68"/>
      <c r="H58" s="69"/>
      <c r="I58" s="69"/>
      <c r="J58" s="69"/>
      <c r="K58" s="69"/>
      <c r="L58" s="84"/>
      <c r="M58" s="84"/>
      <c r="N58" s="71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70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79"/>
      <c r="M59" s="79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 x14ac:dyDescent="0.25">
      <c r="A60" s="66"/>
      <c r="B60" s="67" t="s">
        <v>3</v>
      </c>
      <c r="C60" s="68"/>
      <c r="D60" s="68"/>
      <c r="E60" s="68"/>
      <c r="F60" s="68"/>
      <c r="G60" s="68"/>
      <c r="H60" s="69"/>
      <c r="I60" s="69"/>
      <c r="J60" s="69"/>
      <c r="K60" s="69"/>
      <c r="L60" s="84"/>
      <c r="M60" s="84"/>
      <c r="N60" s="71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ht="15.75" thickBot="1" x14ac:dyDescent="0.3">
      <c r="A61" s="1"/>
      <c r="B61" s="89"/>
      <c r="C61" s="2"/>
      <c r="D61" s="2"/>
      <c r="E61" s="2"/>
      <c r="F61" s="2"/>
      <c r="G61" s="2"/>
      <c r="H61" s="22"/>
      <c r="I61" s="22"/>
      <c r="J61" s="22"/>
      <c r="K61" s="22"/>
      <c r="L61" s="79"/>
      <c r="M61" s="79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88"/>
    </row>
    <row r="62" spans="1:29" s="62" customFormat="1" ht="15.75" thickBot="1" x14ac:dyDescent="0.25">
      <c r="A62" s="55"/>
      <c r="B62" s="56" t="s">
        <v>0</v>
      </c>
      <c r="C62" s="56"/>
      <c r="D62" s="56"/>
      <c r="E62" s="56"/>
      <c r="F62" s="56"/>
      <c r="G62" s="56"/>
      <c r="H62" s="56"/>
      <c r="I62" s="56"/>
      <c r="J62" s="56">
        <f>SUM(J43:J61)</f>
        <v>155500</v>
      </c>
      <c r="K62" s="56">
        <f>SUM(C66:C68)</f>
        <v>1663782</v>
      </c>
      <c r="L62" s="56"/>
      <c r="M62" s="56"/>
      <c r="N62" s="57"/>
      <c r="O62" s="58">
        <f t="shared" ref="O62:AC62" si="0">SUM(O12:O61)</f>
        <v>1663782</v>
      </c>
      <c r="P62" s="59">
        <f t="shared" si="0"/>
        <v>598424</v>
      </c>
      <c r="Q62" s="59">
        <f t="shared" si="0"/>
        <v>45450</v>
      </c>
      <c r="R62" s="59">
        <f t="shared" si="0"/>
        <v>0</v>
      </c>
      <c r="S62" s="59">
        <f t="shared" si="0"/>
        <v>0</v>
      </c>
      <c r="T62" s="60">
        <f t="shared" si="0"/>
        <v>0</v>
      </c>
      <c r="U62" s="60">
        <f t="shared" si="0"/>
        <v>0</v>
      </c>
      <c r="V62" s="60">
        <f t="shared" si="0"/>
        <v>0</v>
      </c>
      <c r="W62" s="60">
        <f t="shared" si="0"/>
        <v>0</v>
      </c>
      <c r="X62" s="60">
        <f t="shared" si="0"/>
        <v>0</v>
      </c>
      <c r="Y62" s="60">
        <f t="shared" si="0"/>
        <v>0</v>
      </c>
      <c r="Z62" s="60">
        <f t="shared" si="0"/>
        <v>0</v>
      </c>
      <c r="AA62" s="60">
        <f t="shared" si="0"/>
        <v>0</v>
      </c>
      <c r="AB62" s="60">
        <f t="shared" si="0"/>
        <v>0</v>
      </c>
      <c r="AC62" s="61">
        <f t="shared" si="0"/>
        <v>0</v>
      </c>
    </row>
    <row r="63" spans="1:29" ht="15.75" x14ac:dyDescent="0.25">
      <c r="A63" s="24"/>
      <c r="B63" s="25"/>
      <c r="C63" s="25"/>
      <c r="D63" s="25"/>
      <c r="E63" s="25"/>
      <c r="F63" s="25"/>
      <c r="G63" s="25"/>
      <c r="H63" s="25"/>
      <c r="I63" s="26"/>
      <c r="K63" s="35"/>
      <c r="O63" s="7" t="s">
        <v>98</v>
      </c>
    </row>
    <row r="64" spans="1:29" s="39" customFormat="1" ht="15.75" x14ac:dyDescent="0.25">
      <c r="K64" s="46"/>
    </row>
    <row r="65" spans="1:11" s="39" customFormat="1" ht="45" x14ac:dyDescent="0.25">
      <c r="A65" s="47"/>
      <c r="B65" s="48" t="s">
        <v>96</v>
      </c>
      <c r="C65" s="48" t="s">
        <v>29</v>
      </c>
      <c r="D65" s="48" t="s">
        <v>97</v>
      </c>
      <c r="K65" s="46"/>
    </row>
    <row r="66" spans="1:11" s="39" customFormat="1" ht="15.75" x14ac:dyDescent="0.25">
      <c r="A66" s="49" t="s">
        <v>30</v>
      </c>
      <c r="B66" s="217">
        <f>SUM(O62)</f>
        <v>1663782</v>
      </c>
      <c r="C66" s="166">
        <v>0</v>
      </c>
      <c r="D66" s="168" t="s">
        <v>89</v>
      </c>
      <c r="K66" s="46"/>
    </row>
    <row r="67" spans="1:11" s="39" customFormat="1" ht="15.75" x14ac:dyDescent="0.25">
      <c r="A67" s="49" t="s">
        <v>30</v>
      </c>
      <c r="B67" s="222"/>
      <c r="C67" s="166">
        <v>1633782</v>
      </c>
      <c r="D67" s="168" t="s">
        <v>87</v>
      </c>
      <c r="K67" s="46"/>
    </row>
    <row r="68" spans="1:11" s="39" customFormat="1" ht="15.75" x14ac:dyDescent="0.25">
      <c r="A68" s="49" t="s">
        <v>30</v>
      </c>
      <c r="B68" s="223"/>
      <c r="C68" s="166">
        <v>30000</v>
      </c>
      <c r="D68" s="168" t="s">
        <v>81</v>
      </c>
      <c r="K68" s="46"/>
    </row>
    <row r="69" spans="1:11" s="39" customFormat="1" ht="15.75" x14ac:dyDescent="0.25">
      <c r="A69" s="49" t="s">
        <v>31</v>
      </c>
      <c r="B69" s="167">
        <f>SUM(P62:S62)</f>
        <v>643874</v>
      </c>
      <c r="C69" s="50">
        <v>643874</v>
      </c>
      <c r="D69" s="168" t="s">
        <v>87</v>
      </c>
      <c r="K69" s="46"/>
    </row>
    <row r="70" spans="1:11" s="39" customFormat="1" ht="15.75" thickBot="1" x14ac:dyDescent="0.3">
      <c r="A70" s="51" t="s">
        <v>32</v>
      </c>
      <c r="B70" s="52">
        <f>SUM(T62:AC62)</f>
        <v>0</v>
      </c>
      <c r="C70" s="52">
        <v>0</v>
      </c>
      <c r="D70" s="169" t="s">
        <v>92</v>
      </c>
    </row>
    <row r="71" spans="1:11" s="39" customFormat="1" x14ac:dyDescent="0.25">
      <c r="A71" s="53"/>
      <c r="B71" s="54"/>
      <c r="C71" s="54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3">
    <mergeCell ref="A35:A36"/>
    <mergeCell ref="A45:A46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B66:B68"/>
    <mergeCell ref="AC10:AC11"/>
    <mergeCell ref="A22:C22"/>
    <mergeCell ref="A41:C41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60" zoomScaleNormal="60" workbookViewId="0">
      <pane ySplit="7" topLeftCell="A8" activePane="bottomLeft" state="frozen"/>
      <selection activeCell="A62" sqref="A62:XFD62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6" t="s">
        <v>64</v>
      </c>
      <c r="L3" s="176"/>
      <c r="M3" s="176"/>
      <c r="N3" s="176"/>
      <c r="O3" s="176"/>
      <c r="P3" s="176"/>
      <c r="Q3" s="176"/>
      <c r="R3" s="176" t="s">
        <v>59</v>
      </c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7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219" t="s">
        <v>76</v>
      </c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1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142" t="s">
        <v>14</v>
      </c>
      <c r="K9" s="210" t="s">
        <v>100</v>
      </c>
      <c r="L9" s="210" t="s">
        <v>15</v>
      </c>
      <c r="M9" s="210"/>
      <c r="N9" s="142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195">
        <v>3</v>
      </c>
      <c r="R10" s="195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196"/>
      <c r="R11" s="196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1"/>
      <c r="M15" s="82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1" customFormat="1" x14ac:dyDescent="0.25">
      <c r="A17" s="143"/>
      <c r="B17" s="144"/>
      <c r="C17" s="152"/>
      <c r="D17" s="152"/>
      <c r="E17" s="153"/>
      <c r="F17" s="147"/>
      <c r="G17" s="147"/>
      <c r="H17" s="149"/>
      <c r="I17" s="149"/>
      <c r="J17" s="149"/>
      <c r="K17" s="149"/>
      <c r="L17" s="150"/>
      <c r="M17" s="15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3"/>
      <c r="M20" s="83"/>
      <c r="N20" s="101"/>
      <c r="O20" s="102"/>
      <c r="P20" s="103"/>
      <c r="Q20" s="103"/>
      <c r="R20" s="103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79"/>
      <c r="M35" s="79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4"/>
      <c r="M36" s="84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2"/>
      <c r="B37" s="93"/>
      <c r="C37" s="95"/>
      <c r="D37" s="95"/>
      <c r="E37" s="95"/>
      <c r="F37" s="95"/>
      <c r="G37" s="95"/>
      <c r="H37" s="94"/>
      <c r="I37" s="94"/>
      <c r="J37" s="94"/>
      <c r="K37" s="94"/>
      <c r="L37" s="96"/>
      <c r="M37" s="96"/>
      <c r="N37" s="106"/>
      <c r="O37" s="97"/>
      <c r="P37" s="98"/>
      <c r="Q37" s="98"/>
      <c r="R37" s="98"/>
      <c r="S37" s="98"/>
      <c r="T37" s="99"/>
      <c r="U37" s="99"/>
      <c r="V37" s="99"/>
      <c r="W37" s="99"/>
      <c r="X37" s="99"/>
      <c r="Y37" s="99"/>
      <c r="Z37" s="99"/>
      <c r="AA37" s="99"/>
      <c r="AB37" s="99"/>
      <c r="AC37" s="88"/>
    </row>
    <row r="38" spans="1:29" ht="15.75" thickBot="1" x14ac:dyDescent="0.3">
      <c r="A38" s="114"/>
      <c r="B38" s="115" t="s">
        <v>39</v>
      </c>
      <c r="C38" s="116"/>
      <c r="D38" s="116"/>
      <c r="E38" s="116"/>
      <c r="F38" s="116"/>
      <c r="G38" s="116"/>
      <c r="H38" s="117"/>
      <c r="I38" s="117"/>
      <c r="J38" s="117">
        <f>SUM(J24:J37)</f>
        <v>0</v>
      </c>
      <c r="K38" s="117"/>
      <c r="L38" s="118"/>
      <c r="M38" s="118"/>
      <c r="N38" s="101"/>
      <c r="O38" s="119"/>
      <c r="P38" s="120"/>
      <c r="Q38" s="120"/>
      <c r="R38" s="120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2"/>
    </row>
    <row r="39" spans="1:29" ht="15.75" thickBot="1" x14ac:dyDescent="0.3">
      <c r="A39" s="107"/>
      <c r="B39" s="108"/>
      <c r="C39" s="109"/>
      <c r="D39" s="109"/>
      <c r="E39" s="109"/>
      <c r="F39" s="109"/>
      <c r="G39" s="109"/>
      <c r="H39" s="110"/>
      <c r="I39" s="110"/>
      <c r="J39" s="111"/>
      <c r="K39" s="111"/>
      <c r="L39" s="112"/>
      <c r="M39" s="112"/>
      <c r="N39" s="111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113"/>
    </row>
    <row r="40" spans="1:29" x14ac:dyDescent="0.25">
      <c r="A40" s="172" t="s">
        <v>40</v>
      </c>
      <c r="B40" s="172"/>
      <c r="C40" s="172"/>
      <c r="D40" s="25"/>
      <c r="E40" s="25"/>
      <c r="F40" s="25"/>
      <c r="G40" s="25"/>
      <c r="H40" s="25"/>
      <c r="I40" s="26"/>
      <c r="L40" s="76"/>
      <c r="M40" s="76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77"/>
      <c r="M41" s="78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41</v>
      </c>
      <c r="C42" s="14"/>
      <c r="D42" s="14"/>
      <c r="E42" s="14"/>
      <c r="F42" s="14"/>
      <c r="G42" s="14"/>
      <c r="H42" s="15"/>
      <c r="I42" s="9"/>
      <c r="J42" s="15"/>
      <c r="K42" s="9"/>
      <c r="L42" s="80"/>
      <c r="M42" s="75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0"/>
      <c r="M43" s="75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3"/>
      <c r="I44" s="22"/>
      <c r="J44" s="73"/>
      <c r="K44" s="22"/>
      <c r="L44" s="85"/>
      <c r="M44" s="79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5"/>
      <c r="M45" s="75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4"/>
      <c r="F46" s="74"/>
      <c r="G46" s="74"/>
      <c r="H46" s="22"/>
      <c r="I46" s="22"/>
      <c r="J46" s="2"/>
      <c r="K46" s="22"/>
      <c r="L46" s="79"/>
      <c r="M46" s="79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5"/>
      <c r="M47" s="75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4"/>
      <c r="F48" s="74"/>
      <c r="G48" s="74"/>
      <c r="H48" s="22"/>
      <c r="I48" s="22"/>
      <c r="J48" s="2"/>
      <c r="K48" s="22"/>
      <c r="L48" s="79"/>
      <c r="M48" s="79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5"/>
      <c r="M49" s="75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4"/>
      <c r="M50" s="84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9"/>
      <c r="M51" s="79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4"/>
      <c r="M52" s="84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9"/>
      <c r="M53" s="79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4"/>
      <c r="M54" s="84"/>
      <c r="N54" s="71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9"/>
      <c r="M55" s="79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5"/>
      <c r="M56" s="75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4"/>
      <c r="M59" s="84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9"/>
      <c r="M60" s="79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4"/>
      <c r="M61" s="84"/>
      <c r="N61" s="71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9"/>
      <c r="C62" s="2"/>
      <c r="D62" s="2"/>
      <c r="E62" s="2"/>
      <c r="F62" s="2"/>
      <c r="G62" s="2"/>
      <c r="H62" s="22"/>
      <c r="I62" s="22"/>
      <c r="J62" s="22"/>
      <c r="K62" s="22"/>
      <c r="L62" s="79"/>
      <c r="M62" s="79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8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SUM(J42:J62)</f>
        <v>0</v>
      </c>
      <c r="K63" s="56">
        <v>0</v>
      </c>
      <c r="L63" s="56"/>
      <c r="M63" s="56"/>
      <c r="N63" s="57"/>
      <c r="O63" s="58">
        <f t="shared" ref="O63:AC63" si="0">SUM(O12:O62)</f>
        <v>0</v>
      </c>
      <c r="P63" s="59">
        <f t="shared" si="0"/>
        <v>0</v>
      </c>
      <c r="Q63" s="59">
        <f t="shared" si="0"/>
        <v>0</v>
      </c>
      <c r="R63" s="59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96</v>
      </c>
      <c r="C66" s="48" t="s">
        <v>29</v>
      </c>
      <c r="D66" s="48" t="s">
        <v>97</v>
      </c>
      <c r="K66" s="46"/>
    </row>
    <row r="67" spans="1:11" s="39" customFormat="1" ht="15.75" x14ac:dyDescent="0.25">
      <c r="A67" s="49" t="s">
        <v>30</v>
      </c>
      <c r="B67" s="167">
        <f>SUM(O63)</f>
        <v>0</v>
      </c>
      <c r="C67" s="50">
        <f>K63</f>
        <v>0</v>
      </c>
      <c r="D67" s="168" t="s">
        <v>90</v>
      </c>
      <c r="K67" s="46"/>
    </row>
    <row r="68" spans="1:11" s="39" customFormat="1" ht="15.75" x14ac:dyDescent="0.25">
      <c r="A68" s="49" t="s">
        <v>31</v>
      </c>
      <c r="B68" s="167">
        <f>SUM(P63:S63)</f>
        <v>0</v>
      </c>
      <c r="C68" s="50">
        <f>C67*4</f>
        <v>0</v>
      </c>
      <c r="D68" s="168" t="s">
        <v>91</v>
      </c>
      <c r="K68" s="46"/>
    </row>
    <row r="69" spans="1:11" s="39" customFormat="1" ht="15.75" thickBot="1" x14ac:dyDescent="0.3">
      <c r="A69" s="51" t="s">
        <v>32</v>
      </c>
      <c r="B69" s="52">
        <f>SUM(T63:AC63)</f>
        <v>0</v>
      </c>
      <c r="C69" s="52">
        <f>C67*10</f>
        <v>0</v>
      </c>
      <c r="D69" s="169" t="s">
        <v>92</v>
      </c>
    </row>
    <row r="70" spans="1:11" s="39" customFormat="1" x14ac:dyDescent="0.25">
      <c r="A70" s="53"/>
      <c r="B70" s="54"/>
      <c r="C70" s="54"/>
    </row>
    <row r="71" spans="1:11" ht="15.75" thickBot="1" x14ac:dyDescent="0.3"/>
    <row r="72" spans="1:11" ht="43.5" thickBot="1" x14ac:dyDescent="0.3">
      <c r="B72" s="156" t="s">
        <v>67</v>
      </c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tabSelected="1" zoomScale="60" zoomScaleNormal="60" workbookViewId="0">
      <selection activeCell="F71" sqref="F7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36"/>
    <col min="19" max="16384" width="9.140625" style="7"/>
  </cols>
  <sheetData>
    <row r="1" spans="1:29" x14ac:dyDescent="0.25">
      <c r="A1" s="187" t="s">
        <v>88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9"/>
    </row>
    <row r="2" spans="1:29" x14ac:dyDescent="0.25">
      <c r="A2" s="190" t="s">
        <v>56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2"/>
    </row>
    <row r="3" spans="1:29" ht="60.75" customHeight="1" x14ac:dyDescent="0.25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224" t="s">
        <v>55</v>
      </c>
      <c r="L3" s="225"/>
      <c r="M3" s="225"/>
      <c r="N3" s="225"/>
      <c r="O3" s="225"/>
      <c r="P3" s="225"/>
      <c r="Q3" s="226"/>
      <c r="R3" s="193" t="s">
        <v>75</v>
      </c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4"/>
    </row>
    <row r="4" spans="1:29" x14ac:dyDescent="0.25">
      <c r="A4" s="173" t="s">
        <v>8</v>
      </c>
      <c r="B4" s="174"/>
      <c r="C4" s="174"/>
      <c r="D4" s="174"/>
      <c r="E4" s="174"/>
      <c r="F4" s="174"/>
      <c r="G4" s="174"/>
      <c r="H4" s="174"/>
      <c r="I4" s="174"/>
      <c r="J4" s="174"/>
      <c r="K4" s="175" t="s">
        <v>23</v>
      </c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7"/>
    </row>
    <row r="5" spans="1:29" x14ac:dyDescent="0.25">
      <c r="A5" s="173" t="s">
        <v>22</v>
      </c>
      <c r="B5" s="174"/>
      <c r="C5" s="174"/>
      <c r="D5" s="174"/>
      <c r="E5" s="174"/>
      <c r="F5" s="174"/>
      <c r="G5" s="174"/>
      <c r="H5" s="174"/>
      <c r="I5" s="174"/>
      <c r="J5" s="174"/>
      <c r="K5" s="176" t="s">
        <v>33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7"/>
    </row>
    <row r="6" spans="1:29" x14ac:dyDescent="0.25">
      <c r="A6" s="173" t="s">
        <v>9</v>
      </c>
      <c r="B6" s="174"/>
      <c r="C6" s="174"/>
      <c r="D6" s="174"/>
      <c r="E6" s="174"/>
      <c r="F6" s="174"/>
      <c r="G6" s="174"/>
      <c r="H6" s="174"/>
      <c r="I6" s="174"/>
      <c r="J6" s="174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7"/>
    </row>
    <row r="7" spans="1:29" x14ac:dyDescent="0.25">
      <c r="A7" s="173" t="s">
        <v>10</v>
      </c>
      <c r="B7" s="174"/>
      <c r="C7" s="174"/>
      <c r="D7" s="174"/>
      <c r="E7" s="174"/>
      <c r="F7" s="174"/>
      <c r="G7" s="174"/>
      <c r="H7" s="174"/>
      <c r="I7" s="174"/>
      <c r="J7" s="174"/>
      <c r="K7" s="178" t="s">
        <v>84</v>
      </c>
      <c r="L7" s="178"/>
      <c r="M7" s="178"/>
      <c r="N7" s="178"/>
      <c r="O7" s="178"/>
      <c r="P7" s="178"/>
      <c r="Q7" s="178"/>
      <c r="R7" s="176" t="s">
        <v>54</v>
      </c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7"/>
    </row>
    <row r="8" spans="1:29" x14ac:dyDescent="0.25">
      <c r="A8" s="183" t="s">
        <v>34</v>
      </c>
      <c r="B8" s="184"/>
      <c r="C8" s="184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129"/>
      <c r="R8" s="129"/>
      <c r="S8" s="90"/>
      <c r="T8" s="90"/>
      <c r="U8" s="90"/>
      <c r="V8" s="90"/>
      <c r="W8" s="90"/>
      <c r="X8" s="90"/>
      <c r="Y8" s="90"/>
      <c r="Z8" s="90"/>
      <c r="AA8" s="90"/>
      <c r="AB8" s="90"/>
      <c r="AC8" s="91"/>
    </row>
    <row r="9" spans="1:29" s="39" customFormat="1" ht="30" customHeight="1" x14ac:dyDescent="0.25">
      <c r="A9" s="199" t="s">
        <v>11</v>
      </c>
      <c r="B9" s="204" t="s">
        <v>24</v>
      </c>
      <c r="C9" s="205"/>
      <c r="D9" s="199"/>
      <c r="E9" s="202" t="s">
        <v>25</v>
      </c>
      <c r="F9" s="208"/>
      <c r="G9" s="209"/>
      <c r="H9" s="210" t="s">
        <v>12</v>
      </c>
      <c r="I9" s="210" t="s">
        <v>13</v>
      </c>
      <c r="J9" s="87" t="s">
        <v>14</v>
      </c>
      <c r="K9" s="210" t="s">
        <v>100</v>
      </c>
      <c r="L9" s="210" t="s">
        <v>15</v>
      </c>
      <c r="M9" s="210"/>
      <c r="N9" s="87" t="s">
        <v>16</v>
      </c>
      <c r="O9" s="210" t="s">
        <v>17</v>
      </c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6"/>
    </row>
    <row r="10" spans="1:29" s="39" customFormat="1" ht="30" customHeight="1" x14ac:dyDescent="0.25">
      <c r="A10" s="200"/>
      <c r="B10" s="206"/>
      <c r="C10" s="207"/>
      <c r="D10" s="200"/>
      <c r="E10" s="202" t="s">
        <v>26</v>
      </c>
      <c r="F10" s="202" t="s">
        <v>27</v>
      </c>
      <c r="G10" s="202" t="s">
        <v>28</v>
      </c>
      <c r="H10" s="210"/>
      <c r="I10" s="210"/>
      <c r="J10" s="179" t="s">
        <v>18</v>
      </c>
      <c r="K10" s="210"/>
      <c r="L10" s="185" t="s">
        <v>19</v>
      </c>
      <c r="M10" s="185" t="s">
        <v>20</v>
      </c>
      <c r="N10" s="212" t="s">
        <v>21</v>
      </c>
      <c r="O10" s="181">
        <v>1</v>
      </c>
      <c r="P10" s="195">
        <v>2</v>
      </c>
      <c r="Q10" s="227">
        <v>3</v>
      </c>
      <c r="R10" s="229">
        <v>4</v>
      </c>
      <c r="S10" s="195">
        <v>5</v>
      </c>
      <c r="T10" s="197">
        <v>6</v>
      </c>
      <c r="U10" s="197">
        <v>7</v>
      </c>
      <c r="V10" s="197">
        <v>8</v>
      </c>
      <c r="W10" s="197">
        <v>9</v>
      </c>
      <c r="X10" s="197">
        <v>10</v>
      </c>
      <c r="Y10" s="197">
        <v>11</v>
      </c>
      <c r="Z10" s="197">
        <v>12</v>
      </c>
      <c r="AA10" s="197">
        <v>13</v>
      </c>
      <c r="AB10" s="197">
        <v>14</v>
      </c>
      <c r="AC10" s="214">
        <v>15</v>
      </c>
    </row>
    <row r="11" spans="1:29" s="39" customFormat="1" ht="15.75" customHeight="1" thickBot="1" x14ac:dyDescent="0.3">
      <c r="A11" s="201"/>
      <c r="B11" s="40" t="s">
        <v>4</v>
      </c>
      <c r="C11" s="40" t="s">
        <v>6</v>
      </c>
      <c r="D11" s="40" t="s">
        <v>5</v>
      </c>
      <c r="E11" s="203"/>
      <c r="F11" s="203"/>
      <c r="G11" s="203"/>
      <c r="H11" s="211"/>
      <c r="I11" s="211"/>
      <c r="J11" s="180"/>
      <c r="K11" s="211"/>
      <c r="L11" s="186"/>
      <c r="M11" s="186"/>
      <c r="N11" s="213"/>
      <c r="O11" s="182"/>
      <c r="P11" s="196"/>
      <c r="Q11" s="228"/>
      <c r="R11" s="230"/>
      <c r="S11" s="196"/>
      <c r="T11" s="198"/>
      <c r="U11" s="198"/>
      <c r="V11" s="198"/>
      <c r="W11" s="198"/>
      <c r="X11" s="198"/>
      <c r="Y11" s="198"/>
      <c r="Z11" s="198"/>
      <c r="AA11" s="198"/>
      <c r="AB11" s="198"/>
      <c r="AC11" s="215"/>
    </row>
    <row r="12" spans="1:29" x14ac:dyDescent="0.25">
      <c r="A12" s="138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9"/>
      <c r="M12" s="79"/>
      <c r="N12" s="37"/>
      <c r="O12" s="42"/>
      <c r="P12" s="43"/>
      <c r="Q12" s="125"/>
      <c r="R12" s="125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80"/>
      <c r="M13" s="75"/>
      <c r="N13" s="9"/>
      <c r="O13" s="9"/>
      <c r="P13" s="9"/>
      <c r="Q13" s="126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0"/>
      <c r="M14" s="75"/>
      <c r="N14" s="18"/>
      <c r="O14" s="18"/>
      <c r="P14" s="18"/>
      <c r="Q14" s="127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63">
        <f>Zalaegerszeg!A15</f>
        <v>2</v>
      </c>
      <c r="B15" s="163"/>
      <c r="C15" s="163" t="str">
        <f>Zalaegerszeg!C15</f>
        <v>Zalaegerszeg É-i városrész</v>
      </c>
      <c r="D15" s="163" t="str">
        <f>Zalaegerszeg!D15</f>
        <v>É-i vízbázis előkészítése</v>
      </c>
      <c r="E15" s="163"/>
      <c r="F15" s="163"/>
      <c r="G15" s="163"/>
      <c r="H15" s="163"/>
      <c r="I15" s="163" t="str">
        <f>Zalaegerszeg!I15</f>
        <v>Zalaegerszeg</v>
      </c>
      <c r="J15" s="163">
        <f>Zalaegerszeg!J15</f>
        <v>30000</v>
      </c>
      <c r="K15" s="163"/>
      <c r="L15" s="164">
        <f>Zalaegerszeg!L15</f>
        <v>43831</v>
      </c>
      <c r="M15" s="164">
        <f>Zalaegerszeg!M15</f>
        <v>44196</v>
      </c>
      <c r="N15" s="163" t="str">
        <f>Zalaegerszeg!N15</f>
        <v>rövid</v>
      </c>
      <c r="O15" s="42">
        <f>Zalaegerszeg!O15</f>
        <v>30000</v>
      </c>
      <c r="P15" s="43"/>
      <c r="Q15" s="125"/>
      <c r="R15" s="125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5"/>
      <c r="M16" s="75"/>
      <c r="N16" s="18"/>
      <c r="O16" s="18"/>
      <c r="P16" s="18"/>
      <c r="Q16" s="127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9"/>
      <c r="M17" s="79"/>
      <c r="N17" s="20"/>
      <c r="O17" s="42"/>
      <c r="P17" s="43"/>
      <c r="Q17" s="125"/>
      <c r="R17" s="125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5"/>
      <c r="M18" s="75"/>
      <c r="N18" s="18"/>
      <c r="O18" s="18"/>
      <c r="P18" s="18"/>
      <c r="Q18" s="127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9"/>
      <c r="M19" s="79"/>
      <c r="N19" s="20"/>
      <c r="O19" s="42"/>
      <c r="P19" s="43"/>
      <c r="Q19" s="125"/>
      <c r="R19" s="125"/>
      <c r="S19" s="140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0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SUM(J13:J18)</f>
        <v>30000</v>
      </c>
      <c r="K20" s="56"/>
      <c r="L20" s="83"/>
      <c r="M20" s="83"/>
      <c r="N20" s="101"/>
      <c r="O20" s="102"/>
      <c r="P20" s="103"/>
      <c r="Q20" s="130"/>
      <c r="R20" s="130"/>
      <c r="S20" s="103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6"/>
      <c r="M21" s="76"/>
      <c r="O21" s="64"/>
      <c r="P21" s="64"/>
      <c r="Q21" s="131"/>
      <c r="R21" s="131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72" t="s">
        <v>35</v>
      </c>
      <c r="B22" s="172"/>
      <c r="C22" s="172"/>
      <c r="D22" s="25"/>
      <c r="E22" s="25"/>
      <c r="F22" s="25"/>
      <c r="G22" s="25"/>
      <c r="H22" s="25"/>
      <c r="I22" s="26"/>
      <c r="L22" s="76"/>
      <c r="M22" s="76"/>
      <c r="O22" s="64"/>
      <c r="P22" s="64"/>
      <c r="Q22" s="131"/>
      <c r="R22" s="131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77"/>
      <c r="M23" s="78"/>
      <c r="N23" s="6"/>
      <c r="O23" s="42"/>
      <c r="P23" s="43"/>
      <c r="Q23" s="125"/>
      <c r="R23" s="125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36</v>
      </c>
      <c r="C24" s="14"/>
      <c r="D24" s="14"/>
      <c r="E24" s="14"/>
      <c r="F24" s="14"/>
      <c r="G24" s="14"/>
      <c r="H24" s="15"/>
      <c r="I24" s="9"/>
      <c r="J24" s="15"/>
      <c r="K24" s="9"/>
      <c r="L24" s="80"/>
      <c r="M24" s="75"/>
      <c r="N24" s="9"/>
      <c r="O24" s="18"/>
      <c r="P24" s="18"/>
      <c r="Q24" s="127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0"/>
      <c r="M25" s="75"/>
      <c r="N25" s="18"/>
      <c r="O25" s="18"/>
      <c r="P25" s="18"/>
      <c r="Q25" s="127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5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3"/>
      <c r="I26" s="22"/>
      <c r="J26" s="73"/>
      <c r="K26" s="22"/>
      <c r="L26" s="85"/>
      <c r="M26" s="79"/>
      <c r="N26" s="22"/>
      <c r="O26" s="42"/>
      <c r="P26" s="43"/>
      <c r="Q26" s="125"/>
      <c r="R26" s="125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5"/>
      <c r="M27" s="75"/>
      <c r="N27" s="18"/>
      <c r="O27" s="18"/>
      <c r="P27" s="18"/>
      <c r="Q27" s="127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5"/>
    </row>
    <row r="28" spans="1:29" x14ac:dyDescent="0.25">
      <c r="A28" s="1"/>
      <c r="B28" s="21"/>
      <c r="C28" s="32"/>
      <c r="D28" s="2"/>
      <c r="E28" s="74"/>
      <c r="F28" s="74"/>
      <c r="G28" s="74"/>
      <c r="H28" s="22"/>
      <c r="I28" s="22"/>
      <c r="J28" s="2"/>
      <c r="K28" s="22"/>
      <c r="L28" s="79"/>
      <c r="M28" s="79"/>
      <c r="N28" s="37"/>
      <c r="O28" s="42"/>
      <c r="P28" s="43"/>
      <c r="Q28" s="125"/>
      <c r="R28" s="125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5"/>
      <c r="M29" s="75"/>
      <c r="N29" s="18"/>
      <c r="O29" s="18"/>
      <c r="P29" s="18"/>
      <c r="Q29" s="127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5"/>
    </row>
    <row r="30" spans="1:29" x14ac:dyDescent="0.25">
      <c r="A30" s="1"/>
      <c r="B30" s="21"/>
      <c r="C30" s="32"/>
      <c r="D30" s="2"/>
      <c r="E30" s="74"/>
      <c r="F30" s="74"/>
      <c r="G30" s="74"/>
      <c r="H30" s="22"/>
      <c r="I30" s="22"/>
      <c r="J30" s="2"/>
      <c r="K30" s="22"/>
      <c r="L30" s="79"/>
      <c r="M30" s="79"/>
      <c r="N30" s="37"/>
      <c r="O30" s="42"/>
      <c r="P30" s="43"/>
      <c r="Q30" s="125"/>
      <c r="R30" s="125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38</v>
      </c>
      <c r="C31" s="9"/>
      <c r="D31" s="9"/>
      <c r="E31" s="9"/>
      <c r="F31" s="9"/>
      <c r="G31" s="9"/>
      <c r="H31" s="18"/>
      <c r="I31" s="18"/>
      <c r="J31" s="18"/>
      <c r="K31" s="18"/>
      <c r="L31" s="75"/>
      <c r="M31" s="75"/>
      <c r="N31" s="18"/>
      <c r="O31" s="18"/>
      <c r="P31" s="18"/>
      <c r="Q31" s="127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5"/>
    </row>
    <row r="32" spans="1:29" s="23" customFormat="1" x14ac:dyDescent="0.25">
      <c r="A32" s="66"/>
      <c r="B32" s="67" t="s">
        <v>1</v>
      </c>
      <c r="C32" s="68"/>
      <c r="D32" s="68"/>
      <c r="E32" s="68"/>
      <c r="F32" s="68"/>
      <c r="G32" s="68"/>
      <c r="H32" s="69"/>
      <c r="I32" s="69"/>
      <c r="J32" s="69"/>
      <c r="K32" s="69"/>
      <c r="L32" s="84"/>
      <c r="M32" s="84"/>
      <c r="N32" s="69"/>
      <c r="O32" s="69"/>
      <c r="P32" s="69"/>
      <c r="Q32" s="128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70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79"/>
      <c r="M33" s="79"/>
      <c r="N33" s="6"/>
      <c r="O33" s="42"/>
      <c r="P33" s="43"/>
      <c r="Q33" s="125"/>
      <c r="R33" s="125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6"/>
      <c r="B34" s="67" t="s">
        <v>2</v>
      </c>
      <c r="C34" s="68"/>
      <c r="D34" s="68"/>
      <c r="E34" s="68"/>
      <c r="F34" s="68"/>
      <c r="G34" s="68"/>
      <c r="H34" s="69"/>
      <c r="I34" s="69"/>
      <c r="J34" s="69"/>
      <c r="K34" s="69"/>
      <c r="L34" s="84"/>
      <c r="M34" s="84"/>
      <c r="N34" s="71"/>
      <c r="O34" s="69"/>
      <c r="P34" s="69"/>
      <c r="Q34" s="128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70"/>
    </row>
    <row r="35" spans="1:29" ht="50.25" customHeight="1" x14ac:dyDescent="0.25">
      <c r="A35" s="233">
        <f>Zalaegerszeg!A35</f>
        <v>1</v>
      </c>
      <c r="B35" s="162"/>
      <c r="C35" s="235" t="str">
        <f>Zalaegerszeg!C35</f>
        <v>Zalaegerszeg Keleti vízbázisról ellátott települések</v>
      </c>
      <c r="D35" s="235" t="str">
        <f>Zalaegerszeg!D35</f>
        <v>ivóvízminőség javítása és vízellátásának fejlesztése</v>
      </c>
      <c r="E35" s="162"/>
      <c r="F35" s="162"/>
      <c r="G35" s="162"/>
      <c r="H35" s="162"/>
      <c r="I35" s="162" t="str">
        <f>Zalaegerszeg!I35</f>
        <v>Zalaegerszeg</v>
      </c>
      <c r="J35" s="162">
        <f>Zalaegerszeg!J35</f>
        <v>1588332</v>
      </c>
      <c r="K35" s="162"/>
      <c r="L35" s="160">
        <f>Zalaegerszeg!L35</f>
        <v>43831</v>
      </c>
      <c r="M35" s="160">
        <f>Zalaegerszeg!M35</f>
        <v>44196</v>
      </c>
      <c r="N35" s="162" t="str">
        <f>Zalaegerszeg!N35</f>
        <v>rövid</v>
      </c>
      <c r="O35" s="42">
        <f>Zalaegerszeg!O35</f>
        <v>1588332</v>
      </c>
      <c r="P35" s="43"/>
      <c r="Q35" s="125"/>
      <c r="R35" s="125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ht="50.25" customHeight="1" x14ac:dyDescent="0.25">
      <c r="A36" s="234"/>
      <c r="B36" s="162"/>
      <c r="C36" s="235" t="str">
        <f>Zalaegerszeg!C36</f>
        <v>Zalaegerszeg Keleti vízbázisról ellátott települések</v>
      </c>
      <c r="D36" s="235" t="str">
        <f>Zalaegerszeg!D36</f>
        <v>ivóvízminőség javítása és vízellátásának fejlesztése</v>
      </c>
      <c r="E36" s="162"/>
      <c r="F36" s="162"/>
      <c r="G36" s="162"/>
      <c r="H36" s="162"/>
      <c r="I36" s="162" t="str">
        <f>Zalaegerszeg!I36</f>
        <v>Zalaegerszeg</v>
      </c>
      <c r="J36" s="162">
        <f>Zalaegerszeg!J36</f>
        <v>533824</v>
      </c>
      <c r="K36" s="162"/>
      <c r="L36" s="160">
        <f>Zalaegerszeg!L36</f>
        <v>44197</v>
      </c>
      <c r="M36" s="160">
        <f>Zalaegerszeg!M36</f>
        <v>44561</v>
      </c>
      <c r="N36" s="162" t="str">
        <f>Zalaegerszeg!N36</f>
        <v>közép</v>
      </c>
      <c r="O36" s="42"/>
      <c r="P36" s="43">
        <f>Zalaegerszeg!P36</f>
        <v>533824</v>
      </c>
      <c r="Q36" s="125"/>
      <c r="R36" s="125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6"/>
      <c r="B37" s="67" t="s">
        <v>3</v>
      </c>
      <c r="C37" s="68"/>
      <c r="D37" s="68"/>
      <c r="E37" s="68"/>
      <c r="F37" s="68"/>
      <c r="G37" s="68"/>
      <c r="H37" s="69"/>
      <c r="I37" s="69"/>
      <c r="J37" s="69"/>
      <c r="K37" s="69"/>
      <c r="L37" s="84"/>
      <c r="M37" s="84"/>
      <c r="N37" s="71"/>
      <c r="O37" s="69"/>
      <c r="P37" s="69"/>
      <c r="Q37" s="128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70"/>
    </row>
    <row r="38" spans="1:29" ht="15.75" thickBot="1" x14ac:dyDescent="0.3">
      <c r="A38" s="92"/>
      <c r="B38" s="93"/>
      <c r="C38" s="95"/>
      <c r="D38" s="95"/>
      <c r="E38" s="95"/>
      <c r="F38" s="95"/>
      <c r="G38" s="95"/>
      <c r="H38" s="94"/>
      <c r="I38" s="94"/>
      <c r="J38" s="94"/>
      <c r="K38" s="94"/>
      <c r="L38" s="96"/>
      <c r="M38" s="96"/>
      <c r="N38" s="106"/>
      <c r="O38" s="97"/>
      <c r="P38" s="98"/>
      <c r="Q38" s="132"/>
      <c r="R38" s="132"/>
      <c r="S38" s="98"/>
      <c r="T38" s="99"/>
      <c r="U38" s="99"/>
      <c r="V38" s="99"/>
      <c r="W38" s="99"/>
      <c r="X38" s="99"/>
      <c r="Y38" s="99"/>
      <c r="Z38" s="99"/>
      <c r="AA38" s="99"/>
      <c r="AB38" s="99"/>
      <c r="AC38" s="88"/>
    </row>
    <row r="39" spans="1:29" ht="15.75" thickBot="1" x14ac:dyDescent="0.3">
      <c r="A39" s="114"/>
      <c r="B39" s="115" t="s">
        <v>39</v>
      </c>
      <c r="C39" s="116"/>
      <c r="D39" s="116"/>
      <c r="E39" s="116"/>
      <c r="F39" s="116"/>
      <c r="G39" s="116"/>
      <c r="H39" s="117"/>
      <c r="I39" s="117"/>
      <c r="J39" s="117">
        <f>SUM(J24:J38)</f>
        <v>2122156</v>
      </c>
      <c r="K39" s="117"/>
      <c r="L39" s="118"/>
      <c r="M39" s="118"/>
      <c r="N39" s="101"/>
      <c r="O39" s="119"/>
      <c r="P39" s="120"/>
      <c r="Q39" s="133"/>
      <c r="R39" s="133"/>
      <c r="S39" s="120"/>
      <c r="T39" s="121"/>
      <c r="U39" s="121"/>
      <c r="V39" s="121"/>
      <c r="W39" s="121"/>
      <c r="X39" s="121"/>
      <c r="Y39" s="121"/>
      <c r="Z39" s="121"/>
      <c r="AA39" s="121"/>
      <c r="AB39" s="121"/>
      <c r="AC39" s="122"/>
    </row>
    <row r="40" spans="1:29" ht="15.75" thickBot="1" x14ac:dyDescent="0.3">
      <c r="A40" s="107"/>
      <c r="B40" s="108"/>
      <c r="C40" s="109"/>
      <c r="D40" s="109"/>
      <c r="E40" s="109"/>
      <c r="F40" s="109"/>
      <c r="G40" s="109"/>
      <c r="H40" s="110"/>
      <c r="I40" s="110"/>
      <c r="J40" s="111"/>
      <c r="K40" s="111"/>
      <c r="L40" s="112"/>
      <c r="M40" s="112"/>
      <c r="N40" s="111"/>
      <c r="O40" s="72"/>
      <c r="P40" s="72"/>
      <c r="Q40" s="134"/>
      <c r="R40" s="134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113"/>
    </row>
    <row r="41" spans="1:29" x14ac:dyDescent="0.25">
      <c r="A41" s="172" t="s">
        <v>40</v>
      </c>
      <c r="B41" s="172"/>
      <c r="C41" s="172"/>
      <c r="D41" s="25"/>
      <c r="E41" s="25"/>
      <c r="F41" s="25"/>
      <c r="G41" s="25"/>
      <c r="H41" s="25"/>
      <c r="I41" s="26"/>
      <c r="L41" s="76"/>
      <c r="M41" s="76"/>
      <c r="O41" s="64"/>
      <c r="P41" s="64"/>
      <c r="Q41" s="131"/>
      <c r="R41" s="131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77"/>
      <c r="M42" s="78"/>
      <c r="N42" s="6"/>
      <c r="O42" s="42"/>
      <c r="P42" s="43"/>
      <c r="Q42" s="125"/>
      <c r="R42" s="125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41</v>
      </c>
      <c r="C43" s="14"/>
      <c r="D43" s="14"/>
      <c r="E43" s="14"/>
      <c r="F43" s="14"/>
      <c r="G43" s="14"/>
      <c r="H43" s="15"/>
      <c r="I43" s="9"/>
      <c r="J43" s="15"/>
      <c r="K43" s="9"/>
      <c r="L43" s="80"/>
      <c r="M43" s="75"/>
      <c r="N43" s="9"/>
      <c r="O43" s="18"/>
      <c r="P43" s="18"/>
      <c r="Q43" s="127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0"/>
      <c r="M44" s="75"/>
      <c r="N44" s="18"/>
      <c r="O44" s="18"/>
      <c r="P44" s="18"/>
      <c r="Q44" s="127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5"/>
    </row>
    <row r="45" spans="1:29" ht="50.25" customHeight="1" x14ac:dyDescent="0.25">
      <c r="A45" s="233">
        <f>Zalaegerszeg!A45</f>
        <v>3</v>
      </c>
      <c r="B45" s="162"/>
      <c r="C45" s="235" t="str">
        <f>Zalaegerszeg!C45</f>
        <v>Nyugat- és Dél-Dúnántúli ivóvízminőség-javító program</v>
      </c>
      <c r="D45" s="235" t="str">
        <f>Zalaegerszeg!D45</f>
        <v>ivóvízminőség javítása és vízellátásának fejlesztése</v>
      </c>
      <c r="E45" s="162"/>
      <c r="F45" s="162"/>
      <c r="G45" s="162"/>
      <c r="H45" s="162"/>
      <c r="I45" s="162" t="str">
        <f>Zalaegerszeg!I45</f>
        <v>Zalaegerszeg</v>
      </c>
      <c r="J45" s="162">
        <f>Zalaegerszeg!J45</f>
        <v>45450</v>
      </c>
      <c r="K45" s="162"/>
      <c r="L45" s="160">
        <f>Zalaegerszeg!L45</f>
        <v>43831</v>
      </c>
      <c r="M45" s="160">
        <f>Zalaegerszeg!M45</f>
        <v>44196</v>
      </c>
      <c r="N45" s="162" t="str">
        <f>Zalaegerszeg!N45</f>
        <v>rövid</v>
      </c>
      <c r="O45" s="42">
        <f>Zalaegerszeg!O45</f>
        <v>45450</v>
      </c>
      <c r="P45" s="43"/>
      <c r="Q45" s="125"/>
      <c r="R45" s="125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ht="50.25" customHeight="1" x14ac:dyDescent="0.25">
      <c r="A46" s="234"/>
      <c r="B46" s="162"/>
      <c r="C46" s="235" t="str">
        <f>Zalaegerszeg!C46</f>
        <v>Nyugat- és Dél-Dúnántúli ivóvízminőség-javító program</v>
      </c>
      <c r="D46" s="235" t="str">
        <f>Zalaegerszeg!D46</f>
        <v>ivóvízminőség javítása és vízellátásának fejlesztése</v>
      </c>
      <c r="E46" s="162"/>
      <c r="F46" s="162"/>
      <c r="G46" s="162"/>
      <c r="H46" s="162"/>
      <c r="I46" s="162" t="str">
        <f>Zalaegerszeg!I46</f>
        <v>Zalaegerszeg</v>
      </c>
      <c r="J46" s="162">
        <f>Zalaegerszeg!J46</f>
        <v>110050</v>
      </c>
      <c r="K46" s="162"/>
      <c r="L46" s="160">
        <f>Zalaegerszeg!L46</f>
        <v>44197</v>
      </c>
      <c r="M46" s="160">
        <f>Zalaegerszeg!M46</f>
        <v>44926</v>
      </c>
      <c r="N46" s="162" t="str">
        <f>Zalaegerszeg!N46</f>
        <v>közép</v>
      </c>
      <c r="O46" s="42"/>
      <c r="P46" s="43">
        <f>Zalaegerszeg!P46</f>
        <v>64600</v>
      </c>
      <c r="Q46" s="125"/>
      <c r="R46" s="125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4"/>
      <c r="M47" s="164"/>
      <c r="N47" s="163"/>
      <c r="O47" s="165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5"/>
      <c r="M48" s="75"/>
      <c r="N48" s="18"/>
      <c r="O48" s="18"/>
      <c r="P48" s="18"/>
      <c r="Q48" s="127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x14ac:dyDescent="0.25">
      <c r="A49" s="1"/>
      <c r="B49" s="21"/>
      <c r="C49" s="32"/>
      <c r="D49" s="2"/>
      <c r="E49" s="74"/>
      <c r="F49" s="74"/>
      <c r="G49" s="74"/>
      <c r="H49" s="22"/>
      <c r="I49" s="22"/>
      <c r="J49" s="2"/>
      <c r="K49" s="22"/>
      <c r="L49" s="79"/>
      <c r="M49" s="79"/>
      <c r="N49" s="37"/>
      <c r="O49" s="42"/>
      <c r="P49" s="43"/>
      <c r="Q49" s="125"/>
      <c r="R49" s="125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18"/>
      <c r="K50" s="18"/>
      <c r="L50" s="75"/>
      <c r="M50" s="75"/>
      <c r="N50" s="18"/>
      <c r="O50" s="18"/>
      <c r="P50" s="18"/>
      <c r="Q50" s="127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5"/>
    </row>
    <row r="51" spans="1:29" x14ac:dyDescent="0.25">
      <c r="A51" s="1"/>
      <c r="B51" s="21"/>
      <c r="C51" s="32"/>
      <c r="D51" s="2"/>
      <c r="E51" s="74"/>
      <c r="F51" s="74"/>
      <c r="G51" s="74"/>
      <c r="H51" s="22"/>
      <c r="I51" s="22"/>
      <c r="J51" s="2"/>
      <c r="K51" s="22"/>
      <c r="L51" s="79"/>
      <c r="M51" s="79"/>
      <c r="N51" s="37"/>
      <c r="O51" s="42"/>
      <c r="P51" s="43"/>
      <c r="Q51" s="125"/>
      <c r="R51" s="125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8" t="s">
        <v>42</v>
      </c>
      <c r="C52" s="9"/>
      <c r="D52" s="9"/>
      <c r="E52" s="9"/>
      <c r="F52" s="9"/>
      <c r="G52" s="9"/>
      <c r="H52" s="18"/>
      <c r="I52" s="18"/>
      <c r="J52" s="18"/>
      <c r="K52" s="18"/>
      <c r="L52" s="75"/>
      <c r="M52" s="75"/>
      <c r="N52" s="18"/>
      <c r="O52" s="18"/>
      <c r="P52" s="18"/>
      <c r="Q52" s="127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5"/>
    </row>
    <row r="53" spans="1:29" s="23" customFormat="1" x14ac:dyDescent="0.25">
      <c r="A53" s="66"/>
      <c r="B53" s="67" t="s">
        <v>1</v>
      </c>
      <c r="C53" s="68"/>
      <c r="D53" s="68"/>
      <c r="E53" s="68"/>
      <c r="F53" s="68"/>
      <c r="G53" s="68"/>
      <c r="H53" s="69"/>
      <c r="I53" s="69"/>
      <c r="J53" s="69"/>
      <c r="K53" s="69"/>
      <c r="L53" s="84"/>
      <c r="M53" s="84"/>
      <c r="N53" s="69"/>
      <c r="O53" s="69"/>
      <c r="P53" s="69"/>
      <c r="Q53" s="128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79"/>
      <c r="M54" s="79"/>
      <c r="N54" s="6"/>
      <c r="O54" s="42"/>
      <c r="P54" s="43"/>
      <c r="Q54" s="125"/>
      <c r="R54" s="125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s="23" customFormat="1" x14ac:dyDescent="0.25">
      <c r="A55" s="66"/>
      <c r="B55" s="67" t="s">
        <v>2</v>
      </c>
      <c r="C55" s="68"/>
      <c r="D55" s="68"/>
      <c r="E55" s="68"/>
      <c r="F55" s="68"/>
      <c r="G55" s="68"/>
      <c r="H55" s="69"/>
      <c r="I55" s="69"/>
      <c r="J55" s="69"/>
      <c r="K55" s="69"/>
      <c r="L55" s="84"/>
      <c r="M55" s="84"/>
      <c r="N55" s="71"/>
      <c r="O55" s="69"/>
      <c r="P55" s="69"/>
      <c r="Q55" s="128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9"/>
      <c r="M56" s="79"/>
      <c r="N56" s="6"/>
      <c r="O56" s="42"/>
      <c r="P56" s="43"/>
      <c r="Q56" s="125"/>
      <c r="R56" s="125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3</v>
      </c>
      <c r="C57" s="68"/>
      <c r="D57" s="68"/>
      <c r="E57" s="68"/>
      <c r="F57" s="68"/>
      <c r="G57" s="68"/>
      <c r="H57" s="69"/>
      <c r="I57" s="69"/>
      <c r="J57" s="69"/>
      <c r="K57" s="69"/>
      <c r="L57" s="84"/>
      <c r="M57" s="84"/>
      <c r="N57" s="71"/>
      <c r="O57" s="69"/>
      <c r="P57" s="69"/>
      <c r="Q57" s="128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9"/>
      <c r="M58" s="79"/>
      <c r="N58" s="6"/>
      <c r="O58" s="42"/>
      <c r="P58" s="43"/>
      <c r="Q58" s="125"/>
      <c r="R58" s="125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x14ac:dyDescent="0.25">
      <c r="A59" s="16"/>
      <c r="B59" s="18" t="s">
        <v>43</v>
      </c>
      <c r="C59" s="9"/>
      <c r="D59" s="9"/>
      <c r="E59" s="9"/>
      <c r="F59" s="9"/>
      <c r="G59" s="9"/>
      <c r="H59" s="18"/>
      <c r="I59" s="18"/>
      <c r="J59" s="18"/>
      <c r="K59" s="18"/>
      <c r="L59" s="75"/>
      <c r="M59" s="75"/>
      <c r="N59" s="18"/>
      <c r="O59" s="18"/>
      <c r="P59" s="18"/>
      <c r="Q59" s="127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5"/>
    </row>
    <row r="60" spans="1:29" s="23" customFormat="1" x14ac:dyDescent="0.25">
      <c r="A60" s="66"/>
      <c r="B60" s="67" t="s">
        <v>1</v>
      </c>
      <c r="C60" s="68"/>
      <c r="D60" s="68"/>
      <c r="E60" s="68"/>
      <c r="F60" s="68"/>
      <c r="G60" s="68"/>
      <c r="H60" s="69"/>
      <c r="I60" s="69"/>
      <c r="J60" s="69"/>
      <c r="K60" s="69"/>
      <c r="L60" s="84"/>
      <c r="M60" s="84"/>
      <c r="N60" s="69"/>
      <c r="O60" s="69"/>
      <c r="P60" s="69"/>
      <c r="Q60" s="128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79"/>
      <c r="M61" s="79"/>
      <c r="N61" s="6"/>
      <c r="O61" s="42"/>
      <c r="P61" s="43"/>
      <c r="Q61" s="125"/>
      <c r="R61" s="125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 x14ac:dyDescent="0.25">
      <c r="A62" s="66"/>
      <c r="B62" s="67" t="s">
        <v>2</v>
      </c>
      <c r="C62" s="68"/>
      <c r="D62" s="68"/>
      <c r="E62" s="68"/>
      <c r="F62" s="68"/>
      <c r="G62" s="68"/>
      <c r="H62" s="69"/>
      <c r="I62" s="69"/>
      <c r="J62" s="69"/>
      <c r="K62" s="69"/>
      <c r="L62" s="84"/>
      <c r="M62" s="84"/>
      <c r="N62" s="71"/>
      <c r="O62" s="69"/>
      <c r="P62" s="69"/>
      <c r="Q62" s="128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70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79"/>
      <c r="M63" s="79"/>
      <c r="N63" s="6"/>
      <c r="O63" s="42"/>
      <c r="P63" s="43"/>
      <c r="Q63" s="125"/>
      <c r="R63" s="125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45"/>
    </row>
    <row r="64" spans="1:29" s="23" customFormat="1" x14ac:dyDescent="0.25">
      <c r="A64" s="66"/>
      <c r="B64" s="67" t="s">
        <v>3</v>
      </c>
      <c r="C64" s="68"/>
      <c r="D64" s="68"/>
      <c r="E64" s="68"/>
      <c r="F64" s="68"/>
      <c r="G64" s="68"/>
      <c r="H64" s="69"/>
      <c r="I64" s="69"/>
      <c r="J64" s="69"/>
      <c r="K64" s="69"/>
      <c r="L64" s="84"/>
      <c r="M64" s="84"/>
      <c r="N64" s="71"/>
      <c r="O64" s="69"/>
      <c r="P64" s="69"/>
      <c r="Q64" s="128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70"/>
    </row>
    <row r="65" spans="1:29" ht="15.75" thickBot="1" x14ac:dyDescent="0.3">
      <c r="A65" s="1"/>
      <c r="B65" s="89"/>
      <c r="C65" s="2"/>
      <c r="D65" s="2"/>
      <c r="E65" s="2"/>
      <c r="F65" s="2"/>
      <c r="G65" s="2"/>
      <c r="H65" s="22"/>
      <c r="I65" s="22"/>
      <c r="J65" s="22"/>
      <c r="K65" s="22"/>
      <c r="L65" s="79"/>
      <c r="M65" s="79"/>
      <c r="N65" s="6"/>
      <c r="O65" s="42"/>
      <c r="P65" s="43"/>
      <c r="Q65" s="125"/>
      <c r="R65" s="125"/>
      <c r="S65" s="43"/>
      <c r="T65" s="44"/>
      <c r="U65" s="44"/>
      <c r="V65" s="44"/>
      <c r="W65" s="44"/>
      <c r="X65" s="44"/>
      <c r="Y65" s="44"/>
      <c r="Z65" s="44"/>
      <c r="AA65" s="44"/>
      <c r="AB65" s="44"/>
      <c r="AC65" s="88"/>
    </row>
    <row r="66" spans="1:29" s="62" customFormat="1" ht="15.75" thickBot="1" x14ac:dyDescent="0.25">
      <c r="A66" s="55"/>
      <c r="B66" s="56" t="s">
        <v>0</v>
      </c>
      <c r="C66" s="56"/>
      <c r="D66" s="56"/>
      <c r="E66" s="56"/>
      <c r="F66" s="56"/>
      <c r="G66" s="56"/>
      <c r="H66" s="56"/>
      <c r="I66" s="56"/>
      <c r="J66" s="56">
        <f>SUM(J43:J65)</f>
        <v>155500</v>
      </c>
      <c r="K66" s="56">
        <f>Bocfölde!K63+Kiskutas!K63+Nagykutas!K63+Sárhida!K63+Zalaegerszeg!K62</f>
        <v>1663782</v>
      </c>
      <c r="L66" s="56"/>
      <c r="M66" s="56"/>
      <c r="N66" s="57"/>
      <c r="O66" s="58">
        <f t="shared" ref="O66:AC66" si="0">SUM(O12:O65)</f>
        <v>1663782</v>
      </c>
      <c r="P66" s="59">
        <f t="shared" si="0"/>
        <v>598424</v>
      </c>
      <c r="Q66" s="135">
        <f t="shared" si="0"/>
        <v>0</v>
      </c>
      <c r="R66" s="135">
        <f t="shared" si="0"/>
        <v>0</v>
      </c>
      <c r="S66" s="59">
        <f t="shared" si="0"/>
        <v>0</v>
      </c>
      <c r="T66" s="60">
        <f t="shared" si="0"/>
        <v>0</v>
      </c>
      <c r="U66" s="60">
        <f t="shared" si="0"/>
        <v>0</v>
      </c>
      <c r="V66" s="60">
        <f t="shared" si="0"/>
        <v>0</v>
      </c>
      <c r="W66" s="60">
        <f t="shared" si="0"/>
        <v>0</v>
      </c>
      <c r="X66" s="60">
        <f t="shared" si="0"/>
        <v>0</v>
      </c>
      <c r="Y66" s="60">
        <f t="shared" si="0"/>
        <v>0</v>
      </c>
      <c r="Z66" s="60">
        <f t="shared" si="0"/>
        <v>0</v>
      </c>
      <c r="AA66" s="60">
        <f t="shared" si="0"/>
        <v>0</v>
      </c>
      <c r="AB66" s="60">
        <f t="shared" si="0"/>
        <v>0</v>
      </c>
      <c r="AC66" s="61">
        <f t="shared" si="0"/>
        <v>0</v>
      </c>
    </row>
    <row r="67" spans="1:29" x14ac:dyDescent="0.25">
      <c r="K67" s="7" t="s">
        <v>94</v>
      </c>
    </row>
    <row r="68" spans="1:29" s="39" customFormat="1" ht="15.75" x14ac:dyDescent="0.25">
      <c r="K68" s="46"/>
      <c r="Q68" s="137"/>
      <c r="R68" s="137"/>
    </row>
    <row r="69" spans="1:29" s="39" customFormat="1" ht="60" x14ac:dyDescent="0.25">
      <c r="A69" s="47"/>
      <c r="B69" s="48" t="s">
        <v>96</v>
      </c>
      <c r="C69" s="48" t="s">
        <v>29</v>
      </c>
      <c r="D69" s="171" t="s">
        <v>97</v>
      </c>
      <c r="E69" s="170"/>
      <c r="K69" s="46"/>
      <c r="Q69" s="137"/>
      <c r="R69" s="137"/>
    </row>
    <row r="70" spans="1:29" s="39" customFormat="1" ht="15.75" x14ac:dyDescent="0.25">
      <c r="A70" s="49" t="s">
        <v>30</v>
      </c>
      <c r="B70" s="217">
        <f>SUM(O66)</f>
        <v>1663782</v>
      </c>
      <c r="C70" s="50">
        <f>Kiskutas!C67+Nagykutas!C67+Sárhida!C67</f>
        <v>0</v>
      </c>
      <c r="D70" s="168" t="s">
        <v>99</v>
      </c>
      <c r="K70" s="46"/>
      <c r="Q70" s="137"/>
      <c r="R70" s="137"/>
    </row>
    <row r="71" spans="1:29" s="39" customFormat="1" ht="15.75" x14ac:dyDescent="0.25">
      <c r="A71" s="49" t="s">
        <v>30</v>
      </c>
      <c r="B71" s="222"/>
      <c r="C71" s="50">
        <f>Bocfölde!C68+Zalaegerszeg!C66</f>
        <v>0</v>
      </c>
      <c r="D71" s="168" t="s">
        <v>89</v>
      </c>
      <c r="K71" s="46"/>
    </row>
    <row r="72" spans="1:29" s="39" customFormat="1" ht="15.75" x14ac:dyDescent="0.25">
      <c r="A72" s="49" t="s">
        <v>30</v>
      </c>
      <c r="B72" s="222"/>
      <c r="C72" s="50">
        <f>Zalaegerszeg!C67</f>
        <v>1633782</v>
      </c>
      <c r="D72" s="168" t="s">
        <v>87</v>
      </c>
      <c r="K72" s="46"/>
    </row>
    <row r="73" spans="1:29" s="39" customFormat="1" ht="15.75" x14ac:dyDescent="0.25">
      <c r="A73" s="49" t="s">
        <v>30</v>
      </c>
      <c r="B73" s="223"/>
      <c r="C73" s="50">
        <f>Zalaegerszeg!C68</f>
        <v>30000</v>
      </c>
      <c r="D73" s="168" t="s">
        <v>81</v>
      </c>
      <c r="K73" s="46"/>
    </row>
    <row r="74" spans="1:29" s="39" customFormat="1" ht="15.75" x14ac:dyDescent="0.25">
      <c r="A74" s="49" t="s">
        <v>31</v>
      </c>
      <c r="B74" s="50">
        <f>SUM(P66:S66)</f>
        <v>598424</v>
      </c>
      <c r="C74" s="50">
        <f>Babosdöbréte!C68+Bocfölde!C69+Böde!C68+Csatár!C68+Hottó!C68+Kiskutas!C68+Nagykutas!C68+Sárhida!C68+Teskánd!C68+Zalaegerszeg!C69</f>
        <v>643874</v>
      </c>
      <c r="D74" s="168" t="s">
        <v>87</v>
      </c>
      <c r="K74" s="46"/>
      <c r="Q74" s="137"/>
      <c r="R74" s="137"/>
    </row>
    <row r="75" spans="1:29" s="39" customFormat="1" ht="15.75" thickBot="1" x14ac:dyDescent="0.3">
      <c r="A75" s="51" t="s">
        <v>32</v>
      </c>
      <c r="B75" s="52">
        <f>SUM(T66:AC66)</f>
        <v>0</v>
      </c>
      <c r="C75" s="52">
        <f>Babosdöbréte!C69+Bocfölde!C70+Böde!C69+Csatár!C69+Hottó!C69+Kiskutas!C69+Nagykutas!C69+Sárhida!C69+Teskánd!C69+Zalaegerszeg!C70</f>
        <v>0</v>
      </c>
      <c r="D75" s="169" t="s">
        <v>92</v>
      </c>
      <c r="Q75" s="137"/>
      <c r="R75" s="137"/>
    </row>
    <row r="76" spans="1:29" s="39" customFormat="1" x14ac:dyDescent="0.25">
      <c r="A76" s="53"/>
      <c r="B76" s="54"/>
      <c r="C76" s="54"/>
      <c r="Q76" s="137"/>
      <c r="R76" s="137"/>
    </row>
    <row r="77" spans="1:29" ht="15.75" thickBot="1" x14ac:dyDescent="0.3"/>
    <row r="78" spans="1:29" ht="15.75" thickBot="1" x14ac:dyDescent="0.3">
      <c r="B78" s="141"/>
    </row>
    <row r="79" spans="1:29" x14ac:dyDescent="0.25">
      <c r="B79" s="27"/>
    </row>
    <row r="80" spans="1:29" x14ac:dyDescent="0.25">
      <c r="B80" s="28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5" spans="2:2" x14ac:dyDescent="0.25">
      <c r="B85" s="29"/>
    </row>
    <row r="93" spans="2:2" x14ac:dyDescent="0.25">
      <c r="B93" s="29"/>
    </row>
  </sheetData>
  <mergeCells count="53">
    <mergeCell ref="A45:A46"/>
    <mergeCell ref="B70:B73"/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N10:N11"/>
    <mergeCell ref="O10:O11"/>
    <mergeCell ref="A22:C22"/>
    <mergeCell ref="A41:C41"/>
    <mergeCell ref="F10:F11"/>
    <mergeCell ref="G10:G11"/>
    <mergeCell ref="J10:J11"/>
    <mergeCell ref="L10:L11"/>
    <mergeCell ref="M10:M11"/>
    <mergeCell ref="A35:A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2019-08-27T08:03:23Z</dcterms:modified>
  <cp:category>települések</cp:category>
</cp:coreProperties>
</file>